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ong.gs\Desktop\"/>
    </mc:Choice>
  </mc:AlternateContent>
  <xr:revisionPtr revIDLastSave="0" documentId="13_ncr:1_{BD9C403F-81A6-44D7-B19D-50B64503308A}" xr6:coauthVersionLast="47" xr6:coauthVersionMax="47" xr10:uidLastSave="{00000000-0000-0000-0000-000000000000}"/>
  <bookViews>
    <workbookView xWindow="38280" yWindow="-120" windowWidth="29040" windowHeight="15720" firstSheet="3" activeTab="4" xr2:uid="{00000000-000D-0000-FFFF-FFFF00000000}"/>
  </bookViews>
  <sheets>
    <sheet name="Sheet3" sheetId="10" state="hidden" r:id="rId1"/>
    <sheet name="Sheet3 (2)" sheetId="16" state="hidden" r:id="rId2"/>
    <sheet name="Shipment " sheetId="17" state="hidden" r:id="rId3"/>
    <sheet name="Shipment Rev" sheetId="18" r:id="rId4"/>
    <sheet name="Sheet1" sheetId="19" r:id="rId5"/>
    <sheet name="Plan" sheetId="12" r:id="rId6"/>
    <sheet name="Stock" sheetId="13" r:id="rId7"/>
    <sheet name="Infor" sheetId="14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______KHM111" hidden="1">{#N/A,#N/A,FALSE,"제목"}</definedName>
    <definedName name="________KHM888" hidden="1">{#N/A,#N/A,FALSE,"제목"}</definedName>
    <definedName name="_______FAB2" hidden="1">{"'AS,SEC'!$A$4:$J$25"}</definedName>
    <definedName name="_______KHM111" hidden="1">{#N/A,#N/A,FALSE,"제목"}</definedName>
    <definedName name="_______KHM888" hidden="1">{#N/A,#N/A,FALSE,"제목"}</definedName>
    <definedName name="_______pkg1" hidden="1">{"'AS,SEC'!$A$4:$J$25"}</definedName>
    <definedName name="______KHM111" hidden="1">{#N/A,#N/A,FALSE,"제목"}</definedName>
    <definedName name="______KHM888" hidden="1">{#N/A,#N/A,FALSE,"제목"}</definedName>
    <definedName name="_____FAB2" hidden="1">{"'AS,SEC'!$A$4:$J$25"}</definedName>
    <definedName name="_____KHM111" hidden="1">{#N/A,#N/A,FALSE,"제목"}</definedName>
    <definedName name="_____KHM888" hidden="1">{#N/A,#N/A,FALSE,"제목"}</definedName>
    <definedName name="_____pkg1" hidden="1">{"'AS,SEC'!$A$4:$J$25"}</definedName>
    <definedName name="____FAB2" hidden="1">{"'AS,SEC'!$A$4:$J$25"}</definedName>
    <definedName name="____KHM111" hidden="1">{#N/A,#N/A,FALSE,"제목"}</definedName>
    <definedName name="____KHM888" hidden="1">{#N/A,#N/A,FALSE,"제목"}</definedName>
    <definedName name="____pkg1" hidden="1">{"'AS,SEC'!$A$4:$J$25"}</definedName>
    <definedName name="___FAB2" hidden="1">{"'AS,SEC'!$A$4:$J$25"}</definedName>
    <definedName name="___KHM111" hidden="1">{#N/A,#N/A,FALSE,"제목"}</definedName>
    <definedName name="___KHM888" hidden="1">{#N/A,#N/A,FALSE,"제목"}</definedName>
    <definedName name="___pkg1" hidden="1">{"'AS,SEC'!$A$4:$J$25"}</definedName>
    <definedName name="__123Graph_F" hidden="1">[1]INPUT!$L$5:$L$336</definedName>
    <definedName name="__FAB2" hidden="1">{"'AS,SEC'!$A$4:$J$25"}</definedName>
    <definedName name="__KHM111" hidden="1">{#N/A,#N/A,FALSE,"제목"}</definedName>
    <definedName name="__KHM888" hidden="1">{#N/A,#N/A,FALSE,"제목"}</definedName>
    <definedName name="__pkg1" hidden="1">{"'AS,SEC'!$A$4:$J$25"}</definedName>
    <definedName name="_2" hidden="1">#REF!</definedName>
    <definedName name="_Dist_Bin" hidden="1">#REF!</definedName>
    <definedName name="_Dist_Values" hidden="1">#REF!</definedName>
    <definedName name="_Fill" hidden="1">'[2]981030'!$C$68:$D$177</definedName>
    <definedName name="_xlnm._FilterDatabase" localSheetId="4" hidden="1">Sheet1!$C$3:$T$3</definedName>
    <definedName name="_xlnm._FilterDatabase" localSheetId="0" hidden="1">Sheet3!$B$3:$W$27</definedName>
    <definedName name="_xlnm._FilterDatabase" localSheetId="1" hidden="1">'Sheet3 (2)'!$B$3:$W$56</definedName>
    <definedName name="_xlnm._FilterDatabase" localSheetId="2" hidden="1">'Shipment '!$B$3:$X$50</definedName>
    <definedName name="_xlnm._FilterDatabase" localSheetId="3" hidden="1">'Shipment Rev'!$B$3:$AC$72</definedName>
    <definedName name="_xlnm._FilterDatabase" localSheetId="6" hidden="1">Stock!$D$2:$F$39</definedName>
    <definedName name="_xlnm._FilterDatabase" hidden="1">#REF!</definedName>
    <definedName name="_Key1" hidden="1">#REF!</definedName>
    <definedName name="_Key2" hidden="1">#REF!</definedName>
    <definedName name="_KHM111" hidden="1">{#N/A,#N/A,FALSE,"제목"}</definedName>
    <definedName name="_KHM888" hidden="1">{#N/A,#N/A,FALSE,"제목"}</definedName>
    <definedName name="_MM3444" hidden="1">{"'Sheet1'!$A$1:$M$54"}</definedName>
    <definedName name="_Order1" hidden="1">255</definedName>
    <definedName name="_Order2" hidden="1">255</definedName>
    <definedName name="_ordr2" hidden="1">0</definedName>
    <definedName name="_ordwre2" hidden="1">0</definedName>
    <definedName name="_Regression_Int" hidden="1">1</definedName>
    <definedName name="_Sort" hidden="1">#REF!</definedName>
    <definedName name="★실적" hidden="1">{"'AS,SEC'!$A$4:$J$25"}</definedName>
    <definedName name="AA_1" hidden="1">{"'AS,SEC'!$A$4:$J$25"}</definedName>
    <definedName name="aa\" hidden="1">{"'Sheet1'!$A$1:$H$36"}</definedName>
    <definedName name="aaa_1" hidden="1">{"'AS,SEC'!$A$4:$J$25"}</definedName>
    <definedName name="aaaaaa" hidden="1">#REF!</definedName>
    <definedName name="aaaaaaaa" hidden="1">{"'AS,SEC'!$A$4:$J$25"}</definedName>
    <definedName name="aaaaaaaa_1" hidden="1">{"'AS,SEC'!$A$4:$J$25"}</definedName>
    <definedName name="aaaaaaaaaaaaaaaaaa" hidden="1">{#N/A,#N/A,FALSE,"DATA SHEET"}</definedName>
    <definedName name="ab_1" hidden="1">{"'AS,SEC'!$A$4:$J$25"}</definedName>
    <definedName name="abab" hidden="1">{#N/A,#N/A,FALSE,"DATA SHEET"}</definedName>
    <definedName name="abbbb" hidden="1">{#N/A,#N/A,FALSE,"DATA SHEET"}</definedName>
    <definedName name="Access_Button" hidden="1">"X4월자금_Sheet8_List"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"A:\4월자금.mdb"</definedName>
    <definedName name="AmbBJTs">[3]FET_BJT_SCR!$T$19</definedName>
    <definedName name="AmbCeCap">[3]Capacitor!$T$35</definedName>
    <definedName name="AMBChip">[3]Resistor!$O$18</definedName>
    <definedName name="AmbDidoeRec">[3]Diode!$T$6</definedName>
    <definedName name="AMBdiodenor">[3]Diode!$T$13</definedName>
    <definedName name="AmbDiodeZD">[3]Diode!$T$40</definedName>
    <definedName name="AmbFET">[3]FET_BJT_SCR!$T$6</definedName>
    <definedName name="AmbFuse">'[3]Inductor_ Etc'!$P$29</definedName>
    <definedName name="AmbInductor">'[3]Inductor_ Etc'!$P$6</definedName>
    <definedName name="AmbLogicIC">[3]IC!$T$14</definedName>
    <definedName name="AMBphoto">[3]FET_BJT_SCR!$T$29</definedName>
    <definedName name="AMBRes">[3]Resistor!$O$7</definedName>
    <definedName name="ANAL2" hidden="1">#N/A</definedName>
    <definedName name="anscount" hidden="1">3</definedName>
    <definedName name="as" hidden="1">{"NPI Transfer Checklist",#N/A,FALSE,"Checklist-Scorecard"}</definedName>
    <definedName name="AS2DocOpenMode" hidden="1">"AS2DocumentEdit"</definedName>
    <definedName name="ASA" hidden="1">{#N/A,#N/A,FALSE,"교재수정"}</definedName>
    <definedName name="asas" hidden="1">{"'Surplus Cap'!$A$4:$AB$80"}</definedName>
    <definedName name="asasa" hidden="1">{"'Surplus Cap'!$A$4:$AB$80"}</definedName>
    <definedName name="asda" hidden="1">{#N/A,#N/A,FALSE,"DATA SHEET"}</definedName>
    <definedName name="asdf" hidden="1">#REF!</definedName>
    <definedName name="asdgsadhbfdfhb" hidden="1">#N/A</definedName>
    <definedName name="asg" hidden="1">#N/A</definedName>
    <definedName name="Assy1" hidden="1">{"'Surplus Cap'!$A$4:$AB$80"}</definedName>
    <definedName name="_xlnm.Auto_Open_xlquery_DClick" hidden="1">[4]!Register.DClick</definedName>
    <definedName name="bb_1" hidden="1">{"'AS,SEC'!$A$4:$J$25"}</definedName>
    <definedName name="Capa" hidden="1">{"'Surplus Cap'!$A$4:$AB$80"}</definedName>
    <definedName name="cc_1" hidden="1">{"'AS,SEC'!$A$4:$J$25"}</definedName>
    <definedName name="CFAB7" hidden="1">{"'Sheet1'!$A$1:$H$36"}</definedName>
    <definedName name="Commit_1" hidden="1">{"'Surplus Cap'!$A$4:$AB$80"}</definedName>
    <definedName name="commit2" hidden="1">{"'Surplus Cap'!$A$4:$AB$80"}</definedName>
    <definedName name="cost" hidden="1">#N/A</definedName>
    <definedName name="cost.c" hidden="1">#N/A</definedName>
    <definedName name="d_1" hidden="1">{"'AS,SEC'!$A$4:$J$25"}</definedName>
    <definedName name="DASDASDSADAS" hidden="1">[5]목록관리!$A$6:$H$6</definedName>
    <definedName name="_xlnm.Database" hidden="1">#REF!</definedName>
    <definedName name="ddd" hidden="1">#REF!</definedName>
    <definedName name="ddsafadf" hidden="1">#REF!</definedName>
    <definedName name="dfghh" hidden="1">{"'AS,SEC'!$A$4:$J$25"}</definedName>
    <definedName name="dfghh_1" hidden="1">{"'AS,SEC'!$A$4:$J$25"}</definedName>
    <definedName name="DN" hidden="1">{"'Sheet1'!$A$1:$H$36"}</definedName>
    <definedName name="DO" hidden="1">{#N/A,#N/A,FALSE,"제목"}</definedName>
    <definedName name="DP순간가동1차" hidden="1">{"'AS,SEC'!$A$4:$J$25"}</definedName>
    <definedName name="DP순간가동1차_1" hidden="1">{"'AS,SEC'!$A$4:$J$25"}</definedName>
    <definedName name="DSA" hidden="1">{#N/A,#N/A,FALSE,"제목"}</definedName>
    <definedName name="eeee" hidden="1">{"'Surplus Cap'!$A$4:$AB$80"}</definedName>
    <definedName name="EPMWorkbookOptions_1" hidden="1">"dgEAAB|LCAAAAAAABACFkMEKgkAQhu9B77DsPVcLOoTaoS5BYhRU10lHXdJZ2d3aHj8pLKpD12||f4b5w/mtqdkVtZGKIh54PmdImcollRG/2GIUTPk8Hg7Cg9Lnk1LntLWdaliXIzO7GRnxytp2JoRzznMTT|lSjH0/EMdkvcsqbGAkyVigDPkrlf9P8e4qY|EWC42mSiltkeICaoOh|IQPb1Ej6CVYSGkHV|zNb/xw|182WlnMLOa9/Tv49F3"</definedName>
    <definedName name="EPMWorkbookOptions_2" hidden="1">"OxBOtzB60hFONCeryveGHd9WJr|7iO45h/1l2AQAA"</definedName>
    <definedName name="ERREW" hidden="1">{#N/A,#N/A,FALSE,"단축1";#N/A,#N/A,FALSE,"단축2";#N/A,#N/A,FALSE,"단축3";#N/A,#N/A,FALSE,"장축";#N/A,#N/A,FALSE,"4WD"}</definedName>
    <definedName name="FAB2_1" hidden="1">{"'AS,SEC'!$A$4:$J$25"}</definedName>
    <definedName name="FAX" hidden="1">{#N/A,#N/A,FALSE,"제목"}</definedName>
    <definedName name="FDAFD" hidden="1">{#N/A,#N/A,FALSE,"DATA SHEET"}</definedName>
    <definedName name="fdd" hidden="1">#REF!</definedName>
    <definedName name="FDG" hidden="1">{#N/A,#N/A,FALSE,"제목"}</definedName>
    <definedName name="FDS" hidden="1">{#N/A,#N/A,FALSE,"제목"}</definedName>
    <definedName name="fdsa" hidden="1">{"'AS,SEC'!$A$4:$J$25"}</definedName>
    <definedName name="fdsa_1" hidden="1">{"'AS,SEC'!$A$4:$J$25"}</definedName>
    <definedName name="FDSB" hidden="1">{#N/A,#N/A,FALSE,"제목"}</definedName>
    <definedName name="FF" hidden="1">#N/A</definedName>
    <definedName name="fg" hidden="1">{"'AS,SEC'!$A$4:$J$25"}</definedName>
    <definedName name="fg_1" hidden="1">{"'AS,SEC'!$A$4:$J$25"}</definedName>
    <definedName name="FK" hidden="1">{"'Sheet1'!$A$1:$H$36"}</definedName>
    <definedName name="FSD" hidden="1">{#N/A,#N/A,FALSE,"제목"}</definedName>
    <definedName name="FSDAF" hidden="1">{#N/A,#N/A,FALSE,"제목"}</definedName>
    <definedName name="FUSE" hidden="1">{#N/A,#N/A,FALSE,"DATA SHEET"}</definedName>
    <definedName name="GEUN" hidden="1">{#N/A,#N/A,FALSE,"제목"}</definedName>
    <definedName name="GJH" hidden="1">{#N/A,#N/A,FALSE,"제목"}</definedName>
    <definedName name="gk" hidden="1">{#N/A,#N/A,FALSE,"제목"}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hg" hidden="1">{#N/A,#N/A,FALSE,"제목"}</definedName>
    <definedName name="HGGGG" hidden="1">{#N/A,#N/A,FALSE,"제목"}</definedName>
    <definedName name="HGGGH" hidden="1">{#N/A,#N/A,FALSE,"제목"}</definedName>
    <definedName name="HJ" hidden="1">{#N/A,#N/A,FALSE,"제목"}</definedName>
    <definedName name="HTML_CodePage" hidden="1">949</definedName>
    <definedName name="HTML_Control" hidden="1">{"'건축내역'!$A$1:$L$413"}</definedName>
    <definedName name="HTML_Control_1" hidden="1">{"'AS,SEC'!$A$4:$J$25"}</definedName>
    <definedName name="HTML_Description" hidden="1">""</definedName>
    <definedName name="HTML_Email" hidden="1">""</definedName>
    <definedName name="HTML_Header" hidden="1">"건축내역"</definedName>
    <definedName name="HTML_LastUpdate" hidden="1">"00-11-13"</definedName>
    <definedName name="HTML_LineAfter" hidden="1">FALSE</definedName>
    <definedName name="HTML_LineBefore" hidden="1">FALSE</definedName>
    <definedName name="HTML_Name" hidden="1">"HongJin Agriculture Korea"</definedName>
    <definedName name="HTML_OBDlg2" hidden="1">TRUE</definedName>
    <definedName name="HTML_OBDlg4" hidden="1">TRUE</definedName>
    <definedName name="HTML_OS" hidden="1">0</definedName>
    <definedName name="HTML_PathFile" hidden="1">"C:\001WORK\MyHTML.htm"</definedName>
    <definedName name="HTML_Title" hidden="1">"cost2010"</definedName>
    <definedName name="HYNIX" hidden="1">{"'Sheet1'!$B$3:$H$17"}</definedName>
    <definedName name="IN" hidden="1">{#N/A,#N/A,FALSE,"제목"}</definedName>
    <definedName name="IT" hidden="1">{"'Sheet1'!$A$1:$H$36"}</definedName>
    <definedName name="IT수정" hidden="1">{"'Sheet1'!$A$1:$H$36"}</definedName>
    <definedName name="KPFDSGFDGDSFG_1" hidden="1">{"'AS,SEC'!$A$4:$J$25"}</definedName>
    <definedName name="LARGE" hidden="1">{#N/A,#N/A,FALSE,"제목"}</definedName>
    <definedName name="lll" hidden="1">{"'Surplus Cap'!$A$4:$AB$80"}</definedName>
    <definedName name="LM팀_1" hidden="1">{"'AS,SEC'!$A$4:$J$25"}</definedName>
    <definedName name="mm" hidden="1">{"'Surplus Cap'!$A$4:$AB$80"}</definedName>
    <definedName name="modify" hidden="1">{"'Sheet1'!$A$1:$H$36"}</definedName>
    <definedName name="NEWNAME" hidden="1">{#N/A,#N/A,FALSE,"CCTV"}</definedName>
    <definedName name="nm" hidden="1">{"'AS,SEC'!$A$4:$J$25"}</definedName>
    <definedName name="nm_1" hidden="1">{"'AS,SEC'!$A$4:$J$25"}</definedName>
    <definedName name="nouveau_classeur" hidden="1">"="</definedName>
    <definedName name="NPI" hidden="1">{"NPI Transfer Checklist",#N/A,FALSE,"Checklist-Scorecard"}</definedName>
    <definedName name="OCT" hidden="1">#REF!</definedName>
    <definedName name="Oct_23" hidden="1">#REF!</definedName>
    <definedName name="OCT_23223" hidden="1">#REF!</definedName>
    <definedName name="orion" hidden="1">#N/A</definedName>
    <definedName name="P_T미결" hidden="1">{TRUE;FALSE}</definedName>
    <definedName name="PA" hidden="1">[6]목록관리!$A$1:$IV$4010</definedName>
    <definedName name="PAK" hidden="1">{#N/A,#N/A,FALSE,"제목"}</definedName>
    <definedName name="park" hidden="1">{#N/A,#N/A,FALSE,"제목"}</definedName>
    <definedName name="PARKIN" hidden="1">{#N/A,#N/A,FALSE,"제목"}</definedName>
    <definedName name="PartList비교_1" hidden="1">{"'AS,SEC'!$A$4:$J$25"}</definedName>
    <definedName name="pig" hidden="1">{#N/A,#N/A,FALSE,"제목"}</definedName>
    <definedName name="PJT비용_B" hidden="1">{#N/A,#N/A,FALSE,"교재수정"}</definedName>
    <definedName name="pkg1_1" hidden="1">{"'AS,SEC'!$A$4:$J$25"}</definedName>
    <definedName name="PL" hidden="1">{#N/A,#N/A,FALSE,"DATA SHEET"}</definedName>
    <definedName name="PLK" hidden="1">{#N/A,#N/A,TRUE,"960318-1";#N/A,#N/A,TRUE,"960318-2";#N/A,#N/A,TRUE,"960318-3"}</definedName>
    <definedName name="POK" hidden="1">{#N/A,#N/A,TRUE,"960318-1";#N/A,#N/A,TRUE,"960318-2";#N/A,#N/A,TRUE,"960318-3"}</definedName>
    <definedName name="Prod" hidden="1">{"'Surplus Cap'!$A$4:$AB$80"}</definedName>
    <definedName name="pt" hidden="1">{"'Surplus Cap'!$A$4:$AB$80"}</definedName>
    <definedName name="QLSU" hidden="1">{#N/A,#N/A,FALSE,"제목"}</definedName>
    <definedName name="qqq" hidden="1">{"'Surplus Cap'!$A$4:$AB$80"}</definedName>
    <definedName name="QQQQ" hidden="1">{"'Surplus Cap'!$A$4:$AB$80"}</definedName>
    <definedName name="QQQQQ" hidden="1">{"'Surplus Cap'!$A$4:$AB$80"}</definedName>
    <definedName name="QUERY1.query_connection" hidden="1">{"DSN=NWind;DBQ=C:\WINDOWS\MSAPPS\MSQUERY;FIL=dBase4;"}</definedName>
    <definedName name="QUERY1.query_definition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UERY1.query_options" hidden="1">{TRUE;FALSE}</definedName>
    <definedName name="QUERY1.query_source" hidden="1">{"NWind"}</definedName>
    <definedName name="QUERY1.query_statement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ww" hidden="1">{#N/A,#N/A,FALSE,"교재수정"}</definedName>
    <definedName name="QWWW" hidden="1">{#N/A,#N/A,FALSE,"제목"}</definedName>
    <definedName name="R_COVER" hidden="1">{#N/A,#N/A,FALSE,"단축1";#N/A,#N/A,FALSE,"단축2";#N/A,#N/A,FALSE,"단축3";#N/A,#N/A,FALSE,"장축";#N/A,#N/A,FALSE,"4WD"}</definedName>
    <definedName name="rnjsdhg" hidden="1">{"'AS,SEC'!$A$4:$J$25"}</definedName>
    <definedName name="rnjsdhg_1" hidden="1">{"'AS,SEC'!$A$4:$J$25"}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WER" hidden="1">{#N/A,#N/A,FALSE,"제목"}</definedName>
    <definedName name="rwes" hidden="1">{#N/A,#N/A,FALSE,"제목"}</definedName>
    <definedName name="RWRE" hidden="1">{#N/A,#N/A,FALSE,"단축1";#N/A,#N/A,FALSE,"단축2";#N/A,#N/A,FALSE,"단축3";#N/A,#N/A,FALSE,"장축";#N/A,#N/A,FALSE,"4WD"}</definedName>
    <definedName name="SAPBEXdnldView" hidden="1">"AOIZVCV92YZG6T1R2WW1W0I1T"</definedName>
    <definedName name="SAPBEXhrIndnt" hidden="1">"Wide"</definedName>
    <definedName name="SAPBEXsysID" hidden="1">"BWP"</definedName>
    <definedName name="SAPsysID" hidden="1">"708C5W7SBKP804JT78WJ0JNKI"</definedName>
    <definedName name="SAPwbID" hidden="1">"ARS"</definedName>
    <definedName name="SDSDDS" hidden="1">{#N/A,#N/A,FALSE,"단축1";#N/A,#N/A,FALSE,"단축2";#N/A,#N/A,FALSE,"단축3";#N/A,#N/A,FALSE,"장축";#N/A,#N/A,FALSE,"4WD"}</definedName>
    <definedName name="s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H" hidden="1">{#N/A,#N/A,FALSE,"제목"}</definedName>
    <definedName name="shee2" hidden="1">{#N/A,#N/A,TRUE,"960318-1";#N/A,#N/A,TRUE,"960318-2";#N/A,#N/A,TRUE,"960318-3"}</definedName>
    <definedName name="sheet2" hidden="1">{#N/A,#N/A,TRUE,"960318-1";#N/A,#N/A,TRUE,"960318-2";#N/A,#N/A,TRUE,"960318-3"}</definedName>
    <definedName name="solver_lin" hidden="1">0</definedName>
    <definedName name="solver_num" hidden="1">0</definedName>
    <definedName name="solver_tmp" hidden="1">#NULL!</definedName>
    <definedName name="solver_typ" hidden="1">1</definedName>
    <definedName name="solver_val" hidden="1">0</definedName>
    <definedName name="Spec2" hidden="1">{#N/A,#N/A,FALSE,"DATA SHEET"}</definedName>
    <definedName name="SSSSS" hidden="1">{#N/A,#N/A,FALSE,"제목"}</definedName>
    <definedName name="t.a" hidden="1">{#N/A,#N/A,FALSE,"제목"}</definedName>
    <definedName name="T.F" hidden="1">{#N/A,#N/A,FALSE,"제목"}</definedName>
    <definedName name="THSDLR" hidden="1">{"'AS,SEC'!$A$4:$J$25"}</definedName>
    <definedName name="THSDLR_1" hidden="1">{"'AS,SEC'!$A$4:$J$25"}</definedName>
    <definedName name="TORSION" hidden="1">{#N/A,#N/A,FALSE,"단축1";#N/A,#N/A,FALSE,"단축2";#N/A,#N/A,FALSE,"단축3";#N/A,#N/A,FALSE,"장축";#N/A,#N/A,FALSE,"4WD"}</definedName>
    <definedName name="tqfp" hidden="1">[7]INPUT!$W$5:$W$488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WB" hidden="1">{"'AS,SEC'!$A$4:$J$25"}</definedName>
    <definedName name="WB_1" hidden="1">{"'AS,SEC'!$A$4:$J$25"}</definedName>
    <definedName name="WEE" hidden="1">{"'Surplus Cap'!$A$4:$AB$80"}</definedName>
    <definedName name="WRER" hidden="1">{#N/A,#N/A,FALSE,"단축1";#N/A,#N/A,FALSE,"단축2";#N/A,#N/A,FALSE,"단축3";#N/A,#N/A,FALSE,"장축";#N/A,#N/A,FALSE,"4WD"}</definedName>
    <definedName name="WRITE" hidden="1">{#N/A,#N/A,FALSE,"CCTV"}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111." hidden="1">{#N/A,#N/A,FALSE,"제목"}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9년._.사업계획." hidden="1">{#N/A,#N/A,FALSE,"COVER";#N/A,#N/A,FALSE,"부문목표";#N/A,#N/A,FALSE,"팀목표";#N/A,#N/A,FALSE,"세부추진계획";#N/A,#N/A,FALSE,"결과평가";#N/A,#N/A,FALSE,"인력계획-1팀";#N/A,#N/A,FALSE,"인력계획-1팀";#N/A,#N/A,FALSE,"인력계획-Office";#N/A,#N/A,FALSE,"인력계획-QC";#N/A,#N/A,FALSE,"인력계획-QE";#N/A,#N/A,FALSE,"인력계획-Rel";#N/A,#N/A,FALSE,"Team-sum";#N/A,#N/A,FALSE,"office";#N/A,#N/A,FALSE,"QC";#N/A,#N/A,FALSE,"QE";#N/A,#N/A,FALSE,"Rel";#N/A,#N/A,FALSE,"전략예산";#N/A,#N/A,FALSE,"Team-only";#N/A,#N/A,FALSE,"조정";#N/A,#N/A,FALSE,"투자-sum";#N/A,#N/A,FALSE,"투자계획";#N/A,#N/A,FALSE,"투자계획-pc"}</definedName>
    <definedName name="wrn.aa." hidden="1">{#N/A,#N/A,FALSE,"UNIT";#N/A,#N/A,FALSE,"UNIT";#N/A,#N/A,FALSE,"계정"}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FR200." hidden="1">{"AFR200_P1",#N/A,FALSE,"AFR200";"AFR200_P2",#N/A,FALSE,"AFR200";"AFR200_P3",#N/A,FALSE,"AFR200";"AFR200_P4",#N/A,FALSE,"AFR200";"AFR200_P5",#N/A,FALSE,"AFR200"}</definedName>
    <definedName name="wrn.All." hidden="1">{"All",#N/A,FALSE,"Checklist-Scorecard"}</definedName>
    <definedName name="wrn.BM." hidden="1">{#N/A,#N/A,FALSE,"CCTV"}</definedName>
    <definedName name="wrn.FIII._.HOOK._.UP._.견적서." hidden="1">{#N/A,#N/A,TRUE,"960318-1";#N/A,#N/A,TRUE,"960318-2";#N/A,#N/A,TRUE,"960318-3"}</definedName>
    <definedName name="wrn.NPD._.Transfer._.Checklist." hidden="1">{"NPD Transfer Checklist",#N/A,FALSE,"Checklist-Scorecard"}</definedName>
    <definedName name="wrn.NPI._.Transfer._.Checklist." hidden="1">{"NPI Transfer Checklist",#N/A,FALSE,"Checklist-Scorecard"}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기성." hidden="1">{#N/A,#N/A,FALSE,"신청통보";#N/A,#N/A,FALSE,"기성확인서";#N/A,#N/A,FALSE,"기성내역서"}</definedName>
    <definedName name="wrn.기초." hidden="1">{#N/A,#N/A,FALSE,"터빈집계";#N/A,#N/A,FALSE,"터빈내역";#N/A,#N/A,FALSE,"보일러집계";#N/A,#N/A,FALSE,"보일러내역"}</definedName>
    <definedName name="wrn.보고서추가." hidden="1">{#N/A,#N/A,FALSE,"교재수정"}</definedName>
    <definedName name="wrn.보서서추가합니다.." hidden="1">{#N/A,#N/A,FALSE,"교육시간"}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설계평가항목._.세부사항." hidden="1">{#N/A,#N/A,FALSE,"DATA SHEET"}</definedName>
    <definedName name="wrn.시행결의." hidden="1">{#N/A,#N/A,FALSE,"도급대비시행율";#N/A,#N/A,FALSE,"결의서";#N/A,#N/A,FALSE,"내역서";#N/A,#N/A,FALSE,"도급예상"}</definedName>
    <definedName name="wrn.외주기성." hidden="1">{#N/A,#N/A,FALSE,"신청통보";#N/A,#N/A,FALSE,"기성확인서";#N/A,#N/A,FALSE,"기성내역서"}</definedName>
    <definedName name="wrn.전부인쇄." hidden="1">{#N/A,#N/A,FALSE,"단축1";#N/A,#N/A,FALSE,"단축2";#N/A,#N/A,FALSE,"단축3";#N/A,#N/A,FALSE,"장축";#N/A,#N/A,FALSE,"4WD"}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팀업적평가." hidden="1">{#N/A,#N/A,TRUE,"COVER  ";#N/A,#N/A,TRUE,"업적관리(결과)-1팀";#N/A,#N/A,TRUE,"업적관리(과정)-1팀 ";#N/A,#N/A,TRUE,"업적관리(결과)-2팀";#N/A,#N/A,TRUE,"업적관리(과정)-2팀 ";#N/A,#N/A,TRUE,"업적관리(결과)-3팀";#N/A,#N/A,TRUE,"업적관리(과정)-3팀 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CVVCXCX" hidden="1">{#N/A,#N/A,FALSE,"단축1";#N/A,#N/A,FALSE,"단축2";#N/A,#N/A,FALSE,"단축3";#N/A,#N/A,FALSE,"장축";#N/A,#N/A,FALSE,"4WD"}</definedName>
    <definedName name="yh" hidden="1">{#N/A,#N/A,FALSE,"제목"}</definedName>
    <definedName name="yy" hidden="1">{#N/A,#N/A,FALSE,"제목"}</definedName>
    <definedName name="zz" hidden="1">{"'Surplus Cap'!$A$4:$AB$80"}</definedName>
    <definedName name="ㄱ고" hidden="1">{#N/A,#N/A,FALSE,"교육시간"}</definedName>
    <definedName name="가" hidden="1">{#N/A,#N/A,TRUE,"960318-1";#N/A,#N/A,TRUE,"960318-2";#N/A,#N/A,TRUE,"960318-3"}</definedName>
    <definedName name="강" hidden="1">{#N/A,#N/A,TRUE,"960318-1";#N/A,#N/A,TRUE,"960318-2";#N/A,#N/A,TRUE,"960318-3"}</definedName>
    <definedName name="개선1" hidden="1">{TRUE;FALSE}</definedName>
    <definedName name="견적3" hidden="1">{#N/A,#N/A,FALSE,"제목"}</definedName>
    <definedName name="견적SHEET" hidden="1">{#N/A,#N/A,FALSE,"CCTV"}</definedName>
    <definedName name="견적요청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비103" hidden="1">{#N/A,#N/A,FALSE,"Sheet1";#N/A,#N/A,FALSE,"Sheet1";#N/A,#N/A,FALSE,"Sheet1"}</definedName>
    <definedName name="경비200" hidden="1">{#N/A,#N/A,FALSE,"Sheet1";#N/A,#N/A,FALSE,"Sheet1";#N/A,#N/A,FALSE,"Sheet1"}</definedName>
    <definedName name="경상2" hidden="1">{#N/A,#N/A,FALSE,"교재수정"}</definedName>
    <definedName name="경상개" hidden="1">{#N/A,#N/A,FALSE,"교재수정"}</definedName>
    <definedName name="경상개발료" hidden="1">{#N/A,#N/A,FALSE,"교재수정"}</definedName>
    <definedName name="경수" hidden="1">{#N/A,#N/A,FALSE,"도급대비시행율";#N/A,#N/A,FALSE,"결의서";#N/A,#N/A,FALSE,"내역서";#N/A,#N/A,FALSE,"도급예상"}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수" hidden="1">{"'AS,SEC'!$A$4:$J$25"}</definedName>
    <definedName name="공수_1" hidden="1">{"'AS,SEC'!$A$4:$J$25"}</definedName>
    <definedName name="공정기술" hidden="1">{#N/A,#N/A,FALSE,"교재수정"}</definedName>
    <definedName name="광_1" hidden="1">{"'AS,SEC'!$A$4:$J$25"}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자관" hidden="1">{#N/A,#N/A,FALSE,"신청통보";#N/A,#N/A,FALSE,"기성확인서";#N/A,#N/A,FALSE,"기성내역서"}</definedName>
    <definedName name="구조조정후_1" hidden="1">{"'AS,SEC'!$A$4:$J$25"}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술" hidden="1">{#N/A,#N/A,FALSE,"교재수정"}</definedName>
    <definedName name="기술교류" hidden="1">{#N/A,#N/A,FALSE,"교재수정"}</definedName>
    <definedName name="기술교류회" hidden="1">{#N/A,#N/A,FALSE,"교재수정"}</definedName>
    <definedName name="기준_1" hidden="1">{"'AS,SEC'!$A$4:$J$25"}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hidden="1">{#N/A,#N/A,FALSE,"도급대비시행율";#N/A,#N/A,FALSE,"결의서";#N/A,#N/A,FALSE,"내역서";#N/A,#N/A,FALSE,"도급예상"}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용은" hidden="1">{"'AS,SEC'!$A$4:$J$25"}</definedName>
    <definedName name="김용은_1" hidden="1">{"'AS,SEC'!$A$4:$J$25"}</definedName>
    <definedName name="김진남" hidden="1">{"'AS,SEC'!$A$4:$J$25"}</definedName>
    <definedName name="김진남_1" hidden="1">{"'AS,SEC'!$A$4:$J$25"}</definedName>
    <definedName name="꽥" hidden="1">{#N/A,#N/A,TRUE,"960318-1";#N/A,#N/A,TRUE,"960318-2";#N/A,#N/A,TRUE,"960318-3"}</definedName>
    <definedName name="ㄴ_1" hidden="1">{"'AS,SEC'!$A$4:$J$25"}</definedName>
    <definedName name="ㄴㄴ" hidden="1">{"'AS,SEC'!$A$4:$J$25"}</definedName>
    <definedName name="ㄴㄴ_1" hidden="1">{"'AS,SEC'!$A$4:$J$25"}</definedName>
    <definedName name="ㄴㅀ" hidden="1">{"'AS,SEC'!$A$4:$J$25"}</definedName>
    <definedName name="ㄴㅁㄻㄴㄻㄹ" hidden="1">{"'AS,SEC'!$A$4:$J$25"}</definedName>
    <definedName name="ㄴㅁㄻㄴㄻㄹ_1" hidden="1">{"'AS,SEC'!$A$4:$J$25"}</definedName>
    <definedName name="ㄴ뫃ㅁ놈ㅇ고" hidden="1">{"'AS,SEC'!$A$4:$J$25"}</definedName>
    <definedName name="ㄴ뫃ㅁ놈ㅇ고_1" hidden="1">{"'AS,SEC'!$A$4:$J$25"}</definedName>
    <definedName name="ㄴㅇㄴㄹ" hidden="1">{"'AS,SEC'!$A$4:$J$25"}</definedName>
    <definedName name="ㄴㅇㄴㄹ_1" hidden="1">{"'AS,SEC'!$A$4:$J$25"}</definedName>
    <definedName name="ㄴㅇㄴㅇㄴㅇㅁㅁㅁㅁ" hidden="1">#REF!</definedName>
    <definedName name="ㄴㅇㄹㄴ" hidden="1">{"'AS,SEC'!$A$4:$J$25"}</definedName>
    <definedName name="ㄴㅇㄹㄴ_1" hidden="1">{"'AS,SEC'!$A$4:$J$25"}</definedName>
    <definedName name="ㄴㅇㄻㄴㄹㅇㄴㅁㄹ_1" hidden="1">{"'AS,SEC'!$A$4:$J$25"}</definedName>
    <definedName name="ㄴㅇㅁㄻㄴㅇㄻ_1" hidden="1">{"'AS,SEC'!$A$4:$J$25"}</definedName>
    <definedName name="나" hidden="1">{#N/A,#N/A,TRUE,"960318-1";#N/A,#N/A,TRUE,"960318-2";#N/A,#N/A,TRUE,"960318-3"}</definedName>
    <definedName name="낙관치2_1" hidden="1">{"'AS,SEC'!$A$4:$J$25"}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" hidden="1">{#N/A,#N/A,TRUE,"960318-1";#N/A,#N/A,TRUE,"960318-2";#N/A,#N/A,TRUE,"960318-3"}</definedName>
    <definedName name="ㄶ5ㅅㅅㄷㄴㅅㅍㅅ" hidden="1">{"'AS,SEC'!$A$4:$J$25"}</definedName>
    <definedName name="ㄶ5ㅅㅅㄷㄴㅅㅍㅅ_1" hidden="1">{"'AS,SEC'!$A$4:$J$25"}</definedName>
    <definedName name="ㄷㄷㄷㄷ" hidden="1">{"'Sheet1'!$A$1:$H$36"}</definedName>
    <definedName name="ㄷㄷㄷㄷㄷ" hidden="1">{"'Sheet1'!$A$1:$H$36"}</definedName>
    <definedName name="다움" hidden="1">{"'AS,SEC'!$A$4:$J$25"}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_1" hidden="1">{"'AS,SEC'!$A$4:$J$25"}</definedName>
    <definedName name="동민" hidden="1">{#N/A,#N/A,FALSE,"제목"}</definedName>
    <definedName name="ㄹㅇ" hidden="1">{#N/A,#N/A,FALSE,"도급대비시행율";#N/A,#N/A,FALSE,"결의서";#N/A,#N/A,FALSE,"내역서";#N/A,#N/A,FALSE,"도급예상"}</definedName>
    <definedName name="라라" hidden="1">{#N/A,#N/A,FALSE,"제목"}</definedName>
    <definedName name="러헐" hidden="1">{#N/A,#N/A,FALSE,"도급대비시행율";#N/A,#N/A,FALSE,"결의서";#N/A,#N/A,FALSE,"내역서";#N/A,#N/A,FALSE,"도급예상"}</definedName>
    <definedName name="러ㅏㅁ" hidden="1">{"'Sheet1'!$A$1:$H$36"}</definedName>
    <definedName name="럼" hidden="1">{"'Sheet1'!$A$1:$H$36"}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커커버" hidden="1">{#N/A,#N/A,FALSE,"단축1";#N/A,#N/A,FALSE,"단축2";#N/A,#N/A,FALSE,"단축3";#N/A,#N/A,FALSE,"장축";#N/A,#N/A,FALSE,"4WD"}</definedName>
    <definedName name="롤" hidden="1">{#N/A,#N/A,TRUE,"960318-1";#N/A,#N/A,TRUE,"960318-2";#N/A,#N/A,TRUE,"960318-3"}</definedName>
    <definedName name="롱" hidden="1">{#N/A,#N/A,TRUE,"960318-1";#N/A,#N/A,TRUE,"960318-2";#N/A,#N/A,TRUE,"960318-3"}</definedName>
    <definedName name="룰" hidden="1">{#N/A,#N/A,TRUE,"960318-1";#N/A,#N/A,TRUE,"960318-2";#N/A,#N/A,TRUE,"960318-3"}</definedName>
    <definedName name="ㄺㄱㄱㄱㄱㄱ" hidden="1">{#N/A,#N/A,FALSE,"신청통보";#N/A,#N/A,FALSE,"기성확인서";#N/A,#N/A,FALSE,"기성내역서"}</definedName>
    <definedName name="ㅁ_1" hidden="1">{"'AS,SEC'!$A$4:$J$25"}</definedName>
    <definedName name="ㅁㄴㅇ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ㅁㄴㅇㄹ_1" hidden="1">{"'AS,SEC'!$A$4:$J$25"}</definedName>
    <definedName name="ㅁㄴㅇㄻㄴㅇ_1" hidden="1">{"'AS,SEC'!$A$4:$J$25"}</definedName>
    <definedName name="ㅁㄴㅇㄻㅇㄻㅇ" hidden="1">{"'AS,SEC'!$A$4:$J$25"}</definedName>
    <definedName name="ㅁㄴㅇㄻㅇㄻㅇ_1" hidden="1">{"'AS,SEC'!$A$4:$J$25"}</definedName>
    <definedName name="ㅁㄹ_1" hidden="1">{"'AS,SEC'!$A$4:$J$25"}</definedName>
    <definedName name="ㅁㄹㅇㅁㄹㅇㅁㄹ" hidden="1">{"'AS,SEC'!$A$4:$J$25"}</definedName>
    <definedName name="ㅁㄹㅇㅁㄹㅇㅁㄹ_1" hidden="1">{"'AS,SEC'!$A$4:$J$25"}</definedName>
    <definedName name="ㅁㄹ오" hidden="1">{"'AS,SEC'!$A$4:$J$25"}</definedName>
    <definedName name="ㅁㄹ오_1" hidden="1">{"'AS,SEC'!$A$4:$J$25"}</definedName>
    <definedName name="ㅁㅁ_1" hidden="1">{"'AS,SEC'!$A$4:$J$25"}</definedName>
    <definedName name="ㅁㅇㄻㅇㄻㄴㅇㄹ" hidden="1">{"'AS,SEC'!$A$4:$J$25"}</definedName>
    <definedName name="ㅁㅇㄻㅇㄻㄴㅇㄹ_1" hidden="1">{"'AS,SEC'!$A$4:$J$25"}</definedName>
    <definedName name="ㅁㅇㄻㅇㄻㅇㅎㅎㅎ" hidden="1">{"'AS,SEC'!$A$4:$J$25"}</definedName>
    <definedName name="ㅁㅇㄻㅇㄻㅇㅎㅎㅎ_1" hidden="1">{"'AS,SEC'!$A$4:$J$25"}</definedName>
    <definedName name="물량산출근거조서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물량집계표" hidden="1">{#N/A,#N/A,FALSE,"제목"}</definedName>
    <definedName name="미란다.." hidden="1">{"NWind"}</definedName>
    <definedName name="ㅂㅂ" hidden="1">{"'AS,SEC'!$A$4:$J$25"}</definedName>
    <definedName name="ㅂㅂ_1" hidden="1">{"'AS,SEC'!$A$4:$J$25"}</definedName>
    <definedName name="바오스" hidden="1">{"'AS,SEC'!$A$4:$J$25"}</definedName>
    <definedName name="바오스_1" hidden="1">{"'AS,SEC'!$A$4:$J$25"}</definedName>
    <definedName name="방" hidden="1">{#N/A,#N/A,TRUE,"960318-1";#N/A,#N/A,TRUE,"960318-2";#N/A,#N/A,TRUE,"960318-3"}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봉" hidden="1">{#N/A,#N/A,TRUE,"960318-1";#N/A,#N/A,TRUE,"960318-2";#N/A,#N/A,TRUE,"960318-3"}</definedName>
    <definedName name="분전반제조총괄표" hidden="1">{"'건축내역'!$A$1:$L$413"}</definedName>
    <definedName name="비관치_1" hidden="1">{"'AS,SEC'!$A$4:$J$25"}</definedName>
    <definedName name="비관치2_1" hidden="1">{"'AS,SEC'!$A$4:$J$25"}</definedName>
    <definedName name="비교" hidden="1">255</definedName>
    <definedName name="비교표1" hidden="1">255</definedName>
    <definedName name="뽕" hidden="1">{#N/A,#N/A,TRUE,"960318-1";#N/A,#N/A,TRUE,"960318-2";#N/A,#N/A,TRUE,"960318-3"}</definedName>
    <definedName name="삭제" hidden="1">{#N/A,#N/A,FALSE,"제목"}</definedName>
    <definedName name="상국" hidden="1">{"'Sheet1'!$A$1:$H$36"}</definedName>
    <definedName name="상봉" hidden="1">{#N/A,#N/A,TRUE,"960318-1";#N/A,#N/A,TRUE,"960318-2";#N/A,#N/A,TRUE,"960318-3"}</definedName>
    <definedName name="생산2과" hidden="1">[8]실적!#REF!</definedName>
    <definedName name="생산소모품2_1" hidden="1">{#N/A,#N/A,FALSE,"교재수정"}</definedName>
    <definedName name="성도" hidden="1">{#N/A,#N/A,TRUE,"960318-1";#N/A,#N/A,TRUE,"960318-2";#N/A,#N/A,TRUE,"960318-3"}</definedName>
    <definedName name="쇼바2" hidden="1">{#N/A,#N/A,FALSE,"단축1";#N/A,#N/A,FALSE,"단축2";#N/A,#N/A,FALSE,"단축3";#N/A,#N/A,FALSE,"장축";#N/A,#N/A,FALSE,"4WD"}</definedName>
    <definedName name="수정" hidden="1">{"'Sheet1'!$A$1:$H$36"}</definedName>
    <definedName name="순간" hidden="1">{"'AS,SEC'!$A$4:$J$25"}</definedName>
    <definedName name="순간_1" hidden="1">{"'AS,SEC'!$A$4:$J$25"}</definedName>
    <definedName name="순간가동율" hidden="1">{"'AS,SEC'!$A$4:$J$25"}</definedName>
    <definedName name="순간가동율_1" hidden="1">{"'AS,SEC'!$A$4:$J$25"}</definedName>
    <definedName name="스케줄ㄹㄹㄹ" hidden="1">{"'AS,SEC'!$A$4:$J$25"}</definedName>
    <definedName name="스케줄ㄹㄹㄹ_1" hidden="1">{"'AS,SEC'!$A$4:$J$25"}</definedName>
    <definedName name="승인" hidden="1">[9]실적!#REF!</definedName>
    <definedName name="시트_1" hidden="1">{"'AS,SEC'!$A$4:$J$25"}</definedName>
    <definedName name="신해섭" hidden="1">{#N/A,#N/A,FALSE,"도급대비시행율";#N/A,#N/A,FALSE,"결의서";#N/A,#N/A,FALSE,"내역서";#N/A,#N/A,FALSE,"도급예상"}</definedName>
    <definedName name="신화" hidden="1">{#N/A,#N/A,TRUE,"960318-1";#N/A,#N/A,TRUE,"960318-2";#N/A,#N/A,TRUE,"960318-3"}</definedName>
    <definedName name="ㅇㄴ" hidden="1">{"'건축내역'!$A$1:$L$413"}</definedName>
    <definedName name="ㅇㄴㄹ_1" hidden="1">{"'AS,SEC'!$A$4:$J$25"}</definedName>
    <definedName name="ㅇㄹ" hidden="1">'[10]417CPK'!$B$85:$C$194</definedName>
    <definedName name="ㅇㄹ_1" hidden="1">{"'AS,SEC'!$A$4:$J$25"}</definedName>
    <definedName name="ㅇㄹㄹㅇ" hidden="1">#REF!</definedName>
    <definedName name="ㅇㄻㄹㅇㄴㅁㄻㄴㅇㄹ_1" hidden="1">{"'AS,SEC'!$A$4:$J$25"}</definedName>
    <definedName name="ㅇㅁㅇㅁㄴㅇㅁㄴㅇㅁㄴ" hidden="1">[5]목록관리!$A$6:$H$6</definedName>
    <definedName name="ㅇㅇ" hidden="1">{#N/A,#N/A,TRUE,"960318-1";#N/A,#N/A,TRUE,"960318-2";#N/A,#N/A,TRUE,"960318-3"}</definedName>
    <definedName name="ㅇㅇㅇ" hidden="1">{"'AS,SEC'!$A$4:$J$25"}</definedName>
    <definedName name="ㅇㅇㅇ_1" hidden="1">{"'AS,SEC'!$A$4:$J$25"}</definedName>
    <definedName name="ㅇㅇㅇㅇ" hidden="1">{"'AS,SEC'!$A$4:$J$25"}</definedName>
    <definedName name="ㅇㅇㅇㅇ_1" hidden="1">{"'AS,SEC'!$A$4:$J$25"}</definedName>
    <definedName name="악" hidden="1">{#N/A,#N/A,TRUE,"960318-1";#N/A,#N/A,TRUE,"960318-2";#N/A,#N/A,TRUE,"960318-3"}</definedName>
    <definedName name="양평11" hidden="1">{"DSN=NWind;DBQ=C:\WINDOWS\MSAPPS\MSQUERY;FIL=dBase4;"}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엎ㄹㅇㅍ" hidden="1">{#N/A,#N/A,FALSE,"단축1";#N/A,#N/A,FALSE,"단축2";#N/A,#N/A,FALSE,"단축3";#N/A,#N/A,FALSE,"장축";#N/A,#N/A,FALSE,"4WD"}</definedName>
    <definedName name="영상" hidden="1">{#N/A,#N/A,TRUE,"960318-1";#N/A,#N/A,TRUE,"960318-2";#N/A,#N/A,TRUE,"960318-3"}</definedName>
    <definedName name="영상1" hidden="1">{#N/A,#N/A,TRUE,"960318-1";#N/A,#N/A,TRUE,"960318-2";#N/A,#N/A,TRUE,"960318-3"}</definedName>
    <definedName name="영업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완료1" hidden="1">{TRUE;FALSE}</definedName>
    <definedName name="완료2" hidden="1">{"DSN=NWind;DBQ=C:\WINDOWS\MSAPPS\MSQUERY;FIL=dBase4;"}</definedName>
    <definedName name="완료3" hidden="1">{TRUE;FALSE}</definedName>
    <definedName name="완료4" hidden="1">{"DSN=NWind;DBQ=C:\WINDOWS\MSAPPS\MSQUERY;FIL=dBase4;"}</definedName>
    <definedName name="요청" hidden="1">{#N/A,#N/A,FALSE,"단축1";#N/A,#N/A,FALSE,"단축2";#N/A,#N/A,FALSE,"단축3";#N/A,#N/A,FALSE,"장축";#N/A,#N/A,FALSE,"4WD"}</definedName>
    <definedName name="원가구조_OH생략_1" hidden="1">{"'AS,SEC'!$A$4:$J$25"}</definedName>
    <definedName name="유실현황" hidden="1">{"'AS,SEC'!$A$4:$J$25"}</definedName>
    <definedName name="유실현황_1" hidden="1">{"'AS,SEC'!$A$4:$J$25"}</definedName>
    <definedName name="육성제품_1" hidden="1">{"'AS,SEC'!$A$4:$J$25"}</definedName>
    <definedName name="윤창" hidden="1">{#N/A,#N/A,FALSE,"제목"}</definedName>
    <definedName name="윤창이" hidden="1">{#N/A,#N/A,FALSE,"제목"}</definedName>
    <definedName name="으악" hidden="1">{#N/A,#N/A,TRUE,"960318-1";#N/A,#N/A,TRUE,"960318-2";#N/A,#N/A,TRUE,"960318-3"}</definedName>
    <definedName name="을" hidden="1">{#N/A,#N/A,FALSE,"도급대비시행율";#N/A,#N/A,FALSE,"결의서";#N/A,#N/A,FALSE,"내역서";#N/A,#N/A,FALSE,"도급예상"}</definedName>
    <definedName name="응" hidden="1">{#N/A,#N/A,TRUE,"960318-1";#N/A,#N/A,TRUE,"960318-2";#N/A,#N/A,TRUE,"960318-3"}</definedName>
    <definedName name="이_1" hidden="1">{"'AS,SEC'!$A$4:$J$25"}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라인" hidden="1">{#N/A,#N/A,FALSE,"COVER";#N/A,#N/A,FALSE,"부문목표";#N/A,#N/A,FALSE,"팀목표";#N/A,#N/A,FALSE,"세부추진계획";#N/A,#N/A,FALSE,"결과평가";#N/A,#N/A,FALSE,"인력계획-1팀";#N/A,#N/A,FALSE,"인력계획-1팀";#N/A,#N/A,FALSE,"인력계획-Office";#N/A,#N/A,FALSE,"인력계획-QC";#N/A,#N/A,FALSE,"인력계획-QE";#N/A,#N/A,FALSE,"인력계획-Rel";#N/A,#N/A,FALSE,"Team-sum";#N/A,#N/A,FALSE,"office";#N/A,#N/A,FALSE,"QC";#N/A,#N/A,FALSE,"QE";#N/A,#N/A,FALSE,"Rel";#N/A,#N/A,FALSE,"전략예산";#N/A,#N/A,FALSE,"Team-only";#N/A,#N/A,FALSE,"조정";#N/A,#N/A,FALSE,"투자-sum";#N/A,#N/A,FALSE,"투자계획";#N/A,#N/A,FALSE,"투자계획-pc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위대가" hidden="1">{#N/A,#N/A,FALSE,"제목"}</definedName>
    <definedName name="잉" hidden="1">{#N/A,#N/A,TRUE,"960318-1";#N/A,#N/A,TRUE,"960318-2";#N/A,#N/A,TRUE,"960318-3"}</definedName>
    <definedName name="ㅈㅈ_1" hidden="1">{"'AS,SEC'!$A$4:$J$25"}</definedName>
    <definedName name="자재" hidden="1">{#N/A,#N/A,TRUE,"960318-1";#N/A,#N/A,TRUE,"960318-2";#N/A,#N/A,TRUE,"960318-3"}</definedName>
    <definedName name="자재재활용" hidden="1">{#N/A,#N/A,TRUE,"960318-1";#N/A,#N/A,TRUE,"960318-2";#N/A,#N/A,TRUE,"960318-3"}</definedName>
    <definedName name="자재절" hidden="1">{#N/A,#N/A,TRUE,"960318-1";#N/A,#N/A,TRUE,"960318-2";#N/A,#N/A,TRUE,"960318-3"}</definedName>
    <definedName name="재료노무합계" hidden="1">{"'건축내역'!$A$1:$L$413"}</definedName>
    <definedName name="전기내역" hidden="1">{#N/A,#N/A,FALSE,"CCTV"}</definedName>
    <definedName name="전등설비" hidden="1">{#N/A,#N/A,FALSE,"CCTV"}</definedName>
    <definedName name="전사_1" hidden="1">{"'AS,SEC'!$A$4:$J$25"}</definedName>
    <definedName name="전산장비" hidden="1">{"'Sheet1'!$A$1:$H$36"}</definedName>
    <definedName name="전적서" hidden="1">{#N/A,#N/A,FALSE,"CCTV"}</definedName>
    <definedName name="전체제조총괄표" hidden="1">{"'건축내역'!$A$1:$L$413"}</definedName>
    <definedName name="절감" hidden="1">{#N/A,#N/A,TRUE,"960318-1";#N/A,#N/A,TRUE,"960318-2";#N/A,#N/A,TRUE,"960318-3"}</definedName>
    <definedName name="젼적" hidden="1">{#N/A,#N/A,FALSE,"제목"}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중장기ver2" hidden="1">{"'AS,SEC'!$A$4:$J$25"}</definedName>
    <definedName name="중장기ver2_1" hidden="1">{"'AS,SEC'!$A$4:$J$25"}</definedName>
    <definedName name="차량SVC" hidden="1">{#N/A,#N/A,FALSE,"UNIT";#N/A,#N/A,FALSE,"UNIT";#N/A,#N/A,FALSE,"계정"}</definedName>
    <definedName name="초" hidden="1">{#N/A,#N/A,TRUE,"960318-1";#N/A,#N/A,TRUE,"960318-2";#N/A,#N/A,TRUE,"960318-3"}</definedName>
    <definedName name="출고" hidden="1">{"'Sheet1'!$A$1:$H$36"}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칩" hidden="1">{"'AS,SEC'!$A$4:$J$25"}</definedName>
    <definedName name="칩_1" hidden="1">{"'AS,SEC'!$A$4:$J$25"}</definedName>
    <definedName name="ㅌㅍㅊㅇㅌㅎ" hidden="1">{#N/A,#N/A,FALSE,"도급대비시행율";#N/A,#N/A,FALSE,"결의서";#N/A,#N/A,FALSE,"내역서";#N/A,#N/A,FALSE,"도급예상"}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처_1" hidden="1">{"'AS,SEC'!$A$4:$J$25"}</definedName>
    <definedName name="하" hidden="1">{#N/A,#N/A,TRUE,"960318-1";#N/A,#N/A,TRUE,"960318-2";#N/A,#N/A,TRUE,"960318-3"}</definedName>
    <definedName name="하_1" hidden="1">{"'AS,SEC'!$A$4:$J$25"}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우스갑" hidden="1">{#N/A,#N/A,FALSE,"제목"}</definedName>
    <definedName name="학" hidden="1">{#N/A,#N/A,TRUE,"960318-1";#N/A,#N/A,TRUE,"960318-2";#N/A,#N/A,TRUE,"960318-3"}</definedName>
    <definedName name="학익" hidden="1">{#N/A,#N/A,TRUE,"960318-1";#N/A,#N/A,TRUE,"960318-2";#N/A,#N/A,TRUE,"960318-3"}</definedName>
    <definedName name="한" hidden="1">{#N/A,#N/A,TRUE,"960318-1";#N/A,#N/A,TRUE,"960318-2";#N/A,#N/A,TRUE,"960318-3"}</definedName>
    <definedName name="핟" hidden="1">{#N/A,#N/A,TRUE,"960318-1";#N/A,#N/A,TRUE,"960318-2";#N/A,#N/A,TRUE,"960318-3"}</definedName>
    <definedName name="할" hidden="1">{#N/A,#N/A,TRUE,"960318-1";#N/A,#N/A,TRUE,"960318-2";#N/A,#N/A,TRUE,"960318-3"}</definedName>
    <definedName name="함" hidden="1">{#N/A,#N/A,TRUE,"960318-1";#N/A,#N/A,TRUE,"960318-2";#N/A,#N/A,TRUE,"960318-3"}</definedName>
    <definedName name="합" hidden="1">{#N/A,#N/A,TRUE,"960318-1";#N/A,#N/A,TRUE,"960318-2";#N/A,#N/A,TRUE,"960318-3"}</definedName>
    <definedName name="핫" hidden="1">{#N/A,#N/A,TRUE,"960318-1";#N/A,#N/A,TRUE,"960318-2";#N/A,#N/A,TRUE,"960318-3"}</definedName>
    <definedName name="항" hidden="1">{#N/A,#N/A,TRUE,"960318-1";#N/A,#N/A,TRUE,"960318-2";#N/A,#N/A,TRUE,"960318-3"}</definedName>
    <definedName name="핳" hidden="1">{#N/A,#N/A,TRUE,"960318-1";#N/A,#N/A,TRUE,"960318-2";#N/A,#N/A,TRUE,"960318-3"}</definedName>
    <definedName name="해외업무출장" hidden="1">{#N/A,#N/A,FALSE,"교재수정"}</definedName>
    <definedName name="해외출장3" hidden="1">{#N/A,#N/A,FALSE,"교재수정"}</definedName>
    <definedName name="해외출장4" hidden="1">{#N/A,#N/A,FALSE,"교재수정"}</definedName>
    <definedName name="호" hidden="1">{#N/A,#N/A,TRUE,"960318-1";#N/A,#N/A,TRUE,"960318-2";#N/A,#N/A,TRUE,"960318-3"}</definedName>
    <definedName name="호ㅓ" hidden="1">{#N/A,#N/A,FALSE,"교재수정"}</definedName>
    <definedName name="혿" hidden="1">{#N/A,#N/A,TRUE,"960318-1";#N/A,#N/A,TRUE,"960318-2";#N/A,#N/A,TRUE,"960318-3"}</definedName>
    <definedName name="홀" hidden="1">{#N/A,#N/A,TRUE,"960318-1";#N/A,#N/A,TRUE,"960318-2";#N/A,#N/A,TRUE,"960318-3"}</definedName>
    <definedName name="홈" hidden="1">{#N/A,#N/A,TRUE,"960318-1";#N/A,#N/A,TRUE,"960318-2";#N/A,#N/A,TRUE,"960318-3"}</definedName>
    <definedName name="홉" hidden="1">{#N/A,#N/A,TRUE,"960318-1";#N/A,#N/A,TRUE,"960318-2";#N/A,#N/A,TRUE,"960318-3"}</definedName>
    <definedName name="홋" hidden="1">{#N/A,#N/A,TRUE,"960318-1";#N/A,#N/A,TRUE,"960318-2";#N/A,#N/A,TRUE,"960318-3"}</definedName>
    <definedName name="홍" hidden="1">{#N/A,#N/A,TRUE,"960318-1";#N/A,#N/A,TRUE,"960318-2";#N/A,#N/A,TRUE,"960318-3"}</definedName>
    <definedName name="홎" hidden="1">{#N/A,#N/A,TRUE,"960318-1";#N/A,#N/A,TRUE,"960318-2";#N/A,#N/A,TRUE,"960318-3"}</definedName>
    <definedName name="홏" hidden="1">{#N/A,#N/A,TRUE,"960318-1";#N/A,#N/A,TRUE,"960318-2";#N/A,#N/A,TRUE,"960318-3"}</definedName>
    <definedName name="홓" hidden="1">{#N/A,#N/A,TRUE,"960318-1";#N/A,#N/A,TRUE,"960318-2";#N/A,#N/A,TRUE,"960318-3"}</definedName>
    <definedName name="히" hidden="1">{#N/A,#N/A,TRUE,"960318-1";#N/A,#N/A,TRUE,"960318-2";#N/A,#N/A,TRUE,"960318-3"}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ㅓㅣㅓ" hidden="1">{#N/A,#N/A,TRUE,"960318-1";#N/A,#N/A,TRUE,"960318-2";#N/A,#N/A,TRUE,"960318-3"}</definedName>
    <definedName name="ㅏㅘㅓㅗ" hidden="1">{#N/A,#N/A,TRUE,"960318-1";#N/A,#N/A,TRUE,"960318-2";#N/A,#N/A,TRUE,"960318-3"}</definedName>
    <definedName name="ㅏㅣㅓㅣㅏㅓㅣㅏㅓ" hidden="1">{#N/A,#N/A,TRUE,"960318-1";#N/A,#N/A,TRUE,"960318-2";#N/A,#N/A,TRUE,"960318-3"}</definedName>
    <definedName name="ㅓ라ㅣㅁ" hidden="1">{"'Sheet1'!$A$1:$H$36"}</definedName>
    <definedName name="ㅓㅏㅓ" hidden="1">{#N/A,#N/A,TRUE,"960318-1";#N/A,#N/A,TRUE,"960318-2";#N/A,#N/A,TRUE,"960318-3"}</definedName>
    <definedName name="ㅓㅏㅓㄹ마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ㅓㅏㅓㅣ" hidden="1">{#N/A,#N/A,FALSE,"교재수정"}</definedName>
    <definedName name="ㅓㅓㅓ" hidden="1">{#N/A,#N/A,FALSE,"제목"}</definedName>
    <definedName name="ㅓㅗㅓ" hidden="1">{#N/A,#N/A,TRUE,"960318-1";#N/A,#N/A,TRUE,"960318-2";#N/A,#N/A,TRUE,"960318-3"}</definedName>
    <definedName name="ㅓㅘ" hidden="1">{#N/A,#N/A,TRUE,"960318-1";#N/A,#N/A,TRUE,"960318-2";#N/A,#N/A,TRUE,"960318-3"}</definedName>
    <definedName name="ㅔㅔㅔ_1" hidden="1">{"'AS,SEC'!$A$4:$J$25"}</definedName>
    <definedName name="ㅗㅏㅘ" hidden="1">{#N/A,#N/A,TRUE,"960318-1";#N/A,#N/A,TRUE,"960318-2";#N/A,#N/A,TRUE,"960318-3"}</definedName>
    <definedName name="ㅗㅕㅡㅑ_1" hidden="1">{"'AS,SEC'!$A$4:$J$25"}</definedName>
    <definedName name="ㅗㅗ" hidden="1">{#N/A,#N/A,FALSE,"제목"}</definedName>
    <definedName name="ㅗㅠㅏㅓ" hidden="1">{#N/A,#N/A,FALSE,"교재수정"}</definedName>
    <definedName name="ㅘㅓ" hidden="1">{#N/A,#N/A,TRUE,"960318-1";#N/A,#N/A,TRUE,"960318-2";#N/A,#N/A,TRUE,"960318-3"}</definedName>
    <definedName name="ㅘㅣㅓㅣㅏ" hidden="1">{#N/A,#N/A,FALSE,"교재수정"}</definedName>
    <definedName name="ㅣㅣㅣ" hidden="1">{#N/A,#N/A,FALSE,"교재수정"}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19" l="1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4" i="19"/>
  <c r="I24" i="19"/>
  <c r="H24" i="19"/>
  <c r="I23" i="19"/>
  <c r="H23" i="19"/>
  <c r="I22" i="19"/>
  <c r="H22" i="19"/>
  <c r="I21" i="19"/>
  <c r="H21" i="19"/>
  <c r="I20" i="19"/>
  <c r="H20" i="19"/>
  <c r="I19" i="19"/>
  <c r="H19" i="19"/>
  <c r="I18" i="19"/>
  <c r="H18" i="19"/>
  <c r="I17" i="19"/>
  <c r="H17" i="19"/>
  <c r="I16" i="19"/>
  <c r="H16" i="19"/>
  <c r="I15" i="19"/>
  <c r="H15" i="19"/>
  <c r="I14" i="19"/>
  <c r="H14" i="19"/>
  <c r="I13" i="19"/>
  <c r="H13" i="19"/>
  <c r="I12" i="19"/>
  <c r="H12" i="19"/>
  <c r="I11" i="19"/>
  <c r="H11" i="19"/>
  <c r="I10" i="19"/>
  <c r="H10" i="19"/>
  <c r="I9" i="19"/>
  <c r="H9" i="19"/>
  <c r="I8" i="19"/>
  <c r="H8" i="19"/>
  <c r="I7" i="19"/>
  <c r="H7" i="19"/>
  <c r="I6" i="19"/>
  <c r="H6" i="19"/>
  <c r="I5" i="19"/>
  <c r="H5" i="19"/>
  <c r="I4" i="19"/>
  <c r="H4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F4" i="19"/>
  <c r="W21" i="18" l="1"/>
  <c r="T24" i="18"/>
  <c r="W4" i="18"/>
  <c r="V4" i="18"/>
  <c r="U4" i="18"/>
  <c r="T4" i="18"/>
  <c r="S4" i="18"/>
  <c r="R4" i="18"/>
  <c r="W72" i="18"/>
  <c r="W71" i="18"/>
  <c r="W70" i="18"/>
  <c r="W69" i="18"/>
  <c r="W68" i="18"/>
  <c r="W67" i="18"/>
  <c r="W66" i="18"/>
  <c r="W65" i="18"/>
  <c r="W64" i="18"/>
  <c r="W63" i="18"/>
  <c r="W62" i="18"/>
  <c r="W61" i="18"/>
  <c r="W60" i="18"/>
  <c r="W59" i="18"/>
  <c r="W58" i="18"/>
  <c r="W57" i="18"/>
  <c r="W56" i="18"/>
  <c r="W55" i="18"/>
  <c r="W54" i="18"/>
  <c r="W53" i="18"/>
  <c r="W52" i="18"/>
  <c r="W50" i="18"/>
  <c r="W49" i="18"/>
  <c r="W48" i="18"/>
  <c r="W47" i="18"/>
  <c r="W51" i="18"/>
  <c r="W46" i="18"/>
  <c r="W45" i="18"/>
  <c r="W44" i="18"/>
  <c r="W42" i="18"/>
  <c r="W40" i="18"/>
  <c r="W37" i="18"/>
  <c r="W36" i="18"/>
  <c r="W33" i="18"/>
  <c r="W32" i="18"/>
  <c r="W31" i="18"/>
  <c r="W30" i="18"/>
  <c r="W29" i="18"/>
  <c r="W28" i="18"/>
  <c r="W24" i="18"/>
  <c r="W15" i="18"/>
  <c r="W13" i="18"/>
  <c r="W12" i="18"/>
  <c r="W11" i="18"/>
  <c r="W10" i="18"/>
  <c r="W8" i="18"/>
  <c r="W7" i="18"/>
  <c r="W6" i="18"/>
  <c r="W5" i="18"/>
  <c r="Y72" i="18"/>
  <c r="Y71" i="18"/>
  <c r="Y70" i="18"/>
  <c r="Y69" i="18"/>
  <c r="Y68" i="18"/>
  <c r="Y67" i="18"/>
  <c r="Y66" i="18"/>
  <c r="Y65" i="18"/>
  <c r="Y64" i="18"/>
  <c r="Y63" i="18"/>
  <c r="Y62" i="18"/>
  <c r="Y61" i="18"/>
  <c r="Y60" i="18"/>
  <c r="Y59" i="18"/>
  <c r="Y58" i="18"/>
  <c r="Y57" i="18"/>
  <c r="Y56" i="18"/>
  <c r="Y55" i="18"/>
  <c r="Y54" i="18"/>
  <c r="Y53" i="18"/>
  <c r="Y52" i="18"/>
  <c r="Y50" i="18"/>
  <c r="Y49" i="18"/>
  <c r="Y48" i="18"/>
  <c r="Y47" i="18"/>
  <c r="Y51" i="18"/>
  <c r="Y46" i="18"/>
  <c r="Y45" i="18"/>
  <c r="Y44" i="18"/>
  <c r="Y42" i="18"/>
  <c r="Y40" i="18"/>
  <c r="Y37" i="18"/>
  <c r="Y36" i="18"/>
  <c r="Y33" i="18"/>
  <c r="Y32" i="18"/>
  <c r="Y31" i="18"/>
  <c r="Y30" i="18"/>
  <c r="Y29" i="18"/>
  <c r="Y28" i="18"/>
  <c r="Y24" i="18"/>
  <c r="Y21" i="18"/>
  <c r="Y15" i="18"/>
  <c r="Y13" i="18"/>
  <c r="Y12" i="18"/>
  <c r="Y11" i="18"/>
  <c r="Y10" i="18"/>
  <c r="Y8" i="18"/>
  <c r="Y7" i="18"/>
  <c r="Y6" i="18"/>
  <c r="Y5" i="18"/>
  <c r="X72" i="18"/>
  <c r="X71" i="18"/>
  <c r="X70" i="18"/>
  <c r="X69" i="18"/>
  <c r="X68" i="18"/>
  <c r="X67" i="18"/>
  <c r="X66" i="18"/>
  <c r="X65" i="18"/>
  <c r="X64" i="18"/>
  <c r="X63" i="18"/>
  <c r="X62" i="18"/>
  <c r="X61" i="18"/>
  <c r="X60" i="18"/>
  <c r="X59" i="18"/>
  <c r="X58" i="18"/>
  <c r="X57" i="18"/>
  <c r="X56" i="18"/>
  <c r="X55" i="18"/>
  <c r="X54" i="18"/>
  <c r="X53" i="18"/>
  <c r="X52" i="18"/>
  <c r="X50" i="18"/>
  <c r="X49" i="18"/>
  <c r="X48" i="18"/>
  <c r="X47" i="18"/>
  <c r="X51" i="18"/>
  <c r="X46" i="18"/>
  <c r="X45" i="18"/>
  <c r="X44" i="18"/>
  <c r="X42" i="18"/>
  <c r="X40" i="18"/>
  <c r="X37" i="18"/>
  <c r="X36" i="18"/>
  <c r="X33" i="18"/>
  <c r="X32" i="18"/>
  <c r="X31" i="18"/>
  <c r="X30" i="18"/>
  <c r="X29" i="18"/>
  <c r="X28" i="18"/>
  <c r="X24" i="18"/>
  <c r="X21" i="18"/>
  <c r="X15" i="18"/>
  <c r="X13" i="18"/>
  <c r="X12" i="18"/>
  <c r="X11" i="18"/>
  <c r="X10" i="18"/>
  <c r="X8" i="18"/>
  <c r="X7" i="18"/>
  <c r="X6" i="18"/>
  <c r="X5" i="18"/>
  <c r="V72" i="18"/>
  <c r="V71" i="18"/>
  <c r="V70" i="18"/>
  <c r="V69" i="18"/>
  <c r="V68" i="18"/>
  <c r="V67" i="18"/>
  <c r="V66" i="18"/>
  <c r="V65" i="18"/>
  <c r="V64" i="18"/>
  <c r="V63" i="18"/>
  <c r="V62" i="18"/>
  <c r="V61" i="18"/>
  <c r="V60" i="18"/>
  <c r="V59" i="18"/>
  <c r="V58" i="18"/>
  <c r="V57" i="18"/>
  <c r="V56" i="18"/>
  <c r="V55" i="18"/>
  <c r="V54" i="18"/>
  <c r="V53" i="18"/>
  <c r="V52" i="18"/>
  <c r="V50" i="18"/>
  <c r="V49" i="18"/>
  <c r="V48" i="18"/>
  <c r="V47" i="18"/>
  <c r="V51" i="18"/>
  <c r="V46" i="18"/>
  <c r="V45" i="18"/>
  <c r="V44" i="18"/>
  <c r="V42" i="18"/>
  <c r="V40" i="18"/>
  <c r="V37" i="18"/>
  <c r="V36" i="18"/>
  <c r="V33" i="18"/>
  <c r="V32" i="18"/>
  <c r="V31" i="18"/>
  <c r="V30" i="18"/>
  <c r="V29" i="18"/>
  <c r="V28" i="18"/>
  <c r="V24" i="18"/>
  <c r="V21" i="18"/>
  <c r="V15" i="18"/>
  <c r="V13" i="18"/>
  <c r="V12" i="18"/>
  <c r="V11" i="18"/>
  <c r="V10" i="18"/>
  <c r="V8" i="18"/>
  <c r="V7" i="18"/>
  <c r="V6" i="18"/>
  <c r="V5" i="18"/>
  <c r="U72" i="18"/>
  <c r="U71" i="18"/>
  <c r="U70" i="18"/>
  <c r="U69" i="18"/>
  <c r="U68" i="18"/>
  <c r="U67" i="18"/>
  <c r="U66" i="18"/>
  <c r="U65" i="18"/>
  <c r="U64" i="18"/>
  <c r="U63" i="18"/>
  <c r="U62" i="18"/>
  <c r="U61" i="18"/>
  <c r="U60" i="18"/>
  <c r="U59" i="18"/>
  <c r="U58" i="18"/>
  <c r="U57" i="18"/>
  <c r="U56" i="18"/>
  <c r="U55" i="18"/>
  <c r="U54" i="18"/>
  <c r="U53" i="18"/>
  <c r="U52" i="18"/>
  <c r="U50" i="18"/>
  <c r="U49" i="18"/>
  <c r="U48" i="18"/>
  <c r="U47" i="18"/>
  <c r="U51" i="18"/>
  <c r="U46" i="18"/>
  <c r="U45" i="18"/>
  <c r="U44" i="18"/>
  <c r="U42" i="18"/>
  <c r="U40" i="18"/>
  <c r="U37" i="18"/>
  <c r="U36" i="18"/>
  <c r="U33" i="18"/>
  <c r="U32" i="18"/>
  <c r="U31" i="18"/>
  <c r="U30" i="18"/>
  <c r="U29" i="18"/>
  <c r="U28" i="18"/>
  <c r="U24" i="18"/>
  <c r="U21" i="18"/>
  <c r="U15" i="18"/>
  <c r="U13" i="18"/>
  <c r="U12" i="18"/>
  <c r="U11" i="18"/>
  <c r="U10" i="18"/>
  <c r="U8" i="18"/>
  <c r="U7" i="18"/>
  <c r="U6" i="18"/>
  <c r="U5" i="18"/>
  <c r="T72" i="18"/>
  <c r="T71" i="18"/>
  <c r="T70" i="18"/>
  <c r="T69" i="18"/>
  <c r="T68" i="18"/>
  <c r="T67" i="18"/>
  <c r="T66" i="18"/>
  <c r="T65" i="18"/>
  <c r="T64" i="18"/>
  <c r="T63" i="18"/>
  <c r="T62" i="18"/>
  <c r="T61" i="18"/>
  <c r="T60" i="18"/>
  <c r="T59" i="18"/>
  <c r="T58" i="18"/>
  <c r="T57" i="18"/>
  <c r="T56" i="18"/>
  <c r="T55" i="18"/>
  <c r="T54" i="18"/>
  <c r="T53" i="18"/>
  <c r="T52" i="18"/>
  <c r="T50" i="18"/>
  <c r="T49" i="18"/>
  <c r="T48" i="18"/>
  <c r="T47" i="18"/>
  <c r="T51" i="18"/>
  <c r="T46" i="18"/>
  <c r="T45" i="18"/>
  <c r="T44" i="18"/>
  <c r="T42" i="18"/>
  <c r="T40" i="18"/>
  <c r="T37" i="18"/>
  <c r="T36" i="18"/>
  <c r="T33" i="18"/>
  <c r="T32" i="18"/>
  <c r="T31" i="18"/>
  <c r="T30" i="18"/>
  <c r="T29" i="18"/>
  <c r="T28" i="18"/>
  <c r="T21" i="18"/>
  <c r="T15" i="18"/>
  <c r="T13" i="18"/>
  <c r="T12" i="18"/>
  <c r="T11" i="18"/>
  <c r="T10" i="18"/>
  <c r="T8" i="18"/>
  <c r="T7" i="18"/>
  <c r="T6" i="18"/>
  <c r="T5" i="18"/>
  <c r="S72" i="18"/>
  <c r="S71" i="18"/>
  <c r="S70" i="18"/>
  <c r="S69" i="18"/>
  <c r="S68" i="18"/>
  <c r="S67" i="18"/>
  <c r="S66" i="18"/>
  <c r="S65" i="18"/>
  <c r="S64" i="18"/>
  <c r="S63" i="18"/>
  <c r="S62" i="18"/>
  <c r="S61" i="18"/>
  <c r="S60" i="18"/>
  <c r="S59" i="18"/>
  <c r="S58" i="18"/>
  <c r="S57" i="18"/>
  <c r="S56" i="18"/>
  <c r="S55" i="18"/>
  <c r="S54" i="18"/>
  <c r="S53" i="18"/>
  <c r="S52" i="18"/>
  <c r="S50" i="18"/>
  <c r="S49" i="18"/>
  <c r="S48" i="18"/>
  <c r="S47" i="18"/>
  <c r="S51" i="18"/>
  <c r="S46" i="18"/>
  <c r="S45" i="18"/>
  <c r="S44" i="18"/>
  <c r="S42" i="18"/>
  <c r="S40" i="18"/>
  <c r="S37" i="18"/>
  <c r="S36" i="18"/>
  <c r="S33" i="18"/>
  <c r="S32" i="18"/>
  <c r="S31" i="18"/>
  <c r="S30" i="18"/>
  <c r="S29" i="18"/>
  <c r="S28" i="18"/>
  <c r="S24" i="18"/>
  <c r="S21" i="18"/>
  <c r="S15" i="18"/>
  <c r="S13" i="18"/>
  <c r="S12" i="18"/>
  <c r="S11" i="18"/>
  <c r="S10" i="18"/>
  <c r="S8" i="18"/>
  <c r="S7" i="18"/>
  <c r="S6" i="18"/>
  <c r="S5" i="18"/>
  <c r="R72" i="18"/>
  <c r="R71" i="18"/>
  <c r="R70" i="18"/>
  <c r="R69" i="18"/>
  <c r="R68" i="18"/>
  <c r="R67" i="18"/>
  <c r="R66" i="18"/>
  <c r="R65" i="18"/>
  <c r="R64" i="18"/>
  <c r="R63" i="18"/>
  <c r="R62" i="18"/>
  <c r="R61" i="18"/>
  <c r="R60" i="18"/>
  <c r="R59" i="18"/>
  <c r="R58" i="18"/>
  <c r="R57" i="18"/>
  <c r="R56" i="18"/>
  <c r="R55" i="18"/>
  <c r="R54" i="18"/>
  <c r="R53" i="18"/>
  <c r="R52" i="18"/>
  <c r="R50" i="18"/>
  <c r="R49" i="18"/>
  <c r="R48" i="18"/>
  <c r="R47" i="18"/>
  <c r="R51" i="18"/>
  <c r="R46" i="18"/>
  <c r="R45" i="18"/>
  <c r="R44" i="18"/>
  <c r="R42" i="18"/>
  <c r="R40" i="18"/>
  <c r="R37" i="18"/>
  <c r="R36" i="18"/>
  <c r="R33" i="18"/>
  <c r="R30" i="18"/>
  <c r="R29" i="18"/>
  <c r="R28" i="18"/>
  <c r="R24" i="18"/>
  <c r="R21" i="18"/>
  <c r="R15" i="18"/>
  <c r="R13" i="18"/>
  <c r="R12" i="18"/>
  <c r="R11" i="18"/>
  <c r="R10" i="18"/>
  <c r="R8" i="18"/>
  <c r="R7" i="18"/>
  <c r="R6" i="18"/>
  <c r="R5" i="18"/>
  <c r="Y4" i="18"/>
  <c r="X4" i="18"/>
  <c r="J2" i="12"/>
  <c r="K2" i="12" s="1"/>
  <c r="L2" i="12" s="1"/>
  <c r="M2" i="12" s="1"/>
  <c r="N2" i="12" s="1"/>
  <c r="O2" i="12" s="1"/>
  <c r="P2" i="12" s="1"/>
  <c r="Q2" i="12" s="1"/>
  <c r="R2" i="12" s="1"/>
  <c r="R1" i="12"/>
  <c r="Q1" i="12"/>
  <c r="P1" i="12"/>
  <c r="O1" i="12"/>
  <c r="N1" i="12"/>
  <c r="J4" i="18"/>
  <c r="J50" i="18"/>
  <c r="J49" i="18"/>
  <c r="J48" i="18"/>
  <c r="J47" i="18"/>
  <c r="J46" i="18"/>
  <c r="J45" i="18"/>
  <c r="J44" i="18"/>
  <c r="J42" i="18"/>
  <c r="J40" i="18"/>
  <c r="J37" i="18"/>
  <c r="J36" i="18"/>
  <c r="J33" i="18"/>
  <c r="J30" i="18"/>
  <c r="J28" i="18"/>
  <c r="J24" i="18"/>
  <c r="J21" i="18"/>
  <c r="J15" i="18"/>
  <c r="J13" i="18"/>
  <c r="J10" i="18"/>
  <c r="J5" i="18"/>
  <c r="J8" i="18"/>
  <c r="L46" i="18"/>
  <c r="L42" i="18"/>
  <c r="L45" i="18"/>
  <c r="L40" i="18"/>
  <c r="L44" i="18"/>
  <c r="L50" i="18"/>
  <c r="L49" i="18"/>
  <c r="L48" i="18"/>
  <c r="L47" i="18"/>
  <c r="L37" i="18"/>
  <c r="K37" i="18" s="1"/>
  <c r="K38" i="18" s="1"/>
  <c r="K39" i="18" s="1"/>
  <c r="L36" i="18"/>
  <c r="L33" i="18"/>
  <c r="L30" i="18"/>
  <c r="L28" i="18"/>
  <c r="L24" i="18"/>
  <c r="L21" i="18"/>
  <c r="L15" i="18"/>
  <c r="L13" i="18"/>
  <c r="L10" i="18"/>
  <c r="L8" i="18"/>
  <c r="L5" i="18"/>
  <c r="Q72" i="18"/>
  <c r="P72" i="18"/>
  <c r="O72" i="18"/>
  <c r="N72" i="18"/>
  <c r="L72" i="18"/>
  <c r="J72" i="18"/>
  <c r="F72" i="18"/>
  <c r="E72" i="18"/>
  <c r="Q71" i="18"/>
  <c r="P71" i="18"/>
  <c r="O71" i="18"/>
  <c r="N71" i="18"/>
  <c r="L71" i="18"/>
  <c r="J71" i="18"/>
  <c r="F71" i="18"/>
  <c r="E71" i="18"/>
  <c r="Q70" i="18"/>
  <c r="P70" i="18"/>
  <c r="O70" i="18"/>
  <c r="N70" i="18"/>
  <c r="L70" i="18"/>
  <c r="J70" i="18"/>
  <c r="F70" i="18"/>
  <c r="E70" i="18"/>
  <c r="Q69" i="18"/>
  <c r="P69" i="18"/>
  <c r="O69" i="18"/>
  <c r="N69" i="18"/>
  <c r="M69" i="18"/>
  <c r="L69" i="18"/>
  <c r="F69" i="18"/>
  <c r="E69" i="18"/>
  <c r="Q68" i="18"/>
  <c r="P68" i="18"/>
  <c r="O68" i="18"/>
  <c r="N68" i="18"/>
  <c r="M68" i="18"/>
  <c r="L68" i="18"/>
  <c r="F68" i="18"/>
  <c r="E68" i="18"/>
  <c r="Q67" i="18"/>
  <c r="P67" i="18"/>
  <c r="O67" i="18"/>
  <c r="N67" i="18"/>
  <c r="L67" i="18"/>
  <c r="F67" i="18"/>
  <c r="E67" i="18"/>
  <c r="Q66" i="18"/>
  <c r="P66" i="18"/>
  <c r="O66" i="18"/>
  <c r="N66" i="18"/>
  <c r="M66" i="18"/>
  <c r="L66" i="18"/>
  <c r="F66" i="18"/>
  <c r="E66" i="18"/>
  <c r="Q65" i="18"/>
  <c r="P65" i="18"/>
  <c r="O65" i="18"/>
  <c r="N65" i="18"/>
  <c r="M65" i="18"/>
  <c r="L65" i="18"/>
  <c r="F65" i="18"/>
  <c r="E65" i="18"/>
  <c r="Q64" i="18"/>
  <c r="P64" i="18"/>
  <c r="O64" i="18"/>
  <c r="N64" i="18"/>
  <c r="L64" i="18"/>
  <c r="F64" i="18"/>
  <c r="E64" i="18"/>
  <c r="Q63" i="18"/>
  <c r="P63" i="18"/>
  <c r="O63" i="18"/>
  <c r="N63" i="18"/>
  <c r="M63" i="18"/>
  <c r="L63" i="18"/>
  <c r="F63" i="18"/>
  <c r="E63" i="18"/>
  <c r="Q62" i="18"/>
  <c r="P62" i="18"/>
  <c r="O62" i="18"/>
  <c r="N62" i="18"/>
  <c r="M62" i="18"/>
  <c r="L62" i="18"/>
  <c r="F62" i="18"/>
  <c r="E62" i="18"/>
  <c r="Q61" i="18"/>
  <c r="P61" i="18"/>
  <c r="O61" i="18"/>
  <c r="N61" i="18"/>
  <c r="M61" i="18"/>
  <c r="L61" i="18"/>
  <c r="F61" i="18"/>
  <c r="E61" i="18"/>
  <c r="Q60" i="18"/>
  <c r="P60" i="18"/>
  <c r="O60" i="18"/>
  <c r="N60" i="18"/>
  <c r="L60" i="18"/>
  <c r="F60" i="18"/>
  <c r="E60" i="18"/>
  <c r="Q59" i="18"/>
  <c r="P59" i="18"/>
  <c r="O59" i="18"/>
  <c r="N59" i="18"/>
  <c r="M59" i="18"/>
  <c r="L59" i="18"/>
  <c r="F59" i="18"/>
  <c r="E59" i="18"/>
  <c r="Q58" i="18"/>
  <c r="P58" i="18"/>
  <c r="O58" i="18"/>
  <c r="N58" i="18"/>
  <c r="M58" i="18"/>
  <c r="L58" i="18"/>
  <c r="F58" i="18"/>
  <c r="E58" i="18"/>
  <c r="Q57" i="18"/>
  <c r="P57" i="18"/>
  <c r="O57" i="18"/>
  <c r="N57" i="18"/>
  <c r="L57" i="18"/>
  <c r="F57" i="18"/>
  <c r="E57" i="18"/>
  <c r="Q56" i="18"/>
  <c r="P56" i="18"/>
  <c r="O56" i="18"/>
  <c r="N56" i="18"/>
  <c r="M56" i="18"/>
  <c r="L56" i="18"/>
  <c r="F56" i="18"/>
  <c r="E56" i="18"/>
  <c r="Q55" i="18"/>
  <c r="P55" i="18"/>
  <c r="O55" i="18"/>
  <c r="N55" i="18"/>
  <c r="M55" i="18"/>
  <c r="L55" i="18"/>
  <c r="F55" i="18"/>
  <c r="E55" i="18"/>
  <c r="N54" i="18"/>
  <c r="M54" i="18"/>
  <c r="AB54" i="18"/>
  <c r="F54" i="18"/>
  <c r="E54" i="18"/>
  <c r="Q53" i="18"/>
  <c r="P53" i="18"/>
  <c r="O53" i="18"/>
  <c r="L53" i="18"/>
  <c r="F53" i="18"/>
  <c r="E53" i="18"/>
  <c r="N52" i="18"/>
  <c r="M52" i="18"/>
  <c r="L52" i="18"/>
  <c r="F52" i="18"/>
  <c r="E52" i="18"/>
  <c r="Q39" i="18"/>
  <c r="P39" i="18"/>
  <c r="O39" i="18"/>
  <c r="N39" i="18"/>
  <c r="E39" i="18"/>
  <c r="Q43" i="18"/>
  <c r="P43" i="18"/>
  <c r="O43" i="18"/>
  <c r="N43" i="18"/>
  <c r="E43" i="18"/>
  <c r="Q20" i="18"/>
  <c r="P20" i="18"/>
  <c r="O20" i="18"/>
  <c r="N20" i="18"/>
  <c r="M20" i="18"/>
  <c r="E20" i="18"/>
  <c r="Q41" i="18"/>
  <c r="P41" i="18"/>
  <c r="O41" i="18"/>
  <c r="N41" i="18"/>
  <c r="M41" i="18"/>
  <c r="E41" i="18"/>
  <c r="Q35" i="18"/>
  <c r="P35" i="18"/>
  <c r="O35" i="18"/>
  <c r="N35" i="18"/>
  <c r="E35" i="18"/>
  <c r="Q12" i="18"/>
  <c r="P12" i="18"/>
  <c r="O12" i="18"/>
  <c r="N12" i="18"/>
  <c r="M12" i="18"/>
  <c r="E12" i="18"/>
  <c r="Q46" i="18"/>
  <c r="P46" i="18"/>
  <c r="O46" i="18"/>
  <c r="N46" i="18"/>
  <c r="M46" i="18"/>
  <c r="F46" i="18"/>
  <c r="E46" i="18"/>
  <c r="Q38" i="18"/>
  <c r="P38" i="18"/>
  <c r="O38" i="18"/>
  <c r="N38" i="18"/>
  <c r="E38" i="18"/>
  <c r="Q42" i="18"/>
  <c r="P42" i="18"/>
  <c r="O42" i="18"/>
  <c r="N42" i="18"/>
  <c r="M42" i="18"/>
  <c r="F42" i="18"/>
  <c r="E42" i="18"/>
  <c r="Q19" i="18"/>
  <c r="P19" i="18"/>
  <c r="O19" i="18"/>
  <c r="N19" i="18"/>
  <c r="M19" i="18"/>
  <c r="E19" i="18"/>
  <c r="Q45" i="18"/>
  <c r="P45" i="18"/>
  <c r="O45" i="18"/>
  <c r="N45" i="18"/>
  <c r="M45" i="18"/>
  <c r="F45" i="18"/>
  <c r="E45" i="18"/>
  <c r="Q29" i="18"/>
  <c r="P29" i="18"/>
  <c r="O29" i="18"/>
  <c r="N29" i="18"/>
  <c r="E29" i="18"/>
  <c r="Q40" i="18"/>
  <c r="P40" i="18"/>
  <c r="O40" i="18"/>
  <c r="N40" i="18"/>
  <c r="M40" i="18"/>
  <c r="F40" i="18"/>
  <c r="E40" i="18"/>
  <c r="Q14" i="18"/>
  <c r="P14" i="18"/>
  <c r="O14" i="18"/>
  <c r="N14" i="18"/>
  <c r="M14" i="18"/>
  <c r="E14" i="18"/>
  <c r="Q34" i="18"/>
  <c r="P34" i="18"/>
  <c r="O34" i="18"/>
  <c r="N34" i="18"/>
  <c r="E34" i="18"/>
  <c r="Q44" i="18"/>
  <c r="P44" i="18"/>
  <c r="O44" i="18"/>
  <c r="N44" i="18"/>
  <c r="M44" i="18"/>
  <c r="F44" i="18"/>
  <c r="E44" i="18"/>
  <c r="Q27" i="18"/>
  <c r="P27" i="18"/>
  <c r="O27" i="18"/>
  <c r="N27" i="18"/>
  <c r="M27" i="18"/>
  <c r="E27" i="18"/>
  <c r="N23" i="18"/>
  <c r="M23" i="18"/>
  <c r="E23" i="18"/>
  <c r="Q22" i="18"/>
  <c r="P22" i="18"/>
  <c r="O22" i="18"/>
  <c r="E22" i="18"/>
  <c r="N32" i="18"/>
  <c r="M32" i="18"/>
  <c r="E32" i="18"/>
  <c r="Q50" i="18"/>
  <c r="N50" i="18"/>
  <c r="M50" i="18"/>
  <c r="F50" i="18"/>
  <c r="E50" i="18"/>
  <c r="Q49" i="18"/>
  <c r="N49" i="18"/>
  <c r="F49" i="18"/>
  <c r="E49" i="18"/>
  <c r="Q48" i="18"/>
  <c r="N48" i="18"/>
  <c r="M48" i="18"/>
  <c r="F48" i="18"/>
  <c r="E48" i="18"/>
  <c r="Q47" i="18"/>
  <c r="N47" i="18"/>
  <c r="M47" i="18"/>
  <c r="F47" i="18"/>
  <c r="E47" i="18"/>
  <c r="Q51" i="18"/>
  <c r="P51" i="18"/>
  <c r="O51" i="18"/>
  <c r="F51" i="18"/>
  <c r="E51" i="18"/>
  <c r="Q11" i="18"/>
  <c r="P11" i="18"/>
  <c r="O11" i="18"/>
  <c r="N11" i="18"/>
  <c r="M11" i="18"/>
  <c r="E11" i="18"/>
  <c r="Q9" i="18"/>
  <c r="E9" i="18"/>
  <c r="Q37" i="18"/>
  <c r="P37" i="18"/>
  <c r="O37" i="18"/>
  <c r="F37" i="18"/>
  <c r="E37" i="18"/>
  <c r="Q18" i="18"/>
  <c r="P18" i="18"/>
  <c r="O18" i="18"/>
  <c r="E18" i="18"/>
  <c r="Q36" i="18"/>
  <c r="P36" i="18"/>
  <c r="O36" i="18"/>
  <c r="N36" i="18"/>
  <c r="M36" i="18"/>
  <c r="F36" i="18"/>
  <c r="E36" i="18"/>
  <c r="Q33" i="18"/>
  <c r="P33" i="18"/>
  <c r="O33" i="18"/>
  <c r="N33" i="18"/>
  <c r="M33" i="18"/>
  <c r="F33" i="18"/>
  <c r="E33" i="18"/>
  <c r="Q26" i="18"/>
  <c r="N26" i="18"/>
  <c r="E26" i="18"/>
  <c r="Q31" i="18"/>
  <c r="N31" i="18"/>
  <c r="M31" i="18"/>
  <c r="E31" i="18"/>
  <c r="Q7" i="18"/>
  <c r="N7" i="18"/>
  <c r="M7" i="18"/>
  <c r="E7" i="18"/>
  <c r="Q17" i="18"/>
  <c r="P17" i="18"/>
  <c r="O17" i="18"/>
  <c r="N17" i="18"/>
  <c r="M17" i="18"/>
  <c r="E17" i="18"/>
  <c r="Q25" i="18"/>
  <c r="E25" i="18"/>
  <c r="Q30" i="18"/>
  <c r="P30" i="18"/>
  <c r="O30" i="18"/>
  <c r="N30" i="18"/>
  <c r="F30" i="18"/>
  <c r="E30" i="18"/>
  <c r="Q6" i="18"/>
  <c r="P6" i="18"/>
  <c r="O6" i="18"/>
  <c r="N6" i="18"/>
  <c r="E6" i="18"/>
  <c r="Q16" i="18"/>
  <c r="P16" i="18"/>
  <c r="O16" i="18"/>
  <c r="E16" i="18"/>
  <c r="Q28" i="18"/>
  <c r="P28" i="18"/>
  <c r="O28" i="18"/>
  <c r="N28" i="18"/>
  <c r="M28" i="18"/>
  <c r="F28" i="18"/>
  <c r="E28" i="18"/>
  <c r="Q24" i="18"/>
  <c r="N24" i="18"/>
  <c r="M24" i="18"/>
  <c r="F24" i="18"/>
  <c r="E24" i="18"/>
  <c r="Q21" i="18"/>
  <c r="N21" i="18"/>
  <c r="M21" i="18"/>
  <c r="F21" i="18"/>
  <c r="E21" i="18"/>
  <c r="Q15" i="18"/>
  <c r="P15" i="18"/>
  <c r="O15" i="18"/>
  <c r="N15" i="18"/>
  <c r="M15" i="18"/>
  <c r="F15" i="18"/>
  <c r="E15" i="18"/>
  <c r="Q13" i="18"/>
  <c r="F13" i="18"/>
  <c r="E13" i="18"/>
  <c r="Q10" i="18"/>
  <c r="F10" i="18"/>
  <c r="E10" i="18"/>
  <c r="Q8" i="18"/>
  <c r="P8" i="18"/>
  <c r="O8" i="18"/>
  <c r="N8" i="18"/>
  <c r="F8" i="18"/>
  <c r="E8" i="18"/>
  <c r="Q5" i="18"/>
  <c r="P5" i="18"/>
  <c r="O5" i="18"/>
  <c r="N5" i="18"/>
  <c r="M5" i="18"/>
  <c r="F5" i="18"/>
  <c r="E5" i="18"/>
  <c r="Q4" i="18"/>
  <c r="N4" i="18"/>
  <c r="M4" i="18"/>
  <c r="L4" i="18"/>
  <c r="F4" i="18"/>
  <c r="E4" i="18"/>
  <c r="N3" i="18"/>
  <c r="O3" i="18" s="1"/>
  <c r="P3" i="18" s="1"/>
  <c r="Q3" i="18" s="1"/>
  <c r="R3" i="18" s="1"/>
  <c r="S3" i="18" s="1"/>
  <c r="T3" i="18" s="1"/>
  <c r="U3" i="18" s="1"/>
  <c r="V3" i="18" s="1"/>
  <c r="W3" i="18" s="1"/>
  <c r="X3" i="18" s="1"/>
  <c r="Y3" i="18" s="1"/>
  <c r="L2" i="18"/>
  <c r="I1" i="18"/>
  <c r="I1" i="17"/>
  <c r="S71" i="17"/>
  <c r="R71" i="17"/>
  <c r="Q71" i="17"/>
  <c r="P71" i="17"/>
  <c r="O71" i="17"/>
  <c r="N71" i="17"/>
  <c r="L71" i="17"/>
  <c r="J71" i="17"/>
  <c r="F71" i="17"/>
  <c r="E71" i="17"/>
  <c r="S70" i="17"/>
  <c r="R70" i="17"/>
  <c r="Q70" i="17"/>
  <c r="P70" i="17"/>
  <c r="O70" i="17"/>
  <c r="N70" i="17"/>
  <c r="L70" i="17"/>
  <c r="J70" i="17"/>
  <c r="F70" i="17"/>
  <c r="E70" i="17"/>
  <c r="T69" i="17"/>
  <c r="S69" i="17"/>
  <c r="R69" i="17"/>
  <c r="Q69" i="17"/>
  <c r="P69" i="17"/>
  <c r="O69" i="17"/>
  <c r="N69" i="17"/>
  <c r="M69" i="17"/>
  <c r="L69" i="17"/>
  <c r="J69" i="17"/>
  <c r="F69" i="17"/>
  <c r="E69" i="17"/>
  <c r="T68" i="17"/>
  <c r="S68" i="17"/>
  <c r="R68" i="17"/>
  <c r="Q68" i="17"/>
  <c r="P68" i="17"/>
  <c r="O68" i="17"/>
  <c r="N68" i="17"/>
  <c r="M68" i="17"/>
  <c r="L68" i="17"/>
  <c r="J68" i="17"/>
  <c r="F68" i="17"/>
  <c r="E68" i="17"/>
  <c r="S67" i="17"/>
  <c r="R67" i="17"/>
  <c r="Q67" i="17"/>
  <c r="P67" i="17"/>
  <c r="O67" i="17"/>
  <c r="N67" i="17"/>
  <c r="L67" i="17"/>
  <c r="J67" i="17"/>
  <c r="F67" i="17"/>
  <c r="E67" i="17"/>
  <c r="T66" i="17"/>
  <c r="S66" i="17"/>
  <c r="R66" i="17"/>
  <c r="Q66" i="17"/>
  <c r="P66" i="17"/>
  <c r="O66" i="17"/>
  <c r="N66" i="17"/>
  <c r="M66" i="17"/>
  <c r="L66" i="17"/>
  <c r="J66" i="17"/>
  <c r="F66" i="17"/>
  <c r="E66" i="17"/>
  <c r="T65" i="17"/>
  <c r="S65" i="17"/>
  <c r="R65" i="17"/>
  <c r="Q65" i="17"/>
  <c r="P65" i="17"/>
  <c r="O65" i="17"/>
  <c r="N65" i="17"/>
  <c r="M65" i="17"/>
  <c r="L65" i="17"/>
  <c r="J65" i="17"/>
  <c r="F65" i="17"/>
  <c r="E65" i="17"/>
  <c r="S64" i="17"/>
  <c r="R64" i="17"/>
  <c r="Q64" i="17"/>
  <c r="P64" i="17"/>
  <c r="O64" i="17"/>
  <c r="N64" i="17"/>
  <c r="L64" i="17"/>
  <c r="J64" i="17"/>
  <c r="F64" i="17"/>
  <c r="E64" i="17"/>
  <c r="T63" i="17"/>
  <c r="S63" i="17"/>
  <c r="R63" i="17"/>
  <c r="Q63" i="17"/>
  <c r="P63" i="17"/>
  <c r="O63" i="17"/>
  <c r="N63" i="17"/>
  <c r="M63" i="17"/>
  <c r="L63" i="17"/>
  <c r="J63" i="17"/>
  <c r="F63" i="17"/>
  <c r="E63" i="17"/>
  <c r="T62" i="17"/>
  <c r="S62" i="17"/>
  <c r="R62" i="17"/>
  <c r="Q62" i="17"/>
  <c r="P62" i="17"/>
  <c r="O62" i="17"/>
  <c r="N62" i="17"/>
  <c r="M62" i="17"/>
  <c r="L62" i="17"/>
  <c r="J62" i="17"/>
  <c r="F62" i="17"/>
  <c r="E62" i="17"/>
  <c r="T61" i="17"/>
  <c r="S61" i="17"/>
  <c r="R61" i="17"/>
  <c r="Q61" i="17"/>
  <c r="P61" i="17"/>
  <c r="O61" i="17"/>
  <c r="N61" i="17"/>
  <c r="M61" i="17"/>
  <c r="L61" i="17"/>
  <c r="J61" i="17"/>
  <c r="F61" i="17"/>
  <c r="E61" i="17"/>
  <c r="S60" i="17"/>
  <c r="R60" i="17"/>
  <c r="Q60" i="17"/>
  <c r="P60" i="17"/>
  <c r="O60" i="17"/>
  <c r="N60" i="17"/>
  <c r="L60" i="17"/>
  <c r="J60" i="17"/>
  <c r="F60" i="17"/>
  <c r="E60" i="17"/>
  <c r="T59" i="17"/>
  <c r="S59" i="17"/>
  <c r="R59" i="17"/>
  <c r="Q59" i="17"/>
  <c r="P59" i="17"/>
  <c r="O59" i="17"/>
  <c r="N59" i="17"/>
  <c r="M59" i="17"/>
  <c r="L59" i="17"/>
  <c r="J59" i="17"/>
  <c r="F59" i="17"/>
  <c r="E59" i="17"/>
  <c r="T58" i="17"/>
  <c r="S58" i="17"/>
  <c r="R58" i="17"/>
  <c r="Q58" i="17"/>
  <c r="P58" i="17"/>
  <c r="O58" i="17"/>
  <c r="N58" i="17"/>
  <c r="M58" i="17"/>
  <c r="L58" i="17"/>
  <c r="J58" i="17"/>
  <c r="F58" i="17"/>
  <c r="E58" i="17"/>
  <c r="S57" i="17"/>
  <c r="R57" i="17"/>
  <c r="Q57" i="17"/>
  <c r="P57" i="17"/>
  <c r="O57" i="17"/>
  <c r="N57" i="17"/>
  <c r="L57" i="17"/>
  <c r="J57" i="17"/>
  <c r="F57" i="17"/>
  <c r="E57" i="17"/>
  <c r="T56" i="17"/>
  <c r="S56" i="17"/>
  <c r="R56" i="17"/>
  <c r="Q56" i="17"/>
  <c r="P56" i="17"/>
  <c r="O56" i="17"/>
  <c r="N56" i="17"/>
  <c r="M56" i="17"/>
  <c r="L56" i="17"/>
  <c r="J56" i="17"/>
  <c r="F56" i="17"/>
  <c r="E56" i="17"/>
  <c r="T55" i="17"/>
  <c r="S55" i="17"/>
  <c r="R55" i="17"/>
  <c r="Q55" i="17"/>
  <c r="P55" i="17"/>
  <c r="O55" i="17"/>
  <c r="N55" i="17"/>
  <c r="M55" i="17"/>
  <c r="L55" i="17"/>
  <c r="J55" i="17"/>
  <c r="F55" i="17"/>
  <c r="E55" i="17"/>
  <c r="T54" i="17"/>
  <c r="N54" i="17"/>
  <c r="M54" i="17"/>
  <c r="J54" i="17"/>
  <c r="W54" i="17" s="1"/>
  <c r="F54" i="17"/>
  <c r="E54" i="17"/>
  <c r="T53" i="17"/>
  <c r="S53" i="17"/>
  <c r="R53" i="17"/>
  <c r="Q53" i="17"/>
  <c r="P53" i="17"/>
  <c r="O53" i="17"/>
  <c r="L53" i="17"/>
  <c r="J53" i="17"/>
  <c r="F53" i="17"/>
  <c r="E53" i="17"/>
  <c r="T52" i="17"/>
  <c r="N52" i="17"/>
  <c r="M52" i="17"/>
  <c r="L52" i="17"/>
  <c r="J52" i="17"/>
  <c r="F52" i="17"/>
  <c r="E52" i="17"/>
  <c r="J30" i="17"/>
  <c r="J26" i="17"/>
  <c r="J20" i="17"/>
  <c r="J15" i="17"/>
  <c r="J8" i="17"/>
  <c r="R6" i="17"/>
  <c r="R9" i="17"/>
  <c r="R12" i="17"/>
  <c r="R16" i="17"/>
  <c r="R17" i="17"/>
  <c r="R21" i="17"/>
  <c r="R22" i="17"/>
  <c r="R23" i="17"/>
  <c r="R27" i="17"/>
  <c r="R28" i="17"/>
  <c r="R29" i="17"/>
  <c r="R30" i="17"/>
  <c r="R31" i="17"/>
  <c r="Q31" i="17"/>
  <c r="Q30" i="17"/>
  <c r="Q29" i="17"/>
  <c r="Q28" i="17"/>
  <c r="Q27" i="17"/>
  <c r="Q26" i="17"/>
  <c r="Q25" i="17"/>
  <c r="Q24" i="17"/>
  <c r="Q23" i="17"/>
  <c r="Q22" i="17"/>
  <c r="Q21" i="17"/>
  <c r="Q20" i="17"/>
  <c r="Q19" i="17"/>
  <c r="Q18" i="17"/>
  <c r="Q17" i="17"/>
  <c r="Q16" i="17"/>
  <c r="Q15" i="17"/>
  <c r="Q14" i="17"/>
  <c r="Q13" i="17"/>
  <c r="Q12" i="17"/>
  <c r="Q11" i="17"/>
  <c r="Q10" i="17"/>
  <c r="Q9" i="17"/>
  <c r="Q8" i="17"/>
  <c r="Q7" i="17"/>
  <c r="Q6" i="17"/>
  <c r="Q5" i="17"/>
  <c r="K47" i="18" l="1"/>
  <c r="G21" i="19"/>
  <c r="S21" i="19" s="1"/>
  <c r="K48" i="18"/>
  <c r="G22" i="19"/>
  <c r="S22" i="19" s="1"/>
  <c r="K49" i="18"/>
  <c r="G23" i="19"/>
  <c r="S23" i="19" s="1"/>
  <c r="K33" i="18"/>
  <c r="K34" i="18" s="1"/>
  <c r="K35" i="18" s="1"/>
  <c r="G14" i="19"/>
  <c r="S14" i="19" s="1"/>
  <c r="K36" i="18"/>
  <c r="G15" i="19"/>
  <c r="S15" i="19" s="1"/>
  <c r="K30" i="18"/>
  <c r="K31" i="18" s="1"/>
  <c r="K32" i="18" s="1"/>
  <c r="G13" i="19"/>
  <c r="S13" i="19" s="1"/>
  <c r="K4" i="18"/>
  <c r="G4" i="19"/>
  <c r="S4" i="19" s="1"/>
  <c r="K10" i="18"/>
  <c r="K11" i="18" s="1"/>
  <c r="K12" i="18" s="1"/>
  <c r="G7" i="19"/>
  <c r="S7" i="19" s="1"/>
  <c r="K45" i="18"/>
  <c r="G19" i="19"/>
  <c r="S19" i="19" s="1"/>
  <c r="K28" i="18"/>
  <c r="G12" i="19"/>
  <c r="S12" i="19" s="1"/>
  <c r="K50" i="18"/>
  <c r="G24" i="19"/>
  <c r="S24" i="19" s="1"/>
  <c r="K15" i="18"/>
  <c r="K16" i="18" s="1"/>
  <c r="K17" i="18" s="1"/>
  <c r="K18" i="18" s="1"/>
  <c r="K19" i="18" s="1"/>
  <c r="K20" i="18" s="1"/>
  <c r="G9" i="19"/>
  <c r="S9" i="19" s="1"/>
  <c r="K46" i="18"/>
  <c r="G20" i="19"/>
  <c r="S20" i="19" s="1"/>
  <c r="K42" i="18"/>
  <c r="K43" i="18" s="1"/>
  <c r="G17" i="19"/>
  <c r="S17" i="19" s="1"/>
  <c r="K21" i="18"/>
  <c r="K22" i="18" s="1"/>
  <c r="K23" i="18" s="1"/>
  <c r="G10" i="19"/>
  <c r="S10" i="19" s="1"/>
  <c r="K5" i="18"/>
  <c r="K6" i="18" s="1"/>
  <c r="K7" i="18" s="1"/>
  <c r="G5" i="19"/>
  <c r="S5" i="19" s="1"/>
  <c r="K44" i="18"/>
  <c r="G18" i="19"/>
  <c r="S18" i="19" s="1"/>
  <c r="K8" i="18"/>
  <c r="K9" i="18" s="1"/>
  <c r="G6" i="19"/>
  <c r="S6" i="19" s="1"/>
  <c r="K40" i="18"/>
  <c r="K41" i="18" s="1"/>
  <c r="G16" i="19"/>
  <c r="S16" i="19" s="1"/>
  <c r="K13" i="18"/>
  <c r="K14" i="18" s="1"/>
  <c r="G8" i="19"/>
  <c r="S8" i="19" s="1"/>
  <c r="K24" i="18"/>
  <c r="K25" i="18" s="1"/>
  <c r="K26" i="18" s="1"/>
  <c r="K27" i="18" s="1"/>
  <c r="G11" i="19"/>
  <c r="S11" i="19" s="1"/>
  <c r="Z30" i="18"/>
  <c r="AA30" i="18" s="1"/>
  <c r="AB30" i="18" s="1"/>
  <c r="V1" i="18"/>
  <c r="L1" i="18"/>
  <c r="S1" i="18"/>
  <c r="Y1" i="18"/>
  <c r="U1" i="18"/>
  <c r="W1" i="18"/>
  <c r="K29" i="18"/>
  <c r="R1" i="18"/>
  <c r="X1" i="18"/>
  <c r="T1" i="18"/>
  <c r="Z33" i="18"/>
  <c r="AA33" i="18" s="1"/>
  <c r="AB33" i="18" s="1"/>
  <c r="Z40" i="18"/>
  <c r="AA40" i="18" s="1"/>
  <c r="AB40" i="18" s="1"/>
  <c r="Z47" i="18"/>
  <c r="Z42" i="18"/>
  <c r="AA42" i="18" s="1"/>
  <c r="AB42" i="18" s="1"/>
  <c r="Z50" i="18"/>
  <c r="Z37" i="18"/>
  <c r="AA37" i="18" s="1"/>
  <c r="AB37" i="18" s="1"/>
  <c r="Z15" i="18"/>
  <c r="AA15" i="18" s="1"/>
  <c r="AB15" i="18" s="1"/>
  <c r="Z44" i="18"/>
  <c r="AA44" i="18" s="1"/>
  <c r="AB44" i="18" s="1"/>
  <c r="Z45" i="18"/>
  <c r="AA45" i="18" s="1"/>
  <c r="AB45" i="18" s="1"/>
  <c r="Z46" i="18"/>
  <c r="AA46" i="18" s="1"/>
  <c r="AB46" i="18" s="1"/>
  <c r="Z5" i="18"/>
  <c r="AA5" i="18" s="1"/>
  <c r="AB5" i="18" s="1"/>
  <c r="Z21" i="18"/>
  <c r="AA21" i="18" s="1"/>
  <c r="AB21" i="18" s="1"/>
  <c r="Z13" i="18"/>
  <c r="AA13" i="18" s="1"/>
  <c r="AB13" i="18" s="1"/>
  <c r="J1" i="18"/>
  <c r="Z10" i="18"/>
  <c r="AA10" i="18" s="1"/>
  <c r="AB10" i="18" s="1"/>
  <c r="Z69" i="18"/>
  <c r="AA69" i="18" s="1"/>
  <c r="AB69" i="18" s="1"/>
  <c r="Z72" i="18"/>
  <c r="AA72" i="18" s="1"/>
  <c r="AB72" i="18" s="1"/>
  <c r="Z67" i="18"/>
  <c r="AA67" i="18" s="1"/>
  <c r="AB67" i="18" s="1"/>
  <c r="Z71" i="18"/>
  <c r="AA71" i="18" s="1"/>
  <c r="AB71" i="18" s="1"/>
  <c r="Z57" i="18"/>
  <c r="AA57" i="18" s="1"/>
  <c r="AB57" i="18" s="1"/>
  <c r="Z8" i="18"/>
  <c r="AA8" i="18" s="1"/>
  <c r="AB8" i="18" s="1"/>
  <c r="Z64" i="18"/>
  <c r="AA64" i="18" s="1"/>
  <c r="AB64" i="18" s="1"/>
  <c r="Z68" i="18"/>
  <c r="AA68" i="18" s="1"/>
  <c r="AB68" i="18" s="1"/>
  <c r="Z62" i="18"/>
  <c r="AA62" i="18" s="1"/>
  <c r="AB62" i="18" s="1"/>
  <c r="Z54" i="18"/>
  <c r="Z70" i="18"/>
  <c r="AA70" i="18" s="1"/>
  <c r="AB70" i="18" s="1"/>
  <c r="O1" i="18"/>
  <c r="N1" i="18"/>
  <c r="P1" i="18"/>
  <c r="Z52" i="18"/>
  <c r="Z58" i="18"/>
  <c r="AA58" i="18" s="1"/>
  <c r="AB58" i="18" s="1"/>
  <c r="Z65" i="18"/>
  <c r="AA65" i="18" s="1"/>
  <c r="AB65" i="18" s="1"/>
  <c r="Z56" i="18"/>
  <c r="AA56" i="18" s="1"/>
  <c r="AB56" i="18" s="1"/>
  <c r="K51" i="18"/>
  <c r="Z61" i="18"/>
  <c r="AA61" i="18" s="1"/>
  <c r="AB61" i="18" s="1"/>
  <c r="Z63" i="18"/>
  <c r="AA63" i="18" s="1"/>
  <c r="AB63" i="18" s="1"/>
  <c r="Z60" i="18"/>
  <c r="AA60" i="18" s="1"/>
  <c r="AB60" i="18" s="1"/>
  <c r="Q1" i="18"/>
  <c r="Z36" i="18"/>
  <c r="AA36" i="18" s="1"/>
  <c r="AB36" i="18" s="1"/>
  <c r="Z59" i="18"/>
  <c r="AA59" i="18" s="1"/>
  <c r="AB59" i="18" s="1"/>
  <c r="Z66" i="18"/>
  <c r="AA66" i="18" s="1"/>
  <c r="AB66" i="18" s="1"/>
  <c r="M1" i="18"/>
  <c r="Z53" i="18"/>
  <c r="AA53" i="18" s="1"/>
  <c r="AB53" i="18" s="1"/>
  <c r="Z55" i="18"/>
  <c r="AA55" i="18" s="1"/>
  <c r="AB55" i="18" s="1"/>
  <c r="U70" i="17"/>
  <c r="V70" i="17" s="1"/>
  <c r="W70" i="17" s="1"/>
  <c r="U58" i="17"/>
  <c r="V58" i="17" s="1"/>
  <c r="W58" i="17" s="1"/>
  <c r="U60" i="17"/>
  <c r="V60" i="17" s="1"/>
  <c r="W60" i="17" s="1"/>
  <c r="U65" i="17"/>
  <c r="V65" i="17" s="1"/>
  <c r="W65" i="17" s="1"/>
  <c r="U67" i="17"/>
  <c r="V67" i="17" s="1"/>
  <c r="W67" i="17" s="1"/>
  <c r="U56" i="17"/>
  <c r="V56" i="17" s="1"/>
  <c r="W56" i="17" s="1"/>
  <c r="U64" i="17"/>
  <c r="V64" i="17" s="1"/>
  <c r="W64" i="17" s="1"/>
  <c r="U68" i="17"/>
  <c r="V68" i="17" s="1"/>
  <c r="W68" i="17" s="1"/>
  <c r="U59" i="17"/>
  <c r="V59" i="17" s="1"/>
  <c r="W59" i="17" s="1"/>
  <c r="U66" i="17"/>
  <c r="V66" i="17" s="1"/>
  <c r="W66" i="17" s="1"/>
  <c r="U71" i="17"/>
  <c r="V71" i="17" s="1"/>
  <c r="W71" i="17" s="1"/>
  <c r="U63" i="17"/>
  <c r="V63" i="17" s="1"/>
  <c r="W63" i="17" s="1"/>
  <c r="U61" i="17"/>
  <c r="V61" i="17" s="1"/>
  <c r="W61" i="17" s="1"/>
  <c r="U62" i="17"/>
  <c r="V62" i="17" s="1"/>
  <c r="W62" i="17" s="1"/>
  <c r="U69" i="17"/>
  <c r="V69" i="17" s="1"/>
  <c r="W69" i="17" s="1"/>
  <c r="U57" i="17"/>
  <c r="V57" i="17" s="1"/>
  <c r="W57" i="17" s="1"/>
  <c r="U54" i="17"/>
  <c r="U55" i="17"/>
  <c r="V55" i="17" s="1"/>
  <c r="W55" i="17" s="1"/>
  <c r="U52" i="17"/>
  <c r="V52" i="17" s="1"/>
  <c r="U53" i="17"/>
  <c r="V53" i="17" s="1"/>
  <c r="W53" i="17" s="1"/>
  <c r="AA52" i="18" l="1"/>
  <c r="AA50" i="18"/>
  <c r="AB50" i="18" s="1"/>
  <c r="AA47" i="18"/>
  <c r="AB47" i="18" s="1"/>
  <c r="Z24" i="18"/>
  <c r="AA24" i="18" s="1"/>
  <c r="AB24" i="18" s="1"/>
  <c r="Z51" i="18"/>
  <c r="AA51" i="18" s="1"/>
  <c r="AB51" i="18" s="1"/>
  <c r="Z4" i="18"/>
  <c r="AA4" i="18" s="1"/>
  <c r="AB4" i="18" s="1"/>
  <c r="Z28" i="18"/>
  <c r="AA28" i="18" s="1"/>
  <c r="AB28" i="18" s="1"/>
  <c r="Z49" i="18" l="1"/>
  <c r="AA49" i="18" s="1"/>
  <c r="AB49" i="18" s="1"/>
  <c r="Z48" i="18"/>
  <c r="AA48" i="18" s="1"/>
  <c r="AB48" i="18" s="1"/>
  <c r="AB1" i="18" l="1"/>
  <c r="AA1" i="18"/>
  <c r="Z1" i="18"/>
  <c r="K25" i="16" l="1"/>
  <c r="J25" i="16" s="1"/>
  <c r="F7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S72" i="17"/>
  <c r="R72" i="17"/>
  <c r="Q72" i="17"/>
  <c r="P72" i="17"/>
  <c r="O72" i="17"/>
  <c r="N72" i="17"/>
  <c r="L72" i="17"/>
  <c r="J72" i="17"/>
  <c r="S51" i="17"/>
  <c r="R51" i="17"/>
  <c r="Q51" i="17"/>
  <c r="P51" i="17"/>
  <c r="O51" i="17"/>
  <c r="N51" i="17"/>
  <c r="L51" i="17"/>
  <c r="J51" i="17"/>
  <c r="E51" i="17"/>
  <c r="E72" i="17"/>
  <c r="L29" i="17"/>
  <c r="T16" i="17"/>
  <c r="S16" i="17"/>
  <c r="L28" i="17"/>
  <c r="K28" i="17" s="1"/>
  <c r="J27" i="17"/>
  <c r="L27" i="17"/>
  <c r="L17" i="17"/>
  <c r="K17" i="17" s="1"/>
  <c r="K18" i="17" s="1"/>
  <c r="K19" i="17" s="1"/>
  <c r="K20" i="17" s="1"/>
  <c r="J28" i="17"/>
  <c r="T31" i="17"/>
  <c r="S31" i="17"/>
  <c r="T30" i="17"/>
  <c r="S30" i="17"/>
  <c r="T29" i="17"/>
  <c r="S29" i="17"/>
  <c r="T28" i="17"/>
  <c r="S28" i="17"/>
  <c r="T7" i="17"/>
  <c r="S4" i="17"/>
  <c r="T4" i="17"/>
  <c r="R4" i="17"/>
  <c r="Q4" i="17"/>
  <c r="J22" i="17"/>
  <c r="J21" i="17"/>
  <c r="P24" i="16"/>
  <c r="L32" i="17"/>
  <c r="L31" i="17"/>
  <c r="L30" i="17"/>
  <c r="L21" i="17"/>
  <c r="K21" i="17" s="1"/>
  <c r="L23" i="17"/>
  <c r="K23" i="17" s="1"/>
  <c r="K24" i="17" s="1"/>
  <c r="K25" i="17" s="1"/>
  <c r="K26" i="17" s="1"/>
  <c r="L22" i="17"/>
  <c r="L6" i="17"/>
  <c r="K6" i="17" s="1"/>
  <c r="L9" i="17"/>
  <c r="K9" i="17" s="1"/>
  <c r="K10" i="17" s="1"/>
  <c r="K11" i="17" s="1"/>
  <c r="L16" i="17"/>
  <c r="L4" i="17"/>
  <c r="K4" i="17" s="1"/>
  <c r="K5" i="17" s="1"/>
  <c r="L12" i="17"/>
  <c r="J31" i="17"/>
  <c r="J16" i="17"/>
  <c r="F29" i="17"/>
  <c r="J41" i="17"/>
  <c r="J40" i="17"/>
  <c r="J39" i="17"/>
  <c r="J38" i="17"/>
  <c r="J37" i="17"/>
  <c r="J36" i="17"/>
  <c r="J35" i="17"/>
  <c r="J34" i="17"/>
  <c r="W34" i="17" s="1"/>
  <c r="J33" i="17"/>
  <c r="J32" i="17"/>
  <c r="F33" i="17"/>
  <c r="F32" i="17"/>
  <c r="F8" i="17"/>
  <c r="F11" i="17"/>
  <c r="F20" i="17"/>
  <c r="F26" i="17"/>
  <c r="F5" i="17"/>
  <c r="F7" i="17"/>
  <c r="F10" i="17"/>
  <c r="F17" i="17"/>
  <c r="F21" i="17"/>
  <c r="F18" i="17"/>
  <c r="F24" i="17"/>
  <c r="F28" i="17"/>
  <c r="F13" i="17"/>
  <c r="F27" i="17"/>
  <c r="F23" i="17"/>
  <c r="F22" i="17"/>
  <c r="F6" i="17"/>
  <c r="F9" i="17"/>
  <c r="F16" i="17"/>
  <c r="F4" i="17"/>
  <c r="F12" i="17"/>
  <c r="F31" i="17"/>
  <c r="F15" i="17"/>
  <c r="F30" i="17"/>
  <c r="F19" i="17"/>
  <c r="F25" i="17"/>
  <c r="S50" i="17"/>
  <c r="R50" i="17"/>
  <c r="Q50" i="17"/>
  <c r="P50" i="17"/>
  <c r="O50" i="17"/>
  <c r="N50" i="17"/>
  <c r="L50" i="17"/>
  <c r="J50" i="17"/>
  <c r="E50" i="17"/>
  <c r="T49" i="17"/>
  <c r="S49" i="17"/>
  <c r="R49" i="17"/>
  <c r="Q49" i="17"/>
  <c r="P49" i="17"/>
  <c r="O49" i="17"/>
  <c r="N49" i="17"/>
  <c r="M49" i="17"/>
  <c r="L49" i="17"/>
  <c r="J49" i="17"/>
  <c r="E49" i="17"/>
  <c r="T48" i="17"/>
  <c r="S48" i="17"/>
  <c r="R48" i="17"/>
  <c r="Q48" i="17"/>
  <c r="P48" i="17"/>
  <c r="O48" i="17"/>
  <c r="N48" i="17"/>
  <c r="M48" i="17"/>
  <c r="L48" i="17"/>
  <c r="J48" i="17"/>
  <c r="E48" i="17"/>
  <c r="S47" i="17"/>
  <c r="R47" i="17"/>
  <c r="Q47" i="17"/>
  <c r="P47" i="17"/>
  <c r="O47" i="17"/>
  <c r="N47" i="17"/>
  <c r="L47" i="17"/>
  <c r="J47" i="17"/>
  <c r="E47" i="17"/>
  <c r="T46" i="17"/>
  <c r="S46" i="17"/>
  <c r="R46" i="17"/>
  <c r="Q46" i="17"/>
  <c r="P46" i="17"/>
  <c r="O46" i="17"/>
  <c r="N46" i="17"/>
  <c r="M46" i="17"/>
  <c r="L46" i="17"/>
  <c r="J46" i="17"/>
  <c r="E46" i="17"/>
  <c r="T45" i="17"/>
  <c r="S45" i="17"/>
  <c r="R45" i="17"/>
  <c r="Q45" i="17"/>
  <c r="P45" i="17"/>
  <c r="O45" i="17"/>
  <c r="N45" i="17"/>
  <c r="M45" i="17"/>
  <c r="L45" i="17"/>
  <c r="J45" i="17"/>
  <c r="E45" i="17"/>
  <c r="S44" i="17"/>
  <c r="R44" i="17"/>
  <c r="Q44" i="17"/>
  <c r="P44" i="17"/>
  <c r="O44" i="17"/>
  <c r="N44" i="17"/>
  <c r="L44" i="17"/>
  <c r="J44" i="17"/>
  <c r="E44" i="17"/>
  <c r="T43" i="17"/>
  <c r="S43" i="17"/>
  <c r="R43" i="17"/>
  <c r="Q43" i="17"/>
  <c r="P43" i="17"/>
  <c r="O43" i="17"/>
  <c r="N43" i="17"/>
  <c r="M43" i="17"/>
  <c r="L43" i="17"/>
  <c r="J43" i="17"/>
  <c r="E43" i="17"/>
  <c r="T42" i="17"/>
  <c r="S42" i="17"/>
  <c r="R42" i="17"/>
  <c r="Q42" i="17"/>
  <c r="P42" i="17"/>
  <c r="O42" i="17"/>
  <c r="N42" i="17"/>
  <c r="M42" i="17"/>
  <c r="L42" i="17"/>
  <c r="J42" i="17"/>
  <c r="E42" i="17"/>
  <c r="T41" i="17"/>
  <c r="S41" i="17"/>
  <c r="R41" i="17"/>
  <c r="Q41" i="17"/>
  <c r="P41" i="17"/>
  <c r="O41" i="17"/>
  <c r="N41" i="17"/>
  <c r="M41" i="17"/>
  <c r="L41" i="17"/>
  <c r="E41" i="17"/>
  <c r="S40" i="17"/>
  <c r="R40" i="17"/>
  <c r="Q40" i="17"/>
  <c r="P40" i="17"/>
  <c r="O40" i="17"/>
  <c r="N40" i="17"/>
  <c r="L40" i="17"/>
  <c r="E40" i="17"/>
  <c r="T39" i="17"/>
  <c r="S39" i="17"/>
  <c r="R39" i="17"/>
  <c r="Q39" i="17"/>
  <c r="P39" i="17"/>
  <c r="O39" i="17"/>
  <c r="N39" i="17"/>
  <c r="M39" i="17"/>
  <c r="L39" i="17"/>
  <c r="E39" i="17"/>
  <c r="T38" i="17"/>
  <c r="S38" i="17"/>
  <c r="R38" i="17"/>
  <c r="Q38" i="17"/>
  <c r="P38" i="17"/>
  <c r="O38" i="17"/>
  <c r="N38" i="17"/>
  <c r="M38" i="17"/>
  <c r="L38" i="17"/>
  <c r="E38" i="17"/>
  <c r="S37" i="17"/>
  <c r="R37" i="17"/>
  <c r="Q37" i="17"/>
  <c r="P37" i="17"/>
  <c r="O37" i="17"/>
  <c r="N37" i="17"/>
  <c r="L37" i="17"/>
  <c r="E37" i="17"/>
  <c r="T36" i="17"/>
  <c r="S36" i="17"/>
  <c r="R36" i="17"/>
  <c r="Q36" i="17"/>
  <c r="P36" i="17"/>
  <c r="O36" i="17"/>
  <c r="N36" i="17"/>
  <c r="M36" i="17"/>
  <c r="L36" i="17"/>
  <c r="E36" i="17"/>
  <c r="T35" i="17"/>
  <c r="S35" i="17"/>
  <c r="R35" i="17"/>
  <c r="Q35" i="17"/>
  <c r="P35" i="17"/>
  <c r="O35" i="17"/>
  <c r="N35" i="17"/>
  <c r="M35" i="17"/>
  <c r="L35" i="17"/>
  <c r="E35" i="17"/>
  <c r="T34" i="17"/>
  <c r="N34" i="17"/>
  <c r="M34" i="17"/>
  <c r="E34" i="17"/>
  <c r="T33" i="17"/>
  <c r="S33" i="17"/>
  <c r="R33" i="17"/>
  <c r="Q33" i="17"/>
  <c r="P33" i="17"/>
  <c r="O33" i="17"/>
  <c r="L33" i="17"/>
  <c r="E33" i="17"/>
  <c r="T32" i="17"/>
  <c r="N32" i="17"/>
  <c r="M32" i="17"/>
  <c r="E32" i="17"/>
  <c r="T8" i="17"/>
  <c r="E8" i="17"/>
  <c r="T11" i="17"/>
  <c r="N11" i="17"/>
  <c r="M11" i="17"/>
  <c r="E11" i="17"/>
  <c r="T20" i="17"/>
  <c r="N20" i="17"/>
  <c r="E20" i="17"/>
  <c r="T26" i="17"/>
  <c r="P26" i="17"/>
  <c r="O26" i="17"/>
  <c r="N26" i="17"/>
  <c r="M26" i="17"/>
  <c r="E26" i="17"/>
  <c r="P5" i="17"/>
  <c r="O5" i="17"/>
  <c r="N5" i="17"/>
  <c r="M5" i="17"/>
  <c r="E5" i="17"/>
  <c r="E7" i="17"/>
  <c r="T10" i="17"/>
  <c r="N10" i="17"/>
  <c r="M10" i="17"/>
  <c r="E10" i="17"/>
  <c r="T17" i="17"/>
  <c r="S17" i="17"/>
  <c r="P17" i="17"/>
  <c r="O17" i="17"/>
  <c r="N17" i="17"/>
  <c r="M17" i="17"/>
  <c r="E17" i="17"/>
  <c r="T21" i="17"/>
  <c r="S21" i="17"/>
  <c r="P21" i="17"/>
  <c r="O21" i="17"/>
  <c r="N21" i="17"/>
  <c r="M21" i="17"/>
  <c r="E21" i="17"/>
  <c r="T18" i="17"/>
  <c r="N18" i="17"/>
  <c r="M18" i="17"/>
  <c r="E18" i="17"/>
  <c r="P24" i="17"/>
  <c r="O24" i="17"/>
  <c r="E24" i="17"/>
  <c r="N28" i="17"/>
  <c r="M28" i="17"/>
  <c r="E28" i="17"/>
  <c r="P13" i="17"/>
  <c r="O13" i="17"/>
  <c r="E13" i="17"/>
  <c r="T27" i="17"/>
  <c r="S27" i="17"/>
  <c r="P27" i="17"/>
  <c r="O27" i="17"/>
  <c r="E27" i="17"/>
  <c r="S23" i="17"/>
  <c r="P23" i="17"/>
  <c r="O23" i="17"/>
  <c r="E23" i="17"/>
  <c r="T22" i="17"/>
  <c r="S22" i="17"/>
  <c r="P22" i="17"/>
  <c r="O22" i="17"/>
  <c r="N22" i="17"/>
  <c r="M22" i="17"/>
  <c r="E22" i="17"/>
  <c r="S6" i="17"/>
  <c r="P6" i="17"/>
  <c r="O6" i="17"/>
  <c r="N6" i="17"/>
  <c r="E6" i="17"/>
  <c r="T9" i="17"/>
  <c r="S9" i="17"/>
  <c r="P9" i="17"/>
  <c r="O9" i="17"/>
  <c r="N9" i="17"/>
  <c r="M9" i="17"/>
  <c r="E9" i="17"/>
  <c r="E16" i="17"/>
  <c r="N4" i="17"/>
  <c r="M4" i="17"/>
  <c r="E4" i="17"/>
  <c r="T12" i="17"/>
  <c r="S12" i="17"/>
  <c r="P12" i="17"/>
  <c r="O12" i="17"/>
  <c r="N12" i="17"/>
  <c r="M12" i="17"/>
  <c r="E12" i="17"/>
  <c r="N31" i="17"/>
  <c r="M31" i="17"/>
  <c r="E31" i="17"/>
  <c r="P15" i="17"/>
  <c r="O15" i="17"/>
  <c r="N15" i="17"/>
  <c r="E15" i="17"/>
  <c r="N30" i="17"/>
  <c r="E30" i="17"/>
  <c r="T19" i="17"/>
  <c r="N19" i="17"/>
  <c r="M19" i="17"/>
  <c r="E19" i="17"/>
  <c r="T25" i="17"/>
  <c r="E25" i="17"/>
  <c r="P14" i="17"/>
  <c r="O14" i="17"/>
  <c r="N14" i="17"/>
  <c r="F14" i="17"/>
  <c r="E14" i="17"/>
  <c r="N29" i="17"/>
  <c r="M29" i="17"/>
  <c r="E29" i="17"/>
  <c r="N3" i="17"/>
  <c r="O3" i="17" s="1"/>
  <c r="P3" i="17" s="1"/>
  <c r="Q3" i="17" s="1"/>
  <c r="R3" i="17" s="1"/>
  <c r="S3" i="17" s="1"/>
  <c r="L2" i="17"/>
  <c r="U28" i="17" l="1"/>
  <c r="V28" i="17" s="1"/>
  <c r="W28" i="17" s="1"/>
  <c r="U16" i="17"/>
  <c r="V16" i="17" s="1"/>
  <c r="W16" i="17" s="1"/>
  <c r="S1" i="17"/>
  <c r="K29" i="17"/>
  <c r="K30" i="17" s="1"/>
  <c r="U31" i="17"/>
  <c r="V31" i="17" s="1"/>
  <c r="W31" i="17" s="1"/>
  <c r="K27" i="17"/>
  <c r="K12" i="17"/>
  <c r="K13" i="17" s="1"/>
  <c r="K14" i="17" s="1"/>
  <c r="K15" i="17" s="1"/>
  <c r="K16" i="17"/>
  <c r="K31" i="17"/>
  <c r="U30" i="17"/>
  <c r="V30" i="17" s="1"/>
  <c r="W30" i="17" s="1"/>
  <c r="U29" i="17"/>
  <c r="V29" i="17" s="1"/>
  <c r="W29" i="17" s="1"/>
  <c r="U51" i="17"/>
  <c r="V51" i="17" s="1"/>
  <c r="W51" i="17" s="1"/>
  <c r="U72" i="17"/>
  <c r="V72" i="17" s="1"/>
  <c r="W72" i="17" s="1"/>
  <c r="Q1" i="17"/>
  <c r="R1" i="17"/>
  <c r="L1" i="17"/>
  <c r="U33" i="17"/>
  <c r="V33" i="17" s="1"/>
  <c r="W33" i="17" s="1"/>
  <c r="K7" i="17"/>
  <c r="K8" i="17" s="1"/>
  <c r="U12" i="17"/>
  <c r="V12" i="17" s="1"/>
  <c r="W12" i="17" s="1"/>
  <c r="U27" i="17"/>
  <c r="V27" i="17" s="1"/>
  <c r="W27" i="17" s="1"/>
  <c r="U17" i="17"/>
  <c r="V17" i="17" s="1"/>
  <c r="W17" i="17" s="1"/>
  <c r="U9" i="17"/>
  <c r="V9" i="17" s="1"/>
  <c r="W9" i="17" s="1"/>
  <c r="U22" i="17"/>
  <c r="V22" i="17" s="1"/>
  <c r="W22" i="17" s="1"/>
  <c r="U32" i="17"/>
  <c r="V32" i="17" s="1"/>
  <c r="U6" i="17"/>
  <c r="V6" i="17" s="1"/>
  <c r="W6" i="17" s="1"/>
  <c r="U23" i="17"/>
  <c r="V23" i="17" s="1"/>
  <c r="K22" i="17"/>
  <c r="U38" i="17"/>
  <c r="V38" i="17" s="1"/>
  <c r="W38" i="17" s="1"/>
  <c r="U21" i="17"/>
  <c r="V21" i="17" s="1"/>
  <c r="W21" i="17" s="1"/>
  <c r="U36" i="17"/>
  <c r="V36" i="17" s="1"/>
  <c r="U34" i="17"/>
  <c r="U39" i="17"/>
  <c r="V39" i="17" s="1"/>
  <c r="U37" i="17"/>
  <c r="V37" i="17" s="1"/>
  <c r="U35" i="17"/>
  <c r="V35" i="17" s="1"/>
  <c r="W35" i="17" s="1"/>
  <c r="U40" i="17"/>
  <c r="V40" i="17" s="1"/>
  <c r="U41" i="17"/>
  <c r="V41" i="17" s="1"/>
  <c r="U4" i="17"/>
  <c r="V4" i="17" s="1"/>
  <c r="W4" i="17" s="1"/>
  <c r="J1" i="17"/>
  <c r="U44" i="17"/>
  <c r="V44" i="17" s="1"/>
  <c r="U48" i="17"/>
  <c r="V48" i="17" s="1"/>
  <c r="U42" i="17"/>
  <c r="V42" i="17" s="1"/>
  <c r="U47" i="17"/>
  <c r="V47" i="17" s="1"/>
  <c r="U49" i="17"/>
  <c r="V49" i="17" s="1"/>
  <c r="W49" i="17" s="1"/>
  <c r="U46" i="17"/>
  <c r="V46" i="17" s="1"/>
  <c r="U45" i="17"/>
  <c r="V45" i="17" s="1"/>
  <c r="U43" i="17"/>
  <c r="V43" i="17" s="1"/>
  <c r="U50" i="17"/>
  <c r="V50" i="17" s="1"/>
  <c r="W50" i="17" s="1"/>
  <c r="N1" i="17"/>
  <c r="P1" i="17"/>
  <c r="O1" i="17"/>
  <c r="M1" i="17"/>
  <c r="T1" i="17" l="1"/>
  <c r="W45" i="17"/>
  <c r="W39" i="17"/>
  <c r="W42" i="17"/>
  <c r="W44" i="17"/>
  <c r="W43" i="17"/>
  <c r="W48" i="17"/>
  <c r="W40" i="17"/>
  <c r="W47" i="17"/>
  <c r="W36" i="17"/>
  <c r="W23" i="17"/>
  <c r="W37" i="17"/>
  <c r="W46" i="17"/>
  <c r="W41" i="17"/>
  <c r="V1" i="17" l="1"/>
  <c r="U1" i="17"/>
  <c r="W1" i="17"/>
  <c r="K23" i="16" l="1"/>
  <c r="K18" i="16" l="1"/>
  <c r="K15" i="16"/>
  <c r="K13" i="16"/>
  <c r="K11" i="16"/>
  <c r="K21" i="16" l="1"/>
  <c r="K20" i="16"/>
  <c r="J16" i="16"/>
  <c r="J17" i="16" s="1"/>
  <c r="J14" i="16"/>
  <c r="K7" i="16"/>
  <c r="I7" i="16"/>
  <c r="V17" i="16" l="1"/>
  <c r="V16" i="16"/>
  <c r="I15" i="16"/>
  <c r="V40" i="16"/>
  <c r="N39" i="16"/>
  <c r="V32" i="16"/>
  <c r="V31" i="16"/>
  <c r="V28" i="16"/>
  <c r="V26" i="16"/>
  <c r="V19" i="16"/>
  <c r="V12" i="16"/>
  <c r="V10" i="16"/>
  <c r="V9" i="16"/>
  <c r="V8" i="16"/>
  <c r="V6" i="16"/>
  <c r="I34" i="16"/>
  <c r="I27" i="16"/>
  <c r="N25" i="16"/>
  <c r="N24" i="16"/>
  <c r="N23" i="16"/>
  <c r="I5" i="16" l="1"/>
  <c r="M7" i="16"/>
  <c r="R7" i="16"/>
  <c r="Q7" i="16"/>
  <c r="P7" i="16"/>
  <c r="O7" i="16"/>
  <c r="R56" i="16"/>
  <c r="R55" i="16"/>
  <c r="R54" i="16"/>
  <c r="R53" i="16"/>
  <c r="R52" i="16"/>
  <c r="R51" i="16"/>
  <c r="R50" i="16"/>
  <c r="R49" i="16"/>
  <c r="R48" i="16"/>
  <c r="R47" i="16"/>
  <c r="R46" i="16"/>
  <c r="R45" i="16"/>
  <c r="R44" i="16"/>
  <c r="R43" i="16"/>
  <c r="R42" i="16"/>
  <c r="R41" i="16"/>
  <c r="R39" i="16"/>
  <c r="R34" i="16"/>
  <c r="R33" i="16"/>
  <c r="R30" i="16"/>
  <c r="R29" i="16"/>
  <c r="R27" i="16"/>
  <c r="R25" i="16"/>
  <c r="R24" i="16"/>
  <c r="R23" i="16"/>
  <c r="R22" i="16"/>
  <c r="R21" i="16"/>
  <c r="R20" i="16"/>
  <c r="R18" i="16"/>
  <c r="R15" i="16"/>
  <c r="R13" i="16"/>
  <c r="R11" i="16"/>
  <c r="R5" i="16"/>
  <c r="Q56" i="16"/>
  <c r="Q55" i="16"/>
  <c r="Q54" i="16"/>
  <c r="Q53" i="16"/>
  <c r="Q52" i="16"/>
  <c r="Q51" i="16"/>
  <c r="Q50" i="16"/>
  <c r="Q49" i="16"/>
  <c r="Q48" i="16"/>
  <c r="Q47" i="16"/>
  <c r="Q46" i="16"/>
  <c r="Q45" i="16"/>
  <c r="Q44" i="16"/>
  <c r="Q43" i="16"/>
  <c r="Q42" i="16"/>
  <c r="Q41" i="16"/>
  <c r="Q39" i="16"/>
  <c r="Q34" i="16"/>
  <c r="Q33" i="16"/>
  <c r="Q30" i="16"/>
  <c r="Q29" i="16"/>
  <c r="Q27" i="16"/>
  <c r="Q25" i="16"/>
  <c r="Q24" i="16"/>
  <c r="Q23" i="16"/>
  <c r="Q22" i="16"/>
  <c r="Q21" i="16"/>
  <c r="Q20" i="16"/>
  <c r="Q18" i="16"/>
  <c r="Q15" i="16"/>
  <c r="Q13" i="16"/>
  <c r="Q11" i="16"/>
  <c r="Q5" i="16"/>
  <c r="P56" i="16"/>
  <c r="P55" i="16"/>
  <c r="P54" i="16"/>
  <c r="P53" i="16"/>
  <c r="P52" i="16"/>
  <c r="P51" i="16"/>
  <c r="P50" i="16"/>
  <c r="P49" i="16"/>
  <c r="P48" i="16"/>
  <c r="P47" i="16"/>
  <c r="P46" i="16"/>
  <c r="P45" i="16"/>
  <c r="P44" i="16"/>
  <c r="P43" i="16"/>
  <c r="P42" i="16"/>
  <c r="P41" i="16"/>
  <c r="P39" i="16"/>
  <c r="P34" i="16"/>
  <c r="P33" i="16"/>
  <c r="P30" i="16"/>
  <c r="P29" i="16"/>
  <c r="P27" i="16"/>
  <c r="P25" i="16"/>
  <c r="P23" i="16"/>
  <c r="P22" i="16"/>
  <c r="P21" i="16"/>
  <c r="P20" i="16"/>
  <c r="P18" i="16"/>
  <c r="P15" i="16"/>
  <c r="P13" i="16"/>
  <c r="P11" i="16"/>
  <c r="P5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39" i="16"/>
  <c r="O34" i="16"/>
  <c r="O33" i="16"/>
  <c r="O30" i="16"/>
  <c r="O29" i="16"/>
  <c r="O27" i="16"/>
  <c r="O25" i="16"/>
  <c r="O24" i="16"/>
  <c r="O23" i="16"/>
  <c r="O22" i="16"/>
  <c r="O21" i="16"/>
  <c r="O20" i="16"/>
  <c r="O18" i="16"/>
  <c r="O15" i="16"/>
  <c r="O13" i="16"/>
  <c r="O11" i="16"/>
  <c r="J12" i="16" s="1"/>
  <c r="O5" i="16"/>
  <c r="K47" i="16"/>
  <c r="K46" i="16"/>
  <c r="K45" i="16"/>
  <c r="K44" i="16"/>
  <c r="K43" i="16"/>
  <c r="K42" i="16"/>
  <c r="K41" i="16"/>
  <c r="K39" i="16"/>
  <c r="J39" i="16" s="1"/>
  <c r="J40" i="16" s="1"/>
  <c r="K34" i="16"/>
  <c r="K33" i="16"/>
  <c r="J33" i="16" s="1"/>
  <c r="K30" i="16"/>
  <c r="K29" i="16"/>
  <c r="K27" i="16"/>
  <c r="J26" i="16"/>
  <c r="K24" i="16"/>
  <c r="I39" i="16"/>
  <c r="I30" i="16"/>
  <c r="I25" i="16"/>
  <c r="I18" i="16"/>
  <c r="I13" i="16"/>
  <c r="I11" i="16"/>
  <c r="K4" i="16"/>
  <c r="J34" i="16" l="1"/>
  <c r="J35" i="16" s="1"/>
  <c r="J36" i="16" s="1"/>
  <c r="J37" i="16" s="1"/>
  <c r="J38" i="16" s="1"/>
  <c r="J30" i="16"/>
  <c r="J31" i="16"/>
  <c r="J32" i="16" s="1"/>
  <c r="J9" i="16"/>
  <c r="J10" i="16" s="1"/>
  <c r="J24" i="16"/>
  <c r="J29" i="16"/>
  <c r="J27" i="16"/>
  <c r="J28" i="16" s="1"/>
  <c r="J19" i="16"/>
  <c r="T23" i="16"/>
  <c r="U23" i="16" s="1"/>
  <c r="H1" i="16"/>
  <c r="I24" i="16"/>
  <c r="I23" i="16"/>
  <c r="I22" i="16"/>
  <c r="I21" i="16"/>
  <c r="I20" i="16"/>
  <c r="I47" i="16"/>
  <c r="I46" i="16"/>
  <c r="I45" i="16"/>
  <c r="I44" i="16"/>
  <c r="I43" i="16"/>
  <c r="I42" i="16"/>
  <c r="E7" i="16"/>
  <c r="E22" i="16"/>
  <c r="E13" i="16"/>
  <c r="E11" i="16"/>
  <c r="E18" i="16"/>
  <c r="E15" i="16"/>
  <c r="E21" i="16"/>
  <c r="E20" i="16"/>
  <c r="E47" i="16"/>
  <c r="E46" i="16"/>
  <c r="E45" i="16"/>
  <c r="E44" i="16"/>
  <c r="E43" i="16"/>
  <c r="E42" i="16"/>
  <c r="E41" i="16"/>
  <c r="N56" i="16"/>
  <c r="M56" i="16"/>
  <c r="K56" i="16"/>
  <c r="I56" i="16"/>
  <c r="D56" i="16"/>
  <c r="S55" i="16"/>
  <c r="N55" i="16"/>
  <c r="M55" i="16"/>
  <c r="L55" i="16"/>
  <c r="K55" i="16"/>
  <c r="I55" i="16"/>
  <c r="D55" i="16"/>
  <c r="S54" i="16"/>
  <c r="N54" i="16"/>
  <c r="M54" i="16"/>
  <c r="L54" i="16"/>
  <c r="K54" i="16"/>
  <c r="I54" i="16"/>
  <c r="D54" i="16"/>
  <c r="N53" i="16"/>
  <c r="M53" i="16"/>
  <c r="K53" i="16"/>
  <c r="I53" i="16"/>
  <c r="D53" i="16"/>
  <c r="S52" i="16"/>
  <c r="N52" i="16"/>
  <c r="M52" i="16"/>
  <c r="L52" i="16"/>
  <c r="K52" i="16"/>
  <c r="I52" i="16"/>
  <c r="D52" i="16"/>
  <c r="S51" i="16"/>
  <c r="N51" i="16"/>
  <c r="M51" i="16"/>
  <c r="L51" i="16"/>
  <c r="K51" i="16"/>
  <c r="I51" i="16"/>
  <c r="D51" i="16"/>
  <c r="N50" i="16"/>
  <c r="M50" i="16"/>
  <c r="K50" i="16"/>
  <c r="I50" i="16"/>
  <c r="D50" i="16"/>
  <c r="S49" i="16"/>
  <c r="N49" i="16"/>
  <c r="M49" i="16"/>
  <c r="L49" i="16"/>
  <c r="K49" i="16"/>
  <c r="I49" i="16"/>
  <c r="D49" i="16"/>
  <c r="S48" i="16"/>
  <c r="N48" i="16"/>
  <c r="M48" i="16"/>
  <c r="L48" i="16"/>
  <c r="K48" i="16"/>
  <c r="I48" i="16"/>
  <c r="D48" i="16"/>
  <c r="N7" i="16"/>
  <c r="D7" i="16"/>
  <c r="S22" i="16"/>
  <c r="N22" i="16"/>
  <c r="M22" i="16"/>
  <c r="L22" i="16"/>
  <c r="K22" i="16"/>
  <c r="D22" i="16"/>
  <c r="S13" i="16"/>
  <c r="N13" i="16"/>
  <c r="M13" i="16"/>
  <c r="L13" i="16"/>
  <c r="D13" i="16"/>
  <c r="N11" i="16"/>
  <c r="T11" i="16" s="1"/>
  <c r="M11" i="16"/>
  <c r="D11" i="16"/>
  <c r="S18" i="16"/>
  <c r="N18" i="16"/>
  <c r="M18" i="16"/>
  <c r="L18" i="16"/>
  <c r="D18" i="16"/>
  <c r="S15" i="16"/>
  <c r="N15" i="16"/>
  <c r="M15" i="16"/>
  <c r="L15" i="16"/>
  <c r="D15" i="16"/>
  <c r="N21" i="16"/>
  <c r="M21" i="16"/>
  <c r="J21" i="16"/>
  <c r="D21" i="16"/>
  <c r="S20" i="16"/>
  <c r="N20" i="16"/>
  <c r="M20" i="16"/>
  <c r="L20" i="16"/>
  <c r="D20" i="16"/>
  <c r="S47" i="16"/>
  <c r="N47" i="16"/>
  <c r="M47" i="16"/>
  <c r="L47" i="16"/>
  <c r="D47" i="16"/>
  <c r="N46" i="16"/>
  <c r="M46" i="16"/>
  <c r="D46" i="16"/>
  <c r="S45" i="16"/>
  <c r="N45" i="16"/>
  <c r="M45" i="16"/>
  <c r="L45" i="16"/>
  <c r="D45" i="16"/>
  <c r="S44" i="16"/>
  <c r="N44" i="16"/>
  <c r="M44" i="16"/>
  <c r="L44" i="16"/>
  <c r="D44" i="16"/>
  <c r="E29" i="16"/>
  <c r="E24" i="16"/>
  <c r="E34" i="16"/>
  <c r="E23" i="16"/>
  <c r="E27" i="16"/>
  <c r="E25" i="16"/>
  <c r="E39" i="16"/>
  <c r="E33" i="16"/>
  <c r="E30" i="16"/>
  <c r="E5" i="16"/>
  <c r="E4" i="16"/>
  <c r="N43" i="16"/>
  <c r="M43" i="16"/>
  <c r="D43" i="16"/>
  <c r="S42" i="16"/>
  <c r="N42" i="16"/>
  <c r="M42" i="16"/>
  <c r="L42" i="16"/>
  <c r="D42" i="16"/>
  <c r="S41" i="16"/>
  <c r="N41" i="16"/>
  <c r="M41" i="16"/>
  <c r="L41" i="16"/>
  <c r="I41" i="16"/>
  <c r="D41" i="16"/>
  <c r="S36" i="16"/>
  <c r="M36" i="16"/>
  <c r="L36" i="16"/>
  <c r="D36" i="16"/>
  <c r="S16" i="16"/>
  <c r="M16" i="16"/>
  <c r="L16" i="16"/>
  <c r="D16" i="16"/>
  <c r="S6" i="16"/>
  <c r="M6" i="16"/>
  <c r="L6" i="16"/>
  <c r="D6" i="16"/>
  <c r="S29" i="16"/>
  <c r="N29" i="16"/>
  <c r="M29" i="16"/>
  <c r="L29" i="16"/>
  <c r="I29" i="16"/>
  <c r="D29" i="16"/>
  <c r="S31" i="16"/>
  <c r="M31" i="16"/>
  <c r="L31" i="16"/>
  <c r="D31" i="16"/>
  <c r="D10" i="16"/>
  <c r="D40" i="16"/>
  <c r="D38" i="16"/>
  <c r="D19" i="16"/>
  <c r="D37" i="16"/>
  <c r="D17" i="16"/>
  <c r="D32" i="16"/>
  <c r="D26" i="16"/>
  <c r="D24" i="16"/>
  <c r="D34" i="16"/>
  <c r="D23" i="16"/>
  <c r="D27" i="16"/>
  <c r="D25" i="16"/>
  <c r="D9" i="16"/>
  <c r="D39" i="16"/>
  <c r="D14" i="16"/>
  <c r="D35" i="16"/>
  <c r="D12" i="16"/>
  <c r="D33" i="16"/>
  <c r="D30" i="16"/>
  <c r="D8" i="16"/>
  <c r="D5" i="16"/>
  <c r="D4" i="16"/>
  <c r="D28" i="16"/>
  <c r="M30" i="16"/>
  <c r="K5" i="16"/>
  <c r="S28" i="16"/>
  <c r="N27" i="16"/>
  <c r="M28" i="16"/>
  <c r="L28" i="16"/>
  <c r="M10" i="16"/>
  <c r="S40" i="16"/>
  <c r="M40" i="16"/>
  <c r="L40" i="16"/>
  <c r="S38" i="16"/>
  <c r="M38" i="16"/>
  <c r="L38" i="16"/>
  <c r="S19" i="16"/>
  <c r="M19" i="16"/>
  <c r="L19" i="16"/>
  <c r="S37" i="16"/>
  <c r="M37" i="16"/>
  <c r="L37" i="16"/>
  <c r="S32" i="16"/>
  <c r="M32" i="16"/>
  <c r="L32" i="16"/>
  <c r="S26" i="16"/>
  <c r="M26" i="16"/>
  <c r="L26" i="16"/>
  <c r="S24" i="16"/>
  <c r="T24" i="16" s="1"/>
  <c r="S34" i="16"/>
  <c r="M34" i="16"/>
  <c r="L34" i="16"/>
  <c r="S9" i="16"/>
  <c r="M9" i="16"/>
  <c r="L9" i="16"/>
  <c r="S39" i="16"/>
  <c r="S14" i="16"/>
  <c r="L14" i="16"/>
  <c r="S35" i="16"/>
  <c r="N34" i="16"/>
  <c r="M35" i="16"/>
  <c r="M12" i="16"/>
  <c r="L12" i="16"/>
  <c r="S33" i="16"/>
  <c r="N33" i="16"/>
  <c r="M33" i="16"/>
  <c r="L33" i="16"/>
  <c r="I33" i="16"/>
  <c r="S30" i="16"/>
  <c r="N30" i="16"/>
  <c r="L30" i="16"/>
  <c r="S8" i="16"/>
  <c r="S5" i="16"/>
  <c r="N5" i="16"/>
  <c r="M5" i="16"/>
  <c r="L5" i="16"/>
  <c r="S4" i="16"/>
  <c r="R4" i="16"/>
  <c r="R1" i="16" s="1"/>
  <c r="Q4" i="16"/>
  <c r="Q1" i="16" s="1"/>
  <c r="P4" i="16"/>
  <c r="P1" i="16" s="1"/>
  <c r="O4" i="16"/>
  <c r="O1" i="16" s="1"/>
  <c r="N4" i="16"/>
  <c r="M4" i="16"/>
  <c r="L4" i="16"/>
  <c r="I4" i="16"/>
  <c r="M3" i="16"/>
  <c r="N3" i="16" s="1"/>
  <c r="O3" i="16" s="1"/>
  <c r="P3" i="16" s="1"/>
  <c r="Q3" i="16" s="1"/>
  <c r="R3" i="16" s="1"/>
  <c r="K2" i="16"/>
  <c r="I9" i="10"/>
  <c r="I8" i="10"/>
  <c r="I7" i="10"/>
  <c r="I23" i="10"/>
  <c r="I21" i="10"/>
  <c r="I17" i="10"/>
  <c r="I13" i="10"/>
  <c r="I4" i="10"/>
  <c r="T39" i="16" l="1"/>
  <c r="U39" i="16" s="1"/>
  <c r="V39" i="16" s="1"/>
  <c r="J22" i="16"/>
  <c r="T7" i="16"/>
  <c r="U7" i="16" s="1"/>
  <c r="V7" i="16" s="1"/>
  <c r="T33" i="16"/>
  <c r="T36" i="16"/>
  <c r="U36" i="16" s="1"/>
  <c r="T35" i="16"/>
  <c r="U35" i="16" s="1"/>
  <c r="T34" i="16"/>
  <c r="U34" i="16" s="1"/>
  <c r="T38" i="16"/>
  <c r="U38" i="16" s="1"/>
  <c r="T43" i="16"/>
  <c r="U43" i="16" s="1"/>
  <c r="V43" i="16" s="1"/>
  <c r="N1" i="16"/>
  <c r="T37" i="16"/>
  <c r="U37" i="16" s="1"/>
  <c r="K1" i="16"/>
  <c r="J23" i="16"/>
  <c r="V23" i="16"/>
  <c r="T25" i="16"/>
  <c r="U25" i="16" s="1"/>
  <c r="V25" i="16" s="1"/>
  <c r="T29" i="16"/>
  <c r="U29" i="16" s="1"/>
  <c r="T30" i="16"/>
  <c r="U30" i="16" s="1"/>
  <c r="V30" i="16" s="1"/>
  <c r="U24" i="16"/>
  <c r="V24" i="16" s="1"/>
  <c r="U11" i="16"/>
  <c r="V11" i="16" s="1"/>
  <c r="J20" i="16"/>
  <c r="T42" i="16"/>
  <c r="U42" i="16" s="1"/>
  <c r="V42" i="16" s="1"/>
  <c r="T18" i="16"/>
  <c r="U18" i="16" s="1"/>
  <c r="V18" i="16" s="1"/>
  <c r="T27" i="16"/>
  <c r="U27" i="16" s="1"/>
  <c r="T5" i="16"/>
  <c r="U5" i="16" s="1"/>
  <c r="V5" i="16" s="1"/>
  <c r="T41" i="16"/>
  <c r="U41" i="16" s="1"/>
  <c r="V41" i="16" s="1"/>
  <c r="I1" i="16"/>
  <c r="T53" i="16"/>
  <c r="U53" i="16" s="1"/>
  <c r="V53" i="16" s="1"/>
  <c r="T55" i="16"/>
  <c r="U55" i="16" s="1"/>
  <c r="J55" i="16" s="1"/>
  <c r="T52" i="16"/>
  <c r="U52" i="16" s="1"/>
  <c r="T49" i="16"/>
  <c r="U49" i="16" s="1"/>
  <c r="T56" i="16"/>
  <c r="U56" i="16" s="1"/>
  <c r="T50" i="16"/>
  <c r="U50" i="16" s="1"/>
  <c r="T54" i="16"/>
  <c r="U54" i="16" s="1"/>
  <c r="J54" i="16" s="1"/>
  <c r="T51" i="16"/>
  <c r="U51" i="16" s="1"/>
  <c r="J51" i="16" s="1"/>
  <c r="T48" i="16"/>
  <c r="U48" i="16" s="1"/>
  <c r="T15" i="16"/>
  <c r="U15" i="16" s="1"/>
  <c r="V15" i="16" s="1"/>
  <c r="T22" i="16"/>
  <c r="U22" i="16" s="1"/>
  <c r="V22" i="16" s="1"/>
  <c r="T13" i="16"/>
  <c r="T47" i="16"/>
  <c r="U47" i="16" s="1"/>
  <c r="V47" i="16" s="1"/>
  <c r="T21" i="16"/>
  <c r="U21" i="16" s="1"/>
  <c r="V21" i="16" s="1"/>
  <c r="T20" i="16"/>
  <c r="U20" i="16" s="1"/>
  <c r="V20" i="16" s="1"/>
  <c r="T46" i="16"/>
  <c r="U46" i="16" s="1"/>
  <c r="V46" i="16" s="1"/>
  <c r="T44" i="16"/>
  <c r="U44" i="16" s="1"/>
  <c r="T45" i="16"/>
  <c r="U45" i="16" s="1"/>
  <c r="S1" i="16"/>
  <c r="M1" i="16"/>
  <c r="T4" i="16"/>
  <c r="L1" i="16"/>
  <c r="U13" i="16" l="1"/>
  <c r="V13" i="16" s="1"/>
  <c r="V29" i="16"/>
  <c r="U4" i="16"/>
  <c r="T1" i="16"/>
  <c r="J44" i="16"/>
  <c r="V44" i="16"/>
  <c r="J45" i="16"/>
  <c r="V45" i="16"/>
  <c r="V27" i="16"/>
  <c r="V51" i="16"/>
  <c r="J53" i="16"/>
  <c r="V55" i="16"/>
  <c r="V50" i="16"/>
  <c r="J50" i="16"/>
  <c r="J56" i="16"/>
  <c r="V56" i="16"/>
  <c r="V49" i="16"/>
  <c r="J49" i="16"/>
  <c r="J48" i="16"/>
  <c r="V48" i="16"/>
  <c r="V54" i="16"/>
  <c r="J47" i="16"/>
  <c r="V52" i="16"/>
  <c r="J52" i="16"/>
  <c r="J46" i="16"/>
  <c r="J41" i="16"/>
  <c r="J42" i="16"/>
  <c r="J43" i="16"/>
  <c r="V34" i="16"/>
  <c r="U33" i="16"/>
  <c r="V33" i="16" s="1"/>
  <c r="J4" i="16" l="1"/>
  <c r="U1" i="16"/>
  <c r="V4" i="16"/>
  <c r="V1" i="16" s="1"/>
  <c r="H22" i="10"/>
  <c r="K5" i="10" l="1"/>
  <c r="I5" i="10"/>
  <c r="D13" i="10"/>
  <c r="K13" i="10"/>
  <c r="E13" i="10"/>
  <c r="L13" i="10"/>
  <c r="M13" i="10"/>
  <c r="N13" i="10"/>
  <c r="O13" i="10"/>
  <c r="P13" i="10"/>
  <c r="Q13" i="10"/>
  <c r="R13" i="10"/>
  <c r="S13" i="10"/>
  <c r="I10" i="10"/>
  <c r="D5" i="10"/>
  <c r="E10" i="10"/>
  <c r="K10" i="10"/>
  <c r="D10" i="10"/>
  <c r="L11" i="10"/>
  <c r="M10" i="10"/>
  <c r="N10" i="10"/>
  <c r="O10" i="10"/>
  <c r="P10" i="10"/>
  <c r="Q10" i="10"/>
  <c r="R10" i="10"/>
  <c r="S11" i="10"/>
  <c r="H1" i="10"/>
  <c r="D27" i="10"/>
  <c r="K27" i="10"/>
  <c r="L27" i="10"/>
  <c r="M27" i="10"/>
  <c r="N27" i="10"/>
  <c r="O27" i="10"/>
  <c r="P27" i="10"/>
  <c r="Q27" i="10"/>
  <c r="R27" i="10"/>
  <c r="S27" i="10"/>
  <c r="R6" i="10"/>
  <c r="D4" i="10"/>
  <c r="E4" i="10"/>
  <c r="K4" i="10"/>
  <c r="L4" i="10"/>
  <c r="M4" i="10"/>
  <c r="N4" i="10"/>
  <c r="O4" i="10"/>
  <c r="P4" i="10"/>
  <c r="Q4" i="10"/>
  <c r="R4" i="10"/>
  <c r="S4" i="10"/>
  <c r="O26" i="10"/>
  <c r="K2" i="10"/>
  <c r="D25" i="10"/>
  <c r="D24" i="10"/>
  <c r="D23" i="10"/>
  <c r="D22" i="10"/>
  <c r="D21" i="10"/>
  <c r="D20" i="10"/>
  <c r="D19" i="10"/>
  <c r="D9" i="10"/>
  <c r="D8" i="10"/>
  <c r="D17" i="10"/>
  <c r="D7" i="10"/>
  <c r="E25" i="10"/>
  <c r="E24" i="10"/>
  <c r="E23" i="10"/>
  <c r="E22" i="10"/>
  <c r="E21" i="10"/>
  <c r="E20" i="10"/>
  <c r="E19" i="10"/>
  <c r="E9" i="10"/>
  <c r="E8" i="10"/>
  <c r="E17" i="10"/>
  <c r="E7" i="10"/>
  <c r="E5" i="10"/>
  <c r="J15" i="10" l="1"/>
  <c r="T13" i="10"/>
  <c r="U13" i="10" s="1"/>
  <c r="V13" i="10" s="1"/>
  <c r="T27" i="10"/>
  <c r="U27" i="10" s="1"/>
  <c r="V27" i="10" s="1"/>
  <c r="N26" i="10" l="1"/>
  <c r="R26" i="10"/>
  <c r="Q26" i="10"/>
  <c r="P26" i="10"/>
  <c r="M26" i="10"/>
  <c r="K26" i="10"/>
  <c r="R25" i="10"/>
  <c r="E1" i="12"/>
  <c r="T26" i="10" l="1"/>
  <c r="U26" i="10" s="1"/>
  <c r="V26" i="10" l="1"/>
  <c r="J26" i="10"/>
  <c r="K25" i="10"/>
  <c r="K24" i="10"/>
  <c r="K23" i="10"/>
  <c r="K22" i="10"/>
  <c r="J22" i="10" s="1"/>
  <c r="K21" i="10"/>
  <c r="J21" i="10" s="1"/>
  <c r="K20" i="10"/>
  <c r="J20" i="10" s="1"/>
  <c r="K19" i="10"/>
  <c r="J19" i="10" s="1"/>
  <c r="K9" i="10"/>
  <c r="J9" i="10" s="1"/>
  <c r="K8" i="10"/>
  <c r="K17" i="10"/>
  <c r="K7" i="10"/>
  <c r="S25" i="10"/>
  <c r="Q25" i="10"/>
  <c r="P25" i="10"/>
  <c r="O25" i="10"/>
  <c r="N25" i="10"/>
  <c r="M25" i="10"/>
  <c r="L25" i="10"/>
  <c r="S24" i="10"/>
  <c r="R24" i="10"/>
  <c r="Q24" i="10"/>
  <c r="P24" i="10"/>
  <c r="O24" i="10"/>
  <c r="N24" i="10"/>
  <c r="M24" i="10"/>
  <c r="L24" i="10"/>
  <c r="S23" i="10"/>
  <c r="R23" i="10"/>
  <c r="Q23" i="10"/>
  <c r="P23" i="10"/>
  <c r="O23" i="10"/>
  <c r="N23" i="10"/>
  <c r="M23" i="10"/>
  <c r="L23" i="10"/>
  <c r="S22" i="10"/>
  <c r="R22" i="10"/>
  <c r="Q22" i="10"/>
  <c r="P22" i="10"/>
  <c r="O22" i="10"/>
  <c r="N22" i="10"/>
  <c r="M22" i="10"/>
  <c r="L22" i="10"/>
  <c r="S21" i="10"/>
  <c r="R21" i="10"/>
  <c r="Q21" i="10"/>
  <c r="P21" i="10"/>
  <c r="O21" i="10"/>
  <c r="N21" i="10"/>
  <c r="M21" i="10"/>
  <c r="L21" i="10"/>
  <c r="S20" i="10"/>
  <c r="R20" i="10"/>
  <c r="Q20" i="10"/>
  <c r="P20" i="10"/>
  <c r="O20" i="10"/>
  <c r="N20" i="10"/>
  <c r="M20" i="10"/>
  <c r="L20" i="10"/>
  <c r="S19" i="10"/>
  <c r="R19" i="10"/>
  <c r="Q19" i="10"/>
  <c r="P19" i="10"/>
  <c r="O19" i="10"/>
  <c r="N19" i="10"/>
  <c r="M19" i="10"/>
  <c r="L19" i="10"/>
  <c r="S9" i="10"/>
  <c r="R9" i="10"/>
  <c r="Q9" i="10"/>
  <c r="P9" i="10"/>
  <c r="O9" i="10"/>
  <c r="N9" i="10"/>
  <c r="M9" i="10"/>
  <c r="L9" i="10"/>
  <c r="S8" i="10"/>
  <c r="R8" i="10"/>
  <c r="Q8" i="10"/>
  <c r="P8" i="10"/>
  <c r="O8" i="10"/>
  <c r="N8" i="10"/>
  <c r="M8" i="10"/>
  <c r="L8" i="10"/>
  <c r="S18" i="10"/>
  <c r="S17" i="10"/>
  <c r="R17" i="10"/>
  <c r="Q17" i="10"/>
  <c r="P17" i="10"/>
  <c r="O17" i="10"/>
  <c r="N17" i="10"/>
  <c r="M17" i="10"/>
  <c r="L17" i="10"/>
  <c r="S12" i="10"/>
  <c r="S10" i="10"/>
  <c r="S7" i="10"/>
  <c r="R7" i="10"/>
  <c r="Q7" i="10"/>
  <c r="P7" i="10"/>
  <c r="O7" i="10"/>
  <c r="N7" i="10"/>
  <c r="M7" i="10"/>
  <c r="L7" i="10"/>
  <c r="S6" i="10"/>
  <c r="S5" i="10"/>
  <c r="R5" i="10"/>
  <c r="Q5" i="10"/>
  <c r="P5" i="10"/>
  <c r="O5" i="10"/>
  <c r="N5" i="10"/>
  <c r="M5" i="10"/>
  <c r="J5" i="10" s="1"/>
  <c r="L5" i="10"/>
  <c r="T4" i="10"/>
  <c r="U4" i="10" s="1"/>
  <c r="M1" i="12"/>
  <c r="F2" i="12"/>
  <c r="G2" i="12" s="1"/>
  <c r="H2" i="12" s="1"/>
  <c r="I2" i="12" s="1"/>
  <c r="M3" i="10"/>
  <c r="N3" i="10" s="1"/>
  <c r="O3" i="10" s="1"/>
  <c r="P3" i="10" s="1"/>
  <c r="Q3" i="10" s="1"/>
  <c r="R3" i="10" s="1"/>
  <c r="F1" i="12"/>
  <c r="G1" i="12"/>
  <c r="H1" i="12"/>
  <c r="I1" i="12"/>
  <c r="J1" i="12"/>
  <c r="K1" i="12"/>
  <c r="J6" i="10" l="1"/>
  <c r="J8" i="10"/>
  <c r="V4" i="10"/>
  <c r="J4" i="10"/>
  <c r="J23" i="10"/>
  <c r="J16" i="10"/>
  <c r="J7" i="10"/>
  <c r="T10" i="10"/>
  <c r="U10" i="10" s="1"/>
  <c r="S1" i="10"/>
  <c r="R1" i="10"/>
  <c r="T5" i="10"/>
  <c r="U5" i="10" s="1"/>
  <c r="T24" i="10"/>
  <c r="T23" i="10"/>
  <c r="T22" i="10"/>
  <c r="T20" i="10"/>
  <c r="T19" i="10"/>
  <c r="T9" i="10"/>
  <c r="T8" i="10"/>
  <c r="T25" i="10"/>
  <c r="T21" i="10"/>
  <c r="T17" i="10"/>
  <c r="T7" i="10"/>
  <c r="U7" i="10" s="1"/>
  <c r="V7" i="10" s="1"/>
  <c r="V10" i="10" l="1"/>
  <c r="J10" i="10"/>
  <c r="J11" i="10" s="1"/>
  <c r="I1" i="10"/>
  <c r="V5" i="10"/>
  <c r="Q1" i="10"/>
  <c r="O1" i="10"/>
  <c r="N1" i="10"/>
  <c r="T1" i="10" l="1"/>
  <c r="L1" i="10"/>
  <c r="M1" i="10"/>
  <c r="P1" i="10"/>
  <c r="U25" i="10" l="1"/>
  <c r="U23" i="10"/>
  <c r="V23" i="10" s="1"/>
  <c r="U19" i="10"/>
  <c r="V19" i="10" s="1"/>
  <c r="V25" i="10" l="1"/>
  <c r="J25" i="10"/>
  <c r="U9" i="10"/>
  <c r="V9" i="10" s="1"/>
  <c r="U17" i="10" l="1"/>
  <c r="V17" i="10" s="1"/>
  <c r="U8" i="10"/>
  <c r="V8" i="10" s="1"/>
  <c r="U20" i="10"/>
  <c r="V20" i="10" s="1"/>
  <c r="U22" i="10"/>
  <c r="V22" i="10" s="1"/>
  <c r="U21" i="10"/>
  <c r="V21" i="10" s="1"/>
  <c r="U24" i="10"/>
  <c r="V24" i="10" l="1"/>
  <c r="J24" i="10"/>
  <c r="K1" i="10"/>
  <c r="V1" i="10" l="1"/>
  <c r="U1" i="10"/>
</calcChain>
</file>

<file path=xl/sharedStrings.xml><?xml version="1.0" encoding="utf-8"?>
<sst xmlns="http://schemas.openxmlformats.org/spreadsheetml/2006/main" count="4236" uniqueCount="1651">
  <si>
    <t>0137750275CA</t>
  </si>
  <si>
    <t>0137650505CA</t>
  </si>
  <si>
    <t>0137750276CA</t>
  </si>
  <si>
    <t>0137650504CA</t>
  </si>
  <si>
    <t>0137556092CA</t>
  </si>
  <si>
    <t>0137650478CA</t>
  </si>
  <si>
    <t>0137650517CA</t>
  </si>
  <si>
    <t>SEDA</t>
  </si>
  <si>
    <t>0137650511CA</t>
  </si>
  <si>
    <t>0137850179CA</t>
  </si>
  <si>
    <t>0137650521CA</t>
  </si>
  <si>
    <t>SEEG</t>
  </si>
  <si>
    <t>Cus</t>
  </si>
  <si>
    <t>BALANCE</t>
  </si>
  <si>
    <t>Plan</t>
  </si>
  <si>
    <t>CutoffCargo</t>
  </si>
  <si>
    <t>3in1Code(FG)</t>
  </si>
  <si>
    <t>BNCode</t>
  </si>
  <si>
    <t>TTLstock</t>
  </si>
  <si>
    <t>0137750274CA</t>
  </si>
  <si>
    <t>0137650496CA</t>
  </si>
  <si>
    <t>0137480160CA</t>
  </si>
  <si>
    <t>0137556089CA</t>
  </si>
  <si>
    <t>0137556113CA</t>
  </si>
  <si>
    <t>0137556116CA</t>
  </si>
  <si>
    <t xml:space="preserve">SAMEX </t>
  </si>
  <si>
    <t>BN44-01421A</t>
  </si>
  <si>
    <t>BN44-01421B</t>
  </si>
  <si>
    <t>BN44-01422B</t>
  </si>
  <si>
    <t>BN44-01427A</t>
  </si>
  <si>
    <t>BN44-01422A</t>
  </si>
  <si>
    <t>BN44-01426A</t>
  </si>
  <si>
    <t>BN44-01441A</t>
  </si>
  <si>
    <t>BN44-01422C</t>
  </si>
  <si>
    <t>BN44-01433A</t>
  </si>
  <si>
    <t>BN44-01433B</t>
  </si>
  <si>
    <t>BN44-01394A</t>
  </si>
  <si>
    <t>BN44-01395A</t>
  </si>
  <si>
    <t>BN44-01420E</t>
  </si>
  <si>
    <t>BN44-01420H</t>
  </si>
  <si>
    <t>BN44-01429A</t>
  </si>
  <si>
    <t>BN44-01396A</t>
  </si>
  <si>
    <t>SEH</t>
  </si>
  <si>
    <t xml:space="preserve">Waiting booking </t>
  </si>
  <si>
    <t xml:space="preserve">SO over SOP </t>
  </si>
  <si>
    <t>PO Remain</t>
  </si>
  <si>
    <t>TTL Ship</t>
  </si>
  <si>
    <t>3in1 Code (FG)</t>
  </si>
  <si>
    <t>VD Code</t>
  </si>
  <si>
    <t>TTL Plan</t>
  </si>
  <si>
    <t>0157072911CAT</t>
  </si>
  <si>
    <t>DA94-09645N</t>
  </si>
  <si>
    <t>0187320175CA</t>
  </si>
  <si>
    <t>BN96-53193F</t>
  </si>
  <si>
    <t>0187320170CA</t>
  </si>
  <si>
    <t>BN96-51662C(SEH)_JESS</t>
  </si>
  <si>
    <t>0187320172CA</t>
  </si>
  <si>
    <t>BN96-53193C(SEH)_JESS</t>
  </si>
  <si>
    <t>0187320173CA</t>
  </si>
  <si>
    <t>BN96-53193D(SEH)_JESS</t>
  </si>
  <si>
    <t>0187320189CA</t>
  </si>
  <si>
    <t>BN96-32189N</t>
  </si>
  <si>
    <t>0187320187CA</t>
  </si>
  <si>
    <t>BN96-32187N</t>
  </si>
  <si>
    <t>0187320116CA</t>
  </si>
  <si>
    <t>BN96-32116I</t>
  </si>
  <si>
    <t>0187320110CA</t>
  </si>
  <si>
    <t>BN96-32110I</t>
  </si>
  <si>
    <t>0187650048CA</t>
  </si>
  <si>
    <t>BN96-57053C</t>
  </si>
  <si>
    <t>0187550412CA</t>
  </si>
  <si>
    <t>BN96-63739W</t>
  </si>
  <si>
    <t>0187550394CA</t>
  </si>
  <si>
    <t>BN96-63394P</t>
  </si>
  <si>
    <t>0187550450PP</t>
  </si>
  <si>
    <t>BN96-63439T</t>
  </si>
  <si>
    <t>0187550415CA</t>
  </si>
  <si>
    <t>BN96-63439Q</t>
  </si>
  <si>
    <t>0187550421CA</t>
  </si>
  <si>
    <t>0187550404CA</t>
  </si>
  <si>
    <t>BN96-63719U</t>
  </si>
  <si>
    <t>0187550413CA</t>
  </si>
  <si>
    <t>BN96-63719X</t>
  </si>
  <si>
    <t>0187550437CA</t>
  </si>
  <si>
    <t>BN96-64398D</t>
  </si>
  <si>
    <t>0187550426CA</t>
  </si>
  <si>
    <t>BN96-64397X</t>
  </si>
  <si>
    <t>0187550417CA</t>
  </si>
  <si>
    <t>BN96-63731L</t>
  </si>
  <si>
    <t>0187550395CA</t>
  </si>
  <si>
    <t>BN96-63394X</t>
  </si>
  <si>
    <t>0187550393CA</t>
  </si>
  <si>
    <t>BN96-63438A</t>
  </si>
  <si>
    <t>0187550418CA</t>
  </si>
  <si>
    <t>BN96-63714R</t>
  </si>
  <si>
    <t>0187550409CA</t>
  </si>
  <si>
    <t>BN96-63738C</t>
  </si>
  <si>
    <t>0187550420CA</t>
  </si>
  <si>
    <t>BN96-63739U</t>
  </si>
  <si>
    <t>0187550414CA</t>
  </si>
  <si>
    <t>BN96-63714Q</t>
  </si>
  <si>
    <t>0187550405CA</t>
  </si>
  <si>
    <t>BN96-63439Y</t>
  </si>
  <si>
    <t>0187550400CA</t>
  </si>
  <si>
    <t>BN96-63394N</t>
  </si>
  <si>
    <t>0187550411CA</t>
  </si>
  <si>
    <t>BN96-63739V</t>
  </si>
  <si>
    <t>0187550410CA</t>
  </si>
  <si>
    <t>BN96-63738D</t>
  </si>
  <si>
    <t>0187580076CA</t>
  </si>
  <si>
    <t>BN96-63738F</t>
  </si>
  <si>
    <t>0187580077CA</t>
  </si>
  <si>
    <t>BN96-63719V</t>
  </si>
  <si>
    <t>0187580071CA</t>
  </si>
  <si>
    <t>BN96-63394Q</t>
  </si>
  <si>
    <t>0187580082CA</t>
  </si>
  <si>
    <t>BN96-63714B</t>
  </si>
  <si>
    <t>0187650319CA</t>
  </si>
  <si>
    <t>BN96-63184A</t>
  </si>
  <si>
    <t>0187580058CA</t>
  </si>
  <si>
    <t>BN96-62866S</t>
  </si>
  <si>
    <t>0187650318CA</t>
  </si>
  <si>
    <t>BN96-63080Z</t>
  </si>
  <si>
    <t>0187650313CA</t>
  </si>
  <si>
    <t>BN96-62875C</t>
  </si>
  <si>
    <t>0187650279CA</t>
  </si>
  <si>
    <t>BN96-62547Q</t>
  </si>
  <si>
    <t>0187580030CA</t>
  </si>
  <si>
    <t>BN96-61146D</t>
  </si>
  <si>
    <t>0187650217CA</t>
  </si>
  <si>
    <t>BN96-61145N</t>
  </si>
  <si>
    <t>0187650214CA</t>
  </si>
  <si>
    <t>BN96-61145S</t>
  </si>
  <si>
    <t>0187650330PP</t>
  </si>
  <si>
    <t>BN96-63394B</t>
  </si>
  <si>
    <t>0187650327CA</t>
  </si>
  <si>
    <t>BN96-63439E</t>
  </si>
  <si>
    <t>0187650297CA</t>
  </si>
  <si>
    <t>BN96-62875B</t>
  </si>
  <si>
    <t>0187650317CA</t>
  </si>
  <si>
    <t>BN96-63080Y</t>
  </si>
  <si>
    <t>0187580070CA</t>
  </si>
  <si>
    <t>BN96-63184Z</t>
  </si>
  <si>
    <t>0187650326CA</t>
  </si>
  <si>
    <t>0187650320CA</t>
  </si>
  <si>
    <t>BN96-63184B</t>
  </si>
  <si>
    <t>0187650322CA</t>
  </si>
  <si>
    <t>BN96-63184D</t>
  </si>
  <si>
    <t>0187650323CA</t>
  </si>
  <si>
    <t>BN96-63184E</t>
  </si>
  <si>
    <t>0187650316CA</t>
  </si>
  <si>
    <t>BN96-63080X</t>
  </si>
  <si>
    <t>0187650306CA</t>
  </si>
  <si>
    <t>BN96-62877U</t>
  </si>
  <si>
    <t>0187650268CA</t>
  </si>
  <si>
    <t>BN96-62547N</t>
  </si>
  <si>
    <t>0187650300CA</t>
  </si>
  <si>
    <t>BN96-62877P</t>
  </si>
  <si>
    <t>0187650296CA</t>
  </si>
  <si>
    <t>BN96-62875A</t>
  </si>
  <si>
    <t>0187650295CA</t>
  </si>
  <si>
    <t>BN96-62866Z</t>
  </si>
  <si>
    <t>0187650294CA</t>
  </si>
  <si>
    <t>BN96-62866Y</t>
  </si>
  <si>
    <t>0187650267CA</t>
  </si>
  <si>
    <t>BN96-62547L</t>
  </si>
  <si>
    <t>0187650292CA</t>
  </si>
  <si>
    <t>BN96-62866W</t>
  </si>
  <si>
    <t>0187650302CA</t>
  </si>
  <si>
    <t>BN96-62877Y</t>
  </si>
  <si>
    <t>0187650304CA</t>
  </si>
  <si>
    <t>BN96-62877W</t>
  </si>
  <si>
    <t>0187650266CA</t>
  </si>
  <si>
    <t>BN96-62547J</t>
  </si>
  <si>
    <t>0187650264CA</t>
  </si>
  <si>
    <t>BN96-62579Q</t>
  </si>
  <si>
    <t>0187650265CA</t>
  </si>
  <si>
    <t>BN96-62579U</t>
  </si>
  <si>
    <t>0187650237CA</t>
  </si>
  <si>
    <t>BN96-61902U</t>
  </si>
  <si>
    <t>0187650301CA</t>
  </si>
  <si>
    <t>BN96-62877Q</t>
  </si>
  <si>
    <t>0187650262CA</t>
  </si>
  <si>
    <t>BN96-62553H</t>
  </si>
  <si>
    <t>0187580055CA</t>
  </si>
  <si>
    <t>BN96-62866P</t>
  </si>
  <si>
    <t>0187650250CA</t>
  </si>
  <si>
    <t>BN96-62547D</t>
  </si>
  <si>
    <t>0187650236CA</t>
  </si>
  <si>
    <t>BN96-61902T</t>
  </si>
  <si>
    <t>0187650233CA</t>
  </si>
  <si>
    <t>BN96-61902S</t>
  </si>
  <si>
    <t>0187650239CA</t>
  </si>
  <si>
    <t>BN96-61902V</t>
  </si>
  <si>
    <t>0187650257CA</t>
  </si>
  <si>
    <t>BN96-62553L</t>
  </si>
  <si>
    <t>0187650263CA</t>
  </si>
  <si>
    <t>BN96-62553G</t>
  </si>
  <si>
    <t>0187650249CA</t>
  </si>
  <si>
    <t>BN96-62547H</t>
  </si>
  <si>
    <t>0187650251CA</t>
  </si>
  <si>
    <t>BN96-62547F</t>
  </si>
  <si>
    <t>0187650253CA</t>
  </si>
  <si>
    <t>BN96-62553P</t>
  </si>
  <si>
    <t>0187650246CA</t>
  </si>
  <si>
    <t>BN96-62421M</t>
  </si>
  <si>
    <t>0187650216CA</t>
  </si>
  <si>
    <t>BN96-61145Q</t>
  </si>
  <si>
    <t>0187650229CA</t>
  </si>
  <si>
    <t>BN96-61472Z</t>
  </si>
  <si>
    <t>0187650254CA</t>
  </si>
  <si>
    <t>BN96-62553N</t>
  </si>
  <si>
    <t>0187650228CA</t>
  </si>
  <si>
    <t>BN96-61472Y</t>
  </si>
  <si>
    <t>0187650215CA</t>
  </si>
  <si>
    <t>BN96-61145R</t>
  </si>
  <si>
    <t>0187580038CA</t>
  </si>
  <si>
    <t>BN96-61146H</t>
  </si>
  <si>
    <t>0187650222CA</t>
  </si>
  <si>
    <t>BN96-61145V</t>
  </si>
  <si>
    <t>0187650211CA</t>
  </si>
  <si>
    <t>BN96-59909M</t>
  </si>
  <si>
    <t>0187650219CA</t>
  </si>
  <si>
    <t>BN96-61145M</t>
  </si>
  <si>
    <t>0187650213CA</t>
  </si>
  <si>
    <t>BN96-61145U</t>
  </si>
  <si>
    <t>0187650212CA</t>
  </si>
  <si>
    <t>BN96-61145T</t>
  </si>
  <si>
    <t>0187650218CA</t>
  </si>
  <si>
    <t>BN96-61145P</t>
  </si>
  <si>
    <t>0187580027CA</t>
  </si>
  <si>
    <t>BN96-61146G</t>
  </si>
  <si>
    <t>0187580028CA</t>
  </si>
  <si>
    <t>BN96-61146F</t>
  </si>
  <si>
    <t>0187650231CA</t>
  </si>
  <si>
    <t>BN96-61902B</t>
  </si>
  <si>
    <t>0187650232CA</t>
  </si>
  <si>
    <t>BN96-61902C</t>
  </si>
  <si>
    <t>0187650247CA</t>
  </si>
  <si>
    <t>BN96-62421L</t>
  </si>
  <si>
    <t>0187580096PP</t>
  </si>
  <si>
    <t>BN81-28967A</t>
  </si>
  <si>
    <t>0187650242CA</t>
  </si>
  <si>
    <t>BN96-62366B</t>
  </si>
  <si>
    <t>0187580052CA</t>
  </si>
  <si>
    <t>BN96-62366D</t>
  </si>
  <si>
    <t>0187650244CA</t>
  </si>
  <si>
    <t>BN96-61980Z</t>
  </si>
  <si>
    <t>0187650283CA</t>
  </si>
  <si>
    <t>BN96-59909M_WIN</t>
  </si>
  <si>
    <t>0187580051CA</t>
  </si>
  <si>
    <t>BN96-62366E</t>
  </si>
  <si>
    <t>0187650243CA</t>
  </si>
  <si>
    <t>BN96-62366A</t>
  </si>
  <si>
    <t>0187650248CA</t>
  </si>
  <si>
    <t>BN96-62547B</t>
  </si>
  <si>
    <t>0187650252CA</t>
  </si>
  <si>
    <t>BN96-62553Q</t>
  </si>
  <si>
    <t>0187650226CA</t>
  </si>
  <si>
    <t>BN96-61472V</t>
  </si>
  <si>
    <t>0187580036CA</t>
  </si>
  <si>
    <t>BN96-61146K</t>
  </si>
  <si>
    <t>0187580037CA</t>
  </si>
  <si>
    <t>BN96-61146J</t>
  </si>
  <si>
    <t>0187650221CA</t>
  </si>
  <si>
    <t>BN96-61145W</t>
  </si>
  <si>
    <t>0187650220CA</t>
  </si>
  <si>
    <t>BN96-61145X</t>
  </si>
  <si>
    <t>0187650227CA</t>
  </si>
  <si>
    <t>BN96-61472X</t>
  </si>
  <si>
    <t>0187650241CA</t>
  </si>
  <si>
    <t>BN96-62366C</t>
  </si>
  <si>
    <t>0187700059CA</t>
  </si>
  <si>
    <t>BN96-63756P</t>
  </si>
  <si>
    <t>0187700054CA</t>
  </si>
  <si>
    <t>BN96-63394S</t>
  </si>
  <si>
    <t>0187700061CA</t>
  </si>
  <si>
    <t>BN96-63719T</t>
  </si>
  <si>
    <t>0187700063CA</t>
  </si>
  <si>
    <t>BN96-63439L</t>
  </si>
  <si>
    <t>0187700060CA</t>
  </si>
  <si>
    <t>BN96-63738Q</t>
  </si>
  <si>
    <t>0187750127CA</t>
  </si>
  <si>
    <t>BN96-63439F</t>
  </si>
  <si>
    <t>0187750128PP</t>
  </si>
  <si>
    <t>0187750094CA</t>
  </si>
  <si>
    <t>BN96-62655S</t>
  </si>
  <si>
    <t>0187750108CA</t>
  </si>
  <si>
    <t>BN96-62876E</t>
  </si>
  <si>
    <t>0187750107CA</t>
  </si>
  <si>
    <t>BN96-62876D</t>
  </si>
  <si>
    <t>0187750106CA</t>
  </si>
  <si>
    <t>BN96-62876C</t>
  </si>
  <si>
    <t>0187750117CA</t>
  </si>
  <si>
    <t>BN96-62877S</t>
  </si>
  <si>
    <t>0187750082CA</t>
  </si>
  <si>
    <t>BN96-62547M</t>
  </si>
  <si>
    <t>0187750092CA</t>
  </si>
  <si>
    <t>BN96-62655U</t>
  </si>
  <si>
    <t>0187750095CA</t>
  </si>
  <si>
    <t>BN96-62655R</t>
  </si>
  <si>
    <t>0187750091CA</t>
  </si>
  <si>
    <t>BN96-62655V</t>
  </si>
  <si>
    <t>0187750083CA</t>
  </si>
  <si>
    <t>BN96-62547P</t>
  </si>
  <si>
    <t>0187750090CA</t>
  </si>
  <si>
    <t>BN96-62655W</t>
  </si>
  <si>
    <t>0187750089CA</t>
  </si>
  <si>
    <t>BN96-62865A</t>
  </si>
  <si>
    <t>0187750109CA</t>
  </si>
  <si>
    <t>BN96-62876F</t>
  </si>
  <si>
    <t>0187750080CA</t>
  </si>
  <si>
    <t>BN96-62579W</t>
  </si>
  <si>
    <t>0187750079CA</t>
  </si>
  <si>
    <t>BN96-62579V</t>
  </si>
  <si>
    <t>0187750088CA</t>
  </si>
  <si>
    <t>BN96-62655X</t>
  </si>
  <si>
    <t>0187750081CA</t>
  </si>
  <si>
    <t>BN96-62547K</t>
  </si>
  <si>
    <t>0187750072CA</t>
  </si>
  <si>
    <t>BN96-61905G</t>
  </si>
  <si>
    <t>0187700039CA</t>
  </si>
  <si>
    <t>BN96-62875D</t>
  </si>
  <si>
    <t>0187750118CA</t>
  </si>
  <si>
    <t>BN96-62877R</t>
  </si>
  <si>
    <t>0187750070CA</t>
  </si>
  <si>
    <t>BN96-61905E</t>
  </si>
  <si>
    <t>0187750077CA</t>
  </si>
  <si>
    <t>BN96-62547C</t>
  </si>
  <si>
    <t>0187750069CA</t>
  </si>
  <si>
    <t>BN96-61905D</t>
  </si>
  <si>
    <t>0187750104CA</t>
  </si>
  <si>
    <t>BN96-62876A</t>
  </si>
  <si>
    <t>0187750066CA</t>
  </si>
  <si>
    <t>BN96-61905C</t>
  </si>
  <si>
    <t>0187750078CA</t>
  </si>
  <si>
    <t>BN96-62547E</t>
  </si>
  <si>
    <t>0187750045CA</t>
  </si>
  <si>
    <t>BN96-60012R</t>
  </si>
  <si>
    <t>0187750076CA</t>
  </si>
  <si>
    <t>BN96-62547T</t>
  </si>
  <si>
    <t>0187750073CA</t>
  </si>
  <si>
    <t>BN96-62421K</t>
  </si>
  <si>
    <t>0187750061CA</t>
  </si>
  <si>
    <t>BN96-61902H</t>
  </si>
  <si>
    <t>0187750074CA</t>
  </si>
  <si>
    <t>BN96-62421J</t>
  </si>
  <si>
    <t>0187750047CA</t>
  </si>
  <si>
    <t>BN96-60012P</t>
  </si>
  <si>
    <t>0187750044CA</t>
  </si>
  <si>
    <t>BN96-60012S</t>
  </si>
  <si>
    <t>0187700019CA</t>
  </si>
  <si>
    <t>BN96-61145E</t>
  </si>
  <si>
    <t>0187750063CA</t>
  </si>
  <si>
    <t>BN96-61902J</t>
  </si>
  <si>
    <t>0187750064CA</t>
  </si>
  <si>
    <t>BN96-61902K</t>
  </si>
  <si>
    <t>0187750051CA</t>
  </si>
  <si>
    <t>BN96-60012X</t>
  </si>
  <si>
    <t>0187700026CA</t>
  </si>
  <si>
    <t>BN96-61145J</t>
  </si>
  <si>
    <t>0187700015CA</t>
  </si>
  <si>
    <t>BN96-59909N</t>
  </si>
  <si>
    <t>0187700023CA</t>
  </si>
  <si>
    <t>BN96-61145B</t>
  </si>
  <si>
    <t>0187750048CA</t>
  </si>
  <si>
    <t>BN96-60012N</t>
  </si>
  <si>
    <t>0187750042CA</t>
  </si>
  <si>
    <t>BN96-60012U</t>
  </si>
  <si>
    <t>0187750040CA</t>
  </si>
  <si>
    <t>BN96-60012W</t>
  </si>
  <si>
    <t>0187750041CA</t>
  </si>
  <si>
    <t>BN96-60012V</t>
  </si>
  <si>
    <t>0187750060CA</t>
  </si>
  <si>
    <t>BN96-61902G</t>
  </si>
  <si>
    <t>0187700016CA</t>
  </si>
  <si>
    <t>BN96-61145H</t>
  </si>
  <si>
    <t>0187750084CA</t>
  </si>
  <si>
    <t>BN96-62547S</t>
  </si>
  <si>
    <t>0187700024CA</t>
  </si>
  <si>
    <t>BN96-61145L</t>
  </si>
  <si>
    <t>0187750058CA</t>
  </si>
  <si>
    <t>BN96-62421R</t>
  </si>
  <si>
    <t>0187750059CA</t>
  </si>
  <si>
    <t>BN96-62421Q</t>
  </si>
  <si>
    <t>0187700025CA</t>
  </si>
  <si>
    <t>BN96-61145K</t>
  </si>
  <si>
    <t>0187750050CA</t>
  </si>
  <si>
    <t>BN96-60012Y</t>
  </si>
  <si>
    <t>0187750049CA</t>
  </si>
  <si>
    <t>BN96-60012Z</t>
  </si>
  <si>
    <t>0187750124CA</t>
  </si>
  <si>
    <t>BN96-62876S</t>
  </si>
  <si>
    <t>0187700042CA</t>
  </si>
  <si>
    <t>BN96-62875G</t>
  </si>
  <si>
    <t>0187750093CA</t>
  </si>
  <si>
    <t>BN96-62655T</t>
  </si>
  <si>
    <t>0187750087CA</t>
  </si>
  <si>
    <t>BN96-62547R</t>
  </si>
  <si>
    <t>0187750046CA</t>
  </si>
  <si>
    <t>BN96-60012Q</t>
  </si>
  <si>
    <t>0187700018CA</t>
  </si>
  <si>
    <t>BN96-61145F</t>
  </si>
  <si>
    <t>0187750043CA</t>
  </si>
  <si>
    <t>BN96-60012T</t>
  </si>
  <si>
    <t>0187550380CA</t>
  </si>
  <si>
    <t>BN96-60296E</t>
  </si>
  <si>
    <t>0187550378CA</t>
  </si>
  <si>
    <t>BN96-60296H</t>
  </si>
  <si>
    <t>0187550299CA</t>
  </si>
  <si>
    <t>BN96-59616C</t>
  </si>
  <si>
    <t>0187650208CA</t>
  </si>
  <si>
    <t>BN96-59954J</t>
  </si>
  <si>
    <t>0187650206CA</t>
  </si>
  <si>
    <t>BN96-59954E</t>
  </si>
  <si>
    <t>0187650132CA</t>
  </si>
  <si>
    <t>BN96-59614F</t>
  </si>
  <si>
    <t>0187750039CA</t>
  </si>
  <si>
    <t>BN96-60489D</t>
  </si>
  <si>
    <t>0187750038CA</t>
  </si>
  <si>
    <t>BN96-60489C</t>
  </si>
  <si>
    <t>0187750011CA</t>
  </si>
  <si>
    <t>BN96-59612B</t>
  </si>
  <si>
    <t>0187430037CA</t>
  </si>
  <si>
    <t>BN96-43013LS</t>
  </si>
  <si>
    <t>0187430055CA</t>
  </si>
  <si>
    <t>BN96-43055ES</t>
  </si>
  <si>
    <t>0187430087CA</t>
  </si>
  <si>
    <t>BN96-43087ES</t>
  </si>
  <si>
    <t>0187430166CA</t>
  </si>
  <si>
    <t>BN96-43145E_NANYA</t>
  </si>
  <si>
    <t>0187430175CA</t>
  </si>
  <si>
    <t>BN96-43146E_NANYA</t>
  </si>
  <si>
    <t>0187430165CA</t>
  </si>
  <si>
    <t>BN96-43126E_NANYA</t>
  </si>
  <si>
    <t>0187430126CA</t>
  </si>
  <si>
    <t>BN96-43126E</t>
  </si>
  <si>
    <t>0187430145CA</t>
  </si>
  <si>
    <t>BN96-43145E</t>
  </si>
  <si>
    <t>0187430178CA</t>
  </si>
  <si>
    <t>BN96-43178L</t>
  </si>
  <si>
    <t>0187430177CA</t>
  </si>
  <si>
    <t>BN96-43177L</t>
  </si>
  <si>
    <t>0187430176CA</t>
  </si>
  <si>
    <t>BN96-43176L</t>
  </si>
  <si>
    <t>0187430167CA</t>
  </si>
  <si>
    <t>BN96-43157L</t>
  </si>
  <si>
    <t>0187430168CA</t>
  </si>
  <si>
    <t>BN96-43158L</t>
  </si>
  <si>
    <t>0187430169CA</t>
  </si>
  <si>
    <t>BN96-43159L</t>
  </si>
  <si>
    <t>0187430181CA</t>
  </si>
  <si>
    <t>BN96-43181L</t>
  </si>
  <si>
    <t>0187430180CA</t>
  </si>
  <si>
    <t>BN96-43180L</t>
  </si>
  <si>
    <t>0187430179CA</t>
  </si>
  <si>
    <t>BN96-43179L</t>
  </si>
  <si>
    <t>0187430100CA</t>
  </si>
  <si>
    <t>BN96-43100L</t>
  </si>
  <si>
    <t>0187430172CA</t>
  </si>
  <si>
    <t>BN96-43172E</t>
  </si>
  <si>
    <t>0187430108CA</t>
  </si>
  <si>
    <t>BN96-43108E</t>
  </si>
  <si>
    <t>0187430149CA</t>
  </si>
  <si>
    <t>BN96-43149E</t>
  </si>
  <si>
    <t>0187430151CA</t>
  </si>
  <si>
    <t>BN96-43151E</t>
  </si>
  <si>
    <t>0187430132CA</t>
  </si>
  <si>
    <t>BN96-43132E</t>
  </si>
  <si>
    <t>0187550141CA</t>
  </si>
  <si>
    <t>BN96-55141ES</t>
  </si>
  <si>
    <t>0187550125CA</t>
  </si>
  <si>
    <t>BN96-55125ES</t>
  </si>
  <si>
    <t>0187550124CA</t>
  </si>
  <si>
    <t>BN96-55124ES</t>
  </si>
  <si>
    <t>0187500105CA</t>
  </si>
  <si>
    <t>BN96-50105ES</t>
  </si>
  <si>
    <t>0187500104CA</t>
  </si>
  <si>
    <t>BN96-50104ES</t>
  </si>
  <si>
    <t>0187500261CA</t>
  </si>
  <si>
    <t>BN96-50241E_NANYA</t>
  </si>
  <si>
    <t>0187500256CA</t>
  </si>
  <si>
    <t>BN96-50240E_NANYA</t>
  </si>
  <si>
    <t>0187550241CA</t>
  </si>
  <si>
    <t>BN96-55241ES</t>
  </si>
  <si>
    <t>0187550368CA</t>
  </si>
  <si>
    <t>BN96-55288E_NANYA</t>
  </si>
  <si>
    <t>0187550288CA</t>
  </si>
  <si>
    <t>BN96-55288E</t>
  </si>
  <si>
    <t>0187550340CA</t>
  </si>
  <si>
    <t>BN96-55340E</t>
  </si>
  <si>
    <t>0187550369CA</t>
  </si>
  <si>
    <t>BN96-55340E_NANYA</t>
  </si>
  <si>
    <t>0187550373CA</t>
  </si>
  <si>
    <t>BN96-55341E_NANYA</t>
  </si>
  <si>
    <t>0187500262CA</t>
  </si>
  <si>
    <t>BN96-50262L</t>
  </si>
  <si>
    <t>0187500263CA</t>
  </si>
  <si>
    <t>BN96-50263L</t>
  </si>
  <si>
    <t>0187500264CA</t>
  </si>
  <si>
    <t>BN96-50264L</t>
  </si>
  <si>
    <t>0187500257CA</t>
  </si>
  <si>
    <t>BN96-50247L</t>
  </si>
  <si>
    <t>0187500258CA</t>
  </si>
  <si>
    <t>BN96-50248L</t>
  </si>
  <si>
    <t>0187500259CA</t>
  </si>
  <si>
    <t>BN96-50249L</t>
  </si>
  <si>
    <t>0187500267CA</t>
  </si>
  <si>
    <t>BN96-50267L</t>
  </si>
  <si>
    <t>0187500266CA</t>
  </si>
  <si>
    <t>BN96-50266L</t>
  </si>
  <si>
    <t>0187500265CA</t>
  </si>
  <si>
    <t>BN96-50265L</t>
  </si>
  <si>
    <t>0187500197CA</t>
  </si>
  <si>
    <t>BN96-50197L</t>
  </si>
  <si>
    <t>0187500198CA</t>
  </si>
  <si>
    <t>BN96-50198L</t>
  </si>
  <si>
    <t>0187500199CA</t>
  </si>
  <si>
    <t>BN96-50199L</t>
  </si>
  <si>
    <t>0187550384CA</t>
  </si>
  <si>
    <t>BN96-55384L</t>
  </si>
  <si>
    <t>0187550385CA</t>
  </si>
  <si>
    <t>BN96-55385L</t>
  </si>
  <si>
    <t>0187550386CA</t>
  </si>
  <si>
    <t>BN96-55386L</t>
  </si>
  <si>
    <t>0187550371CA</t>
  </si>
  <si>
    <t>BN96-55360L</t>
  </si>
  <si>
    <t>0187550372CA</t>
  </si>
  <si>
    <t>BN96-55361L</t>
  </si>
  <si>
    <t>0187550370CA</t>
  </si>
  <si>
    <t>BN96-55359L</t>
  </si>
  <si>
    <t>0187550392CA</t>
  </si>
  <si>
    <t>BN96-55392L</t>
  </si>
  <si>
    <t>0187550390CA</t>
  </si>
  <si>
    <t>BN96-55390L</t>
  </si>
  <si>
    <t>0187550388CA</t>
  </si>
  <si>
    <t>BN96-55388L</t>
  </si>
  <si>
    <t>0187550266CA</t>
  </si>
  <si>
    <t>BN96-55266L</t>
  </si>
  <si>
    <t>0187550316CA</t>
  </si>
  <si>
    <t>BN96-55316L</t>
  </si>
  <si>
    <t>0187550317CA</t>
  </si>
  <si>
    <t>BN96-55317L</t>
  </si>
  <si>
    <t>0187550318CA</t>
  </si>
  <si>
    <t>BN96-55318L</t>
  </si>
  <si>
    <t>0187500205CA</t>
  </si>
  <si>
    <t>BN96-50205E</t>
  </si>
  <si>
    <t>0187500245CA</t>
  </si>
  <si>
    <t>BN96-50245E</t>
  </si>
  <si>
    <t>0187500242CA</t>
  </si>
  <si>
    <t>BN96-50242E</t>
  </si>
  <si>
    <t>0187500232CA</t>
  </si>
  <si>
    <t>BN96-50232E</t>
  </si>
  <si>
    <t>0187550346CA</t>
  </si>
  <si>
    <t>BN96-55346E</t>
  </si>
  <si>
    <t>0187550342CA</t>
  </si>
  <si>
    <t>BN96-55342E</t>
  </si>
  <si>
    <t>0187550322CA</t>
  </si>
  <si>
    <t>BN96-55322E</t>
  </si>
  <si>
    <t>0187550273CA</t>
  </si>
  <si>
    <t>BN96-55273E</t>
  </si>
  <si>
    <t>0187650192CA</t>
  </si>
  <si>
    <t>BN96-65118E_NANYA</t>
  </si>
  <si>
    <t>0187650158CA</t>
  </si>
  <si>
    <t>BN96-65158E</t>
  </si>
  <si>
    <t>0187650118CA</t>
  </si>
  <si>
    <t>BN96-65118E</t>
  </si>
  <si>
    <t>0187650157CA</t>
  </si>
  <si>
    <t>BN96-65157E</t>
  </si>
  <si>
    <t>0187650193CA</t>
  </si>
  <si>
    <t>BN96-65157E_NANYA</t>
  </si>
  <si>
    <t>0187650197CA</t>
  </si>
  <si>
    <t>BN96-65158E_NANYA</t>
  </si>
  <si>
    <t>0187650012CA</t>
  </si>
  <si>
    <t>BN96-65012ES</t>
  </si>
  <si>
    <t>0187650282CA</t>
  </si>
  <si>
    <t>BN96-65282L</t>
  </si>
  <si>
    <t>0187650281CA</t>
  </si>
  <si>
    <t>BN96-65281L</t>
  </si>
  <si>
    <t>0187650280CA</t>
  </si>
  <si>
    <t>BN96-65280L</t>
  </si>
  <si>
    <t>0187650092CA</t>
  </si>
  <si>
    <t>BN96-65092L</t>
  </si>
  <si>
    <t>0187650091CA</t>
  </si>
  <si>
    <t>BN96-65091L</t>
  </si>
  <si>
    <t>0187650093CA</t>
  </si>
  <si>
    <t>BN96-65093L</t>
  </si>
  <si>
    <t>0187650273CA</t>
  </si>
  <si>
    <t>BN96-65273L</t>
  </si>
  <si>
    <t>0187650274CA</t>
  </si>
  <si>
    <t>BN96-65274L</t>
  </si>
  <si>
    <t>0187650275CA</t>
  </si>
  <si>
    <t>BN96-65275L</t>
  </si>
  <si>
    <t>0187650195CA</t>
  </si>
  <si>
    <t>BN96-65168L</t>
  </si>
  <si>
    <t>0187650196CA</t>
  </si>
  <si>
    <t>BN96-65169L</t>
  </si>
  <si>
    <t>0187650194CA</t>
  </si>
  <si>
    <t>BN96-65167L</t>
  </si>
  <si>
    <t>0187650162CA</t>
  </si>
  <si>
    <t>BN96-65162E</t>
  </si>
  <si>
    <t>0187650160CA</t>
  </si>
  <si>
    <t>BN96-65160E</t>
  </si>
  <si>
    <t>0187650149CA</t>
  </si>
  <si>
    <t>BN96-65149E</t>
  </si>
  <si>
    <t>0187650100CA</t>
  </si>
  <si>
    <t>BN96-65100E</t>
  </si>
  <si>
    <t>0137556115CA</t>
  </si>
  <si>
    <t>BN44-01420G</t>
  </si>
  <si>
    <t>0137556107CA</t>
  </si>
  <si>
    <t>BN44-01426B</t>
  </si>
  <si>
    <t>0137556101CA</t>
  </si>
  <si>
    <t>BN44-01438A</t>
  </si>
  <si>
    <t>0137556118CA</t>
  </si>
  <si>
    <t>BN44-01444A</t>
  </si>
  <si>
    <t>0137500041CA</t>
  </si>
  <si>
    <t>BN44-01425A</t>
  </si>
  <si>
    <t>0137500046CA</t>
  </si>
  <si>
    <t>BN44-01425C</t>
  </si>
  <si>
    <t>0137480155CA</t>
  </si>
  <si>
    <t>BN44-01320A</t>
  </si>
  <si>
    <t>0137430040CA</t>
  </si>
  <si>
    <t>BN44-01424C</t>
  </si>
  <si>
    <t>0137430033CA</t>
  </si>
  <si>
    <t>BN44-01424A</t>
  </si>
  <si>
    <t>0137370013PP</t>
  </si>
  <si>
    <t>BN44-XXXXXX</t>
  </si>
  <si>
    <t>0137650544CA</t>
  </si>
  <si>
    <t>BN44-01430A</t>
  </si>
  <si>
    <t>0137650552PP</t>
  </si>
  <si>
    <t>0137650525CA</t>
  </si>
  <si>
    <t>BN44-01427C</t>
  </si>
  <si>
    <t>0137650524CA</t>
  </si>
  <si>
    <t>BN44-01427B</t>
  </si>
  <si>
    <t>0137650385CA</t>
  </si>
  <si>
    <t>BN44-01324A</t>
  </si>
  <si>
    <t>0137650518CA</t>
  </si>
  <si>
    <t>BN44-01433C</t>
  </si>
  <si>
    <t>0137650506CA</t>
  </si>
  <si>
    <t>BN44-01421C</t>
  </si>
  <si>
    <t>0137650420CA</t>
  </si>
  <si>
    <t>BN44-01338B</t>
  </si>
  <si>
    <t>0137650419CA</t>
  </si>
  <si>
    <t>BN44-01338A</t>
  </si>
  <si>
    <t>0137750280CA</t>
  </si>
  <si>
    <t>BN44-01428A</t>
  </si>
  <si>
    <t>0137750277CA</t>
  </si>
  <si>
    <t>BN44-01422D</t>
  </si>
  <si>
    <t>0137750221CA</t>
  </si>
  <si>
    <t>BN44-01339B</t>
  </si>
  <si>
    <t>0137750220CA</t>
  </si>
  <si>
    <t>BN44-01339A</t>
  </si>
  <si>
    <t>0137830042CA</t>
  </si>
  <si>
    <t>BN44-01371A</t>
  </si>
  <si>
    <t>0137830051CA</t>
  </si>
  <si>
    <t>BN44-01398A</t>
  </si>
  <si>
    <t>0137850186CA</t>
  </si>
  <si>
    <t>BN44-01429B</t>
  </si>
  <si>
    <t>0137270106PP</t>
  </si>
  <si>
    <t>P30020_HHS</t>
  </si>
  <si>
    <t>0137750157CA</t>
  </si>
  <si>
    <t>BN44-01112B</t>
  </si>
  <si>
    <t>0187320191PP</t>
  </si>
  <si>
    <t>BNXX-XXXXXX</t>
  </si>
  <si>
    <t>Mon</t>
  </si>
  <si>
    <t>Tue</t>
  </si>
  <si>
    <t>Wed</t>
  </si>
  <si>
    <t>Thu</t>
  </si>
  <si>
    <t>Fri</t>
  </si>
  <si>
    <t>Sat</t>
  </si>
  <si>
    <t xml:space="preserve"> -  </t>
  </si>
  <si>
    <t>VDCode</t>
  </si>
  <si>
    <t xml:space="preserve"> Model </t>
  </si>
  <si>
    <t>MES</t>
  </si>
  <si>
    <t>3IN1 Code (FG)</t>
  </si>
  <si>
    <t xml:space="preserve"> VD Code </t>
  </si>
  <si>
    <t>Project</t>
  </si>
  <si>
    <t>0137556042CA</t>
  </si>
  <si>
    <t>55"/PD_L55E6_BHS Rev1.2 R.F</t>
  </si>
  <si>
    <t>0137650294CA</t>
  </si>
  <si>
    <t>65"/PD_L65E7N_BHS Rev1.2 R.D</t>
  </si>
  <si>
    <t>0137650295CA</t>
  </si>
  <si>
    <t>65"/PD_L65E6N_BHS Rev1.3 R.F</t>
  </si>
  <si>
    <t>65"/PD, L65S7_FVD</t>
  </si>
  <si>
    <t>65"/PD, L65S7A_FVD</t>
  </si>
  <si>
    <t>0137650481PP</t>
  </si>
  <si>
    <t>65"/PD, L65S7N_HVD, DC VSS-TV,50/60Hz, REV1.0</t>
  </si>
  <si>
    <t>0137650482PP</t>
  </si>
  <si>
    <t>65"/PD, L65S7W_HVD, DC VSS-TV,50/60Hz, REV1.0</t>
  </si>
  <si>
    <t>0137650483CA</t>
  </si>
  <si>
    <t>65"/PD, L65S7_HVD, DC VSS-TV,50/60Hz, REV1.0</t>
  </si>
  <si>
    <t>0137650484CA</t>
  </si>
  <si>
    <t>65"/PD, L65S7A_HVD, DC VSS-TV,50/60Hz, REV1.0</t>
  </si>
  <si>
    <t>0137650500PP</t>
  </si>
  <si>
    <t>65"/PD, L65S7_HVD, DC VSS-TV,50/60Hz, REV1.1 R.B (PP)</t>
  </si>
  <si>
    <t>0137650501PP</t>
  </si>
  <si>
    <t>65"/PD, L65S7A_HVD, DC VSS-TV,50/60Hz, REV1.1 R.B (PP)</t>
  </si>
  <si>
    <t>0137650502PP</t>
  </si>
  <si>
    <t>65"/PD, L65S7N_HVD, DC VSS-TV,50/60Hz, REV1.1 R.B (PP)</t>
  </si>
  <si>
    <t>0137650503PP</t>
  </si>
  <si>
    <t>65"/PD, L65S7W_HVD, DC VSS-TV,50/60Hz, REV1.1 R.B (PP)</t>
  </si>
  <si>
    <t>65"/PD, L65S7_HVD, DC VSS-TV,50/60Hz, REV1.1 R.B(MVT)</t>
  </si>
  <si>
    <t>65"/PD, L65S7A_HVD, DC VSS-TV,50/60Hz, REV1.1 R.B(MVT)</t>
  </si>
  <si>
    <t>65"/PD, L65S7N_HVD, DC VSS-TV,50/60Hz, REV1.1 R.B(MVT)</t>
  </si>
  <si>
    <t>0137650520PP</t>
  </si>
  <si>
    <t>65"/PD, L65S7N_HVD, DC VSS-TV,50/60Hz, REV1.0 R.A PP_PR SAMPLE</t>
  </si>
  <si>
    <t>0137750119CA</t>
  </si>
  <si>
    <t>75"/PD, L75S6N_BHS</t>
  </si>
  <si>
    <t>75"/PD, L75S7A_FVD</t>
  </si>
  <si>
    <t>0137750269PP</t>
  </si>
  <si>
    <t>75"/PD, L75S7A_HVD, DC VSS-TV,50/60Hz, REV 1.0 R.A PP</t>
  </si>
  <si>
    <t>0137750270PP</t>
  </si>
  <si>
    <t>75"/PD, L75S7N_HVD, DC VSS-TV,50/60Hz, REV 1.0 R.A PP</t>
  </si>
  <si>
    <t>0137750271PP</t>
  </si>
  <si>
    <t>75"/PD, L75S7W_HVD, DC VSS-TV,50/60Hz, REV 1.0 R.A PP</t>
  </si>
  <si>
    <t>75"/PD, L75S7_HVD, DC VSS-TV,50/60Hz, REV 1.0 R.A (MVT)</t>
  </si>
  <si>
    <t>75"/PD, L75S7A_HVD, DC VSS-TV,50/60Hz, REV 1.0 R.A (MVT)</t>
  </si>
  <si>
    <t>75"/PD, L75S7N_HVD, DC VSS-TV,50/60Hz, REV 1.0 R.A (MVT)</t>
  </si>
  <si>
    <t>0137750283PP</t>
  </si>
  <si>
    <t>75"/PD, L75S7_HVD,  DC VSS-TV,50/60Hz, REV1.1 R.B (PP)</t>
  </si>
  <si>
    <t>0137750284PP</t>
  </si>
  <si>
    <t>75"/PD, L75S7A_HVD,DC VSS-TV,50/60Hz, REV1.1 R.B (PP)</t>
  </si>
  <si>
    <t>0137750285PP</t>
  </si>
  <si>
    <t>75"/PD, L75S7N_HVD, DC VSS-TV,50/60Hz, REV1.1 R.B (PP)</t>
  </si>
  <si>
    <t>0137750286PP</t>
  </si>
  <si>
    <t>75"/PD, L75S7W_HVD, DC VSS-TV,50/60Hz, REV1.1 R.B (PP)</t>
  </si>
  <si>
    <t>0137750289PP</t>
  </si>
  <si>
    <t>75"/PD, L75S7N_HVD, DC VSS-TV,50/60Hz, REV1.0 R.A PP_PR SAMPLE</t>
  </si>
  <si>
    <t>0157072672CAT</t>
  </si>
  <si>
    <t>DA, SEHC, OEM</t>
  </si>
  <si>
    <t>0157072673CAT</t>
  </si>
  <si>
    <t>0157072674CAT</t>
  </si>
  <si>
    <t>0157072675CAT</t>
  </si>
  <si>
    <t>0157072676CAT</t>
  </si>
  <si>
    <t>0157072677CAT</t>
  </si>
  <si>
    <t>0157072678CAT</t>
  </si>
  <si>
    <t>0157072679CAT</t>
  </si>
  <si>
    <t>0157072680CAT</t>
  </si>
  <si>
    <t>0157072681CAT</t>
  </si>
  <si>
    <t>0157072682CAT</t>
  </si>
  <si>
    <t>0157072683CAT</t>
  </si>
  <si>
    <t>0157072684CAT</t>
  </si>
  <si>
    <t>0157072685CAT</t>
  </si>
  <si>
    <t>0157072686CAT</t>
  </si>
  <si>
    <t>0157072687CAT</t>
  </si>
  <si>
    <t>32"/3IN1, JDM_SKW, HD, BOE, INA, T2C</t>
  </si>
  <si>
    <t>32"/3IN1, JDM, HD, BOE, INA, T2C</t>
  </si>
  <si>
    <t>0187320157CA</t>
  </si>
  <si>
    <t>32"/3IN1, T5300, EU_SEH, T2C, W/I T, CSOT</t>
  </si>
  <si>
    <t>32"/3IN1, T5300, EU_SEH, T2CS2, W/O T, CSOT</t>
  </si>
  <si>
    <t>32"/3IN1, T5300, EU_SEH, T2CS2, W/I T, HKC</t>
  </si>
  <si>
    <t>32"/3IN1, T5300, EU_SEH, T2C, W/I T, HKC</t>
  </si>
  <si>
    <t>43"/3IN1, SVC, JDM_TPV</t>
  </si>
  <si>
    <t>0187430054CA</t>
  </si>
  <si>
    <t>43"/3IN1, SVC, JDM_TPV,  EU, T2CS2</t>
  </si>
  <si>
    <t>BN96-43074E</t>
  </si>
  <si>
    <t>43"/3IN1, JDM_MOKA, CU7000, EU</t>
  </si>
  <si>
    <t>BN96-43075E</t>
  </si>
  <si>
    <t>43"/3IN1, JDM_MOKA, CU7000, EU_BENELUX</t>
  </si>
  <si>
    <t>BN96-43076E</t>
  </si>
  <si>
    <t>43"/3IN1, JDM_MOKA, CU7000, EU_GER</t>
  </si>
  <si>
    <t>BN96-43077E</t>
  </si>
  <si>
    <t>43"/3IN1, JDM_MOKA, CU7000, EU_ITALY</t>
  </si>
  <si>
    <t>BN96-43078E</t>
  </si>
  <si>
    <t>43"/3IN1, JDM_MOKA, CU7000, EU_SPAIN</t>
  </si>
  <si>
    <t>BN96-43082E</t>
  </si>
  <si>
    <t>43"/3IN1, JDM_TPV, CU7000, EU_SPAIN</t>
  </si>
  <si>
    <t>43"/3IN1, SVC, JDM_TPV, CU7000</t>
  </si>
  <si>
    <t>BN96-43090E</t>
  </si>
  <si>
    <t>43"/3IN1, JDM_TPV, CU7000, EU_UK</t>
  </si>
  <si>
    <t>43"/3IN1, JDM_AMTRAN, CU7000, LA_CHILE</t>
  </si>
  <si>
    <t>0187430101CA</t>
  </si>
  <si>
    <t>43"/3IN1, JDM_AMTRAN, CU7000, LA_PARAGUAY</t>
  </si>
  <si>
    <t>0187430102CA</t>
  </si>
  <si>
    <t>43"/3IN1, JDM_AMTRAN, CU7000, LA_SELA</t>
  </si>
  <si>
    <t>43"/3IN1, SVC,  JDM_MOKA, CU7000</t>
  </si>
  <si>
    <t>43"/3IN1, JDM_TPV, EU_SPAIN</t>
  </si>
  <si>
    <t>0187430129CA</t>
  </si>
  <si>
    <t>43"/3IN1, JDM_MOKA, CU7000</t>
  </si>
  <si>
    <t>0187430131CA</t>
  </si>
  <si>
    <t>0187430133CA</t>
  </si>
  <si>
    <t>43"/3IN1, JDM_TPV, CU7000</t>
  </si>
  <si>
    <t>0187430147CA</t>
  </si>
  <si>
    <t>43"/3IN1, SVC, JDM_MOKA, CU7000</t>
  </si>
  <si>
    <t>0187430148CA</t>
  </si>
  <si>
    <t>0187430150CA</t>
  </si>
  <si>
    <t>0187430152CA</t>
  </si>
  <si>
    <t>0187430153CA</t>
  </si>
  <si>
    <t>0187430154CA</t>
  </si>
  <si>
    <t>0187430155CA</t>
  </si>
  <si>
    <t>0187430156CA</t>
  </si>
  <si>
    <t>43"/3IN1, JDM_AMTRAN, CU7000</t>
  </si>
  <si>
    <t>43"/3IN1, SVC,  JDM_TPV, CU7000, EU_SPAIN</t>
  </si>
  <si>
    <t>43"/3IN1, SVC, JDM_AMTRAN, CU7000</t>
  </si>
  <si>
    <t>50"/3IN1, SVC, JDM_TPV, EU, T2CS2</t>
  </si>
  <si>
    <t>50"/3IN1, SVC, JDM_TPV, EU, T2C</t>
  </si>
  <si>
    <t>BN96-50159E</t>
  </si>
  <si>
    <t>50"/3IN1, JDM_MOKA, CU7000, EU</t>
  </si>
  <si>
    <t>0187500160CA</t>
  </si>
  <si>
    <t>50"/3IN1, JDM_MOKA, CU7000, EU_BENELUX</t>
  </si>
  <si>
    <t>0187500161CA</t>
  </si>
  <si>
    <t>50"/3IN1, JDM_MOKA, CU7000, EU_GER</t>
  </si>
  <si>
    <t>0187500162CA</t>
  </si>
  <si>
    <t>50"/3IN1, JDM_MOKA, CU7000, EU_ITALY</t>
  </si>
  <si>
    <t>0187500163CA</t>
  </si>
  <si>
    <t>50"/3IN1, JDM_MOKA, CU7000, EU_SPAIN</t>
  </si>
  <si>
    <t>BN96-50167E</t>
  </si>
  <si>
    <t>50"/3IN1, JDM_TPV, CU7000, EU_SPAIN</t>
  </si>
  <si>
    <t>0187500172CA</t>
  </si>
  <si>
    <t>50"/3IN1, SVC, JDM_TPV, CU7000</t>
  </si>
  <si>
    <t>BN96-50175E</t>
  </si>
  <si>
    <t>50"/3IN1, JDM_TPV, CU7000, EU_UK</t>
  </si>
  <si>
    <t>BN96-57568S(SESK)</t>
  </si>
  <si>
    <t>50,55"/3IN1, CU7000, EU, SESK</t>
  </si>
  <si>
    <t>BN96-57568S(SEH)</t>
  </si>
  <si>
    <t>50,55"/ 3IN1, CU7000 EU, SEH</t>
  </si>
  <si>
    <t>BN96-57568R</t>
  </si>
  <si>
    <t>0187500190CA</t>
  </si>
  <si>
    <t>50"/3IN1, CU7000, EU, SEH</t>
  </si>
  <si>
    <t>0187500191CA</t>
  </si>
  <si>
    <t>50"/3IN1, CU7000, UK, SESK</t>
  </si>
  <si>
    <t>0187500192CA</t>
  </si>
  <si>
    <t>50"/3IN1, CU7000, UK, SEH</t>
  </si>
  <si>
    <t>50"/3IN1, JDM_AMTRAN, CU7000, LA_CHILE</t>
  </si>
  <si>
    <t>50"/3IN1, JDM_AMTRAN, CU7000, LA_PARAGUAY</t>
  </si>
  <si>
    <t>50"/3IN1, JDM_AMTRAN, CU7000, LA_SELA</t>
  </si>
  <si>
    <t>50"/3IN1, SVC, JDM_MOKA, CU7000</t>
  </si>
  <si>
    <t>0187500223CA</t>
  </si>
  <si>
    <t>50"/3IN1, JDM_TPV, CU7000</t>
  </si>
  <si>
    <t>50"/3IN1, JDM_MOKA, CU7000</t>
  </si>
  <si>
    <t>0187500240CA</t>
  </si>
  <si>
    <t>0187500243CA</t>
  </si>
  <si>
    <t>0187500244CA</t>
  </si>
  <si>
    <t>0187500246CA</t>
  </si>
  <si>
    <t>0187500255CA</t>
  </si>
  <si>
    <t>50"/3IN1, JDM_AMTRAN, CU7000</t>
  </si>
  <si>
    <t>50"/3IN1, SVC, JDM_AMTRAN, CU7000</t>
  </si>
  <si>
    <t>55"/3IN1, SVC, JDM_TPV  EU, T2CS2</t>
  </si>
  <si>
    <t>55"/3IN1, SVC, JDM_TPV, EU, T2C</t>
  </si>
  <si>
    <t>55"/3IN1, SVC, JDM_TPV, EU, T2CS2</t>
  </si>
  <si>
    <t>BN96-55228E</t>
  </si>
  <si>
    <t>55"/3IN1, JDM_MOKA, CU7000, EU</t>
  </si>
  <si>
    <t>0187550229CA</t>
  </si>
  <si>
    <t>55"/3IN1, JDM_MOKA, CU7000, EU_BENELUX</t>
  </si>
  <si>
    <t>0187550230CA</t>
  </si>
  <si>
    <t>55"/3IN1, JDM_MOKA, CU7000, EU_GER</t>
  </si>
  <si>
    <t>0187550231CA</t>
  </si>
  <si>
    <t>55"/3IN1, JDM_MOKA, CU7000, EU_ITALY</t>
  </si>
  <si>
    <t>0187550232CA</t>
  </si>
  <si>
    <t>55"/3IN1, JDM_MOKA, CU7000, EU_SPAIN</t>
  </si>
  <si>
    <t>BN96-55236E</t>
  </si>
  <si>
    <t>55"/3IN1, JDM_TPV, CU7000, EU_SPAIN</t>
  </si>
  <si>
    <t>55"/3IN1, SVC, JDM_TPV, CU7000</t>
  </si>
  <si>
    <t>BN96-55255E</t>
  </si>
  <si>
    <t>55"/3IN1, JDM_TPV, CU7000, EU_UK</t>
  </si>
  <si>
    <t>0187550265CA</t>
  </si>
  <si>
    <t>55"/3IN1, JDM_AMTRAN, CU7000, LA_CHILE</t>
  </si>
  <si>
    <t>55"/3IN1, JDM_AMTRAN, CU7000, LA_PARAGUAY</t>
  </si>
  <si>
    <t>0187550267CA</t>
  </si>
  <si>
    <t>55"/3IN1, JDM_AMTRAN, CU7000, LA_SELA</t>
  </si>
  <si>
    <t>55"/3IN1, SVC, JDM_MOKA, CU7000</t>
  </si>
  <si>
    <t>0187550281CA</t>
  </si>
  <si>
    <t>55"/3IN1, DU7000, EU</t>
  </si>
  <si>
    <t>55"/3IN1, JDM_TPV, CU7000</t>
  </si>
  <si>
    <t>0187550292CA</t>
  </si>
  <si>
    <t>55"/3IN1, DU7000, EU DS/KAZAK/UZBEK, SESK/SEHC</t>
  </si>
  <si>
    <t>0187550293CA</t>
  </si>
  <si>
    <t>55"/3IN1, DU7000, EU NDS, SESK</t>
  </si>
  <si>
    <t>0187550295CA</t>
  </si>
  <si>
    <t>55"/3IN1, DU7000, S/E ASIA &amp; HONGKONG, SEHC</t>
  </si>
  <si>
    <t>0187550296CA</t>
  </si>
  <si>
    <t>55"/3IN1, DU7000, PHILIPPINES, SEHC</t>
  </si>
  <si>
    <t>0187550297CA</t>
  </si>
  <si>
    <t>55"/3IN1, DU7000, NEWZEALAND, SEHC</t>
  </si>
  <si>
    <t>0187550298CA</t>
  </si>
  <si>
    <t>55"/3IN1, DU7000, TAIWAN, SEHC</t>
  </si>
  <si>
    <t>55"/3IN1, DU7000, KOREA, SEHC</t>
  </si>
  <si>
    <t>0187550301CA</t>
  </si>
  <si>
    <t>0187550302CA</t>
  </si>
  <si>
    <t>0187550310CA</t>
  </si>
  <si>
    <t>55"/3IN1, JDM_MOKA, CU7000</t>
  </si>
  <si>
    <t>0187550332CA</t>
  </si>
  <si>
    <t>0187550343CA</t>
  </si>
  <si>
    <t>0187550345CA</t>
  </si>
  <si>
    <t>55"/3IN1, SVC, JMD MOKA, CU7000</t>
  </si>
  <si>
    <t>0187550347CA</t>
  </si>
  <si>
    <t>0187550348CA</t>
  </si>
  <si>
    <t>0187550349CA</t>
  </si>
  <si>
    <t>0187550350CA</t>
  </si>
  <si>
    <t>0187550351CA</t>
  </si>
  <si>
    <t>0187550352CA</t>
  </si>
  <si>
    <t>0187550353CA</t>
  </si>
  <si>
    <t>0187550354CA</t>
  </si>
  <si>
    <t>0187550355CA</t>
  </si>
  <si>
    <t>55"/3IN1, DU7000 LGD(3rd), PHILIPPINES, SEHC</t>
  </si>
  <si>
    <t>0187550356CA</t>
  </si>
  <si>
    <t>0187550357CA</t>
  </si>
  <si>
    <t>0187550358CA</t>
  </si>
  <si>
    <t>55"/3IN1, DU7000, SAMEX</t>
  </si>
  <si>
    <t>55"/3IN1, JDM_AMTRAN, CU7000</t>
  </si>
  <si>
    <t>55"/3IN1, SVC, JDM_TPV, EU_SPAIN</t>
  </si>
  <si>
    <t>0187550374CA</t>
  </si>
  <si>
    <t>55"/3IN1, DU7000, SEH/SEHC</t>
  </si>
  <si>
    <t>0187550375CA</t>
  </si>
  <si>
    <t>55"/3IN1, DU7000, EU NDS, SHE</t>
  </si>
  <si>
    <t>0187550376CA</t>
  </si>
  <si>
    <t>55"/3IN1, DU7000, UZBEK, SESK/SEHC</t>
  </si>
  <si>
    <t>0187550377CA</t>
  </si>
  <si>
    <t>55"/3IN1, DU7000, SESK</t>
  </si>
  <si>
    <t>55"/3IN1, DU7000, HONGKONG, SEHC</t>
  </si>
  <si>
    <t>0187550379CA</t>
  </si>
  <si>
    <t>0187550381CA</t>
  </si>
  <si>
    <t>55"/3IN1, SVC, JDM_AMTRAN, CU7000</t>
  </si>
  <si>
    <t>55"/3IN1, SVC,  JDM_AMTRAN, CU7000</t>
  </si>
  <si>
    <t>0187550396PP</t>
  </si>
  <si>
    <t>55"/3IN1, U8000H, HKC(H5), EU DS, T2CS2</t>
  </si>
  <si>
    <t>0187550398PP</t>
  </si>
  <si>
    <t>55"/3IN1, U8000H, HKC(H5), SWEDEN, T2CS2</t>
  </si>
  <si>
    <t>0187550399PP</t>
  </si>
  <si>
    <t>55"/3IN1, M70H, HKC, EU DS, T2CS2</t>
  </si>
  <si>
    <t>58"/3IN1, U8000F, EU DS, SEH/SEHC, T2CS2</t>
  </si>
  <si>
    <t>58"/3IN1, U8000F,  EU NDS, SEH, T2C</t>
  </si>
  <si>
    <t>58"/3IN1, U8000F,  VIETNAM, SIEL/SEHC</t>
  </si>
  <si>
    <t>58"/3IN1, U8000F,  US, SAMEX, ATSC</t>
  </si>
  <si>
    <t>58"/3IN1, U8000F,  CANADA, SAMEX, ATSC</t>
  </si>
  <si>
    <t>58"/3IN1, U8000F, LATIN, SAMEX, ISDB-T</t>
  </si>
  <si>
    <t>58"/3IN1, U8000F, US, SAMEX, ATSC</t>
  </si>
  <si>
    <t>58"/3IN1, U7900F, HKC(H2), CANADA, SAMEX, ATSC</t>
  </si>
  <si>
    <t>58"/3IN1, U8000F,  EU DS, T2CS2, WINBOND</t>
  </si>
  <si>
    <t>58"/3IN1, U8000F, HKC(H2), VIETNAM</t>
  </si>
  <si>
    <t>58"/3IN1, U8000F, HKC(H2), LATIN</t>
  </si>
  <si>
    <t>0187580072PP</t>
  </si>
  <si>
    <t>58"/3IN1, U8000H, HKC, EU DS, T2CS2</t>
  </si>
  <si>
    <t>0187600001CA</t>
  </si>
  <si>
    <t>60"/3IN1, DU7000, EU DS/KAZAK/UZBEK, SEH</t>
  </si>
  <si>
    <t>0187600002CA</t>
  </si>
  <si>
    <t>60"/3IN1, DU7000, EU NDS, SEH</t>
  </si>
  <si>
    <t>0187600004CA</t>
  </si>
  <si>
    <t>60"/3IN1, DU7000, S/E ASIA &amp; HONGKONG, SEHC</t>
  </si>
  <si>
    <t>0187600005CA</t>
  </si>
  <si>
    <t>60"/3IN1, DU7000, NEWZEALAND</t>
  </si>
  <si>
    <t>0187600006CA</t>
  </si>
  <si>
    <t>60"/3IN1, DU7000, KOREA, SEHC</t>
  </si>
  <si>
    <t>0187600013CA</t>
  </si>
  <si>
    <t>60"/3IN1, DU7000, SAMEX</t>
  </si>
  <si>
    <t>0187600014CA</t>
  </si>
  <si>
    <t>60"/3IN1, DU6900, CANADA, SAMEX</t>
  </si>
  <si>
    <t>0187600015CA</t>
  </si>
  <si>
    <t>65"/3IN1, SVC, JDM_TPV, EU, T2C</t>
  </si>
  <si>
    <t>65"/3IN1, CU7000, EU, SESK, T2CS2</t>
  </si>
  <si>
    <t>BN96-65055E</t>
  </si>
  <si>
    <t>65"/3IN1, JDM_MOKA, CU7000, EU</t>
  </si>
  <si>
    <t>0187650056CA</t>
  </si>
  <si>
    <t>65"/3IN1, JDM_MOKA, CU7000, EU_BENELUX</t>
  </si>
  <si>
    <t>0187650057CA</t>
  </si>
  <si>
    <t>65"/3IN1, JDM_MOKA, CU7000, EU_GER</t>
  </si>
  <si>
    <t>0187650058CA</t>
  </si>
  <si>
    <t>65"/3IN1, JDM_MOKA, CU7000, EU_ITALY</t>
  </si>
  <si>
    <t>0187650059CA</t>
  </si>
  <si>
    <t>65"/3IN1, JDM_MOKA, CU7000, EU_SPAIN</t>
  </si>
  <si>
    <t>BN96-65062E</t>
  </si>
  <si>
    <t>65"/3IN1, JDM_TPV, CU7000, EU_SPAIN</t>
  </si>
  <si>
    <t>0187650066CA</t>
  </si>
  <si>
    <t>65"/3IN1, SVC, JDM_TPV, CU7000</t>
  </si>
  <si>
    <t>BN96-65079E</t>
  </si>
  <si>
    <t>65"/3IN1, JDM_TPV, CU7000, EU_UK</t>
  </si>
  <si>
    <t>65"/3IN1, JDM_AMTRAN, CU7000, LA_CHILE</t>
  </si>
  <si>
    <t>65"/3IN1, JDM_AMTRAN, CU7000, LA_PARAGUAY</t>
  </si>
  <si>
    <t>65"/3IN1, JDM_AMTRAN, CU7000, LA_SELA</t>
  </si>
  <si>
    <t>65"/3IN1, SVC, JDM_MOKA, CU7000</t>
  </si>
  <si>
    <t>0187650112CA</t>
  </si>
  <si>
    <t>65"/3IN1, DU7000, EU</t>
  </si>
  <si>
    <t>65"/3IN1, JDM_TPV, CU7000</t>
  </si>
  <si>
    <t>0187650123CA</t>
  </si>
  <si>
    <t>65"/3IN1, DU7000, EU DS/KAZAK/UZBEK, SESK/SEHC</t>
  </si>
  <si>
    <t>0187650124CA</t>
  </si>
  <si>
    <t>65"/3IN1, DU7000, EU NDS, SESK</t>
  </si>
  <si>
    <t>0187650126CA</t>
  </si>
  <si>
    <t>65"/3IN1, DU7000, S/E ASIA &amp; HONGKONG, SEHC</t>
  </si>
  <si>
    <t>0187650128CA</t>
  </si>
  <si>
    <t>65"/3IN1, DU7000, PHILIPPINES, SEHC</t>
  </si>
  <si>
    <t>0187650129CA</t>
  </si>
  <si>
    <t>65"/3IN1, DU7000, NEWZEALAND, SEHC</t>
  </si>
  <si>
    <t>0187650131CA</t>
  </si>
  <si>
    <t>65"/3IN1, DU7000, TAIWAN, SEHC</t>
  </si>
  <si>
    <t>65"/3IN1, DU7000, KOREA, SEHC</t>
  </si>
  <si>
    <t>0187650133CA</t>
  </si>
  <si>
    <t>65"/3in1,DU7000, EU DS/KAZAK/UZBEK, SESK/SEHC</t>
  </si>
  <si>
    <t>0187650134CA</t>
  </si>
  <si>
    <t>65"/3in1,DU7000, EU NDS, SESK</t>
  </si>
  <si>
    <t>0187650136CA</t>
  </si>
  <si>
    <t>0187650138CA</t>
  </si>
  <si>
    <t>0187650139CA</t>
  </si>
  <si>
    <t>0187650142CA</t>
  </si>
  <si>
    <t>65"/3IN1, JDM_MOKA, CU7000</t>
  </si>
  <si>
    <t>0187650161CA</t>
  </si>
  <si>
    <t>0187650163CA</t>
  </si>
  <si>
    <t>0187650164CA</t>
  </si>
  <si>
    <t>0187650166CA</t>
  </si>
  <si>
    <t>65"/3IN1, DU7000, SAMEX</t>
  </si>
  <si>
    <t>0187650170CA</t>
  </si>
  <si>
    <t>65"/3IN1, DU7000, EU DS &amp; KAZAK &amp; UZBEK, SESK/SEHC</t>
  </si>
  <si>
    <t>0187650171CA</t>
  </si>
  <si>
    <t>65"/3IN1, DU7000, DU7000, EU NDS, SESK</t>
  </si>
  <si>
    <t>0187650172CA</t>
  </si>
  <si>
    <t>65"/3IN1, DU7000, HONGKONG, SEHC</t>
  </si>
  <si>
    <t>0187650173CA</t>
  </si>
  <si>
    <t>0187650174CA</t>
  </si>
  <si>
    <t>0187650175CA</t>
  </si>
  <si>
    <t>0187650176CA</t>
  </si>
  <si>
    <t>0187650181CA</t>
  </si>
  <si>
    <t>65"/3IN1, DU7000, US, SAMEX</t>
  </si>
  <si>
    <t>0187650182CA</t>
  </si>
  <si>
    <t>65"/3IN1, DU6900, KANT-SU2e+, CANADA, SAMEX</t>
  </si>
  <si>
    <t>0187650183CA</t>
  </si>
  <si>
    <t>65"/3IN1, JDM_AMTRAN, CU7000</t>
  </si>
  <si>
    <t>65"/3IN1, SVC,  JDM_TPV, CU7000</t>
  </si>
  <si>
    <t>0187650202CA</t>
  </si>
  <si>
    <t>65"/3IN1, DU7000, SESK/SEHC</t>
  </si>
  <si>
    <t>0187650203CA</t>
  </si>
  <si>
    <t>0187650205CA</t>
  </si>
  <si>
    <t>0187650207CA</t>
  </si>
  <si>
    <t>0187650209CA</t>
  </si>
  <si>
    <t>65"/3IN1, U8000F, SESK</t>
  </si>
  <si>
    <t>65"/3IN1, U8000F, EU NDS, SEH, T2C</t>
  </si>
  <si>
    <t>65"/3IN1, U8000F, S/E ASIA &amp; HONGKONG, SEHC</t>
  </si>
  <si>
    <t>65"/3IN1, U8000F, VIETNAM, SIEL/SEHC</t>
  </si>
  <si>
    <t>65"/3IN1, U8000F, PHILIPPINES, SEHC</t>
  </si>
  <si>
    <t>65"/3IN1, U8000F, NEWZEALAND, SEHC, T2CS2</t>
  </si>
  <si>
    <t>65"/3IN1, U8000F, INDIA &amp; PAKISTAN, SIEL</t>
  </si>
  <si>
    <t>65"/3IN1, U8000F, TAIWAN, SEHC, ISDB-T</t>
  </si>
  <si>
    <t>65"/3IN1, U8000F, KOREA, SEHC</t>
  </si>
  <si>
    <t>65"/3IN1, U8000F, US, SAMEX, ATSC</t>
  </si>
  <si>
    <t>65"/3IN1, U8000F, CANADA, SAMEX, ATSC</t>
  </si>
  <si>
    <t>65"/3IN1, U8000F, LATIN, SAMEX, ISDB-T</t>
  </si>
  <si>
    <t>65"/3IN1, U7900F, CANADA, SAMEX, ATSC</t>
  </si>
  <si>
    <t>65"/3IN1, U8000F, EU DS, SESK, T2CS2</t>
  </si>
  <si>
    <t>65"/3IN1, U7000F,  EU DS, SESK, T2CS2</t>
  </si>
  <si>
    <t>65"/3IN1, U7000F, EU NDS, SEH, T2C</t>
  </si>
  <si>
    <t>65"/3IN1, U8000F,  PHILIPPINES, SEHC, ISDB-T</t>
  </si>
  <si>
    <t>65"/3IN1, U8000F, KOREA, SEHC, ATSC3.0</t>
  </si>
  <si>
    <t>65"/3IN1, U8000F, US, SAMEX</t>
  </si>
  <si>
    <t>65"/3IN1, U7900F, X22UD, CANADA, SAMEX</t>
  </si>
  <si>
    <t>65"/3IN1, U8000F, CHINA, SEHC, DTMB</t>
  </si>
  <si>
    <t>65"/3IN1, BEFX-H, US, SAMEX, ATSC</t>
  </si>
  <si>
    <t>65"/3IN1, BEFX-H,  LATIN, SAMEX, ISDB-T</t>
  </si>
  <si>
    <t>65"/3IN1, BEFX-H, EU DS, SESK, T2CS2</t>
  </si>
  <si>
    <t>65"/3IN1, BEFX-H, S/E ASIA &amp; HONGKONG, SEHC</t>
  </si>
  <si>
    <t>65"/3IN1, Q6FA, US, SAMEX, ATSC</t>
  </si>
  <si>
    <t>65"/3IN1, Q6FA, LATIN, SAMEX, ISDB-T</t>
  </si>
  <si>
    <t>65"/3IN1, Q6FA, EU DS, SEH/SEHC, T2CS2</t>
  </si>
  <si>
    <t>65"/3IN1, Q6FA, S/E ASIA &amp; HONGKONG, SEHC</t>
  </si>
  <si>
    <t>65"/3IN1, Q6FA, TAIWAN, SEHC, ISDB-T</t>
  </si>
  <si>
    <t>65"/3IN1, Q6FA,  KOREA, SEHC, ATSC3.0</t>
  </si>
  <si>
    <t>65"/3IN1, U7000F, EU DS, SESK, T2CS2</t>
  </si>
  <si>
    <t>65"/3IN1, U7000F,  EU NDS, SEH, T2C</t>
  </si>
  <si>
    <t>65"/3IN1, BEFX-H, KOREA, SEHC</t>
  </si>
  <si>
    <t>65"/3IN1, BEFX-H, NEWZEALAND, SEHC</t>
  </si>
  <si>
    <t>65"/3IN1, BEFX-H, PHILIPPINES, SEHC</t>
  </si>
  <si>
    <t>65"/3IN1, SVC, JDM_AMTRAN, CU7000</t>
  </si>
  <si>
    <t>0187650276CA</t>
  </si>
  <si>
    <t>0187650277CA</t>
  </si>
  <si>
    <t>65"/3IN1, BEFX-H, VIETNAM, SEHC, DVB-T2</t>
  </si>
  <si>
    <t>65"/3IN1, U8000F, EU DS, T2CS2, WINBOND</t>
  </si>
  <si>
    <t>65"/3IN1, U8000F, S/E ASIA &amp; HONGKONG</t>
  </si>
  <si>
    <t>65"/3IN1, U8000F, PHILIPPINES, ISDB-T</t>
  </si>
  <si>
    <t>65"/3IN1, U8000F, NEWZEALAND, T2CS2</t>
  </si>
  <si>
    <t>65"/3IN1, U8000F, TAIWAN, ISDB-T</t>
  </si>
  <si>
    <t>65"/3IN1, U7000F, EU DS, T2CS2</t>
  </si>
  <si>
    <t>65"/3IN1, U7000F, EU NDS, T2C, WINBOND</t>
  </si>
  <si>
    <t>65"/3IN1, Q6FA, EU DS, T2CS2</t>
  </si>
  <si>
    <t>65"/3IN1, Q6FA, S/E ASIA &amp; HONGKONG</t>
  </si>
  <si>
    <t>65"/3IN1, Q6FA, NEWZEALAND, T2CS2</t>
  </si>
  <si>
    <t>65"/3IN1, U8000F, VIETNAM, DVB-T2</t>
  </si>
  <si>
    <t>65"/3IN1, U8000F, BOE, EU DS, T2CS2</t>
  </si>
  <si>
    <t>65"/3IN1, U8000F, BOE, S/E ASIA &amp; HONGKONG</t>
  </si>
  <si>
    <t>65"/3IN1, U8000F, BOE, VIETNAM, DVB-T2</t>
  </si>
  <si>
    <t>65"/3IN1, U8000F, BOE, INDIA &amp; PAKISTAN</t>
  </si>
  <si>
    <t>65"/3IN1, U8000F, BOE, PHILIPPINES</t>
  </si>
  <si>
    <t>65"/3IN1, U7000F,  BOE, EU DS</t>
  </si>
  <si>
    <t>65"/3IN1, U7000F, BOE, EU NDS, T2C</t>
  </si>
  <si>
    <t>65"/3IN1, U8000F, LATIN, ISDB-T</t>
  </si>
  <si>
    <t>0187700001CA</t>
  </si>
  <si>
    <t>70"/3IN1, DU7000, EU DS, SEH</t>
  </si>
  <si>
    <t>0187700002CA</t>
  </si>
  <si>
    <t>70"/3IN1, DU7000, EU NDS, SEH</t>
  </si>
  <si>
    <t>0187700004CA</t>
  </si>
  <si>
    <t>70"/3IN1, DU7000, VIETNAM &amp; S/E ASIA, SEHC</t>
  </si>
  <si>
    <t>0187700005CA</t>
  </si>
  <si>
    <t>70"/3IN1, DU7000, PHILIPPINES, SEHC</t>
  </si>
  <si>
    <t>0187700006CA</t>
  </si>
  <si>
    <t>70"/3IN1, DU7000, PAKISTAN, SEHC</t>
  </si>
  <si>
    <t>0187700007CA</t>
  </si>
  <si>
    <t>70"/3IN1, DU7000, KOREA, SEHC</t>
  </si>
  <si>
    <t>0187700012CA</t>
  </si>
  <si>
    <t>75"/3IN1, DU7000, SAMEX</t>
  </si>
  <si>
    <t>0187700013CA</t>
  </si>
  <si>
    <t>70"/3IN1, DU6900, CANADA, SAMEX</t>
  </si>
  <si>
    <t>0187700014CA</t>
  </si>
  <si>
    <t>70"/3IN1, DU7000, LATIN, SAMEX</t>
  </si>
  <si>
    <t>70"/3IN1, U8000F, EU DS, SESK</t>
  </si>
  <si>
    <t>70"/3IN1, U8000F, EU NDS, SEH, T2C</t>
  </si>
  <si>
    <t>70"/3IN1, U8000F, VIETNAM, SIEL/SEHC, DVB-T2</t>
  </si>
  <si>
    <t>70"/3IN1, U8000F, PHILIPPINES, SEHC</t>
  </si>
  <si>
    <t>70"/3IN1, U8000F, KOREA, SEHC</t>
  </si>
  <si>
    <t>70"/3IN1, U8000F, US, SAMEX, ATSC</t>
  </si>
  <si>
    <t>70"/3IN1, U8000F, CANADA, SAMEX, ATSC</t>
  </si>
  <si>
    <t>70"/3IN1, U8000F, LATIN, SAMEX, ISDB-T</t>
  </si>
  <si>
    <t>70"/3IN1, U8000F, EU DS, T2CS2, WINBOND</t>
  </si>
  <si>
    <t>70"/3IN1, U8000F,  VIETNAM, DVB-T2</t>
  </si>
  <si>
    <t>0187700042CA_Old</t>
  </si>
  <si>
    <t>70"/3IN1, U8000F, VIETNAM, DVB-T2</t>
  </si>
  <si>
    <t>0187700055PP</t>
  </si>
  <si>
    <t>70"/3IN1, U8000H,  CHOT, EU DS, T2CS2</t>
  </si>
  <si>
    <t>0187750001CA</t>
  </si>
  <si>
    <t>75"/3IN1,DU7000, EU</t>
  </si>
  <si>
    <t>0187750005CA</t>
  </si>
  <si>
    <t>75"/3IN1, DU7000, EU DS &amp; KAZAK &amp; UZBEK, SEH/SEHC</t>
  </si>
  <si>
    <t>0187750006CA</t>
  </si>
  <si>
    <t>75"/3IN1, DU7000, EU NDS, SEH</t>
  </si>
  <si>
    <t>0187750008CA</t>
  </si>
  <si>
    <t>75"/3IN1, DU7000, VIETNAM &amp; S/E ASIA, SEHC</t>
  </si>
  <si>
    <t>0187750009CA</t>
  </si>
  <si>
    <t>75"/3IN1, DU7000, PHILIPPINES, SEHC</t>
  </si>
  <si>
    <t>0187750010CA</t>
  </si>
  <si>
    <t>75"/3IN1, DU7000, NEWZEALAND &amp; PAKISTAN, SEHC</t>
  </si>
  <si>
    <t>75"/3IN1, DU7000, KOREA, SEHC</t>
  </si>
  <si>
    <t>0187750012CA</t>
  </si>
  <si>
    <t>0187750013CA</t>
  </si>
  <si>
    <t>75"/3IN1, DU7000, EU NDS, SHE</t>
  </si>
  <si>
    <t>0187750019CA</t>
  </si>
  <si>
    <t>0187750020CA</t>
  </si>
  <si>
    <t>0187750021CA</t>
  </si>
  <si>
    <t>0187750022CA</t>
  </si>
  <si>
    <t>75"/3IN1, DU7000,  SEHC</t>
  </si>
  <si>
    <t>0187750024CA</t>
  </si>
  <si>
    <t>0187750030CA</t>
  </si>
  <si>
    <t>0187750031CA</t>
  </si>
  <si>
    <t>75"/3IN1, DU6900, CANADA, SAMEX</t>
  </si>
  <si>
    <t>0187750032CA</t>
  </si>
  <si>
    <t>75"/3IN1, DU7000, LATIN, SAMEX</t>
  </si>
  <si>
    <t>0187750036CA</t>
  </si>
  <si>
    <t>75"/3IN1, DU7000, EU DS, SEH/SEHC</t>
  </si>
  <si>
    <t>75"/3IN1, U8000F,  EU DS, SEH/SEHC</t>
  </si>
  <si>
    <t>75"/3IN1, U8000F, EU NDS, SEH, T2C</t>
  </si>
  <si>
    <t>75"/3IN1, U8000F,  S/E ASIA &amp; HONGKONG, SEHC</t>
  </si>
  <si>
    <t>75"/3IN1, U8000F, VIETNAM, SIEL/SEHC</t>
  </si>
  <si>
    <t>75"/3IN1, U8000F,  PHILIPPINES, SEHC</t>
  </si>
  <si>
    <t>75"/3IN1, U8000F, NEWZEALAND, SEHC, T2CS2</t>
  </si>
  <si>
    <t>75"/3IN1, U8000F, INDIA &amp; PAKISTAN, SIEL, T2CS2</t>
  </si>
  <si>
    <t>75"/3IN1, U8000F,  TAIWAN, SEHC</t>
  </si>
  <si>
    <t>75"/3IN1, U8000F, KOREA, SEHC</t>
  </si>
  <si>
    <t>75"/3IN1, U8000F, US, SAMEX, ATSC</t>
  </si>
  <si>
    <t>75"/3IN1, U8000F, CANADA, SAMEX, ATSC</t>
  </si>
  <si>
    <t>75"/3IN1, U8000F, LATIN, SAMEX, ISDB-T</t>
  </si>
  <si>
    <t>75"/3IN1, U7900F, CANADA, SAMEX, ATSC</t>
  </si>
  <si>
    <t>75"/3IN1, U8000F,  LATIN, SAMEX, ISDB-T</t>
  </si>
  <si>
    <t>75"/3IN1, U8000F, EU DS, SEH/SEHC, T2CS2</t>
  </si>
  <si>
    <t>0187750062CA</t>
  </si>
  <si>
    <t>75"/3IN1, U7000F, EU DS, SEH/SEHC, T2CS2</t>
  </si>
  <si>
    <t>75"/3IN1, U7000F, EU NDS, SEH, T2C</t>
  </si>
  <si>
    <t>75"/3IN1, U8000F, S/E ASIA &amp; HONGKONG, SEHC</t>
  </si>
  <si>
    <t>75"/3IN1, U8000F, PHILIPPINES, SEHC, ISDB-T</t>
  </si>
  <si>
    <t>75"/3IN1, U8000F,  KOREA, SEHC</t>
  </si>
  <si>
    <t>75"/3IN1, U8000F, CHINA, SEHC, DTMB,</t>
  </si>
  <si>
    <t>75"/3IN1, U8000F, CHINA, SEHC, DTMB</t>
  </si>
  <si>
    <t>75"/3IN1, BEFX-H, LATIN, SAMEX, ISDB-T</t>
  </si>
  <si>
    <t>75"/3IN1, BEFX-H, EU DS, SEH/SEHC, T2CS2</t>
  </si>
  <si>
    <t>75"/3IN1, BEFX-H, S/E ASIA &amp; HONGKONG, SEHC</t>
  </si>
  <si>
    <t>75"/3IN1, U7000F,  EU DS, SEH/SEHC, T2CS2</t>
  </si>
  <si>
    <t>75"/3IN1, U7000F,  EU NDS, SEH, T2C</t>
  </si>
  <si>
    <t>75"/3IN1, BEFX-H, KOREA, SEHC</t>
  </si>
  <si>
    <t>75"/3IN1, BEFX-H,  NEWZEALAND, SEHC</t>
  </si>
  <si>
    <t>75"/3IN1, BEFX-H, PHILIPPINES, SEHC</t>
  </si>
  <si>
    <t>75"/3IN1, BEFX-H, US, SAMEX, ATSC</t>
  </si>
  <si>
    <t>0187750085CA</t>
  </si>
  <si>
    <t>0187750086CA</t>
  </si>
  <si>
    <t>75"/3IN1, BEFX-H, VIETNAM, SEHC, DVB-T2</t>
  </si>
  <si>
    <t>75"/3IN1, U8000F, BOE, EU DS, T2CS2</t>
  </si>
  <si>
    <t>75"/3IN1, U8000F, S/E ASIA &amp; HONGKONG</t>
  </si>
  <si>
    <t>75"/3IN1, U8000F,  BOE, CHINA</t>
  </si>
  <si>
    <t>75"/3IN1, U8000F, PHILIPPINES, ISDB-T</t>
  </si>
  <si>
    <t>75"/3IN1, U8000F, NEWZEALAND, T2CS2</t>
  </si>
  <si>
    <t>75"/3IN1, U8000F, VIETNAM, DVB-T2</t>
  </si>
  <si>
    <t>75"/3IN1, U7000F, BOE, EU DS, SHE/SEHC</t>
  </si>
  <si>
    <t>75"/3IN1, U8000F, SDP(G10.5), EU DS, T2CS2</t>
  </si>
  <si>
    <t>75"/3IN1, U8000F,  NEWZEALAND, T2CS2</t>
  </si>
  <si>
    <t>75"/3IN1, U8000F, TAIWAN, ISDB-T</t>
  </si>
  <si>
    <t>75"/3IN1, U7000F, EU DS, T2CS2</t>
  </si>
  <si>
    <t>75"/3IN1, U7000F, EU NDS, T2C, WINBOND</t>
  </si>
  <si>
    <t>0137556097PP</t>
  </si>
  <si>
    <t>55"/PD, L55S7_HVD, DC VSS-TV,50/60Hz, REV1.1 R.B</t>
  </si>
  <si>
    <t>0137556098PP</t>
  </si>
  <si>
    <t>55"/PD, L55S7A_HVD, DC VSS-TV,50/60Hz, REV1.1 R.B</t>
  </si>
  <si>
    <t>0137556099PP</t>
  </si>
  <si>
    <t>55"/PD, L55S7N_HVD, DC VSS-TV,50/60Hz, REV1.1 R.B</t>
  </si>
  <si>
    <t>0137556100PP</t>
  </si>
  <si>
    <t>55"/PD, L55S7W_HVD, DC VSS-TV,50/60Hz, REV1.1 R.B</t>
  </si>
  <si>
    <t>55"/3in1, M70H, HKC, EU NDS, T2C</t>
  </si>
  <si>
    <t>55"/3in1, U8000H, HKC(H5), KOREA, ATSC3.0</t>
  </si>
  <si>
    <t>0187550402PP</t>
  </si>
  <si>
    <t>55"/3IN1, U8000H, HKC(H5), SE ASIA &amp; HONGKONG</t>
  </si>
  <si>
    <t>0137320035PP</t>
  </si>
  <si>
    <t>32"/PD, DC VSS-TV,50/60Hz, REV 0.2</t>
  </si>
  <si>
    <t>55"/3IN1, U8000H, HKC(H5), EU NDS, T2C</t>
  </si>
  <si>
    <t>58"/3in1, U8000H, HKC, NEWZEALAND, T2CS2</t>
  </si>
  <si>
    <t>58"/3in1, U8000H, HKC, LATIN, ISDB-T</t>
  </si>
  <si>
    <t>75"/PD, L75S7_FVD, DC VSS-TV,50/60Hz, REV 1.1 R.B (Vie)</t>
  </si>
  <si>
    <t>70"/3in1, U8000H, LATIN, ISDB-T</t>
  </si>
  <si>
    <t>55"/3in1, M70H,  HKC, S/E ASIA &amp; HONGKONG</t>
  </si>
  <si>
    <t>55"/3in1, M70H, HKC, KOREA, ATSC3.0</t>
  </si>
  <si>
    <t>55"/3in1, U8000H, HKC(H5), S/E ASIA &amp; HONGKONG</t>
  </si>
  <si>
    <t>0187320190PP</t>
  </si>
  <si>
    <t>32"/3IN1, JDM_ROSE-SF, HD, INA</t>
  </si>
  <si>
    <t>0187320186PP</t>
  </si>
  <si>
    <t>32"/3IN1, JDM_ROSE-SF, HD, INA, REV0.1</t>
  </si>
  <si>
    <t>0137320036PP</t>
  </si>
  <si>
    <t>32"/PD, SKW, DC VSS-TV,50/60Hz, REV 0.3</t>
  </si>
  <si>
    <t>0187650329PP</t>
  </si>
  <si>
    <t>65"/3IN1, M70H, CSOT, CHINA, DTMB</t>
  </si>
  <si>
    <t>75"/3IN1, M70H, SDP, CHINA, DTMB</t>
  </si>
  <si>
    <t>55"/3in1, M70H, HKC, LATIN, ISDB-T</t>
  </si>
  <si>
    <t>55"/3in1, M70H, HKC, NEWZEALAND, T2CS2</t>
  </si>
  <si>
    <t>55"/3in1, U8000H, HKC(H5), VIETNAM, DVB-T2</t>
  </si>
  <si>
    <t>55'/3in1, U8000H, HKC(H5), TAIWAN, ISDB-T</t>
  </si>
  <si>
    <t>70"/3IN1, U8000H, CHOT, EU DS, T2CS2</t>
  </si>
  <si>
    <t>70"/3in1, U8000H, CHOT, EU NDS, T2C</t>
  </si>
  <si>
    <t>55"/3in1, M70H, HKC, VIETNAM, DVB-T2</t>
  </si>
  <si>
    <t>55"/3in1, U8000H, HKC(H5), LATIN, ISDB-T</t>
  </si>
  <si>
    <t>58"/3in1, U8000H, HKC, SWEDEN, T2CS2</t>
  </si>
  <si>
    <t>70"/3in1, U8000H, CHOT, SWEDEN, T2CS2</t>
  </si>
  <si>
    <t>55"/3in1, M70H, HKC, SWEDEN, T2CS2</t>
  </si>
  <si>
    <t>65"/ 3IN1, M70H, CSOT, CHINA</t>
  </si>
  <si>
    <t>75"/3IN1, M70H, SDP, CHINA</t>
  </si>
  <si>
    <t>55"/PD, L55S7_HVD, DC VSS-TV,50/60Hz, REV1.1 R.B (Vie)</t>
  </si>
  <si>
    <t>55"/PD, L55S7N_HVD, DC VSS-TV,50/60Hz, REV1.1 R.B (Vie)</t>
  </si>
  <si>
    <t>65"/PD, L65S8_HVD, DC VSS-TV,50/60Hz, REV1.1 R.B</t>
  </si>
  <si>
    <t>55"/PD, L55E70A_HVD, DC VSS-TV,50/60Hz, REV1.0</t>
  </si>
  <si>
    <t>55"/3in1, M70H, PHILIPPINES, ISDB-T</t>
  </si>
  <si>
    <t>0187550448PP</t>
  </si>
  <si>
    <t>0187550449PP</t>
  </si>
  <si>
    <t>55"/3IN1, U8000H, HKC(H5), KOREA, ATSC3.0</t>
  </si>
  <si>
    <t>55"/3IN1, U8000H, HKC(H5), VIETNAM, DVB-T2</t>
  </si>
  <si>
    <t>0187550451PP</t>
  </si>
  <si>
    <t>55"/3IN1, U8000H, HKC(H5), S/E ASIA &amp; HONGKONG, DVB-T2/DTMB</t>
  </si>
  <si>
    <t>0187550452PP</t>
  </si>
  <si>
    <t>55"/3IN1, U8000H, HKC(H5), PHILIPPINES, ISDB-T</t>
  </si>
  <si>
    <t>70"/3in1, U8000H, CHOT, VIETNAM, DVB-T2</t>
  </si>
  <si>
    <t>0187320186PP_NEW</t>
  </si>
  <si>
    <t>32"/3IN1, JDM_ROSE-SF, HD, INA, REV1.0</t>
  </si>
  <si>
    <t>65"/PD, L65CA9N_HVD, DC VSS-TV,50/60Hz, REV1.1 R.B</t>
  </si>
  <si>
    <t>0137556119PP</t>
  </si>
  <si>
    <t>55"/PD, L55S7_HVD, DC VSS-TV,50/60Hz, (REV1.2 R.C)</t>
  </si>
  <si>
    <t>0137556120PP</t>
  </si>
  <si>
    <t>55"/PD, L55S7A_HVD, DC VSS-TV,50/60Hz, (REV1.2 R.C)</t>
  </si>
  <si>
    <t>0137556121PP</t>
  </si>
  <si>
    <t>55"/PD, L55S7N_HVD, DC VSS-TV,50/60Hz, (REV1.2 R.C)</t>
  </si>
  <si>
    <t>0137556122PP</t>
  </si>
  <si>
    <t>55"/PD, L55S7W_HVD, DC VSS-TV,50/60Hz, (REV1.2 R.C)</t>
  </si>
  <si>
    <t>55"/PD, F55S80NA_HHS, DC VSS-TV,50/60Hz, REV1.0 R.A</t>
  </si>
  <si>
    <t>75"/PD, L75E6N_BHS, DC VSS-TV,50/60Hz, REV 1.2 R.H</t>
  </si>
  <si>
    <t>65"/PD, L65S8N_HVD, DC VSS-TV,50/60Hz, REV1.1 R.B</t>
  </si>
  <si>
    <t>65"/PD, L65S8W_HVD, DC VSS-TV,50/60Hz, REV1.1 R.B</t>
  </si>
  <si>
    <t>75"/PD, L75S7W_HVD, DC VSS-TV,50/60Hz, REV 1.1 R.B</t>
  </si>
  <si>
    <t>55"/PD, L55E70NA_HVD, DC VSS-TV,50/60Hz, REV1.0</t>
  </si>
  <si>
    <t>55"/3IN1, U8000H, 2nd, CSOT(T11), EU DS</t>
  </si>
  <si>
    <t>55"/3IN1, M70H, 2nd, CSOT(T11), EU DS</t>
  </si>
  <si>
    <t>0137650548PP</t>
  </si>
  <si>
    <t>65"/PD, L65S7A_ROHM, DC VSS-TV,50/60Hz, REV0.1 PP</t>
  </si>
  <si>
    <t>E-PAPER, EM20DX</t>
  </si>
  <si>
    <t>43"/PD, L43E60A_HVD, DC VSS-TV,50/60Hz, REV 1.0</t>
  </si>
  <si>
    <t>43"/PD, L43E60W_HVD, DC VSS-TV,50/60Hz, REV 1.0</t>
  </si>
  <si>
    <t>65"/3IN1, SVC,  JDM_AMTRAN, CU7000</t>
  </si>
  <si>
    <t>32"/3IN1, T5300, KANT-S2, CIS_SEH, T2CS2</t>
  </si>
  <si>
    <t>50"/PD, L50E60A_HVD, DC VSS-TV,50/60Hz, REV 1.0</t>
  </si>
  <si>
    <t>65"/PD, L65E70A_HVD, DC VSS-TV,50/60Hz, REV1.0</t>
  </si>
  <si>
    <t>65"/PD, L65E70NA_HVD, DC VSS-TV,50/60Hz, REV1.0</t>
  </si>
  <si>
    <t>48"/PD, L48CA9N_HVD, DC VSS-TV, 50/60Hz, REV 1.0 R.B</t>
  </si>
  <si>
    <t>55"/PD, L55CA9N_HVD, DC VSS-TV,50/60Hz, REV1.1 R.B</t>
  </si>
  <si>
    <t>83"/PD, L83CA9N_HVD, DC VSS-TV,50/60Hz, REV1.0 R.A</t>
  </si>
  <si>
    <t>75"/PD, L75E70NA_HVD, DC VSS-TV,50/60Hz, REV1.0 R.B</t>
  </si>
  <si>
    <t>32"/3IN1, JDM_ROSE-SF, HD, INA, INX</t>
  </si>
  <si>
    <t>50"/PD, L50E60W_HVD, DC VSS-TV,50/60Hz, REV 1.0</t>
  </si>
  <si>
    <t>85"/PD, L85E70NA_HVD, DC VSS-TV,50/60Hz, REV 1.0 R.B</t>
  </si>
  <si>
    <t>55"/PD, L55F70NA_HHS, DC VSS-TV,50/60Hz, REV1.1 R.B</t>
  </si>
  <si>
    <t>65"/PD, L65FE8N_HHS, DC VSS-TV,50/60Hz, REV1.0 R.B</t>
  </si>
  <si>
    <t>65"/PD, L65SD7_HVD,  DC VSS-TV,50/60Hz, REV 0.1 PP</t>
  </si>
  <si>
    <t>65"/PD, L65E70W_HVD, DC VSS-TV,50/60Hz, REV1.0</t>
  </si>
  <si>
    <t>85"/PD, L85E70NW_HVD,DC VSS-TV,50/60Hz, REV 1.0</t>
  </si>
  <si>
    <t>48"/PD, L48CA9N_FVD, DC VSS-TV, 50/60Hz,REV 1.1 R.B</t>
  </si>
  <si>
    <t>65"/PD, P6519_HHS, DC VSS-TV,50/60Hz, REV1.1 R.B</t>
  </si>
  <si>
    <t>0137556040CA</t>
  </si>
  <si>
    <t>55"/PD,F55E6_CHS, DC VSS-TV,50/60Hz, REV 1.1 R.D</t>
  </si>
  <si>
    <t>0137650285CA</t>
  </si>
  <si>
    <t>65"/PD, F65E6_CHS, DC VSS-TV,50/60Hz, REV1.1_R.C</t>
  </si>
  <si>
    <t>0137750154CA</t>
  </si>
  <si>
    <t>75"/PD, F75E6_CHS, DC VSS-TV,50/60Hz, REV1.1_R.D</t>
  </si>
  <si>
    <t>37"/PD, F37PS_HHS, AC VSS-TV, 50/60H, REV0.1_PP</t>
  </si>
  <si>
    <t>0137450016PP</t>
  </si>
  <si>
    <t>PD, A11020VQ78_1, DC VSS-TV,50/60Hz, REV 0.1</t>
  </si>
  <si>
    <t>0137450017PP</t>
  </si>
  <si>
    <t>PD, A11020VQ78_2, DC VSS-TV,50/60Hz, REV 0.1</t>
  </si>
  <si>
    <t>0137450018PP</t>
  </si>
  <si>
    <t>PD, A11020VQ78_3, DC VSS-TV,50/60Hz, REV 0.1</t>
  </si>
  <si>
    <t>65"/3IN1, U8000F, SDP(G10.5), LATIN, ISDB-T</t>
  </si>
  <si>
    <t>58"/3IN1, U8000F, HKC(H2), LATIN, ISDB-T</t>
  </si>
  <si>
    <t>65"/PD, L65CA9N_FVD, DC VSS-TV,50/60Hz, REV 1.1 R.B</t>
  </si>
  <si>
    <t>0137830039CA</t>
  </si>
  <si>
    <t>83"/PD, L83CA9N_FVD, DC VSS-TV,50/60Hz, REV 1.1 R.B</t>
  </si>
  <si>
    <t>30"/PD, P30020_HHS, DC VSS-TV,50/60Hz, REV0.1 PP</t>
  </si>
  <si>
    <t>83"/PD, L83CA9N_FHS,  DC VSS-TV,50/60Hz, REV 1.0 R.A</t>
  </si>
  <si>
    <t>DU7000</t>
  </si>
  <si>
    <t>U8000F</t>
  </si>
  <si>
    <t>T5300</t>
  </si>
  <si>
    <t>CU7000</t>
  </si>
  <si>
    <t>JDM_SKW</t>
  </si>
  <si>
    <t>DA</t>
  </si>
  <si>
    <t>M70H</t>
  </si>
  <si>
    <t>U8000H</t>
  </si>
  <si>
    <t>JDM_ROSE-SF</t>
  </si>
  <si>
    <t>L55E6</t>
  </si>
  <si>
    <t>L65E7N</t>
  </si>
  <si>
    <t>L65E6N</t>
  </si>
  <si>
    <t>L65S7_FVD</t>
  </si>
  <si>
    <t>L65S7A_FVD</t>
  </si>
  <si>
    <t>L65S7N_HVD</t>
  </si>
  <si>
    <t>L65S7W_HVD</t>
  </si>
  <si>
    <t>L65S7_HVD_OLD</t>
  </si>
  <si>
    <t>L65S7A_HVD_OLD</t>
  </si>
  <si>
    <t>L65S7_HVD</t>
  </si>
  <si>
    <t>L65S7A_HVD</t>
  </si>
  <si>
    <t>L75S6N</t>
  </si>
  <si>
    <t>L75S7A_FVD</t>
  </si>
  <si>
    <t>L75S7A_HVD_OLD</t>
  </si>
  <si>
    <t>L75S7N_HVD</t>
  </si>
  <si>
    <t>L75S7W_HVD</t>
  </si>
  <si>
    <t>L75S7_HVD</t>
  </si>
  <si>
    <t>L75S7A_HVD</t>
  </si>
  <si>
    <t>L75S7_HVD_OLD</t>
  </si>
  <si>
    <t>JDM-SVC</t>
  </si>
  <si>
    <t>JDM</t>
  </si>
  <si>
    <t>L55S7_HVD</t>
  </si>
  <si>
    <t>L55S7A_HVD</t>
  </si>
  <si>
    <t>L55S7N_HVD</t>
  </si>
  <si>
    <t>L55S7W_HVD</t>
  </si>
  <si>
    <t>SKW</t>
  </si>
  <si>
    <t>L75S7_FVD</t>
  </si>
  <si>
    <t>L65S8_HVD</t>
  </si>
  <si>
    <t>L55E70A_HVD</t>
  </si>
  <si>
    <t>L65CA9N_HVD</t>
  </si>
  <si>
    <t>F55S80NA_HHS</t>
  </si>
  <si>
    <t>L75E6N_BHS</t>
  </si>
  <si>
    <t>L65S8N_HVD</t>
  </si>
  <si>
    <t>L65S8W_HVD</t>
  </si>
  <si>
    <t>L55E70NA_HVD</t>
  </si>
  <si>
    <t>L65S7A_ROHM</t>
  </si>
  <si>
    <t>L50E60A_HVD</t>
  </si>
  <si>
    <t>L65E70A_HVD</t>
  </si>
  <si>
    <t>L48CA9N_HVD</t>
  </si>
  <si>
    <t>L55CA9N_HVD</t>
  </si>
  <si>
    <t>L83CA9N_HVD</t>
  </si>
  <si>
    <t>L75E70NA_HVD</t>
  </si>
  <si>
    <t>L50E60W_HVD</t>
  </si>
  <si>
    <t>L85E70NA_HVD</t>
  </si>
  <si>
    <t>L55F70NA_HHS</t>
  </si>
  <si>
    <t>L65FE8N_HHS</t>
  </si>
  <si>
    <t>L65SD7_HVD</t>
  </si>
  <si>
    <t>L65E70W_HVD</t>
  </si>
  <si>
    <t>L85E70NW_HVD</t>
  </si>
  <si>
    <t>L48CA9N_FVD</t>
  </si>
  <si>
    <t>P6519_HHS</t>
  </si>
  <si>
    <t>F55E6_CHS</t>
  </si>
  <si>
    <t>F65E6_CHS</t>
  </si>
  <si>
    <t>F75E6_CHS</t>
  </si>
  <si>
    <t xml:space="preserve"> F37PS_HHS</t>
  </si>
  <si>
    <t>A11020VQ78_1</t>
  </si>
  <si>
    <t>A11020VQ78_2</t>
  </si>
  <si>
    <t>A11020VQ78_3</t>
  </si>
  <si>
    <t>L65CA9N_FVD</t>
  </si>
  <si>
    <t>L83CA9N_FVD</t>
  </si>
  <si>
    <t>L83CA9N_FHS</t>
  </si>
  <si>
    <t>55"</t>
  </si>
  <si>
    <t>65"</t>
  </si>
  <si>
    <t>75"</t>
  </si>
  <si>
    <t>32"</t>
  </si>
  <si>
    <t>43"</t>
  </si>
  <si>
    <t>50"</t>
  </si>
  <si>
    <t>50,55"</t>
  </si>
  <si>
    <t>58"</t>
  </si>
  <si>
    <t>60"</t>
  </si>
  <si>
    <t>70"</t>
  </si>
  <si>
    <t>55'</t>
  </si>
  <si>
    <t>E-PAPER</t>
  </si>
  <si>
    <t>48"</t>
  </si>
  <si>
    <t>83"</t>
  </si>
  <si>
    <t>85"</t>
  </si>
  <si>
    <t>37"</t>
  </si>
  <si>
    <t>30"</t>
  </si>
  <si>
    <t>Inch</t>
  </si>
  <si>
    <t xml:space="preserve"> M70H </t>
  </si>
  <si>
    <t xml:space="preserve"> 55" </t>
  </si>
  <si>
    <t>GAP</t>
  </si>
  <si>
    <t>SAMEX</t>
  </si>
  <si>
    <t>SIEL</t>
  </si>
  <si>
    <t>Cut off Cargo</t>
  </si>
  <si>
    <t>SEHC</t>
  </si>
  <si>
    <t>Waiting booking</t>
  </si>
  <si>
    <t xml:space="preserve">Over SOP </t>
  </si>
  <si>
    <t>Ưu tiên xuất</t>
  </si>
  <si>
    <t>O/stock 11/6</t>
  </si>
  <si>
    <t>0137650554PP</t>
  </si>
  <si>
    <t>L65S7_MPS</t>
  </si>
  <si>
    <t xml:space="preserve">HQ
 Request </t>
  </si>
  <si>
    <t>SEH (PD)</t>
  </si>
  <si>
    <t>SEH (3in1)</t>
  </si>
  <si>
    <t>BN44-01110H</t>
  </si>
  <si>
    <t>BN44-01102C</t>
  </si>
  <si>
    <t>BN44-01111E</t>
  </si>
  <si>
    <t>BN44-01421D</t>
  </si>
  <si>
    <t>BN44-01056C</t>
  </si>
  <si>
    <t>DA94-09645B</t>
  </si>
  <si>
    <t>DA94-09645C</t>
  </si>
  <si>
    <t>DA94-09645E</t>
  </si>
  <si>
    <t>DA94-09645F</t>
  </si>
  <si>
    <t>DA94-09645G</t>
  </si>
  <si>
    <t>DA94-09645K</t>
  </si>
  <si>
    <t>DA94-09645L</t>
  </si>
  <si>
    <t>DA94-09645M</t>
  </si>
  <si>
    <t>DA94-10109A</t>
  </si>
  <si>
    <t>DA94-10109B</t>
  </si>
  <si>
    <t>DA94-10109C</t>
  </si>
  <si>
    <t>DA94-10109D</t>
  </si>
  <si>
    <t>DA94-10109E</t>
  </si>
  <si>
    <t>DA94-09645A</t>
  </si>
  <si>
    <t>DA94-09645D</t>
  </si>
  <si>
    <t>DA94-09645H</t>
  </si>
  <si>
    <t>BN96-52527D(SEH)_JESS</t>
  </si>
  <si>
    <t>BN96-43054ES</t>
  </si>
  <si>
    <t>0187430074CA</t>
  </si>
  <si>
    <t>0187430075CA</t>
  </si>
  <si>
    <t>0187430076CA</t>
  </si>
  <si>
    <t>0187430077CA</t>
  </si>
  <si>
    <t>0187430078CA</t>
  </si>
  <si>
    <t>0187430082CA</t>
  </si>
  <si>
    <t>0187430090CA</t>
  </si>
  <si>
    <t>BN96-43101L</t>
  </si>
  <si>
    <t>BN96-43102L</t>
  </si>
  <si>
    <t>BN96-43129E</t>
  </si>
  <si>
    <t>BN96-43131E</t>
  </si>
  <si>
    <t>BN96-43133E</t>
  </si>
  <si>
    <t>BN96-43147E</t>
  </si>
  <si>
    <t>BN96-43148E</t>
  </si>
  <si>
    <t>BN96-43150E</t>
  </si>
  <si>
    <t>BN96-43152E</t>
  </si>
  <si>
    <t>BN96-43153E</t>
  </si>
  <si>
    <t>BN96-43154E</t>
  </si>
  <si>
    <t>BN96-43155E</t>
  </si>
  <si>
    <t>BN96-43156E</t>
  </si>
  <si>
    <t>0187500159CA</t>
  </si>
  <si>
    <t>BN96-50160E</t>
  </si>
  <si>
    <t>BN96-50161E</t>
  </si>
  <si>
    <t>BN96-50162E</t>
  </si>
  <si>
    <t>BN96-50163E</t>
  </si>
  <si>
    <t>0187500167CA</t>
  </si>
  <si>
    <t>BN96-50172ES</t>
  </si>
  <si>
    <t>0187500175CA</t>
  </si>
  <si>
    <t>0187500187CA</t>
  </si>
  <si>
    <t>0187500188CA</t>
  </si>
  <si>
    <t>0187500189CA</t>
  </si>
  <si>
    <t>BN96-57568T</t>
  </si>
  <si>
    <t>BN96-50223E</t>
  </si>
  <si>
    <t>BN96-50240E</t>
  </si>
  <si>
    <t>BN96-50243E</t>
  </si>
  <si>
    <t>BN96-50244E</t>
  </si>
  <si>
    <t>BN96-50246E</t>
  </si>
  <si>
    <t>BN96-50223E_NANYA</t>
  </si>
  <si>
    <t>0187550228CA</t>
  </si>
  <si>
    <t>BN96-55229E</t>
  </si>
  <si>
    <t>BN96-55230E</t>
  </si>
  <si>
    <t>BN96-55231E</t>
  </si>
  <si>
    <t>BN96-55232E</t>
  </si>
  <si>
    <t>0187550236CA</t>
  </si>
  <si>
    <t>0187550255CA</t>
  </si>
  <si>
    <t>BN96-55265L</t>
  </si>
  <si>
    <t>BN96-55267L</t>
  </si>
  <si>
    <t>BN96-00055H</t>
  </si>
  <si>
    <t>BN96-59616A</t>
  </si>
  <si>
    <t>BN96-59616E</t>
  </si>
  <si>
    <t>BN96-59616F</t>
  </si>
  <si>
    <t>BN96-59616D</t>
  </si>
  <si>
    <t>BN96-59616G</t>
  </si>
  <si>
    <t>BN96-59616B</t>
  </si>
  <si>
    <t>BN96-59616H</t>
  </si>
  <si>
    <t>BN96-59616J</t>
  </si>
  <si>
    <t>BN96-59616P</t>
  </si>
  <si>
    <t>BN96-55332E</t>
  </si>
  <si>
    <t>BN96-55343E</t>
  </si>
  <si>
    <t>BN96-55345E</t>
  </si>
  <si>
    <t>BN96-55347E</t>
  </si>
  <si>
    <t>BN96-55348E</t>
  </si>
  <si>
    <t>BN96-55349E</t>
  </si>
  <si>
    <t>BN96-55350E</t>
  </si>
  <si>
    <t>BN96-55351E</t>
  </si>
  <si>
    <t>BN96-58726F</t>
  </si>
  <si>
    <t>BN96-58676F</t>
  </si>
  <si>
    <t>BN96-58677F</t>
  </si>
  <si>
    <t>BN96-58677K</t>
  </si>
  <si>
    <t>BN96-58677L</t>
  </si>
  <si>
    <t>BN96-58677G</t>
  </si>
  <si>
    <t>BN96-55USXX</t>
  </si>
  <si>
    <t>BN96-59616Q</t>
  </si>
  <si>
    <t>BN96-59616R</t>
  </si>
  <si>
    <t>BN96-58677U</t>
  </si>
  <si>
    <t>BN96-58677T</t>
  </si>
  <si>
    <t>BN96-60296F</t>
  </si>
  <si>
    <t>BN96-60296C</t>
  </si>
  <si>
    <t>BN96-63394P_OLD</t>
  </si>
  <si>
    <t>BN96-63394Q_OLD</t>
  </si>
  <si>
    <t>BN96-59615A</t>
  </si>
  <si>
    <t>BN96-59615B</t>
  </si>
  <si>
    <t>BN96-59615C</t>
  </si>
  <si>
    <t>BN96-59615E</t>
  </si>
  <si>
    <t>BN96-59615D</t>
  </si>
  <si>
    <t>BN96-58677R</t>
  </si>
  <si>
    <t>BN96-58677S</t>
  </si>
  <si>
    <t>BN96-56551X</t>
  </si>
  <si>
    <t>0187650055CA</t>
  </si>
  <si>
    <t>BN96-65056E</t>
  </si>
  <si>
    <t>BN96-65057E</t>
  </si>
  <si>
    <t>BN96-65058E</t>
  </si>
  <si>
    <t>BN96-65059E</t>
  </si>
  <si>
    <t>0187650062CA</t>
  </si>
  <si>
    <t>BN96-65066ES</t>
  </si>
  <si>
    <t>0187650079CA</t>
  </si>
  <si>
    <t>BN96-00065H</t>
  </si>
  <si>
    <t>BN96-59614A</t>
  </si>
  <si>
    <t>BN96-59614G</t>
  </si>
  <si>
    <t>BN96-59614C</t>
  </si>
  <si>
    <t>BN96-59614E</t>
  </si>
  <si>
    <t>BN96-59614D</t>
  </si>
  <si>
    <t>BN96-59614B</t>
  </si>
  <si>
    <t>BN96-59614H</t>
  </si>
  <si>
    <t>BN96-59614J</t>
  </si>
  <si>
    <t>BN96-59614K</t>
  </si>
  <si>
    <t>BN96-59614L</t>
  </si>
  <si>
    <t>BN96-59614M</t>
  </si>
  <si>
    <t>BN96-59614P</t>
  </si>
  <si>
    <t>BN96-65161E</t>
  </si>
  <si>
    <t>BN96-65163E</t>
  </si>
  <si>
    <t>BN96-65164E</t>
  </si>
  <si>
    <t>BN96-65USXX</t>
  </si>
  <si>
    <t>BN96-59614W</t>
  </si>
  <si>
    <t>BN96-59614Q</t>
  </si>
  <si>
    <t>BN96-59614R</t>
  </si>
  <si>
    <t>BN96-59614S</t>
  </si>
  <si>
    <t>BN96-59614T</t>
  </si>
  <si>
    <t>BN96-59614V</t>
  </si>
  <si>
    <t>BN96-59614U</t>
  </si>
  <si>
    <t>BN96-58725V</t>
  </si>
  <si>
    <t>BN96-58725W</t>
  </si>
  <si>
    <t>BN96-58725X</t>
  </si>
  <si>
    <t>BN96-59614X</t>
  </si>
  <si>
    <t>BN96-59614Y</t>
  </si>
  <si>
    <t>BN96-59954B</t>
  </si>
  <si>
    <t>BN96-59954G</t>
  </si>
  <si>
    <t>BN96-59954K</t>
  </si>
  <si>
    <t>BN96-62579Q_Old</t>
  </si>
  <si>
    <t>BN96-62579U_Old</t>
  </si>
  <si>
    <t>BN96-59613A</t>
  </si>
  <si>
    <t>BN96-59613B</t>
  </si>
  <si>
    <t>BN96-59613F</t>
  </si>
  <si>
    <t>BN96-59613E</t>
  </si>
  <si>
    <t>BN96-59613D</t>
  </si>
  <si>
    <t>BN96-59613C</t>
  </si>
  <si>
    <t>BN96-58679R</t>
  </si>
  <si>
    <t>BN96-58679S</t>
  </si>
  <si>
    <t>BN96-58679T</t>
  </si>
  <si>
    <t>BN96-62875G_Old</t>
  </si>
  <si>
    <t>BN96-00075H</t>
  </si>
  <si>
    <t>BN96-59612A</t>
  </si>
  <si>
    <t>BN96-59612F</t>
  </si>
  <si>
    <t>BN96-59612E</t>
  </si>
  <si>
    <t>BN96-59612D</t>
  </si>
  <si>
    <t>BN96-59612C</t>
  </si>
  <si>
    <t>BN96-58724P</t>
  </si>
  <si>
    <t>BN96-58724Q</t>
  </si>
  <si>
    <t>BN96-75USXX</t>
  </si>
  <si>
    <t>BN96-58678Y</t>
  </si>
  <si>
    <t>BN96-58678Z</t>
  </si>
  <si>
    <t>BN96-59907C</t>
  </si>
  <si>
    <t>BN96-59907B</t>
  </si>
  <si>
    <t>BN96-58724V</t>
  </si>
  <si>
    <t>BN96-58724W</t>
  </si>
  <si>
    <t>BN96-58724X</t>
  </si>
  <si>
    <t>BN96-58724Y</t>
  </si>
  <si>
    <t>BN96-61902L</t>
  </si>
  <si>
    <t>BN96-62579V_Old</t>
  </si>
  <si>
    <t>BN96-62579W_Old</t>
  </si>
  <si>
    <t>BN44-01420F_OLD</t>
  </si>
  <si>
    <t>BN96-63439Y_OLD</t>
  </si>
  <si>
    <t>BN96-XXXXXX</t>
  </si>
  <si>
    <t>BN96-63731C</t>
  </si>
  <si>
    <t>BN44-01420F</t>
  </si>
  <si>
    <t>BN96-53193F(SEH)_JESS</t>
  </si>
  <si>
    <t>BN44-01248A</t>
  </si>
  <si>
    <t>BN44-01250A</t>
  </si>
  <si>
    <t>BN44-01251A</t>
  </si>
  <si>
    <t>BN44-01326A</t>
  </si>
  <si>
    <t>65"/PD, L65S7_MPS, DC VSS-TV,50/60Hz</t>
  </si>
  <si>
    <t>0187320194PP</t>
  </si>
  <si>
    <t>E-PAPER, EM42DX, E415IXAA_LEFT</t>
  </si>
  <si>
    <t>0187320195PP</t>
  </si>
  <si>
    <t>E-PAPER, EM42DX, E415IXBA_RIGHT</t>
  </si>
  <si>
    <t>0137650507CA</t>
  </si>
  <si>
    <t>65"/PD, L65S7W_HVD, DC VSS-TV,50/60Hz</t>
  </si>
  <si>
    <t>0137430039CA</t>
  </si>
  <si>
    <t>BN44-01424B</t>
  </si>
  <si>
    <t>43"/PD, L43E60NA_HVD, DC VSS-TV,50/60Hz</t>
  </si>
  <si>
    <t>0137500045CA</t>
  </si>
  <si>
    <t>BN44-01425B</t>
  </si>
  <si>
    <t>50"/PD, L50E60NA_HVD, DC VSS-TV,50/60Hz</t>
  </si>
  <si>
    <t>0137750291CA</t>
  </si>
  <si>
    <t>BN44-01428B</t>
  </si>
  <si>
    <t>75"/PD, L75E70NW_HVD, DC VSS-TV,50/60Hz</t>
  </si>
  <si>
    <t>0137556063CA</t>
  </si>
  <si>
    <t>BN44-01323A</t>
  </si>
  <si>
    <t>55"/PD, L55CA9N_FVD, DC VSS-TV,50/60Hz</t>
  </si>
  <si>
    <t>L43E60A_HVD</t>
  </si>
  <si>
    <t>L43E60W_HVD</t>
  </si>
  <si>
    <t>L43E60NA_HVD</t>
  </si>
  <si>
    <t>L50E60NA_HVD</t>
  </si>
  <si>
    <t>L75E70NW_HVD</t>
  </si>
  <si>
    <t>L55CA9N_FVD</t>
  </si>
  <si>
    <t>SO</t>
    <phoneticPr fontId="73" type="noConversion"/>
  </si>
  <si>
    <t>model</t>
    <phoneticPr fontId="73" type="noConversion"/>
  </si>
  <si>
    <t>code</t>
    <phoneticPr fontId="73" type="noConversion"/>
  </si>
  <si>
    <t>6/20</t>
    <phoneticPr fontId="73" type="noConversion"/>
  </si>
  <si>
    <t>W25</t>
    <phoneticPr fontId="73" type="noConversion"/>
  </si>
  <si>
    <t>Plan</t>
    <phoneticPr fontId="73" type="noConversion"/>
  </si>
  <si>
    <t>OK</t>
    <phoneticPr fontId="73" type="noConversion"/>
  </si>
  <si>
    <t>6/20일 출하분 부족</t>
    <phoneticPr fontId="73" type="noConversion"/>
  </si>
  <si>
    <t>6/16일 2,574대 부족,  6/20일 4,730대 부족</t>
    <phoneticPr fontId="73" type="noConversion"/>
  </si>
  <si>
    <t>6/16일 2,468대 부족, 6/20 1000대 부족</t>
    <phoneticPr fontId="73" type="noConversion"/>
  </si>
  <si>
    <t>HQ checking because no have plan</t>
    <phoneticPr fontId="73" type="noConversion"/>
  </si>
  <si>
    <t>base stock</t>
    <phoneticPr fontId="73" type="noConversion"/>
  </si>
  <si>
    <t>actual</t>
    <phoneticPr fontId="73" type="noConversion"/>
  </si>
  <si>
    <t>Plan&amp;actual</t>
    <phoneticPr fontId="73" type="noConversion"/>
  </si>
  <si>
    <t>balance</t>
    <phoneticPr fontId="73" type="noConversion"/>
  </si>
  <si>
    <t>ERP</t>
    <phoneticPr fontId="73" type="noConversion"/>
  </si>
  <si>
    <t>Cut off</t>
    <phoneticPr fontId="73" type="noConversion"/>
  </si>
  <si>
    <t>Note</t>
    <phoneticPr fontId="7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</si>
</sst>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76" formatCode="_(* #,##0_);_(* \(#,##0\);_(* &quot;-&quot;_);_(@_)"/>
    <numFmt numFmtId="177" formatCode="_(* #,##0.00_);_(* \(#,##0.00\);_(* &quot;-&quot;??_);_(@_)"/>
    <numFmt numFmtId="178" formatCode="_-* #,##0_-;\-* #,##0_-;_-* &quot;-&quot;??_-;_-@_-"/>
    <numFmt numFmtId="179" formatCode="_(* #,##0_);_(* \(#,##0\);_(* &quot;-&quot;??_);_(@_)"/>
    <numFmt numFmtId="180" formatCode="[$-412]AM/PM\ h:mm:ss"/>
    <numFmt numFmtId="181" formatCode="&quot;¥&quot;#,##0;[Red]\-&quot;¥&quot;#,##0"/>
    <numFmt numFmtId="182" formatCode="_-[$$-409]* #,##0.0000_ ;_-[$$-409]* \-#,##0.0000\ ;_-[$$-409]* &quot;-&quot;??_ ;_-@_ "/>
    <numFmt numFmtId="183" formatCode="_ * #,##0_ ;_ * \-#,##0_ ;_ * &quot;-&quot;_ ;_ @_ "/>
    <numFmt numFmtId="184" formatCode="[$₩-412]#,##0.00;[Red][$₩-412]#,##0.00"/>
    <numFmt numFmtId="185" formatCode="[$-809]dd\-mmm\-yyyy;@"/>
    <numFmt numFmtId="186" formatCode="mmm\-d\ h:mm\ AM/PM"/>
    <numFmt numFmtId="187" formatCode="m/dd"/>
    <numFmt numFmtId="188" formatCode="ddd"/>
    <numFmt numFmtId="189" formatCode="0_);[Red]\(0\)"/>
    <numFmt numFmtId="190" formatCode="[$-409]d\-mmm;@"/>
    <numFmt numFmtId="191" formatCode="#,##0_);[Red]\(#,##0\)"/>
    <numFmt numFmtId="192" formatCode="#,##0_ ;[Red]\-#,##0\ "/>
    <numFmt numFmtId="193" formatCode="m&quot;/&quot;d;@"/>
  </numFmts>
  <fonts count="77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0"/>
      <color indexed="14"/>
      <name val="Arial"/>
      <family val="2"/>
    </font>
    <font>
      <sz val="10"/>
      <color theme="1"/>
      <name val="Arial"/>
      <family val="2"/>
      <charset val="136"/>
    </font>
    <font>
      <sz val="12"/>
      <color indexed="8"/>
      <name val="新細明體"/>
      <family val="1"/>
      <charset val="136"/>
    </font>
    <font>
      <sz val="12"/>
      <name val="Times New Roman"/>
      <family val="1"/>
    </font>
    <font>
      <sz val="12"/>
      <color theme="1"/>
      <name val="맑은 고딕"/>
      <family val="1"/>
      <charset val="136"/>
      <scheme val="minor"/>
    </font>
    <font>
      <sz val="10"/>
      <color theme="1"/>
      <name val="돋움"/>
      <family val="3"/>
      <charset val="129"/>
    </font>
    <font>
      <sz val="10"/>
      <name val="굴림"/>
      <family val="3"/>
      <charset val="129"/>
    </font>
    <font>
      <sz val="11"/>
      <name val="ＭＳ Ｐゴシック"/>
      <family val="2"/>
      <charset val="128"/>
    </font>
    <font>
      <sz val="11"/>
      <name val="明朝"/>
      <family val="1"/>
      <charset val="128"/>
    </font>
    <font>
      <sz val="11"/>
      <color rgb="FF9C6500"/>
      <name val="맑은 고딕"/>
      <family val="2"/>
      <scheme val="minor"/>
    </font>
    <font>
      <sz val="11"/>
      <color rgb="FF000000"/>
      <name val="Calibri"/>
      <family val="2"/>
    </font>
    <font>
      <sz val="11"/>
      <color rgb="FF000000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1"/>
      <name val="Calibri"/>
      <family val="2"/>
    </font>
    <font>
      <sz val="11"/>
      <name val="돋움"/>
      <family val="3"/>
    </font>
    <font>
      <sz val="11"/>
      <color theme="1"/>
      <name val="맑은 고딕"/>
      <family val="2"/>
      <charset val="222"/>
      <scheme val="minor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12"/>
      <color theme="1"/>
      <name val="맑은 고딕"/>
      <family val="2"/>
      <scheme val="minor"/>
    </font>
    <font>
      <sz val="10"/>
      <color theme="1"/>
      <name val="돋움"/>
      <family val="2"/>
      <charset val="129"/>
    </font>
    <font>
      <sz val="11"/>
      <name val="ＭＳ Ｐゴシック"/>
      <charset val="128"/>
    </font>
    <font>
      <sz val="10"/>
      <name val="굴림"/>
      <family val="2"/>
      <charset val="129"/>
    </font>
    <font>
      <sz val="11"/>
      <color theme="1"/>
      <name val="맑은 고딕"/>
      <family val="2"/>
      <charset val="129"/>
    </font>
    <font>
      <sz val="11"/>
      <name val="돋움"/>
      <family val="2"/>
      <charset val="129"/>
    </font>
    <font>
      <sz val="11"/>
      <name val="돋움"/>
      <family val="2"/>
      <charset val="129"/>
    </font>
    <font>
      <sz val="12"/>
      <color indexed="8"/>
      <name val="新細明體"/>
      <family val="1"/>
    </font>
    <font>
      <b/>
      <sz val="11"/>
      <color theme="9" tint="-0.249977111117893"/>
      <name val="Times New Roman"/>
      <family val="1"/>
    </font>
    <font>
      <b/>
      <sz val="11"/>
      <color theme="1" tint="4.9989318521683403E-2"/>
      <name val="Times New Roman"/>
      <family val="1"/>
    </font>
    <font>
      <b/>
      <sz val="11"/>
      <color rgb="FFF13DCA"/>
      <name val="맑은 고딕"/>
      <family val="2"/>
      <scheme val="minor"/>
    </font>
    <font>
      <sz val="11"/>
      <color rgb="FFFF0000"/>
      <name val="Times New Roman"/>
      <family val="1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rgb="FFFF0000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1"/>
      <color theme="7" tint="-0.249977111117893"/>
      <name val="Times New Roman"/>
      <family val="1"/>
    </font>
    <font>
      <sz val="11"/>
      <name val="Times New Roman"/>
      <family val="1"/>
    </font>
    <font>
      <sz val="11"/>
      <name val="맑은 고딕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맑은 고딕"/>
      <family val="2"/>
      <scheme val="minor"/>
    </font>
    <font>
      <b/>
      <sz val="11"/>
      <name val="맑은 고딕"/>
      <family val="2"/>
      <scheme val="minor"/>
    </font>
    <font>
      <b/>
      <sz val="11"/>
      <color rgb="FF267E3D"/>
      <name val="Times New Roman"/>
      <family val="1"/>
    </font>
    <font>
      <b/>
      <sz val="11"/>
      <color theme="5" tint="-0.249977111117893"/>
      <name val="Times New Roman"/>
      <family val="1"/>
    </font>
    <font>
      <b/>
      <sz val="11"/>
      <color rgb="FFF60ADA"/>
      <name val="Times New Roman"/>
      <family val="1"/>
    </font>
    <font>
      <sz val="11"/>
      <color theme="9" tint="-0.249977111117893"/>
      <name val="Times New Roman"/>
      <family val="1"/>
    </font>
    <font>
      <sz val="11"/>
      <color rgb="FF1C36A4"/>
      <name val="Times New Roman"/>
      <family val="1"/>
    </font>
    <font>
      <sz val="11"/>
      <color rgb="FF267E3D"/>
      <name val="Times New Roman"/>
      <family val="1"/>
    </font>
    <font>
      <sz val="11"/>
      <color theme="5" tint="-0.249977111117893"/>
      <name val="Times New Roman"/>
      <family val="1"/>
    </font>
    <font>
      <sz val="11"/>
      <color rgb="FFF60ADA"/>
      <name val="Times New Roman"/>
      <family val="1"/>
    </font>
    <font>
      <sz val="11"/>
      <color theme="7" tint="-0.499984740745262"/>
      <name val="Times New Roman"/>
      <family val="1"/>
    </font>
    <font>
      <sz val="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2"/>
      <color rgb="FF8C8C8C"/>
      <name val="맑은 고딕"/>
      <family val="2"/>
    </font>
    <font>
      <b/>
      <sz val="11"/>
      <color rgb="FFFF0000"/>
      <name val="맑은 고딕"/>
      <family val="2"/>
      <charset val="129"/>
      <scheme val="minor"/>
    </font>
  </fonts>
  <fills count="8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76195562608724"/>
        <bgColor indexed="64"/>
      </patternFill>
    </fill>
    <fill>
      <patternFill patternType="solid">
        <fgColor theme="7" tint="0.39976195562608724"/>
        <bgColor indexed="64"/>
      </patternFill>
    </fill>
    <fill>
      <patternFill patternType="solid">
        <fgColor theme="5" tint="0.3997619556260872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39976195562608724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6" tint="0.39976195562608724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8" tint="0.39976195562608724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76805932798245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1EBED4"/>
        <bgColor indexed="64"/>
      </patternFill>
    </fill>
    <fill>
      <patternFill patternType="solid">
        <fgColor rgb="FF83BB61"/>
        <bgColor indexed="64"/>
      </patternFill>
    </fill>
    <fill>
      <patternFill patternType="solid">
        <fgColor theme="9" tint="0.7997680593279824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13DCA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85351115451523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auto="1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55784">
    <xf numFmtId="0" fontId="0" fillId="0" borderId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41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3" applyNumberFormat="0" applyFill="0" applyAlignment="0" applyProtection="0"/>
    <xf numFmtId="0" fontId="8" fillId="0" borderId="14" applyNumberFormat="0" applyFill="0" applyAlignment="0" applyProtection="0"/>
    <xf numFmtId="0" fontId="9" fillId="0" borderId="15" applyNumberFormat="0" applyFill="0" applyAlignment="0" applyProtection="0"/>
    <xf numFmtId="0" fontId="9" fillId="0" borderId="0" applyNumberFormat="0" applyFill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10" borderId="16" applyNumberFormat="0" applyAlignment="0" applyProtection="0"/>
    <xf numFmtId="0" fontId="13" fillId="11" borderId="17" applyNumberFormat="0" applyAlignment="0" applyProtection="0"/>
    <xf numFmtId="0" fontId="14" fillId="11" borderId="16" applyNumberFormat="0" applyAlignment="0" applyProtection="0"/>
    <xf numFmtId="0" fontId="15" fillId="0" borderId="18" applyNumberFormat="0" applyFill="0" applyAlignment="0" applyProtection="0"/>
    <xf numFmtId="0" fontId="16" fillId="12" borderId="19" applyNumberFormat="0" applyAlignment="0" applyProtection="0"/>
    <xf numFmtId="0" fontId="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" fillId="0" borderId="21" applyNumberFormat="0" applyFill="0" applyAlignment="0" applyProtection="0"/>
    <xf numFmtId="0" fontId="1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/>
    <xf numFmtId="0" fontId="1" fillId="13" borderId="20" applyNumberFormat="0" applyFont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>
      <alignment vertical="center"/>
    </xf>
    <xf numFmtId="0" fontId="2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/>
    <xf numFmtId="0" fontId="26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180" fontId="27" fillId="0" borderId="0">
      <alignment vertical="center"/>
    </xf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0" fontId="29" fillId="0" borderId="0"/>
    <xf numFmtId="0" fontId="30" fillId="0" borderId="0"/>
    <xf numFmtId="181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19" fillId="0" borderId="0"/>
    <xf numFmtId="0" fontId="31" fillId="9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18" fillId="37" borderId="0" applyNumberFormat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28" fillId="0" borderId="0" applyFont="0" applyFill="0" applyBorder="0" applyAlignment="0" applyProtection="0"/>
    <xf numFmtId="0" fontId="22" fillId="0" borderId="0"/>
    <xf numFmtId="0" fontId="22" fillId="0" borderId="0"/>
    <xf numFmtId="0" fontId="32" fillId="0" borderId="0"/>
    <xf numFmtId="0" fontId="19" fillId="0" borderId="0"/>
    <xf numFmtId="0" fontId="1" fillId="0" borderId="0"/>
    <xf numFmtId="0" fontId="33" fillId="0" borderId="0"/>
    <xf numFmtId="0" fontId="3" fillId="0" borderId="0">
      <alignment vertical="center"/>
    </xf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2" fillId="0" borderId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182" fontId="3" fillId="0" borderId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9" fillId="0" borderId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" fillId="0" borderId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6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183" fontId="2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7" fillId="0" borderId="0"/>
    <xf numFmtId="177" fontId="35" fillId="0" borderId="0" applyFont="0" applyFill="0" applyBorder="0" applyAlignment="0" applyProtection="0"/>
    <xf numFmtId="184" fontId="38" fillId="0" borderId="0" applyNumberForma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2" fillId="0" borderId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41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39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8" fillId="67" borderId="0" applyNumberFormat="0" applyBorder="0" applyAlignment="0" applyProtection="0"/>
    <xf numFmtId="0" fontId="18" fillId="68" borderId="0" applyNumberFormat="0" applyBorder="0" applyAlignment="0" applyProtection="0"/>
    <xf numFmtId="0" fontId="18" fillId="51" borderId="0" applyNumberFormat="0" applyBorder="0" applyAlignment="0" applyProtection="0"/>
    <xf numFmtId="0" fontId="18" fillId="46" borderId="0" applyNumberFormat="0" applyBorder="0" applyAlignment="0" applyProtection="0"/>
    <xf numFmtId="0" fontId="18" fillId="69" borderId="0" applyNumberFormat="0" applyBorder="0" applyAlignment="0" applyProtection="0"/>
    <xf numFmtId="0" fontId="18" fillId="53" borderId="0" applyNumberFormat="0" applyBorder="0" applyAlignment="0" applyProtection="0"/>
    <xf numFmtId="0" fontId="18" fillId="70" borderId="0" applyNumberFormat="0" applyBorder="0" applyAlignment="0" applyProtection="0"/>
    <xf numFmtId="0" fontId="18" fillId="71" borderId="0" applyNumberFormat="0" applyBorder="0" applyAlignment="0" applyProtection="0"/>
    <xf numFmtId="0" fontId="18" fillId="55" borderId="0" applyNumberFormat="0" applyBorder="0" applyAlignment="0" applyProtection="0"/>
    <xf numFmtId="0" fontId="18" fillId="45" borderId="0" applyNumberFormat="0" applyBorder="0" applyAlignment="0" applyProtection="0"/>
    <xf numFmtId="0" fontId="18" fillId="72" borderId="0" applyNumberFormat="0" applyBorder="0" applyAlignment="0" applyProtection="0"/>
    <xf numFmtId="0" fontId="18" fillId="56" borderId="0" applyNumberFormat="0" applyBorder="0" applyAlignment="0" applyProtection="0"/>
    <xf numFmtId="0" fontId="18" fillId="73" borderId="0" applyNumberFormat="0" applyBorder="0" applyAlignment="0" applyProtection="0"/>
    <xf numFmtId="0" fontId="18" fillId="74" borderId="0" applyNumberFormat="0" applyBorder="0" applyAlignment="0" applyProtection="0"/>
    <xf numFmtId="0" fontId="18" fillId="58" borderId="0" applyNumberFormat="0" applyBorder="0" applyAlignment="0" applyProtection="0"/>
    <xf numFmtId="0" fontId="18" fillId="44" borderId="0" applyNumberFormat="0" applyBorder="0" applyAlignment="0" applyProtection="0"/>
    <xf numFmtId="0" fontId="18" fillId="75" borderId="0" applyNumberFormat="0" applyBorder="0" applyAlignment="0" applyProtection="0"/>
    <xf numFmtId="0" fontId="18" fillId="60" borderId="0" applyNumberFormat="0" applyBorder="0" applyAlignment="0" applyProtection="0"/>
    <xf numFmtId="0" fontId="18" fillId="50" borderId="0" applyNumberFormat="0" applyBorder="0" applyAlignment="0" applyProtection="0"/>
    <xf numFmtId="0" fontId="18" fillId="52" borderId="0" applyNumberFormat="0" applyBorder="0" applyAlignment="0" applyProtection="0"/>
    <xf numFmtId="0" fontId="18" fillId="54" borderId="0" applyNumberFormat="0" applyBorder="0" applyAlignment="0" applyProtection="0"/>
    <xf numFmtId="0" fontId="18" fillId="42" borderId="0" applyNumberFormat="0" applyBorder="0" applyAlignment="0" applyProtection="0"/>
    <xf numFmtId="0" fontId="18" fillId="57" borderId="0" applyNumberFormat="0" applyBorder="0" applyAlignment="0" applyProtection="0"/>
    <xf numFmtId="0" fontId="18" fillId="59" borderId="0" applyNumberFormat="0" applyBorder="0" applyAlignment="0" applyProtection="0"/>
    <xf numFmtId="0" fontId="11" fillId="38" borderId="0" applyNumberFormat="0" applyBorder="0" applyAlignment="0" applyProtection="0"/>
    <xf numFmtId="0" fontId="14" fillId="3" borderId="16" applyNumberFormat="0" applyAlignment="0" applyProtection="0"/>
    <xf numFmtId="0" fontId="16" fillId="48" borderId="19" applyNumberFormat="0" applyAlignment="0" applyProtection="0"/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0" fillId="49" borderId="0" applyNumberFormat="0" applyBorder="0" applyAlignment="0" applyProtection="0"/>
    <xf numFmtId="0" fontId="7" fillId="0" borderId="13" applyNumberFormat="0" applyFill="0" applyAlignment="0" applyProtection="0"/>
    <xf numFmtId="0" fontId="8" fillId="0" borderId="14" applyNumberFormat="0" applyFill="0" applyAlignment="0" applyProtection="0"/>
    <xf numFmtId="0" fontId="9" fillId="0" borderId="22" applyNumberFormat="0" applyFill="0" applyAlignment="0" applyProtection="0"/>
    <xf numFmtId="0" fontId="9" fillId="0" borderId="0" applyNumberFormat="0" applyFill="0" applyBorder="0" applyAlignment="0" applyProtection="0"/>
    <xf numFmtId="0" fontId="12" fillId="47" borderId="16" applyNumberFormat="0" applyAlignment="0" applyProtection="0"/>
    <xf numFmtId="0" fontId="15" fillId="0" borderId="18" applyNumberFormat="0" applyFill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82" fontId="1" fillId="0" borderId="0">
      <alignment vertical="center"/>
    </xf>
    <xf numFmtId="182" fontId="1" fillId="0" borderId="0">
      <alignment vertical="center"/>
    </xf>
    <xf numFmtId="182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42" fillId="0" borderId="0"/>
    <xf numFmtId="0" fontId="4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/>
    <xf numFmtId="0" fontId="1" fillId="0" borderId="0"/>
    <xf numFmtId="0" fontId="1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0" borderId="0"/>
    <xf numFmtId="0" fontId="3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7" borderId="20" applyNumberFormat="0" applyFont="0" applyAlignment="0" applyProtection="0"/>
    <xf numFmtId="0" fontId="1" fillId="77" borderId="20" applyNumberFormat="0" applyFont="0" applyAlignment="0" applyProtection="0"/>
    <xf numFmtId="0" fontId="1" fillId="77" borderId="20" applyNumberFormat="0" applyFont="0" applyAlignment="0" applyProtection="0"/>
    <xf numFmtId="0" fontId="13" fillId="3" borderId="17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2" fillId="0" borderId="21" applyNumberFormat="0" applyFill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4" fontId="45" fillId="0" borderId="0" applyNumberFormat="0" applyFill="0" applyBorder="0" applyAlignment="0" applyProtection="0"/>
    <xf numFmtId="184" fontId="45" fillId="0" borderId="0" applyNumberFormat="0" applyFill="0" applyBorder="0" applyAlignment="0" applyProtection="0"/>
    <xf numFmtId="184" fontId="45" fillId="0" borderId="0" applyNumberFormat="0" applyFill="0" applyBorder="0" applyAlignment="0" applyProtection="0"/>
    <xf numFmtId="0" fontId="44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41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39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>
      <alignment vertical="center"/>
    </xf>
    <xf numFmtId="182" fontId="1" fillId="0" borderId="0">
      <alignment vertical="center"/>
    </xf>
    <xf numFmtId="182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4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7" borderId="20" applyNumberFormat="0" applyFont="0" applyAlignment="0" applyProtection="0"/>
    <xf numFmtId="0" fontId="1" fillId="77" borderId="20" applyNumberFormat="0" applyFont="0" applyAlignment="0" applyProtection="0"/>
    <xf numFmtId="0" fontId="1" fillId="77" borderId="20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4" fontId="45" fillId="0" borderId="0" applyNumberFormat="0" applyFill="0" applyBorder="0" applyAlignment="0" applyProtection="0"/>
    <xf numFmtId="0" fontId="4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40" fillId="0" borderId="0">
      <alignment vertical="center"/>
    </xf>
    <xf numFmtId="0" fontId="47" fillId="0" borderId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/>
    <xf numFmtId="0" fontId="1" fillId="13" borderId="20" applyNumberFormat="0" applyFont="0" applyAlignment="0" applyProtection="0"/>
    <xf numFmtId="41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>
      <alignment vertical="center"/>
    </xf>
    <xf numFmtId="0" fontId="2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180" fontId="27" fillId="0" borderId="0">
      <alignment vertical="center"/>
    </xf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0" fontId="29" fillId="0" borderId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1" fillId="9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18" fillId="37" borderId="0" applyNumberFormat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28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182" fontId="3" fillId="0" borderId="0">
      <alignment vertical="center"/>
    </xf>
    <xf numFmtId="177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" fillId="0" borderId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6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183" fontId="2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7" fillId="0" borderId="0"/>
    <xf numFmtId="184" fontId="38" fillId="0" borderId="0" applyNumberForma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>
      <alignment vertical="center"/>
    </xf>
  </cellStyleXfs>
  <cellXfs count="494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43" fontId="2" fillId="0" borderId="1" xfId="62" quotePrefix="1" applyFont="1" applyFill="1" applyBorder="1" applyAlignment="1">
      <alignment horizontal="center" vertical="center"/>
    </xf>
    <xf numFmtId="178" fontId="0" fillId="0" borderId="0" xfId="0" applyNumberFormat="1"/>
    <xf numFmtId="178" fontId="1" fillId="0" borderId="2" xfId="62" applyNumberFormat="1" applyFont="1" applyFill="1" applyBorder="1" applyAlignment="1">
      <alignment horizontal="center" vertical="center"/>
    </xf>
    <xf numFmtId="178" fontId="1" fillId="80" borderId="2" xfId="62" applyNumberFormat="1" applyFont="1" applyFill="1" applyBorder="1" applyAlignment="1">
      <alignment horizontal="center" vertical="center"/>
    </xf>
    <xf numFmtId="179" fontId="0" fillId="0" borderId="2" xfId="1" applyNumberFormat="1" applyFont="1" applyBorder="1" applyAlignment="1">
      <alignment vertical="center"/>
    </xf>
    <xf numFmtId="179" fontId="0" fillId="0" borderId="0" xfId="1" applyNumberFormat="1" applyFont="1" applyAlignment="1">
      <alignment horizontal="center" vertical="center"/>
    </xf>
    <xf numFmtId="43" fontId="2" fillId="0" borderId="2" xfId="62" quotePrefix="1" applyFont="1" applyFill="1" applyBorder="1" applyAlignment="1">
      <alignment horizontal="center" vertical="center"/>
    </xf>
    <xf numFmtId="178" fontId="2" fillId="0" borderId="10" xfId="62" applyNumberFormat="1" applyFont="1" applyFill="1" applyBorder="1" applyAlignment="1">
      <alignment horizontal="center" vertical="center"/>
    </xf>
    <xf numFmtId="179" fontId="0" fillId="0" borderId="12" xfId="1" applyNumberFormat="1" applyFont="1" applyBorder="1" applyAlignment="1">
      <alignment horizontal="center" vertical="center"/>
    </xf>
    <xf numFmtId="179" fontId="0" fillId="0" borderId="34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9" fontId="0" fillId="0" borderId="39" xfId="1" applyNumberFormat="1" applyFont="1" applyBorder="1" applyAlignment="1">
      <alignment horizontal="center" vertical="center"/>
    </xf>
    <xf numFmtId="178" fontId="1" fillId="0" borderId="1" xfId="62" applyNumberFormat="1" applyFont="1" applyFill="1" applyBorder="1" applyAlignment="1">
      <alignment horizontal="center" vertical="center"/>
    </xf>
    <xf numFmtId="178" fontId="2" fillId="0" borderId="11" xfId="62" applyNumberFormat="1" applyFont="1" applyFill="1" applyBorder="1" applyAlignment="1">
      <alignment horizontal="center" vertical="center"/>
    </xf>
    <xf numFmtId="178" fontId="2" fillId="0" borderId="10" xfId="0" applyNumberFormat="1" applyFont="1" applyBorder="1" applyAlignment="1">
      <alignment vertical="center"/>
    </xf>
    <xf numFmtId="179" fontId="0" fillId="0" borderId="36" xfId="1" applyNumberFormat="1" applyFont="1" applyBorder="1" applyAlignment="1">
      <alignment vertical="center"/>
    </xf>
    <xf numFmtId="179" fontId="0" fillId="0" borderId="35" xfId="1" applyNumberFormat="1" applyFont="1" applyBorder="1" applyAlignment="1">
      <alignment vertical="center"/>
    </xf>
    <xf numFmtId="179" fontId="0" fillId="0" borderId="37" xfId="1" applyNumberFormat="1" applyFont="1" applyBorder="1" applyAlignment="1">
      <alignment vertical="center"/>
    </xf>
    <xf numFmtId="178" fontId="1" fillId="81" borderId="2" xfId="62" applyNumberFormat="1" applyFont="1" applyFill="1" applyBorder="1" applyAlignment="1">
      <alignment horizontal="center" vertical="center"/>
    </xf>
    <xf numFmtId="178" fontId="1" fillId="40" borderId="2" xfId="62" applyNumberFormat="1" applyFont="1" applyFill="1" applyBorder="1" applyAlignment="1">
      <alignment horizontal="center" vertical="center"/>
    </xf>
    <xf numFmtId="178" fontId="1" fillId="40" borderId="1" xfId="62" applyNumberFormat="1" applyFont="1" applyFill="1" applyBorder="1" applyAlignment="1">
      <alignment horizontal="center" vertical="center"/>
    </xf>
    <xf numFmtId="178" fontId="48" fillId="0" borderId="2" xfId="2" applyNumberFormat="1" applyFont="1" applyFill="1" applyBorder="1" applyAlignment="1">
      <alignment horizontal="center" vertical="center"/>
    </xf>
    <xf numFmtId="178" fontId="49" fillId="0" borderId="1" xfId="2" applyNumberFormat="1" applyFont="1" applyFill="1" applyBorder="1" applyAlignment="1">
      <alignment horizontal="center" vertical="center"/>
    </xf>
    <xf numFmtId="185" fontId="50" fillId="0" borderId="2" xfId="3" applyNumberFormat="1" applyFont="1" applyBorder="1" applyAlignment="1">
      <alignment horizontal="center" vertical="center"/>
    </xf>
    <xf numFmtId="178" fontId="2" fillId="0" borderId="43" xfId="62" applyNumberFormat="1" applyFont="1" applyFill="1" applyBorder="1" applyAlignment="1">
      <alignment horizontal="center" vertical="center"/>
    </xf>
    <xf numFmtId="0" fontId="5" fillId="0" borderId="0" xfId="0" applyFont="1"/>
    <xf numFmtId="178" fontId="2" fillId="0" borderId="2" xfId="62" applyNumberFormat="1" applyFont="1" applyFill="1" applyBorder="1" applyAlignment="1">
      <alignment horizontal="center" vertical="center"/>
    </xf>
    <xf numFmtId="179" fontId="0" fillId="0" borderId="32" xfId="1" applyNumberFormat="1" applyFont="1" applyBorder="1" applyAlignment="1">
      <alignment vertical="center"/>
    </xf>
    <xf numFmtId="179" fontId="0" fillId="0" borderId="34" xfId="1" applyNumberFormat="1" applyFont="1" applyBorder="1" applyAlignment="1">
      <alignment vertical="center"/>
    </xf>
    <xf numFmtId="0" fontId="52" fillId="82" borderId="47" xfId="4" applyFont="1" applyFill="1" applyBorder="1" applyAlignment="1">
      <alignment horizontal="center" vertical="top"/>
    </xf>
    <xf numFmtId="187" fontId="53" fillId="82" borderId="48" xfId="11" applyNumberFormat="1" applyFont="1" applyFill="1" applyBorder="1" applyAlignment="1">
      <alignment horizontal="center" vertical="center"/>
    </xf>
    <xf numFmtId="188" fontId="53" fillId="0" borderId="49" xfId="7" applyNumberFormat="1" applyFont="1" applyBorder="1" applyAlignment="1">
      <alignment horizontal="center" vertical="top"/>
    </xf>
    <xf numFmtId="0" fontId="54" fillId="0" borderId="50" xfId="5" applyFont="1" applyBorder="1" applyAlignment="1">
      <alignment horizontal="right" vertical="center"/>
    </xf>
    <xf numFmtId="178" fontId="52" fillId="0" borderId="50" xfId="1" applyNumberFormat="1" applyFont="1" applyFill="1" applyBorder="1" applyAlignment="1">
      <alignment horizontal="right" vertical="center"/>
    </xf>
    <xf numFmtId="0" fontId="54" fillId="0" borderId="51" xfId="5" applyFont="1" applyBorder="1" applyAlignment="1">
      <alignment horizontal="right" vertical="center"/>
    </xf>
    <xf numFmtId="178" fontId="52" fillId="0" borderId="51" xfId="1" applyNumberFormat="1" applyFont="1" applyFill="1" applyBorder="1" applyAlignment="1">
      <alignment horizontal="right" vertical="center"/>
    </xf>
    <xf numFmtId="177" fontId="54" fillId="0" borderId="52" xfId="1" applyFont="1" applyFill="1" applyBorder="1" applyAlignment="1">
      <alignment horizontal="right" vertical="center"/>
    </xf>
    <xf numFmtId="178" fontId="52" fillId="0" borderId="52" xfId="1" applyNumberFormat="1" applyFont="1" applyFill="1" applyBorder="1" applyAlignment="1">
      <alignment horizontal="right" vertical="center"/>
    </xf>
    <xf numFmtId="0" fontId="54" fillId="0" borderId="52" xfId="5" applyFont="1" applyBorder="1" applyAlignment="1">
      <alignment horizontal="right" vertical="center"/>
    </xf>
    <xf numFmtId="0" fontId="54" fillId="79" borderId="49" xfId="5" applyFont="1" applyFill="1" applyBorder="1" applyAlignment="1">
      <alignment horizontal="right" vertical="center"/>
    </xf>
    <xf numFmtId="178" fontId="52" fillId="0" borderId="49" xfId="1" applyNumberFormat="1" applyFont="1" applyFill="1" applyBorder="1" applyAlignment="1">
      <alignment horizontal="right" vertical="center"/>
    </xf>
    <xf numFmtId="0" fontId="54" fillId="0" borderId="49" xfId="5" applyFont="1" applyBorder="1" applyAlignment="1">
      <alignment horizontal="right" vertical="center"/>
    </xf>
    <xf numFmtId="0" fontId="54" fillId="83" borderId="49" xfId="5" applyFont="1" applyFill="1" applyBorder="1" applyAlignment="1">
      <alignment horizontal="right" vertical="center"/>
    </xf>
    <xf numFmtId="178" fontId="52" fillId="41" borderId="49" xfId="1" applyNumberFormat="1" applyFont="1" applyFill="1" applyBorder="1" applyAlignment="1">
      <alignment horizontal="right" vertical="center"/>
    </xf>
    <xf numFmtId="178" fontId="55" fillId="41" borderId="49" xfId="1" applyNumberFormat="1" applyFont="1" applyFill="1" applyBorder="1" applyAlignment="1">
      <alignment horizontal="right" vertical="center"/>
    </xf>
    <xf numFmtId="177" fontId="54" fillId="0" borderId="49" xfId="1" applyFont="1" applyFill="1" applyBorder="1" applyAlignment="1">
      <alignment horizontal="right" vertical="center"/>
    </xf>
    <xf numFmtId="178" fontId="55" fillId="0" borderId="49" xfId="1" applyNumberFormat="1" applyFont="1" applyFill="1" applyBorder="1" applyAlignment="1">
      <alignment horizontal="right" vertical="center"/>
    </xf>
    <xf numFmtId="178" fontId="55" fillId="0" borderId="52" xfId="1" applyNumberFormat="1" applyFont="1" applyFill="1" applyBorder="1" applyAlignment="1">
      <alignment horizontal="right" vertical="center"/>
    </xf>
    <xf numFmtId="178" fontId="54" fillId="0" borderId="49" xfId="1" applyNumberFormat="1" applyFont="1" applyFill="1" applyBorder="1" applyAlignment="1">
      <alignment horizontal="right" vertical="center"/>
    </xf>
    <xf numFmtId="177" fontId="55" fillId="0" borderId="49" xfId="1" applyFont="1" applyFill="1" applyBorder="1" applyAlignment="1">
      <alignment horizontal="right" vertical="center"/>
    </xf>
    <xf numFmtId="177" fontId="54" fillId="79" borderId="49" xfId="1" applyFont="1" applyFill="1" applyBorder="1" applyAlignment="1">
      <alignment horizontal="right" vertical="center"/>
    </xf>
    <xf numFmtId="177" fontId="54" fillId="0" borderId="50" xfId="1" applyFont="1" applyFill="1" applyBorder="1" applyAlignment="1">
      <alignment horizontal="right" vertical="center"/>
    </xf>
    <xf numFmtId="177" fontId="52" fillId="0" borderId="49" xfId="1" applyFont="1" applyFill="1" applyBorder="1" applyAlignment="1">
      <alignment horizontal="right" vertical="center"/>
    </xf>
    <xf numFmtId="177" fontId="54" fillId="79" borderId="50" xfId="1" applyFont="1" applyFill="1" applyBorder="1" applyAlignment="1">
      <alignment horizontal="right" vertical="center"/>
    </xf>
    <xf numFmtId="178" fontId="54" fillId="0" borderId="53" xfId="1" applyNumberFormat="1" applyFont="1" applyFill="1" applyBorder="1" applyAlignment="1">
      <alignment horizontal="center" vertical="center" shrinkToFit="1"/>
    </xf>
    <xf numFmtId="178" fontId="54" fillId="0" borderId="54" xfId="1" applyNumberFormat="1" applyFont="1" applyFill="1" applyBorder="1" applyAlignment="1">
      <alignment horizontal="center" vertical="center" shrinkToFit="1"/>
    </xf>
    <xf numFmtId="178" fontId="54" fillId="0" borderId="52" xfId="1" applyNumberFormat="1" applyFont="1" applyFill="1" applyBorder="1" applyAlignment="1">
      <alignment horizontal="center" vertical="center" shrinkToFit="1"/>
    </xf>
    <xf numFmtId="178" fontId="54" fillId="0" borderId="55" xfId="1" applyNumberFormat="1" applyFont="1" applyFill="1" applyBorder="1" applyAlignment="1">
      <alignment horizontal="center" vertical="center" shrinkToFit="1"/>
    </xf>
    <xf numFmtId="178" fontId="54" fillId="0" borderId="56" xfId="1" applyNumberFormat="1" applyFont="1" applyFill="1" applyBorder="1" applyAlignment="1">
      <alignment horizontal="center" vertical="center" shrinkToFit="1"/>
    </xf>
    <xf numFmtId="187" fontId="53" fillId="2" borderId="48" xfId="11" applyNumberFormat="1" applyFont="1" applyFill="1" applyBorder="1" applyAlignment="1">
      <alignment horizontal="center" vertical="center"/>
    </xf>
    <xf numFmtId="187" fontId="53" fillId="84" borderId="48" xfId="11" applyNumberFormat="1" applyFont="1" applyFill="1" applyBorder="1" applyAlignment="1">
      <alignment horizontal="center" vertical="center"/>
    </xf>
    <xf numFmtId="0" fontId="54" fillId="85" borderId="48" xfId="5" applyFont="1" applyFill="1" applyBorder="1" applyAlignment="1">
      <alignment horizontal="right" vertical="center"/>
    </xf>
    <xf numFmtId="178" fontId="52" fillId="85" borderId="48" xfId="1" applyNumberFormat="1" applyFont="1" applyFill="1" applyBorder="1" applyAlignment="1">
      <alignment horizontal="right" vertical="center"/>
    </xf>
    <xf numFmtId="0" fontId="52" fillId="6" borderId="57" xfId="5" applyFont="1" applyFill="1" applyBorder="1" applyAlignment="1">
      <alignment horizontal="right" vertical="center"/>
    </xf>
    <xf numFmtId="178" fontId="52" fillId="6" borderId="57" xfId="1" applyNumberFormat="1" applyFont="1" applyFill="1" applyBorder="1" applyAlignment="1">
      <alignment horizontal="right" vertical="center"/>
    </xf>
    <xf numFmtId="0" fontId="54" fillId="85" borderId="49" xfId="5" applyFont="1" applyFill="1" applyBorder="1" applyAlignment="1">
      <alignment horizontal="right" vertical="center"/>
    </xf>
    <xf numFmtId="178" fontId="52" fillId="85" borderId="49" xfId="1" applyNumberFormat="1" applyFont="1" applyFill="1" applyBorder="1" applyAlignment="1">
      <alignment horizontal="right" vertical="center"/>
    </xf>
    <xf numFmtId="0" fontId="54" fillId="86" borderId="48" xfId="5" applyFont="1" applyFill="1" applyBorder="1" applyAlignment="1">
      <alignment horizontal="right" vertical="center"/>
    </xf>
    <xf numFmtId="178" fontId="52" fillId="86" borderId="48" xfId="1" applyNumberFormat="1" applyFont="1" applyFill="1" applyBorder="1" applyAlignment="1">
      <alignment horizontal="right" vertical="center"/>
    </xf>
    <xf numFmtId="0" fontId="52" fillId="44" borderId="48" xfId="5" applyFont="1" applyFill="1" applyBorder="1" applyAlignment="1">
      <alignment horizontal="right" vertical="center"/>
    </xf>
    <xf numFmtId="178" fontId="52" fillId="44" borderId="48" xfId="1" applyNumberFormat="1" applyFont="1" applyFill="1" applyBorder="1" applyAlignment="1">
      <alignment horizontal="right" vertical="center"/>
    </xf>
    <xf numFmtId="0" fontId="56" fillId="86" borderId="48" xfId="5" applyFont="1" applyFill="1" applyBorder="1" applyAlignment="1">
      <alignment horizontal="right" vertical="center"/>
    </xf>
    <xf numFmtId="177" fontId="54" fillId="85" borderId="49" xfId="1" applyFont="1" applyFill="1" applyBorder="1" applyAlignment="1">
      <alignment horizontal="right" vertical="center"/>
    </xf>
    <xf numFmtId="177" fontId="52" fillId="6" borderId="57" xfId="1" applyFont="1" applyFill="1" applyBorder="1" applyAlignment="1">
      <alignment horizontal="right" vertical="center"/>
    </xf>
    <xf numFmtId="177" fontId="52" fillId="44" borderId="48" xfId="1" applyFont="1" applyFill="1" applyBorder="1" applyAlignment="1">
      <alignment horizontal="right" vertical="center"/>
    </xf>
    <xf numFmtId="177" fontId="54" fillId="85" borderId="48" xfId="1" applyFont="1" applyFill="1" applyBorder="1" applyAlignment="1">
      <alignment horizontal="right" vertical="center"/>
    </xf>
    <xf numFmtId="177" fontId="57" fillId="44" borderId="48" xfId="1" applyFont="1" applyFill="1" applyBorder="1" applyAlignment="1">
      <alignment horizontal="right" vertical="center"/>
    </xf>
    <xf numFmtId="177" fontId="54" fillId="6" borderId="57" xfId="1" applyFont="1" applyFill="1" applyBorder="1" applyAlignment="1">
      <alignment horizontal="right" vertical="center"/>
    </xf>
    <xf numFmtId="177" fontId="54" fillId="44" borderId="48" xfId="1" applyFont="1" applyFill="1" applyBorder="1" applyAlignment="1">
      <alignment horizontal="right" vertical="center"/>
    </xf>
    <xf numFmtId="177" fontId="57" fillId="6" borderId="57" xfId="1" applyFont="1" applyFill="1" applyBorder="1" applyAlignment="1">
      <alignment horizontal="right" vertical="center"/>
    </xf>
    <xf numFmtId="177" fontId="52" fillId="85" borderId="48" xfId="1" applyFont="1" applyFill="1" applyBorder="1" applyAlignment="1">
      <alignment horizontal="right" vertical="center"/>
    </xf>
    <xf numFmtId="179" fontId="54" fillId="85" borderId="49" xfId="1" applyNumberFormat="1" applyFont="1" applyFill="1" applyBorder="1" applyAlignment="1">
      <alignment horizontal="center" vertical="center" shrinkToFit="1"/>
    </xf>
    <xf numFmtId="179" fontId="54" fillId="78" borderId="48" xfId="1" applyNumberFormat="1" applyFont="1" applyFill="1" applyBorder="1" applyAlignment="1">
      <alignment horizontal="center" vertical="center" shrinkToFit="1"/>
    </xf>
    <xf numFmtId="179" fontId="54" fillId="78" borderId="52" xfId="1" applyNumberFormat="1" applyFont="1" applyFill="1" applyBorder="1" applyAlignment="1">
      <alignment horizontal="center" vertical="center" shrinkToFit="1"/>
    </xf>
    <xf numFmtId="179" fontId="54" fillId="78" borderId="49" xfId="1" applyNumberFormat="1" applyFont="1" applyFill="1" applyBorder="1" applyAlignment="1">
      <alignment horizontal="center" vertical="center" shrinkToFit="1"/>
    </xf>
    <xf numFmtId="179" fontId="52" fillId="85" borderId="49" xfId="1" applyNumberFormat="1" applyFont="1" applyFill="1" applyBorder="1" applyAlignment="1">
      <alignment horizontal="center" vertical="center" shrinkToFit="1"/>
    </xf>
    <xf numFmtId="179" fontId="52" fillId="78" borderId="57" xfId="1" applyNumberFormat="1" applyFont="1" applyFill="1" applyBorder="1" applyAlignment="1">
      <alignment horizontal="center" vertical="center"/>
    </xf>
    <xf numFmtId="179" fontId="52" fillId="78" borderId="48" xfId="1" applyNumberFormat="1" applyFont="1" applyFill="1" applyBorder="1" applyAlignment="1">
      <alignment horizontal="center" vertical="center"/>
    </xf>
    <xf numFmtId="179" fontId="54" fillId="78" borderId="50" xfId="1" applyNumberFormat="1" applyFont="1" applyFill="1" applyBorder="1" applyAlignment="1">
      <alignment horizontal="center" vertical="center" shrinkToFit="1"/>
    </xf>
    <xf numFmtId="0" fontId="0" fillId="0" borderId="0" xfId="0" applyFill="1"/>
    <xf numFmtId="179" fontId="0" fillId="0" borderId="35" xfId="1" applyNumberFormat="1" applyFont="1" applyFill="1" applyBorder="1" applyAlignment="1">
      <alignment vertical="center"/>
    </xf>
    <xf numFmtId="179" fontId="0" fillId="0" borderId="2" xfId="1" applyNumberFormat="1" applyFont="1" applyFill="1" applyBorder="1" applyAlignment="1">
      <alignment vertical="center"/>
    </xf>
    <xf numFmtId="179" fontId="0" fillId="0" borderId="39" xfId="1" applyNumberFormat="1" applyFont="1" applyFill="1" applyBorder="1" applyAlignment="1">
      <alignment horizontal="center" vertical="center"/>
    </xf>
    <xf numFmtId="0" fontId="5" fillId="0" borderId="0" xfId="0" applyFont="1" applyFill="1"/>
    <xf numFmtId="185" fontId="50" fillId="0" borderId="1" xfId="3" applyNumberFormat="1" applyFont="1" applyFill="1" applyBorder="1" applyAlignment="1">
      <alignment horizontal="center" vertical="center"/>
    </xf>
    <xf numFmtId="179" fontId="0" fillId="0" borderId="34" xfId="1" applyNumberFormat="1" applyFont="1" applyFill="1" applyBorder="1" applyAlignment="1">
      <alignment horizontal="center" vertical="center"/>
    </xf>
    <xf numFmtId="179" fontId="0" fillId="0" borderId="12" xfId="1" applyNumberFormat="1" applyFont="1" applyFill="1" applyBorder="1" applyAlignment="1">
      <alignment horizontal="center" vertical="center"/>
    </xf>
    <xf numFmtId="186" fontId="19" fillId="0" borderId="48" xfId="0" applyNumberFormat="1" applyFont="1" applyBorder="1" applyAlignment="1">
      <alignment horizontal="center" vertical="center"/>
    </xf>
    <xf numFmtId="178" fontId="51" fillId="0" borderId="48" xfId="2" applyNumberFormat="1" applyFont="1" applyFill="1" applyBorder="1" applyAlignment="1">
      <alignment horizontal="center" vertical="center"/>
    </xf>
    <xf numFmtId="186" fontId="19" fillId="87" borderId="48" xfId="0" applyNumberFormat="1" applyFont="1" applyFill="1" applyBorder="1" applyAlignment="1">
      <alignment horizontal="center" vertical="center"/>
    </xf>
    <xf numFmtId="186" fontId="19" fillId="0" borderId="48" xfId="0" applyNumberFormat="1" applyFont="1" applyFill="1" applyBorder="1" applyAlignment="1">
      <alignment horizontal="center" vertical="center"/>
    </xf>
    <xf numFmtId="179" fontId="0" fillId="0" borderId="33" xfId="1" applyNumberFormat="1" applyFont="1" applyFill="1" applyBorder="1" applyAlignment="1">
      <alignment vertical="center"/>
    </xf>
    <xf numFmtId="179" fontId="0" fillId="0" borderId="1" xfId="1" applyNumberFormat="1" applyFont="1" applyFill="1" applyBorder="1" applyAlignment="1">
      <alignment vertical="center"/>
    </xf>
    <xf numFmtId="179" fontId="0" fillId="0" borderId="32" xfId="1" applyNumberFormat="1" applyFont="1" applyFill="1" applyBorder="1" applyAlignment="1">
      <alignment horizontal="center" vertical="center"/>
    </xf>
    <xf numFmtId="186" fontId="19" fillId="0" borderId="49" xfId="0" applyNumberFormat="1" applyFont="1" applyFill="1" applyBorder="1" applyAlignment="1">
      <alignment horizontal="center" vertical="center"/>
    </xf>
    <xf numFmtId="178" fontId="58" fillId="0" borderId="1" xfId="2" applyNumberFormat="1" applyFont="1" applyFill="1" applyBorder="1" applyAlignment="1">
      <alignment horizontal="center" vertical="center"/>
    </xf>
    <xf numFmtId="179" fontId="0" fillId="0" borderId="42" xfId="1" applyNumberFormat="1" applyFont="1" applyBorder="1" applyAlignment="1">
      <alignment horizontal="center" vertical="center"/>
    </xf>
    <xf numFmtId="43" fontId="2" fillId="80" borderId="4" xfId="62" quotePrefix="1" applyFont="1" applyFill="1" applyBorder="1" applyAlignment="1">
      <alignment horizontal="center" vertical="center"/>
    </xf>
    <xf numFmtId="178" fontId="2" fillId="0" borderId="38" xfId="0" applyNumberFormat="1" applyFont="1" applyBorder="1" applyAlignment="1">
      <alignment horizontal="center" vertical="center"/>
    </xf>
    <xf numFmtId="179" fontId="0" fillId="0" borderId="4" xfId="1" applyNumberFormat="1" applyFont="1" applyBorder="1" applyAlignment="1">
      <alignment horizontal="center" vertical="center"/>
    </xf>
    <xf numFmtId="179" fontId="0" fillId="0" borderId="38" xfId="1" applyNumberFormat="1" applyFont="1" applyBorder="1" applyAlignment="1">
      <alignment horizontal="center" vertical="center"/>
    </xf>
    <xf numFmtId="43" fontId="2" fillId="79" borderId="2" xfId="62" quotePrefix="1" applyFont="1" applyFill="1" applyBorder="1" applyAlignment="1">
      <alignment horizontal="center" vertical="center"/>
    </xf>
    <xf numFmtId="186" fontId="19" fillId="0" borderId="4" xfId="0" applyNumberFormat="1" applyFont="1" applyBorder="1" applyAlignment="1">
      <alignment horizontal="center" vertical="center"/>
    </xf>
    <xf numFmtId="186" fontId="19" fillId="0" borderId="8" xfId="0" applyNumberFormat="1" applyFont="1" applyFill="1" applyBorder="1" applyAlignment="1">
      <alignment horizontal="center" vertical="center"/>
    </xf>
    <xf numFmtId="186" fontId="19" fillId="0" borderId="57" xfId="0" applyNumberFormat="1" applyFont="1" applyFill="1" applyBorder="1" applyAlignment="1">
      <alignment horizontal="center" vertical="center"/>
    </xf>
    <xf numFmtId="186" fontId="19" fillId="0" borderId="6" xfId="0" applyNumberFormat="1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0" fillId="0" borderId="57" xfId="0" applyBorder="1"/>
    <xf numFmtId="0" fontId="0" fillId="87" borderId="47" xfId="0" applyFill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86" fontId="19" fillId="0" borderId="57" xfId="0" applyNumberFormat="1" applyFont="1" applyBorder="1" applyAlignment="1">
      <alignment horizontal="center" vertical="center"/>
    </xf>
    <xf numFmtId="186" fontId="19" fillId="0" borderId="57" xfId="0" applyNumberFormat="1" applyFont="1" applyFill="1" applyBorder="1" applyAlignment="1">
      <alignment horizontal="center" vertical="center"/>
    </xf>
    <xf numFmtId="178" fontId="59" fillId="0" borderId="48" xfId="2" applyNumberFormat="1" applyFont="1" applyFill="1" applyBorder="1" applyAlignment="1">
      <alignment horizontal="center" vertical="center"/>
    </xf>
    <xf numFmtId="178" fontId="59" fillId="0" borderId="57" xfId="2" applyNumberFormat="1" applyFont="1" applyFill="1" applyBorder="1" applyAlignment="1">
      <alignment horizontal="center" vertical="center"/>
    </xf>
    <xf numFmtId="178" fontId="59" fillId="0" borderId="2" xfId="2" applyNumberFormat="1" applyFont="1" applyFill="1" applyBorder="1" applyAlignment="1">
      <alignment horizontal="center" vertical="center"/>
    </xf>
    <xf numFmtId="178" fontId="59" fillId="0" borderId="1" xfId="2" applyNumberFormat="1" applyFont="1" applyFill="1" applyBorder="1" applyAlignment="1">
      <alignment horizontal="center" vertical="center"/>
    </xf>
    <xf numFmtId="185" fontId="60" fillId="0" borderId="1" xfId="3" applyNumberFormat="1" applyFont="1" applyFill="1" applyBorder="1" applyAlignment="1">
      <alignment horizontal="center" vertical="center"/>
    </xf>
    <xf numFmtId="185" fontId="60" fillId="0" borderId="2" xfId="3" applyNumberFormat="1" applyFont="1" applyBorder="1" applyAlignment="1">
      <alignment horizontal="center" vertical="center"/>
    </xf>
    <xf numFmtId="178" fontId="59" fillId="0" borderId="57" xfId="2" applyNumberFormat="1" applyFont="1" applyFill="1" applyBorder="1" applyAlignment="1">
      <alignment horizontal="center" vertical="center"/>
    </xf>
    <xf numFmtId="178" fontId="4" fillId="78" borderId="58" xfId="1" applyNumberFormat="1" applyFont="1" applyFill="1" applyBorder="1" applyAlignment="1">
      <alignment horizontal="center" vertical="top" wrapText="1"/>
    </xf>
    <xf numFmtId="0" fontId="52" fillId="82" borderId="47" xfId="4" applyFont="1" applyFill="1" applyBorder="1" applyAlignment="1">
      <alignment horizontal="center" vertical="center"/>
    </xf>
    <xf numFmtId="185" fontId="50" fillId="0" borderId="8" xfId="3" applyNumberFormat="1" applyFont="1" applyFill="1" applyBorder="1" applyAlignment="1">
      <alignment horizontal="center" vertical="center"/>
    </xf>
    <xf numFmtId="185" fontId="60" fillId="0" borderId="8" xfId="3" applyNumberFormat="1" applyFont="1" applyFill="1" applyBorder="1" applyAlignment="1">
      <alignment horizontal="center" vertical="center"/>
    </xf>
    <xf numFmtId="43" fontId="2" fillId="0" borderId="8" xfId="62" quotePrefix="1" applyFont="1" applyFill="1" applyBorder="1" applyAlignment="1">
      <alignment horizontal="center" vertical="center"/>
    </xf>
    <xf numFmtId="178" fontId="1" fillId="0" borderId="6" xfId="62" applyNumberFormat="1" applyFont="1" applyFill="1" applyBorder="1" applyAlignment="1">
      <alignment horizontal="center" vertical="center"/>
    </xf>
    <xf numFmtId="178" fontId="2" fillId="0" borderId="59" xfId="62" applyNumberFormat="1" applyFont="1" applyFill="1" applyBorder="1" applyAlignment="1">
      <alignment horizontal="center" vertical="center"/>
    </xf>
    <xf numFmtId="179" fontId="0" fillId="0" borderId="36" xfId="1" applyNumberFormat="1" applyFont="1" applyFill="1" applyBorder="1"/>
    <xf numFmtId="179" fontId="0" fillId="0" borderId="6" xfId="1" applyNumberFormat="1" applyFont="1" applyFill="1" applyBorder="1" applyAlignment="1">
      <alignment vertical="center"/>
    </xf>
    <xf numFmtId="179" fontId="0" fillId="0" borderId="37" xfId="1" applyNumberFormat="1" applyFont="1" applyFill="1" applyBorder="1" applyAlignment="1">
      <alignment horizontal="center" vertical="center"/>
    </xf>
    <xf numFmtId="179" fontId="0" fillId="0" borderId="60" xfId="1" applyNumberFormat="1" applyFont="1" applyFill="1" applyBorder="1" applyAlignment="1">
      <alignment horizontal="center" vertical="center"/>
    </xf>
    <xf numFmtId="185" fontId="50" fillId="0" borderId="49" xfId="3" applyNumberFormat="1" applyFont="1" applyFill="1" applyBorder="1" applyAlignment="1">
      <alignment horizontal="center" vertical="center"/>
    </xf>
    <xf numFmtId="185" fontId="0" fillId="0" borderId="49" xfId="3" applyNumberFormat="1" applyFont="1" applyBorder="1" applyAlignment="1">
      <alignment horizontal="center" vertical="center"/>
    </xf>
    <xf numFmtId="43" fontId="2" fillId="0" borderId="49" xfId="62" quotePrefix="1" applyFont="1" applyFill="1" applyBorder="1" applyAlignment="1">
      <alignment horizontal="center" vertical="center"/>
    </xf>
    <xf numFmtId="178" fontId="1" fillId="0" borderId="49" xfId="62" applyNumberFormat="1" applyFont="1" applyFill="1" applyBorder="1" applyAlignment="1">
      <alignment horizontal="center" vertical="center"/>
    </xf>
    <xf numFmtId="179" fontId="0" fillId="0" borderId="44" xfId="1" applyNumberFormat="1" applyFont="1" applyBorder="1"/>
    <xf numFmtId="179" fontId="0" fillId="0" borderId="49" xfId="1" applyNumberFormat="1" applyFont="1" applyBorder="1" applyAlignment="1">
      <alignment vertical="center"/>
    </xf>
    <xf numFmtId="179" fontId="0" fillId="0" borderId="45" xfId="1" applyNumberFormat="1" applyFont="1" applyBorder="1" applyAlignment="1">
      <alignment horizontal="center" vertical="center"/>
    </xf>
    <xf numFmtId="179" fontId="0" fillId="0" borderId="56" xfId="1" applyNumberFormat="1" applyFont="1" applyBorder="1" applyAlignment="1">
      <alignment horizontal="center" vertical="center"/>
    </xf>
    <xf numFmtId="178" fontId="59" fillId="0" borderId="4" xfId="2" applyNumberFormat="1" applyFont="1" applyFill="1" applyBorder="1" applyAlignment="1">
      <alignment horizontal="center" vertical="center"/>
    </xf>
    <xf numFmtId="179" fontId="0" fillId="0" borderId="4" xfId="1" applyNumberFormat="1" applyFont="1" applyBorder="1" applyAlignment="1">
      <alignment horizontal="left" vertical="center"/>
    </xf>
    <xf numFmtId="179" fontId="0" fillId="0" borderId="4" xfId="1" applyNumberFormat="1" applyFont="1" applyBorder="1" applyAlignment="1">
      <alignment horizontal="right"/>
    </xf>
    <xf numFmtId="179" fontId="0" fillId="0" borderId="42" xfId="1" applyNumberFormat="1" applyFont="1" applyBorder="1" applyAlignment="1">
      <alignment vertical="center"/>
    </xf>
    <xf numFmtId="186" fontId="61" fillId="0" borderId="46" xfId="0" applyNumberFormat="1" applyFont="1" applyBorder="1" applyAlignment="1">
      <alignment horizontal="center" vertical="center"/>
    </xf>
    <xf numFmtId="43" fontId="2" fillId="81" borderId="6" xfId="62" quotePrefix="1" applyFont="1" applyFill="1" applyBorder="1" applyAlignment="1">
      <alignment vertical="center"/>
    </xf>
    <xf numFmtId="43" fontId="2" fillId="81" borderId="8" xfId="62" quotePrefix="1" applyFont="1" applyFill="1" applyBorder="1" applyAlignment="1">
      <alignment vertical="center"/>
    </xf>
    <xf numFmtId="43" fontId="2" fillId="79" borderId="57" xfId="62" quotePrefix="1" applyFont="1" applyFill="1" applyBorder="1" applyAlignment="1">
      <alignment horizontal="center" vertical="center"/>
    </xf>
    <xf numFmtId="43" fontId="2" fillId="80" borderId="6" xfId="62" quotePrefix="1" applyFont="1" applyFill="1" applyBorder="1" applyAlignment="1">
      <alignment vertical="center"/>
    </xf>
    <xf numFmtId="43" fontId="2" fillId="80" borderId="8" xfId="62" quotePrefix="1" applyFont="1" applyFill="1" applyBorder="1" applyAlignment="1">
      <alignment vertical="center"/>
    </xf>
    <xf numFmtId="178" fontId="2" fillId="0" borderId="61" xfId="0" applyNumberFormat="1" applyFont="1" applyBorder="1" applyAlignment="1">
      <alignment horizontal="center" vertical="center"/>
    </xf>
    <xf numFmtId="178" fontId="2" fillId="0" borderId="62" xfId="62" applyNumberFormat="1" applyFont="1" applyFill="1" applyBorder="1" applyAlignment="1">
      <alignment horizontal="center" vertical="center"/>
    </xf>
    <xf numFmtId="178" fontId="2" fillId="0" borderId="0" xfId="62" applyNumberFormat="1" applyFont="1" applyFill="1" applyBorder="1" applyAlignment="1">
      <alignment horizontal="center" vertical="center"/>
    </xf>
    <xf numFmtId="178" fontId="2" fillId="0" borderId="63" xfId="62" applyNumberFormat="1" applyFont="1" applyFill="1" applyBorder="1" applyAlignment="1">
      <alignment horizontal="center" vertical="center"/>
    </xf>
    <xf numFmtId="178" fontId="2" fillId="0" borderId="12" xfId="62" applyNumberFormat="1" applyFont="1" applyFill="1" applyBorder="1" applyAlignment="1">
      <alignment horizontal="center" vertical="center"/>
    </xf>
    <xf numFmtId="178" fontId="2" fillId="0" borderId="64" xfId="62" applyNumberFormat="1" applyFont="1" applyFill="1" applyBorder="1" applyAlignment="1">
      <alignment horizontal="center" vertical="center"/>
    </xf>
    <xf numFmtId="178" fontId="2" fillId="0" borderId="64" xfId="0" applyNumberFormat="1" applyFont="1" applyBorder="1" applyAlignment="1">
      <alignment vertical="center"/>
    </xf>
    <xf numFmtId="178" fontId="2" fillId="0" borderId="65" xfId="62" applyNumberFormat="1" applyFont="1" applyFill="1" applyBorder="1" applyAlignment="1">
      <alignment horizontal="center" vertical="center"/>
    </xf>
    <xf numFmtId="178" fontId="1" fillId="79" borderId="2" xfId="62" applyNumberFormat="1" applyFont="1" applyFill="1" applyBorder="1" applyAlignment="1">
      <alignment horizontal="center" vertical="center"/>
    </xf>
    <xf numFmtId="179" fontId="0" fillId="0" borderId="6" xfId="1" applyNumberFormat="1" applyFont="1" applyBorder="1" applyAlignment="1">
      <alignment vertical="center"/>
    </xf>
    <xf numFmtId="179" fontId="0" fillId="0" borderId="8" xfId="1" applyNumberFormat="1" applyFont="1" applyBorder="1" applyAlignment="1">
      <alignment vertical="center"/>
    </xf>
    <xf numFmtId="186" fontId="19" fillId="0" borderId="57" xfId="0" applyNumberFormat="1" applyFont="1" applyFill="1" applyBorder="1" applyAlignment="1">
      <alignment vertical="center"/>
    </xf>
    <xf numFmtId="178" fontId="59" fillId="0" borderId="57" xfId="2" applyNumberFormat="1" applyFont="1" applyFill="1" applyBorder="1" applyAlignment="1">
      <alignment vertical="center"/>
    </xf>
    <xf numFmtId="179" fontId="0" fillId="0" borderId="33" xfId="1" applyNumberFormat="1" applyFont="1" applyBorder="1" applyAlignment="1">
      <alignment vertical="center"/>
    </xf>
    <xf numFmtId="179" fontId="0" fillId="0" borderId="57" xfId="1" applyNumberFormat="1" applyFont="1" applyBorder="1" applyAlignment="1">
      <alignment vertical="center"/>
    </xf>
    <xf numFmtId="178" fontId="2" fillId="0" borderId="32" xfId="62" applyNumberFormat="1" applyFont="1" applyFill="1" applyBorder="1" applyAlignment="1">
      <alignment vertical="center"/>
    </xf>
    <xf numFmtId="43" fontId="2" fillId="80" borderId="57" xfId="62" quotePrefix="1" applyFont="1" applyFill="1" applyBorder="1" applyAlignment="1">
      <alignment vertical="center"/>
    </xf>
    <xf numFmtId="178" fontId="62" fillId="0" borderId="64" xfId="62" applyNumberFormat="1" applyFont="1" applyFill="1" applyBorder="1" applyAlignment="1">
      <alignment horizontal="center" vertical="center"/>
    </xf>
    <xf numFmtId="43" fontId="2" fillId="0" borderId="57" xfId="62" quotePrefix="1" applyFont="1" applyFill="1" applyBorder="1" applyAlignment="1">
      <alignment horizontal="center" vertical="center"/>
    </xf>
    <xf numFmtId="178" fontId="1" fillId="0" borderId="57" xfId="62" applyNumberFormat="1" applyFont="1" applyFill="1" applyBorder="1" applyAlignment="1">
      <alignment horizontal="center" vertical="center"/>
    </xf>
    <xf numFmtId="178" fontId="2" fillId="0" borderId="57" xfId="62" applyNumberFormat="1" applyFont="1" applyFill="1" applyBorder="1" applyAlignment="1">
      <alignment horizontal="center" vertical="center"/>
    </xf>
    <xf numFmtId="178" fontId="62" fillId="0" borderId="39" xfId="62" applyNumberFormat="1" applyFont="1" applyFill="1" applyBorder="1" applyAlignment="1">
      <alignment horizontal="center" vertical="center"/>
    </xf>
    <xf numFmtId="178" fontId="1" fillId="81" borderId="48" xfId="62" applyNumberFormat="1" applyFont="1" applyFill="1" applyBorder="1" applyAlignment="1">
      <alignment horizontal="center" vertical="center"/>
    </xf>
    <xf numFmtId="178" fontId="49" fillId="0" borderId="57" xfId="2" applyNumberFormat="1" applyFont="1" applyFill="1" applyBorder="1" applyAlignment="1">
      <alignment horizontal="center" vertical="center"/>
    </xf>
    <xf numFmtId="178" fontId="1" fillId="79" borderId="57" xfId="62" applyNumberFormat="1" applyFont="1" applyFill="1" applyBorder="1" applyAlignment="1">
      <alignment horizontal="center" vertical="center"/>
    </xf>
    <xf numFmtId="178" fontId="49" fillId="0" borderId="48" xfId="2" applyNumberFormat="1" applyFont="1" applyFill="1" applyBorder="1" applyAlignment="1">
      <alignment horizontal="center" vertical="center"/>
    </xf>
    <xf numFmtId="178" fontId="1" fillId="80" borderId="48" xfId="62" applyNumberFormat="1" applyFont="1" applyFill="1" applyBorder="1" applyAlignment="1">
      <alignment horizontal="center" vertical="center"/>
    </xf>
    <xf numFmtId="178" fontId="58" fillId="0" borderId="57" xfId="2" applyNumberFormat="1" applyFont="1" applyFill="1" applyBorder="1" applyAlignment="1">
      <alignment horizontal="center" vertical="center"/>
    </xf>
    <xf numFmtId="43" fontId="2" fillId="80" borderId="48" xfId="62" quotePrefix="1" applyFont="1" applyFill="1" applyBorder="1" applyAlignment="1">
      <alignment vertical="center"/>
    </xf>
    <xf numFmtId="179" fontId="0" fillId="0" borderId="48" xfId="1" applyNumberFormat="1" applyFont="1" applyBorder="1" applyAlignment="1">
      <alignment vertical="center"/>
    </xf>
    <xf numFmtId="1" fontId="62" fillId="0" borderId="66" xfId="62" applyNumberFormat="1" applyFont="1" applyFill="1" applyBorder="1" applyAlignment="1">
      <alignment vertical="center"/>
    </xf>
    <xf numFmtId="1" fontId="63" fillId="0" borderId="67" xfId="62" applyNumberFormat="1" applyFont="1" applyFill="1" applyBorder="1" applyAlignment="1">
      <alignment vertical="center"/>
    </xf>
    <xf numFmtId="178" fontId="1" fillId="0" borderId="10" xfId="62" applyNumberFormat="1" applyFont="1" applyFill="1" applyBorder="1" applyAlignment="1">
      <alignment horizontal="center" vertical="center"/>
    </xf>
    <xf numFmtId="49" fontId="51" fillId="0" borderId="48" xfId="2" applyNumberFormat="1" applyFont="1" applyBorder="1" applyAlignment="1">
      <alignment horizontal="center" vertical="center"/>
    </xf>
    <xf numFmtId="179" fontId="0" fillId="0" borderId="48" xfId="1" applyNumberFormat="1" applyFont="1" applyFill="1" applyBorder="1" applyAlignment="1">
      <alignment vertical="center"/>
    </xf>
    <xf numFmtId="178" fontId="0" fillId="0" borderId="70" xfId="0" applyNumberFormat="1" applyFont="1" applyBorder="1" applyAlignment="1">
      <alignment horizontal="center" vertical="center"/>
    </xf>
    <xf numFmtId="186" fontId="19" fillId="87" borderId="46" xfId="0" applyNumberFormat="1" applyFont="1" applyFill="1" applyBorder="1" applyAlignment="1">
      <alignment horizontal="center" vertical="center"/>
    </xf>
    <xf numFmtId="179" fontId="0" fillId="0" borderId="46" xfId="1" applyNumberFormat="1" applyFont="1" applyBorder="1" applyAlignment="1">
      <alignment horizontal="center" vertical="center"/>
    </xf>
    <xf numFmtId="179" fontId="0" fillId="0" borderId="46" xfId="1" applyNumberFormat="1" applyFont="1" applyBorder="1" applyAlignment="1">
      <alignment horizontal="left" vertical="center"/>
    </xf>
    <xf numFmtId="179" fontId="0" fillId="0" borderId="46" xfId="1" applyNumberFormat="1" applyFont="1" applyBorder="1" applyAlignment="1">
      <alignment horizontal="right"/>
    </xf>
    <xf numFmtId="179" fontId="0" fillId="0" borderId="70" xfId="1" applyNumberFormat="1" applyFont="1" applyBorder="1" applyAlignment="1">
      <alignment horizontal="center" vertical="center"/>
    </xf>
    <xf numFmtId="179" fontId="0" fillId="0" borderId="71" xfId="1" applyNumberFormat="1" applyFont="1" applyBorder="1" applyAlignment="1">
      <alignment horizontal="center" vertical="center"/>
    </xf>
    <xf numFmtId="43" fontId="2" fillId="80" borderId="48" xfId="62" quotePrefix="1" applyFont="1" applyFill="1" applyBorder="1" applyAlignment="1">
      <alignment horizontal="center" vertical="center"/>
    </xf>
    <xf numFmtId="179" fontId="0" fillId="0" borderId="35" xfId="1" applyNumberFormat="1" applyFont="1" applyFill="1" applyBorder="1"/>
    <xf numFmtId="179" fontId="0" fillId="0" borderId="35" xfId="1" applyNumberFormat="1" applyFont="1" applyBorder="1"/>
    <xf numFmtId="179" fontId="0" fillId="0" borderId="34" xfId="1" applyNumberFormat="1" applyFont="1" applyBorder="1" applyAlignment="1">
      <alignment horizontal="center" vertical="center"/>
    </xf>
    <xf numFmtId="179" fontId="0" fillId="0" borderId="34" xfId="1" applyNumberFormat="1" applyFont="1" applyFill="1" applyBorder="1" applyAlignment="1">
      <alignment horizontal="center" vertical="center"/>
    </xf>
    <xf numFmtId="189" fontId="1" fillId="0" borderId="64" xfId="62" applyNumberFormat="1" applyFont="1" applyFill="1" applyBorder="1" applyAlignment="1">
      <alignment horizontal="right" vertical="center"/>
    </xf>
    <xf numFmtId="189" fontId="1" fillId="0" borderId="72" xfId="62" applyNumberFormat="1" applyFont="1" applyFill="1" applyBorder="1" applyAlignment="1">
      <alignment horizontal="right" vertical="center"/>
    </xf>
    <xf numFmtId="179" fontId="5" fillId="0" borderId="0" xfId="0" applyNumberFormat="1" applyFont="1"/>
    <xf numFmtId="0" fontId="0" fillId="79" borderId="0" xfId="0" applyFill="1"/>
    <xf numFmtId="43" fontId="1" fillId="0" borderId="46" xfId="62" quotePrefix="1" applyFont="1" applyFill="1" applyBorder="1" applyAlignment="1">
      <alignment horizontal="center" vertical="center"/>
    </xf>
    <xf numFmtId="178" fontId="64" fillId="0" borderId="46" xfId="2" applyNumberFormat="1" applyFont="1" applyFill="1" applyBorder="1" applyAlignment="1">
      <alignment horizontal="center" vertical="center"/>
    </xf>
    <xf numFmtId="189" fontId="0" fillId="0" borderId="73" xfId="0" applyNumberFormat="1" applyFont="1" applyBorder="1" applyAlignment="1">
      <alignment horizontal="right" vertical="center"/>
    </xf>
    <xf numFmtId="179" fontId="0" fillId="0" borderId="71" xfId="1" applyNumberFormat="1" applyFont="1" applyBorder="1" applyAlignment="1">
      <alignment vertical="center"/>
    </xf>
    <xf numFmtId="178" fontId="64" fillId="0" borderId="48" xfId="2" applyNumberFormat="1" applyFont="1" applyFill="1" applyBorder="1" applyAlignment="1">
      <alignment horizontal="center" vertical="center"/>
    </xf>
    <xf numFmtId="43" fontId="1" fillId="0" borderId="48" xfId="62" quotePrefix="1" applyFont="1" applyFill="1" applyBorder="1" applyAlignment="1">
      <alignment horizontal="center" vertical="center"/>
    </xf>
    <xf numFmtId="43" fontId="1" fillId="0" borderId="48" xfId="62" quotePrefix="1" applyFont="1" applyFill="1" applyBorder="1" applyAlignment="1">
      <alignment horizontal="center" vertical="center"/>
    </xf>
    <xf numFmtId="43" fontId="1" fillId="81" borderId="48" xfId="62" quotePrefix="1" applyFont="1" applyFill="1" applyBorder="1" applyAlignment="1">
      <alignment horizontal="center" vertical="center"/>
    </xf>
    <xf numFmtId="178" fontId="1" fillId="81" borderId="48" xfId="62" quotePrefix="1" applyNumberFormat="1" applyFont="1" applyFill="1" applyBorder="1" applyAlignment="1">
      <alignment horizontal="center" vertical="center"/>
    </xf>
    <xf numFmtId="189" fontId="5" fillId="0" borderId="74" xfId="62" applyNumberFormat="1" applyFont="1" applyFill="1" applyBorder="1" applyAlignment="1">
      <alignment horizontal="right" vertical="center"/>
    </xf>
    <xf numFmtId="43" fontId="2" fillId="0" borderId="48" xfId="62" quotePrefix="1" applyFont="1" applyFill="1" applyBorder="1" applyAlignment="1">
      <alignment horizontal="center" vertical="center"/>
    </xf>
    <xf numFmtId="43" fontId="2" fillId="80" borderId="48" xfId="62" quotePrefix="1" applyFont="1" applyFill="1" applyBorder="1" applyAlignment="1">
      <alignment horizontal="center" vertical="center"/>
    </xf>
    <xf numFmtId="178" fontId="1" fillId="80" borderId="48" xfId="62" quotePrefix="1" applyNumberFormat="1" applyFont="1" applyFill="1" applyBorder="1" applyAlignment="1">
      <alignment horizontal="center" vertical="center"/>
    </xf>
    <xf numFmtId="43" fontId="2" fillId="81" borderId="48" xfId="62" quotePrefix="1" applyFont="1" applyFill="1" applyBorder="1" applyAlignment="1">
      <alignment horizontal="center" vertical="center"/>
    </xf>
    <xf numFmtId="178" fontId="1" fillId="0" borderId="48" xfId="62" quotePrefix="1" applyNumberFormat="1" applyFont="1" applyFill="1" applyBorder="1" applyAlignment="1">
      <alignment horizontal="center" vertical="center"/>
    </xf>
    <xf numFmtId="43" fontId="1" fillId="2" borderId="48" xfId="62" quotePrefix="1" applyFont="1" applyFill="1" applyBorder="1" applyAlignment="1">
      <alignment horizontal="center" vertical="center"/>
    </xf>
    <xf numFmtId="43" fontId="2" fillId="39" borderId="48" xfId="62" quotePrefix="1" applyFont="1" applyFill="1" applyBorder="1" applyAlignment="1">
      <alignment horizontal="center" vertical="center"/>
    </xf>
    <xf numFmtId="178" fontId="1" fillId="39" borderId="48" xfId="62" quotePrefix="1" applyNumberFormat="1" applyFont="1" applyFill="1" applyBorder="1" applyAlignment="1">
      <alignment horizontal="center" vertical="center"/>
    </xf>
    <xf numFmtId="178" fontId="1" fillId="88" borderId="48" xfId="62" quotePrefix="1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78" fontId="1" fillId="84" borderId="46" xfId="62" quotePrefix="1" applyNumberFormat="1" applyFont="1" applyFill="1" applyBorder="1" applyAlignment="1">
      <alignment horizontal="center" vertical="center"/>
    </xf>
    <xf numFmtId="178" fontId="1" fillId="84" borderId="48" xfId="62" quotePrefix="1" applyNumberFormat="1" applyFont="1" applyFill="1" applyBorder="1" applyAlignment="1">
      <alignment horizontal="center" vertical="center"/>
    </xf>
    <xf numFmtId="186" fontId="19" fillId="0" borderId="57" xfId="0" applyNumberFormat="1" applyFont="1" applyFill="1" applyBorder="1" applyAlignment="1">
      <alignment horizontal="center" vertical="center"/>
    </xf>
    <xf numFmtId="43" fontId="1" fillId="0" borderId="48" xfId="62" quotePrefix="1" applyFont="1" applyFill="1" applyBorder="1" applyAlignment="1">
      <alignment horizontal="center" vertical="center"/>
    </xf>
    <xf numFmtId="179" fontId="0" fillId="0" borderId="35" xfId="1" applyNumberFormat="1" applyFont="1" applyBorder="1" applyAlignment="1">
      <alignment horizontal="center" vertical="center"/>
    </xf>
    <xf numFmtId="179" fontId="0" fillId="0" borderId="48" xfId="1" applyNumberFormat="1" applyFont="1" applyBorder="1" applyAlignment="1">
      <alignment horizontal="center" vertical="center"/>
    </xf>
    <xf numFmtId="179" fontId="0" fillId="0" borderId="34" xfId="1" applyNumberFormat="1" applyFont="1" applyBorder="1" applyAlignment="1">
      <alignment horizontal="center" vertical="center"/>
    </xf>
    <xf numFmtId="178" fontId="1" fillId="80" borderId="10" xfId="62" applyNumberFormat="1" applyFont="1" applyFill="1" applyBorder="1" applyAlignment="1">
      <alignment horizontal="center" vertical="center"/>
    </xf>
    <xf numFmtId="43" fontId="1" fillId="0" borderId="6" xfId="62" quotePrefix="1" applyFont="1" applyFill="1" applyBorder="1" applyAlignment="1">
      <alignment horizontal="center" vertical="center"/>
    </xf>
    <xf numFmtId="43" fontId="1" fillId="0" borderId="57" xfId="62" quotePrefix="1" applyFont="1" applyFill="1" applyBorder="1" applyAlignment="1">
      <alignment horizontal="center" vertical="center"/>
    </xf>
    <xf numFmtId="179" fontId="0" fillId="0" borderId="34" xfId="1" applyNumberFormat="1" applyFont="1" applyFill="1" applyBorder="1" applyAlignment="1">
      <alignment horizontal="center" vertical="center"/>
    </xf>
    <xf numFmtId="179" fontId="0" fillId="0" borderId="35" xfId="1" applyNumberFormat="1" applyFont="1" applyFill="1" applyBorder="1" applyAlignment="1">
      <alignment horizontal="center" vertical="center"/>
    </xf>
    <xf numFmtId="178" fontId="1" fillId="0" borderId="10" xfId="62" applyNumberFormat="1" applyFont="1" applyFill="1" applyBorder="1" applyAlignment="1">
      <alignment vertical="center"/>
    </xf>
    <xf numFmtId="189" fontId="1" fillId="0" borderId="34" xfId="62" applyNumberFormat="1" applyFont="1" applyFill="1" applyBorder="1" applyAlignment="1">
      <alignment horizontal="right" vertical="center"/>
    </xf>
    <xf numFmtId="189" fontId="60" fillId="0" borderId="34" xfId="1" applyNumberFormat="1" applyFont="1" applyFill="1" applyBorder="1" applyAlignment="1">
      <alignment horizontal="right" vertical="center"/>
    </xf>
    <xf numFmtId="189" fontId="0" fillId="0" borderId="34" xfId="0" applyNumberFormat="1" applyFont="1" applyBorder="1" applyAlignment="1">
      <alignment horizontal="right" vertical="center"/>
    </xf>
    <xf numFmtId="189" fontId="60" fillId="0" borderId="34" xfId="62" applyNumberFormat="1" applyFont="1" applyFill="1" applyBorder="1" applyAlignment="1">
      <alignment horizontal="right" vertical="center"/>
    </xf>
    <xf numFmtId="178" fontId="67" fillId="0" borderId="48" xfId="2" applyNumberFormat="1" applyFont="1" applyFill="1" applyBorder="1" applyAlignment="1">
      <alignment horizontal="center" vertical="center"/>
    </xf>
    <xf numFmtId="178" fontId="68" fillId="0" borderId="48" xfId="2" applyNumberFormat="1" applyFont="1" applyFill="1" applyBorder="1" applyAlignment="1">
      <alignment horizontal="center" vertical="center"/>
    </xf>
    <xf numFmtId="178" fontId="69" fillId="0" borderId="48" xfId="2" applyNumberFormat="1" applyFont="1" applyFill="1" applyBorder="1" applyAlignment="1">
      <alignment horizontal="center" vertical="center"/>
    </xf>
    <xf numFmtId="178" fontId="70" fillId="0" borderId="48" xfId="2" applyNumberFormat="1" applyFont="1" applyFill="1" applyBorder="1" applyAlignment="1">
      <alignment horizontal="center" vertical="center"/>
    </xf>
    <xf numFmtId="178" fontId="71" fillId="0" borderId="48" xfId="2" applyNumberFormat="1" applyFont="1" applyFill="1" applyBorder="1" applyAlignment="1">
      <alignment horizontal="center" vertical="center"/>
    </xf>
    <xf numFmtId="189" fontId="0" fillId="0" borderId="0" xfId="0" applyNumberFormat="1"/>
    <xf numFmtId="186" fontId="19" fillId="79" borderId="48" xfId="0" applyNumberFormat="1" applyFont="1" applyFill="1" applyBorder="1" applyAlignment="1">
      <alignment horizontal="center" vertical="center"/>
    </xf>
    <xf numFmtId="178" fontId="1" fillId="2" borderId="48" xfId="62" quotePrefix="1" applyNumberFormat="1" applyFont="1" applyFill="1" applyBorder="1" applyAlignment="1">
      <alignment horizontal="center" vertical="center"/>
    </xf>
    <xf numFmtId="43" fontId="63" fillId="80" borderId="48" xfId="62" quotePrefix="1" applyFont="1" applyFill="1" applyBorder="1" applyAlignment="1">
      <alignment horizontal="center" vertical="center"/>
    </xf>
    <xf numFmtId="43" fontId="63" fillId="0" borderId="48" xfId="62" quotePrefix="1" applyFont="1" applyFill="1" applyBorder="1" applyAlignment="1">
      <alignment horizontal="center" vertical="center"/>
    </xf>
    <xf numFmtId="43" fontId="60" fillId="0" borderId="48" xfId="62" quotePrefix="1" applyFont="1" applyFill="1" applyBorder="1" applyAlignment="1">
      <alignment horizontal="center" vertical="center"/>
    </xf>
    <xf numFmtId="179" fontId="0" fillId="0" borderId="34" xfId="1" applyNumberFormat="1" applyFont="1" applyFill="1" applyBorder="1" applyAlignment="1">
      <alignment vertical="center"/>
    </xf>
    <xf numFmtId="178" fontId="1" fillId="80" borderId="10" xfId="62" applyNumberFormat="1" applyFont="1" applyFill="1" applyBorder="1" applyAlignment="1">
      <alignment vertical="center"/>
    </xf>
    <xf numFmtId="178" fontId="66" fillId="0" borderId="48" xfId="2" applyNumberFormat="1" applyFont="1" applyFill="1" applyBorder="1" applyAlignment="1">
      <alignment horizontal="left" vertical="center"/>
    </xf>
    <xf numFmtId="178" fontId="65" fillId="0" borderId="48" xfId="2" applyNumberFormat="1" applyFont="1" applyFill="1" applyBorder="1" applyAlignment="1">
      <alignment horizontal="left" vertical="center"/>
    </xf>
    <xf numFmtId="178" fontId="69" fillId="0" borderId="57" xfId="2" applyNumberFormat="1" applyFont="1" applyFill="1" applyBorder="1" applyAlignment="1">
      <alignment horizontal="left" vertical="center"/>
    </xf>
    <xf numFmtId="178" fontId="51" fillId="0" borderId="57" xfId="2" applyNumberFormat="1" applyFont="1" applyFill="1" applyBorder="1" applyAlignment="1">
      <alignment horizontal="left" vertical="center"/>
    </xf>
    <xf numFmtId="189" fontId="1" fillId="80" borderId="64" xfId="62" applyNumberFormat="1" applyFont="1" applyFill="1" applyBorder="1" applyAlignment="1">
      <alignment horizontal="right" vertical="center"/>
    </xf>
    <xf numFmtId="189" fontId="1" fillId="80" borderId="34" xfId="62" applyNumberFormat="1" applyFont="1" applyFill="1" applyBorder="1" applyAlignment="1">
      <alignment horizontal="right" vertical="center"/>
    </xf>
    <xf numFmtId="43" fontId="63" fillId="2" borderId="48" xfId="62" quotePrefix="1" applyFont="1" applyFill="1" applyBorder="1" applyAlignment="1">
      <alignment horizontal="center" vertical="center"/>
    </xf>
    <xf numFmtId="189" fontId="1" fillId="2" borderId="34" xfId="62" applyNumberFormat="1" applyFont="1" applyFill="1" applyBorder="1" applyAlignment="1">
      <alignment horizontal="right" vertical="center"/>
    </xf>
    <xf numFmtId="189" fontId="1" fillId="80" borderId="72" xfId="62" applyNumberFormat="1" applyFont="1" applyFill="1" applyBorder="1" applyAlignment="1">
      <alignment horizontal="right" vertical="center"/>
    </xf>
    <xf numFmtId="189" fontId="60" fillId="80" borderId="34" xfId="62" applyNumberFormat="1" applyFont="1" applyFill="1" applyBorder="1" applyAlignment="1">
      <alignment horizontal="right" vertical="center"/>
    </xf>
    <xf numFmtId="189" fontId="1" fillId="2" borderId="72" xfId="62" applyNumberFormat="1" applyFont="1" applyFill="1" applyBorder="1" applyAlignment="1">
      <alignment horizontal="right" vertical="center"/>
    </xf>
    <xf numFmtId="189" fontId="1" fillId="2" borderId="64" xfId="62" applyNumberFormat="1" applyFont="1" applyFill="1" applyBorder="1" applyAlignment="1">
      <alignment horizontal="right" vertical="center"/>
    </xf>
    <xf numFmtId="189" fontId="0" fillId="80" borderId="34" xfId="0" applyNumberFormat="1" applyFont="1" applyFill="1" applyBorder="1" applyAlignment="1">
      <alignment horizontal="right"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right"/>
    </xf>
    <xf numFmtId="43" fontId="60" fillId="80" borderId="48" xfId="62" quotePrefix="1" applyFont="1" applyFill="1" applyBorder="1" applyAlignment="1">
      <alignment horizontal="center" vertical="center"/>
    </xf>
    <xf numFmtId="43" fontId="60" fillId="0" borderId="12" xfId="62" quotePrefix="1" applyFont="1" applyFill="1" applyBorder="1" applyAlignment="1">
      <alignment horizontal="center" vertical="center"/>
    </xf>
    <xf numFmtId="43" fontId="60" fillId="0" borderId="34" xfId="62" quotePrefix="1" applyFont="1" applyFill="1" applyBorder="1" applyAlignment="1">
      <alignment horizontal="center" vertical="center"/>
    </xf>
    <xf numFmtId="43" fontId="1" fillId="81" borderId="48" xfId="62" quotePrefix="1" applyFont="1" applyFill="1" applyBorder="1" applyAlignment="1">
      <alignment horizontal="center" vertical="center"/>
    </xf>
    <xf numFmtId="43" fontId="1" fillId="0" borderId="48" xfId="62" quotePrefix="1" applyFont="1" applyFill="1" applyBorder="1" applyAlignment="1">
      <alignment horizontal="center" vertical="center"/>
    </xf>
    <xf numFmtId="43" fontId="1" fillId="0" borderId="57" xfId="62" quotePrefix="1" applyFont="1" applyFill="1" applyBorder="1" applyAlignment="1">
      <alignment horizontal="center" vertical="center"/>
    </xf>
    <xf numFmtId="179" fontId="0" fillId="0" borderId="36" xfId="1" applyNumberFormat="1" applyFont="1" applyFill="1" applyBorder="1" applyAlignment="1">
      <alignment vertical="center"/>
    </xf>
    <xf numFmtId="179" fontId="0" fillId="0" borderId="57" xfId="1" applyNumberFormat="1" applyFont="1" applyFill="1" applyBorder="1" applyAlignment="1">
      <alignment vertical="center"/>
    </xf>
    <xf numFmtId="179" fontId="0" fillId="0" borderId="41" xfId="1" applyNumberFormat="1" applyFont="1" applyBorder="1" applyAlignment="1">
      <alignment vertical="center"/>
    </xf>
    <xf numFmtId="43" fontId="63" fillId="80" borderId="6" xfId="62" quotePrefix="1" applyFont="1" applyFill="1" applyBorder="1" applyAlignment="1">
      <alignment vertical="center"/>
    </xf>
    <xf numFmtId="43" fontId="63" fillId="80" borderId="8" xfId="62" quotePrefix="1" applyFont="1" applyFill="1" applyBorder="1" applyAlignment="1">
      <alignment vertical="center"/>
    </xf>
    <xf numFmtId="43" fontId="63" fillId="80" borderId="57" xfId="62" quotePrefix="1" applyFont="1" applyFill="1" applyBorder="1" applyAlignment="1">
      <alignment vertical="center"/>
    </xf>
    <xf numFmtId="43" fontId="63" fillId="2" borderId="6" xfId="62" quotePrefix="1" applyFont="1" applyFill="1" applyBorder="1" applyAlignment="1">
      <alignment vertical="center"/>
    </xf>
    <xf numFmtId="43" fontId="63" fillId="2" borderId="8" xfId="62" quotePrefix="1" applyFont="1" applyFill="1" applyBorder="1" applyAlignment="1">
      <alignment vertical="center"/>
    </xf>
    <xf numFmtId="179" fontId="0" fillId="0" borderId="37" xfId="1" applyNumberFormat="1" applyFont="1" applyFill="1" applyBorder="1" applyAlignment="1">
      <alignment vertical="center"/>
    </xf>
    <xf numFmtId="179" fontId="0" fillId="0" borderId="32" xfId="1" applyNumberFormat="1" applyFont="1" applyFill="1" applyBorder="1" applyAlignment="1">
      <alignment vertical="center"/>
    </xf>
    <xf numFmtId="179" fontId="0" fillId="0" borderId="8" xfId="1" applyNumberFormat="1" applyFont="1" applyFill="1" applyBorder="1" applyAlignment="1">
      <alignment vertical="center"/>
    </xf>
    <xf numFmtId="179" fontId="0" fillId="0" borderId="31" xfId="1" applyNumberFormat="1" applyFont="1" applyFill="1" applyBorder="1" applyAlignment="1">
      <alignment vertical="center"/>
    </xf>
    <xf numFmtId="178" fontId="1" fillId="80" borderId="59" xfId="62" applyNumberFormat="1" applyFont="1" applyFill="1" applyBorder="1" applyAlignment="1">
      <alignment vertical="center"/>
    </xf>
    <xf numFmtId="178" fontId="1" fillId="80" borderId="75" xfId="62" applyNumberFormat="1" applyFont="1" applyFill="1" applyBorder="1" applyAlignment="1">
      <alignment vertical="center"/>
    </xf>
    <xf numFmtId="178" fontId="1" fillId="80" borderId="11" xfId="62" applyNumberFormat="1" applyFont="1" applyFill="1" applyBorder="1" applyAlignment="1">
      <alignment vertical="center"/>
    </xf>
    <xf numFmtId="179" fontId="0" fillId="0" borderId="31" xfId="1" applyNumberFormat="1" applyFont="1" applyBorder="1" applyAlignment="1">
      <alignment vertical="center"/>
    </xf>
    <xf numFmtId="43" fontId="60" fillId="80" borderId="6" xfId="62" quotePrefix="1" applyFont="1" applyFill="1" applyBorder="1" applyAlignment="1">
      <alignment vertical="center"/>
    </xf>
    <xf numFmtId="178" fontId="1" fillId="2" borderId="59" xfId="62" applyNumberFormat="1" applyFont="1" applyFill="1" applyBorder="1" applyAlignment="1">
      <alignment vertical="center"/>
    </xf>
    <xf numFmtId="178" fontId="1" fillId="2" borderId="75" xfId="62" applyNumberFormat="1" applyFont="1" applyFill="1" applyBorder="1" applyAlignment="1">
      <alignment vertical="center"/>
    </xf>
    <xf numFmtId="179" fontId="0" fillId="0" borderId="41" xfId="1" applyNumberFormat="1" applyFont="1" applyFill="1" applyBorder="1" applyAlignment="1">
      <alignment vertical="center"/>
    </xf>
    <xf numFmtId="178" fontId="1" fillId="2" borderId="6" xfId="62" applyNumberFormat="1" applyFont="1" applyFill="1" applyBorder="1" applyAlignment="1">
      <alignment vertical="center"/>
    </xf>
    <xf numFmtId="178" fontId="1" fillId="2" borderId="8" xfId="62" applyNumberFormat="1" applyFont="1" applyFill="1" applyBorder="1" applyAlignment="1">
      <alignment vertical="center"/>
    </xf>
    <xf numFmtId="178" fontId="70" fillId="0" borderId="48" xfId="2" applyNumberFormat="1" applyFont="1" applyFill="1" applyBorder="1" applyAlignment="1">
      <alignment horizontal="left" vertical="center"/>
    </xf>
    <xf numFmtId="178" fontId="72" fillId="0" borderId="57" xfId="2" applyNumberFormat="1" applyFont="1" applyFill="1" applyBorder="1" applyAlignment="1">
      <alignment horizontal="left" vertical="center"/>
    </xf>
    <xf numFmtId="49" fontId="51" fillId="0" borderId="57" xfId="2" applyNumberFormat="1" applyFont="1" applyBorder="1" applyAlignment="1">
      <alignment horizontal="center" vertical="center"/>
    </xf>
    <xf numFmtId="178" fontId="71" fillId="79" borderId="48" xfId="2" applyNumberFormat="1" applyFont="1" applyFill="1" applyBorder="1" applyAlignment="1">
      <alignment horizontal="left" vertical="center"/>
    </xf>
    <xf numFmtId="190" fontId="1" fillId="0" borderId="48" xfId="62" quotePrefix="1" applyNumberFormat="1" applyFont="1" applyFill="1" applyBorder="1" applyAlignment="1">
      <alignment horizontal="center" vertical="center"/>
    </xf>
    <xf numFmtId="179" fontId="1" fillId="0" borderId="48" xfId="1" quotePrefix="1" applyNumberFormat="1" applyFont="1" applyFill="1" applyBorder="1" applyAlignment="1">
      <alignment horizontal="center" vertical="center"/>
    </xf>
    <xf numFmtId="43" fontId="60" fillId="81" borderId="48" xfId="62" quotePrefix="1" applyFont="1" applyFill="1" applyBorder="1" applyAlignment="1">
      <alignment horizontal="center" vertical="center"/>
    </xf>
    <xf numFmtId="43" fontId="60" fillId="2" borderId="48" xfId="62" quotePrefix="1" applyFont="1" applyFill="1" applyBorder="1" applyAlignment="1">
      <alignment horizontal="center" vertical="center"/>
    </xf>
    <xf numFmtId="179" fontId="1" fillId="81" borderId="48" xfId="1" quotePrefix="1" applyNumberFormat="1" applyFont="1" applyFill="1" applyBorder="1" applyAlignment="1">
      <alignment horizontal="center" vertical="center"/>
    </xf>
    <xf numFmtId="179" fontId="1" fillId="2" borderId="48" xfId="1" quotePrefix="1" applyNumberFormat="1" applyFont="1" applyFill="1" applyBorder="1" applyAlignment="1">
      <alignment horizontal="center" vertical="center"/>
    </xf>
    <xf numFmtId="179" fontId="1" fillId="81" borderId="1" xfId="1" quotePrefix="1" applyNumberFormat="1" applyFont="1" applyFill="1" applyBorder="1" applyAlignment="1">
      <alignment horizontal="center" vertical="center"/>
    </xf>
    <xf numFmtId="179" fontId="60" fillId="81" borderId="48" xfId="1" quotePrefix="1" applyNumberFormat="1" applyFont="1" applyFill="1" applyBorder="1" applyAlignment="1">
      <alignment horizontal="center" vertical="center"/>
    </xf>
    <xf numFmtId="43" fontId="1" fillId="81" borderId="1" xfId="62" quotePrefix="1" applyFont="1" applyFill="1" applyBorder="1" applyAlignment="1">
      <alignment horizontal="center" vertical="center"/>
    </xf>
    <xf numFmtId="179" fontId="0" fillId="0" borderId="71" xfId="1" applyNumberFormat="1" applyFont="1" applyFill="1" applyBorder="1" applyAlignment="1">
      <alignment vertical="center"/>
    </xf>
    <xf numFmtId="178" fontId="1" fillId="2" borderId="46" xfId="62" quotePrefix="1" applyNumberFormat="1" applyFont="1" applyFill="1" applyBorder="1" applyAlignment="1">
      <alignment vertical="center"/>
    </xf>
    <xf numFmtId="38" fontId="0" fillId="0" borderId="35" xfId="1" applyNumberFormat="1" applyFont="1" applyBorder="1" applyAlignment="1">
      <alignment vertical="center"/>
    </xf>
    <xf numFmtId="43" fontId="1" fillId="81" borderId="6" xfId="62" quotePrefix="1" applyFont="1" applyFill="1" applyBorder="1" applyAlignment="1">
      <alignment horizontal="center" vertical="center"/>
    </xf>
    <xf numFmtId="43" fontId="1" fillId="81" borderId="8" xfId="62" quotePrefix="1" applyFont="1" applyFill="1" applyBorder="1" applyAlignment="1">
      <alignment horizontal="center" vertical="center"/>
    </xf>
    <xf numFmtId="43" fontId="1" fillId="81" borderId="57" xfId="62" quotePrefix="1" applyFont="1" applyFill="1" applyBorder="1" applyAlignment="1">
      <alignment horizontal="center" vertical="center"/>
    </xf>
    <xf numFmtId="43" fontId="1" fillId="2" borderId="6" xfId="62" quotePrefix="1" applyFont="1" applyFill="1" applyBorder="1" applyAlignment="1">
      <alignment horizontal="center" vertical="center"/>
    </xf>
    <xf numFmtId="43" fontId="1" fillId="2" borderId="57" xfId="62" quotePrefix="1" applyFont="1" applyFill="1" applyBorder="1" applyAlignment="1">
      <alignment horizontal="center" vertical="center"/>
    </xf>
    <xf numFmtId="43" fontId="1" fillId="2" borderId="8" xfId="62" quotePrefix="1" applyFont="1" applyFill="1" applyBorder="1" applyAlignment="1">
      <alignment horizontal="center" vertical="center"/>
    </xf>
    <xf numFmtId="190" fontId="1" fillId="0" borderId="57" xfId="62" quotePrefix="1" applyNumberFormat="1" applyFont="1" applyFill="1" applyBorder="1" applyAlignment="1">
      <alignment horizontal="center" vertical="center"/>
    </xf>
    <xf numFmtId="43" fontId="63" fillId="0" borderId="57" xfId="62" quotePrefix="1" applyFont="1" applyFill="1" applyBorder="1" applyAlignment="1">
      <alignment horizontal="center" vertical="center"/>
    </xf>
    <xf numFmtId="178" fontId="1" fillId="0" borderId="57" xfId="62" quotePrefix="1" applyNumberFormat="1" applyFont="1" applyFill="1" applyBorder="1" applyAlignment="1">
      <alignment horizontal="center" vertical="center"/>
    </xf>
    <xf numFmtId="189" fontId="1" fillId="0" borderId="32" xfId="62" applyNumberFormat="1" applyFont="1" applyFill="1" applyBorder="1" applyAlignment="1">
      <alignment horizontal="right" vertical="center"/>
    </xf>
    <xf numFmtId="178" fontId="69" fillId="0" borderId="49" xfId="2" applyNumberFormat="1" applyFont="1" applyFill="1" applyBorder="1" applyAlignment="1">
      <alignment horizontal="left" vertical="center"/>
    </xf>
    <xf numFmtId="190" fontId="1" fillId="0" borderId="49" xfId="62" quotePrefix="1" applyNumberFormat="1" applyFont="1" applyFill="1" applyBorder="1" applyAlignment="1">
      <alignment horizontal="center" vertical="center"/>
    </xf>
    <xf numFmtId="43" fontId="1" fillId="0" borderId="49" xfId="62" quotePrefix="1" applyFont="1" applyFill="1" applyBorder="1" applyAlignment="1">
      <alignment horizontal="center" vertical="center"/>
    </xf>
    <xf numFmtId="43" fontId="63" fillId="0" borderId="49" xfId="62" quotePrefix="1" applyFont="1" applyFill="1" applyBorder="1" applyAlignment="1">
      <alignment horizontal="center" vertical="center"/>
    </xf>
    <xf numFmtId="178" fontId="1" fillId="0" borderId="49" xfId="62" quotePrefix="1" applyNumberFormat="1" applyFont="1" applyFill="1" applyBorder="1" applyAlignment="1">
      <alignment horizontal="center" vertical="center"/>
    </xf>
    <xf numFmtId="189" fontId="1" fillId="0" borderId="45" xfId="62" applyNumberFormat="1" applyFont="1" applyFill="1" applyBorder="1" applyAlignment="1">
      <alignment horizontal="right" vertical="center"/>
    </xf>
    <xf numFmtId="179" fontId="0" fillId="0" borderId="44" xfId="1" applyNumberFormat="1" applyFont="1" applyBorder="1" applyAlignment="1">
      <alignment vertical="center"/>
    </xf>
    <xf numFmtId="179" fontId="0" fillId="0" borderId="45" xfId="1" applyNumberFormat="1" applyFont="1" applyBorder="1" applyAlignment="1">
      <alignment vertical="center"/>
    </xf>
    <xf numFmtId="178" fontId="0" fillId="0" borderId="0" xfId="0" applyNumberFormat="1" applyAlignment="1"/>
    <xf numFmtId="179" fontId="0" fillId="0" borderId="12" xfId="1" applyNumberFormat="1" applyFont="1" applyFill="1" applyBorder="1" applyAlignment="1">
      <alignment vertical="center"/>
    </xf>
    <xf numFmtId="179" fontId="0" fillId="0" borderId="12" xfId="1" applyNumberFormat="1" applyFont="1" applyBorder="1" applyAlignment="1">
      <alignment vertical="center"/>
    </xf>
    <xf numFmtId="43" fontId="60" fillId="0" borderId="12" xfId="62" quotePrefix="1" applyFont="1" applyFill="1" applyBorder="1" applyAlignment="1">
      <alignment vertical="center"/>
    </xf>
    <xf numFmtId="179" fontId="0" fillId="0" borderId="0" xfId="1" applyNumberFormat="1" applyFont="1" applyAlignment="1">
      <alignment vertical="center"/>
    </xf>
    <xf numFmtId="43" fontId="60" fillId="81" borderId="6" xfId="62" quotePrefix="1" applyFont="1" applyFill="1" applyBorder="1" applyAlignment="1">
      <alignment horizontal="center" vertical="center"/>
    </xf>
    <xf numFmtId="43" fontId="60" fillId="81" borderId="8" xfId="62" quotePrefix="1" applyFont="1" applyFill="1" applyBorder="1" applyAlignment="1">
      <alignment horizontal="center" vertical="center"/>
    </xf>
    <xf numFmtId="43" fontId="60" fillId="81" borderId="57" xfId="62" quotePrefix="1" applyFont="1" applyFill="1" applyBorder="1" applyAlignment="1">
      <alignment horizontal="center" vertical="center"/>
    </xf>
    <xf numFmtId="43" fontId="60" fillId="2" borderId="6" xfId="62" quotePrefix="1" applyFont="1" applyFill="1" applyBorder="1" applyAlignment="1">
      <alignment horizontal="center" vertical="center"/>
    </xf>
    <xf numFmtId="43" fontId="60" fillId="2" borderId="57" xfId="62" quotePrefix="1" applyFont="1" applyFill="1" applyBorder="1" applyAlignment="1">
      <alignment horizontal="center" vertical="center"/>
    </xf>
    <xf numFmtId="43" fontId="60" fillId="2" borderId="8" xfId="62" quotePrefix="1" applyFont="1" applyFill="1" applyBorder="1" applyAlignment="1">
      <alignment horizontal="center" vertical="center"/>
    </xf>
    <xf numFmtId="178" fontId="59" fillId="0" borderId="57" xfId="2" applyNumberFormat="1" applyFont="1" applyFill="1" applyBorder="1" applyAlignment="1">
      <alignment horizontal="left" vertical="center"/>
    </xf>
    <xf numFmtId="178" fontId="59" fillId="0" borderId="48" xfId="2" applyNumberFormat="1" applyFont="1" applyFill="1" applyBorder="1" applyAlignment="1">
      <alignment horizontal="left" vertical="center"/>
    </xf>
    <xf numFmtId="43" fontId="1" fillId="0" borderId="1" xfId="62" quotePrefix="1" applyFont="1" applyFill="1" applyBorder="1" applyAlignment="1">
      <alignment horizontal="center" vertical="center"/>
    </xf>
    <xf numFmtId="43" fontId="60" fillId="0" borderId="6" xfId="62" quotePrefix="1" applyFont="1" applyFill="1" applyBorder="1" applyAlignment="1">
      <alignment horizontal="center" vertical="center"/>
    </xf>
    <xf numFmtId="43" fontId="60" fillId="0" borderId="49" xfId="62" quotePrefix="1" applyFont="1" applyFill="1" applyBorder="1" applyAlignment="1">
      <alignment horizontal="center" vertical="center"/>
    </xf>
    <xf numFmtId="43" fontId="74" fillId="0" borderId="48" xfId="62" quotePrefix="1" applyFont="1" applyFill="1" applyBorder="1" applyAlignment="1">
      <alignment horizontal="center" vertical="center"/>
    </xf>
    <xf numFmtId="191" fontId="1" fillId="2" borderId="64" xfId="62" applyNumberFormat="1" applyFont="1" applyFill="1" applyBorder="1" applyAlignment="1">
      <alignment horizontal="right" vertical="center"/>
    </xf>
    <xf numFmtId="191" fontId="1" fillId="2" borderId="72" xfId="62" applyNumberFormat="1" applyFont="1" applyFill="1" applyBorder="1" applyAlignment="1">
      <alignment horizontal="right" vertical="center"/>
    </xf>
    <xf numFmtId="191" fontId="60" fillId="81" borderId="34" xfId="62" applyNumberFormat="1" applyFont="1" applyFill="1" applyBorder="1" applyAlignment="1">
      <alignment horizontal="right" vertical="center"/>
    </xf>
    <xf numFmtId="191" fontId="1" fillId="81" borderId="64" xfId="62" applyNumberFormat="1" applyFont="1" applyFill="1" applyBorder="1" applyAlignment="1">
      <alignment horizontal="right" vertical="center"/>
    </xf>
    <xf numFmtId="191" fontId="1" fillId="81" borderId="34" xfId="62" applyNumberFormat="1" applyFont="1" applyFill="1" applyBorder="1" applyAlignment="1">
      <alignment horizontal="right" vertical="center"/>
    </xf>
    <xf numFmtId="191" fontId="1" fillId="2" borderId="34" xfId="62" applyNumberFormat="1" applyFont="1" applyFill="1" applyBorder="1" applyAlignment="1">
      <alignment horizontal="right" vertical="center"/>
    </xf>
    <xf numFmtId="191" fontId="0" fillId="2" borderId="34" xfId="0" applyNumberFormat="1" applyFont="1" applyFill="1" applyBorder="1" applyAlignment="1">
      <alignment horizontal="right" vertical="center"/>
    </xf>
    <xf numFmtId="191" fontId="1" fillId="81" borderId="72" xfId="62" applyNumberFormat="1" applyFont="1" applyFill="1" applyBorder="1" applyAlignment="1">
      <alignment horizontal="right" vertical="center"/>
    </xf>
    <xf numFmtId="191" fontId="60" fillId="0" borderId="34" xfId="1" applyNumberFormat="1" applyFont="1" applyFill="1" applyBorder="1" applyAlignment="1">
      <alignment horizontal="right" vertical="center"/>
    </xf>
    <xf numFmtId="191" fontId="1" fillId="0" borderId="34" xfId="62" applyNumberFormat="1" applyFont="1" applyFill="1" applyBorder="1" applyAlignment="1">
      <alignment horizontal="right" vertical="center"/>
    </xf>
    <xf numFmtId="191" fontId="1" fillId="0" borderId="64" xfId="62" applyNumberFormat="1" applyFont="1" applyFill="1" applyBorder="1" applyAlignment="1">
      <alignment horizontal="right" vertical="center"/>
    </xf>
    <xf numFmtId="191" fontId="0" fillId="0" borderId="34" xfId="0" applyNumberFormat="1" applyFont="1" applyFill="1" applyBorder="1" applyAlignment="1">
      <alignment horizontal="right" vertical="center"/>
    </xf>
    <xf numFmtId="191" fontId="1" fillId="0" borderId="72" xfId="62" applyNumberFormat="1" applyFont="1" applyFill="1" applyBorder="1" applyAlignment="1">
      <alignment horizontal="right" vertical="center"/>
    </xf>
    <xf numFmtId="191" fontId="60" fillId="81" borderId="34" xfId="62" quotePrefix="1" applyNumberFormat="1" applyFont="1" applyFill="1" applyBorder="1" applyAlignment="1">
      <alignment horizontal="right" vertical="center"/>
    </xf>
    <xf numFmtId="43" fontId="60" fillId="0" borderId="34" xfId="62" quotePrefix="1" applyFont="1" applyFill="1" applyBorder="1" applyAlignment="1">
      <alignment horizontal="right" vertical="center"/>
    </xf>
    <xf numFmtId="178" fontId="3" fillId="0" borderId="0" xfId="0" applyNumberFormat="1" applyFont="1" applyAlignment="1">
      <alignment horizontal="right"/>
    </xf>
    <xf numFmtId="178" fontId="1" fillId="0" borderId="64" xfId="62" applyNumberFormat="1" applyFont="1" applyFill="1" applyBorder="1" applyAlignment="1">
      <alignment horizontal="right" vertical="center"/>
    </xf>
    <xf numFmtId="0" fontId="0" fillId="0" borderId="0" xfId="0" applyFont="1" applyAlignment="1">
      <alignment horizontal="right"/>
    </xf>
    <xf numFmtId="0" fontId="0" fillId="0" borderId="47" xfId="0" applyBorder="1"/>
    <xf numFmtId="192" fontId="0" fillId="0" borderId="47" xfId="0" applyNumberFormat="1" applyBorder="1"/>
    <xf numFmtId="0" fontId="0" fillId="0" borderId="47" xfId="0" applyBorder="1" applyAlignment="1">
      <alignment horizontal="right"/>
    </xf>
    <xf numFmtId="193" fontId="19" fillId="0" borderId="46" xfId="0" applyNumberFormat="1" applyFont="1" applyFill="1" applyBorder="1" applyAlignment="1">
      <alignment horizontal="center" vertical="center"/>
    </xf>
    <xf numFmtId="193" fontId="19" fillId="0" borderId="48" xfId="0" applyNumberFormat="1" applyFont="1" applyFill="1" applyBorder="1" applyAlignment="1">
      <alignment horizontal="center" vertical="center"/>
    </xf>
    <xf numFmtId="193" fontId="59" fillId="0" borderId="48" xfId="2" applyNumberFormat="1" applyFont="1" applyBorder="1" applyAlignment="1">
      <alignment horizontal="center" vertical="center"/>
    </xf>
    <xf numFmtId="41" fontId="0" fillId="0" borderId="47" xfId="55783" applyFont="1" applyBorder="1" applyAlignment="1"/>
    <xf numFmtId="193" fontId="0" fillId="0" borderId="47" xfId="0" applyNumberFormat="1" applyBorder="1" applyAlignment="1">
      <alignment horizontal="center" vertical="center"/>
    </xf>
    <xf numFmtId="193" fontId="0" fillId="0" borderId="4" xfId="0" applyNumberFormat="1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93" fontId="0" fillId="0" borderId="50" xfId="0" applyNumberFormat="1" applyBorder="1" applyAlignment="1">
      <alignment horizontal="center" vertical="center" wrapText="1"/>
    </xf>
    <xf numFmtId="178" fontId="2" fillId="0" borderId="37" xfId="62" applyNumberFormat="1" applyFont="1" applyFill="1" applyBorder="1" applyAlignment="1">
      <alignment horizontal="center" vertical="center"/>
    </xf>
    <xf numFmtId="178" fontId="2" fillId="0" borderId="41" xfId="62" applyNumberFormat="1" applyFont="1" applyFill="1" applyBorder="1" applyAlignment="1">
      <alignment horizontal="center" vertical="center"/>
    </xf>
    <xf numFmtId="178" fontId="2" fillId="0" borderId="32" xfId="62" applyNumberFormat="1" applyFont="1" applyFill="1" applyBorder="1" applyAlignment="1">
      <alignment horizontal="center" vertical="center"/>
    </xf>
    <xf numFmtId="43" fontId="2" fillId="79" borderId="6" xfId="62" quotePrefix="1" applyFont="1" applyFill="1" applyBorder="1" applyAlignment="1">
      <alignment horizontal="center" vertical="center"/>
    </xf>
    <xf numFmtId="43" fontId="2" fillId="79" borderId="8" xfId="62" quotePrefix="1" applyFont="1" applyFill="1" applyBorder="1" applyAlignment="1">
      <alignment horizontal="center" vertical="center"/>
    </xf>
    <xf numFmtId="43" fontId="2" fillId="79" borderId="57" xfId="62" quotePrefix="1" applyFont="1" applyFill="1" applyBorder="1" applyAlignment="1">
      <alignment horizontal="center" vertical="center"/>
    </xf>
    <xf numFmtId="186" fontId="19" fillId="0" borderId="6" xfId="0" applyNumberFormat="1" applyFont="1" applyFill="1" applyBorder="1" applyAlignment="1">
      <alignment horizontal="center" vertical="center"/>
    </xf>
    <xf numFmtId="186" fontId="19" fillId="0" borderId="8" xfId="0" applyNumberFormat="1" applyFont="1" applyFill="1" applyBorder="1" applyAlignment="1">
      <alignment horizontal="center" vertical="center"/>
    </xf>
    <xf numFmtId="186" fontId="19" fillId="0" borderId="57" xfId="0" applyNumberFormat="1" applyFont="1" applyFill="1" applyBorder="1" applyAlignment="1">
      <alignment horizontal="center" vertical="center"/>
    </xf>
    <xf numFmtId="178" fontId="59" fillId="0" borderId="6" xfId="2" applyNumberFormat="1" applyFont="1" applyFill="1" applyBorder="1" applyAlignment="1">
      <alignment horizontal="center" vertical="center"/>
    </xf>
    <xf numFmtId="178" fontId="59" fillId="0" borderId="8" xfId="2" applyNumberFormat="1" applyFont="1" applyFill="1" applyBorder="1" applyAlignment="1">
      <alignment horizontal="center" vertical="center"/>
    </xf>
    <xf numFmtId="178" fontId="59" fillId="0" borderId="57" xfId="2" applyNumberFormat="1" applyFont="1" applyFill="1" applyBorder="1" applyAlignment="1">
      <alignment horizontal="center" vertical="center"/>
    </xf>
    <xf numFmtId="179" fontId="0" fillId="0" borderId="6" xfId="1" applyNumberFormat="1" applyFont="1" applyBorder="1" applyAlignment="1">
      <alignment horizontal="center" vertical="center"/>
    </xf>
    <xf numFmtId="179" fontId="0" fillId="0" borderId="57" xfId="1" applyNumberFormat="1" applyFont="1" applyBorder="1" applyAlignment="1">
      <alignment horizontal="center" vertical="center"/>
    </xf>
    <xf numFmtId="179" fontId="0" fillId="0" borderId="8" xfId="1" applyNumberFormat="1" applyFont="1" applyBorder="1" applyAlignment="1">
      <alignment horizontal="center" vertical="center"/>
    </xf>
    <xf numFmtId="179" fontId="0" fillId="0" borderId="36" xfId="1" applyNumberFormat="1" applyFont="1" applyBorder="1" applyAlignment="1">
      <alignment horizontal="center" vertical="center"/>
    </xf>
    <xf numFmtId="179" fontId="0" fillId="0" borderId="31" xfId="1" applyNumberFormat="1" applyFont="1" applyBorder="1" applyAlignment="1">
      <alignment horizontal="center" vertical="center"/>
    </xf>
    <xf numFmtId="179" fontId="0" fillId="0" borderId="33" xfId="1" applyNumberFormat="1" applyFont="1" applyBorder="1" applyAlignment="1">
      <alignment horizontal="center" vertical="center"/>
    </xf>
    <xf numFmtId="179" fontId="0" fillId="0" borderId="37" xfId="1" applyNumberFormat="1" applyFont="1" applyBorder="1" applyAlignment="1">
      <alignment horizontal="center" vertical="center"/>
    </xf>
    <xf numFmtId="179" fontId="0" fillId="0" borderId="41" xfId="1" applyNumberFormat="1" applyFont="1" applyBorder="1" applyAlignment="1">
      <alignment horizontal="center" vertical="center"/>
    </xf>
    <xf numFmtId="179" fontId="0" fillId="0" borderId="32" xfId="1" applyNumberFormat="1" applyFont="1" applyBorder="1" applyAlignment="1">
      <alignment horizontal="center" vertical="center"/>
    </xf>
    <xf numFmtId="16" fontId="2" fillId="5" borderId="4" xfId="0" applyNumberFormat="1" applyFont="1" applyFill="1" applyBorder="1" applyAlignment="1">
      <alignment horizontal="center" vertical="center"/>
    </xf>
    <xf numFmtId="16" fontId="2" fillId="5" borderId="5" xfId="0" applyNumberFormat="1" applyFont="1" applyFill="1" applyBorder="1" applyAlignment="1">
      <alignment horizontal="center" vertical="center"/>
    </xf>
    <xf numFmtId="16" fontId="2" fillId="5" borderId="50" xfId="0" applyNumberFormat="1" applyFont="1" applyFill="1" applyBorder="1" applyAlignment="1">
      <alignment horizontal="center" vertical="center"/>
    </xf>
    <xf numFmtId="186" fontId="19" fillId="0" borderId="6" xfId="0" applyNumberFormat="1" applyFont="1" applyBorder="1" applyAlignment="1">
      <alignment horizontal="center" vertical="center"/>
    </xf>
    <xf numFmtId="186" fontId="19" fillId="0" borderId="57" xfId="0" applyNumberFormat="1" applyFont="1" applyBorder="1" applyAlignment="1">
      <alignment horizontal="center" vertical="center"/>
    </xf>
    <xf numFmtId="179" fontId="0" fillId="0" borderId="1" xfId="1" applyNumberFormat="1" applyFont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178" fontId="4" fillId="78" borderId="24" xfId="1" applyNumberFormat="1" applyFont="1" applyFill="1" applyBorder="1" applyAlignment="1">
      <alignment horizontal="center" vertical="center" wrapText="1"/>
    </xf>
    <xf numFmtId="178" fontId="4" fillId="78" borderId="29" xfId="1" applyNumberFormat="1" applyFont="1" applyFill="1" applyBorder="1" applyAlignment="1">
      <alignment horizontal="center" vertical="center" wrapText="1"/>
    </xf>
    <xf numFmtId="179" fontId="0" fillId="0" borderId="36" xfId="1" applyNumberFormat="1" applyFont="1" applyFill="1" applyBorder="1" applyAlignment="1">
      <alignment horizontal="center" vertical="center"/>
    </xf>
    <xf numFmtId="179" fontId="0" fillId="0" borderId="33" xfId="1" applyNumberFormat="1" applyFont="1" applyFill="1" applyBorder="1" applyAlignment="1">
      <alignment horizontal="center" vertical="center"/>
    </xf>
    <xf numFmtId="16" fontId="2" fillId="5" borderId="68" xfId="0" applyNumberFormat="1" applyFont="1" applyFill="1" applyBorder="1" applyAlignment="1">
      <alignment horizontal="center" vertical="center"/>
    </xf>
    <xf numFmtId="16" fontId="2" fillId="5" borderId="69" xfId="0" applyNumberFormat="1" applyFont="1" applyFill="1" applyBorder="1" applyAlignment="1">
      <alignment horizontal="center" vertical="center"/>
    </xf>
    <xf numFmtId="43" fontId="2" fillId="40" borderId="6" xfId="62" quotePrefix="1" applyFont="1" applyFill="1" applyBorder="1" applyAlignment="1">
      <alignment horizontal="center" vertical="center"/>
    </xf>
    <xf numFmtId="43" fontId="2" fillId="40" borderId="1" xfId="62" quotePrefix="1" applyFont="1" applyFill="1" applyBorder="1" applyAlignment="1">
      <alignment horizontal="center" vertical="center"/>
    </xf>
    <xf numFmtId="43" fontId="2" fillId="81" borderId="6" xfId="62" quotePrefix="1" applyFont="1" applyFill="1" applyBorder="1" applyAlignment="1">
      <alignment horizontal="center" vertical="center"/>
    </xf>
    <xf numFmtId="43" fontId="2" fillId="81" borderId="57" xfId="62" quotePrefix="1" applyFont="1" applyFill="1" applyBorder="1" applyAlignment="1">
      <alignment horizontal="center" vertical="center"/>
    </xf>
    <xf numFmtId="16" fontId="2" fillId="5" borderId="7" xfId="0" applyNumberFormat="1" applyFont="1" applyFill="1" applyBorder="1" applyAlignment="1">
      <alignment horizontal="center" vertical="center"/>
    </xf>
    <xf numFmtId="16" fontId="2" fillId="5" borderId="3" xfId="0" applyNumberFormat="1" applyFont="1" applyFill="1" applyBorder="1" applyAlignment="1">
      <alignment horizontal="center" vertical="center"/>
    </xf>
    <xf numFmtId="43" fontId="2" fillId="80" borderId="6" xfId="62" quotePrefix="1" applyFont="1" applyFill="1" applyBorder="1" applyAlignment="1">
      <alignment horizontal="center" vertical="center"/>
    </xf>
    <xf numFmtId="43" fontId="2" fillId="80" borderId="57" xfId="62" quotePrefix="1" applyFont="1" applyFill="1" applyBorder="1" applyAlignment="1">
      <alignment horizontal="center" vertical="center"/>
    </xf>
    <xf numFmtId="178" fontId="4" fillId="79" borderId="9" xfId="1" applyNumberFormat="1" applyFont="1" applyFill="1" applyBorder="1" applyAlignment="1">
      <alignment horizontal="center" vertical="center" wrapText="1"/>
    </xf>
    <xf numFmtId="178" fontId="4" fillId="79" borderId="23" xfId="1" applyNumberFormat="1" applyFont="1" applyFill="1" applyBorder="1" applyAlignment="1">
      <alignment horizontal="center" vertical="center" wrapText="1"/>
    </xf>
    <xf numFmtId="178" fontId="4" fillId="78" borderId="28" xfId="1" applyNumberFormat="1" applyFont="1" applyFill="1" applyBorder="1" applyAlignment="1">
      <alignment horizontal="center" vertical="center" wrapText="1"/>
    </xf>
    <xf numFmtId="178" fontId="4" fillId="78" borderId="30" xfId="1" applyNumberFormat="1" applyFont="1" applyFill="1" applyBorder="1" applyAlignment="1">
      <alignment horizontal="center" vertical="center" wrapText="1"/>
    </xf>
    <xf numFmtId="178" fontId="4" fillId="78" borderId="27" xfId="1" applyNumberFormat="1" applyFont="1" applyFill="1" applyBorder="1" applyAlignment="1">
      <alignment horizontal="center" vertical="center" wrapText="1"/>
    </xf>
    <xf numFmtId="178" fontId="4" fillId="78" borderId="5" xfId="1" applyNumberFormat="1" applyFont="1" applyFill="1" applyBorder="1" applyAlignment="1">
      <alignment horizontal="center" vertical="center" wrapText="1"/>
    </xf>
    <xf numFmtId="179" fontId="0" fillId="0" borderId="35" xfId="1" applyNumberFormat="1" applyFont="1" applyBorder="1" applyAlignment="1">
      <alignment horizontal="center" vertical="center"/>
    </xf>
    <xf numFmtId="179" fontId="0" fillId="0" borderId="48" xfId="1" applyNumberFormat="1" applyFont="1" applyBorder="1" applyAlignment="1">
      <alignment horizontal="center" vertical="center"/>
    </xf>
    <xf numFmtId="179" fontId="0" fillId="0" borderId="34" xfId="1" applyNumberFormat="1" applyFont="1" applyBorder="1" applyAlignment="1">
      <alignment horizontal="center" vertical="center"/>
    </xf>
    <xf numFmtId="43" fontId="1" fillId="0" borderId="48" xfId="62" quotePrefix="1" applyFont="1" applyFill="1" applyBorder="1" applyAlignment="1">
      <alignment horizontal="center" vertical="center"/>
    </xf>
    <xf numFmtId="43" fontId="1" fillId="0" borderId="6" xfId="62" quotePrefix="1" applyFont="1" applyFill="1" applyBorder="1" applyAlignment="1">
      <alignment horizontal="center" vertical="center"/>
    </xf>
    <xf numFmtId="43" fontId="1" fillId="0" borderId="8" xfId="62" quotePrefix="1" applyFont="1" applyFill="1" applyBorder="1" applyAlignment="1">
      <alignment horizontal="center" vertical="center"/>
    </xf>
    <xf numFmtId="43" fontId="1" fillId="0" borderId="57" xfId="62" quotePrefix="1" applyFont="1" applyFill="1" applyBorder="1" applyAlignment="1">
      <alignment horizontal="center" vertical="center"/>
    </xf>
    <xf numFmtId="179" fontId="0" fillId="0" borderId="34" xfId="1" applyNumberFormat="1" applyFont="1" applyFill="1" applyBorder="1" applyAlignment="1">
      <alignment horizontal="center" vertical="center"/>
    </xf>
    <xf numFmtId="179" fontId="0" fillId="0" borderId="48" xfId="1" applyNumberFormat="1" applyFont="1" applyFill="1" applyBorder="1" applyAlignment="1">
      <alignment horizontal="center" vertical="center"/>
    </xf>
    <xf numFmtId="43" fontId="1" fillId="81" borderId="48" xfId="62" quotePrefix="1" applyFont="1" applyFill="1" applyBorder="1" applyAlignment="1">
      <alignment horizontal="center" vertical="center"/>
    </xf>
    <xf numFmtId="43" fontId="2" fillId="80" borderId="48" xfId="62" quotePrefix="1" applyFont="1" applyFill="1" applyBorder="1" applyAlignment="1">
      <alignment horizontal="center" vertical="center"/>
    </xf>
    <xf numFmtId="43" fontId="2" fillId="81" borderId="48" xfId="62" quotePrefix="1" applyFont="1" applyFill="1" applyBorder="1" applyAlignment="1">
      <alignment horizontal="center" vertical="center"/>
    </xf>
    <xf numFmtId="178" fontId="1" fillId="80" borderId="10" xfId="62" applyNumberFormat="1" applyFont="1" applyFill="1" applyBorder="1" applyAlignment="1">
      <alignment horizontal="center" vertical="center"/>
    </xf>
    <xf numFmtId="178" fontId="1" fillId="81" borderId="10" xfId="62" applyNumberFormat="1" applyFont="1" applyFill="1" applyBorder="1" applyAlignment="1">
      <alignment horizontal="center" vertical="center"/>
    </xf>
    <xf numFmtId="16" fontId="2" fillId="5" borderId="38" xfId="0" applyNumberFormat="1" applyFont="1" applyFill="1" applyBorder="1" applyAlignment="1">
      <alignment horizontal="center" vertical="center"/>
    </xf>
    <xf numFmtId="16" fontId="2" fillId="5" borderId="30" xfId="0" applyNumberFormat="1" applyFont="1" applyFill="1" applyBorder="1" applyAlignment="1">
      <alignment horizontal="center" vertical="center"/>
    </xf>
    <xf numFmtId="178" fontId="1" fillId="79" borderId="10" xfId="62" applyNumberFormat="1" applyFont="1" applyFill="1" applyBorder="1" applyAlignment="1">
      <alignment horizontal="center" vertical="center"/>
    </xf>
    <xf numFmtId="179" fontId="0" fillId="0" borderId="35" xfId="1" applyNumberFormat="1" applyFont="1" applyFill="1" applyBorder="1" applyAlignment="1">
      <alignment horizontal="center" vertical="center"/>
    </xf>
    <xf numFmtId="43" fontId="2" fillId="39" borderId="48" xfId="62" quotePrefix="1" applyFont="1" applyFill="1" applyBorder="1" applyAlignment="1">
      <alignment horizontal="center" vertical="center"/>
    </xf>
    <xf numFmtId="178" fontId="1" fillId="39" borderId="10" xfId="62" applyNumberFormat="1" applyFont="1" applyFill="1" applyBorder="1" applyAlignment="1">
      <alignment horizontal="center" vertical="center"/>
    </xf>
    <xf numFmtId="16" fontId="2" fillId="5" borderId="4" xfId="0" applyNumberFormat="1" applyFont="1" applyFill="1" applyBorder="1" applyAlignment="1">
      <alignment horizontal="center" vertical="center" wrapText="1"/>
    </xf>
    <xf numFmtId="179" fontId="0" fillId="0" borderId="36" xfId="1" applyNumberFormat="1" applyFont="1" applyBorder="1" applyAlignment="1">
      <alignment vertical="center"/>
    </xf>
    <xf numFmtId="179" fontId="0" fillId="0" borderId="31" xfId="1" applyNumberFormat="1" applyFont="1" applyBorder="1" applyAlignment="1">
      <alignment vertical="center"/>
    </xf>
    <xf numFmtId="179" fontId="0" fillId="0" borderId="33" xfId="1" applyNumberFormat="1" applyFont="1" applyBorder="1" applyAlignment="1">
      <alignment vertical="center"/>
    </xf>
    <xf numFmtId="38" fontId="0" fillId="0" borderId="36" xfId="1" applyNumberFormat="1" applyFont="1" applyFill="1" applyBorder="1" applyAlignment="1">
      <alignment vertical="center"/>
    </xf>
    <xf numFmtId="38" fontId="0" fillId="0" borderId="31" xfId="1" applyNumberFormat="1" applyFont="1" applyFill="1" applyBorder="1" applyAlignment="1">
      <alignment vertical="center"/>
    </xf>
    <xf numFmtId="38" fontId="0" fillId="0" borderId="33" xfId="1" applyNumberFormat="1" applyFont="1" applyFill="1" applyBorder="1" applyAlignment="1">
      <alignment vertical="center"/>
    </xf>
    <xf numFmtId="179" fontId="0" fillId="0" borderId="36" xfId="1" applyNumberFormat="1" applyFont="1" applyFill="1" applyBorder="1" applyAlignment="1">
      <alignment vertical="center"/>
    </xf>
    <xf numFmtId="179" fontId="0" fillId="0" borderId="33" xfId="1" applyNumberFormat="1" applyFont="1" applyFill="1" applyBorder="1" applyAlignment="1">
      <alignment vertical="center"/>
    </xf>
    <xf numFmtId="179" fontId="0" fillId="0" borderId="31" xfId="1" applyNumberFormat="1" applyFont="1" applyFill="1" applyBorder="1" applyAlignment="1">
      <alignment horizontal="center" vertical="center"/>
    </xf>
    <xf numFmtId="179" fontId="0" fillId="0" borderId="6" xfId="1" applyNumberFormat="1" applyFont="1" applyFill="1" applyBorder="1" applyAlignment="1">
      <alignment horizontal="center" vertical="center"/>
    </xf>
    <xf numFmtId="179" fontId="0" fillId="0" borderId="8" xfId="1" applyNumberFormat="1" applyFont="1" applyFill="1" applyBorder="1" applyAlignment="1">
      <alignment horizontal="center" vertical="center"/>
    </xf>
    <xf numFmtId="179" fontId="0" fillId="0" borderId="57" xfId="1" applyNumberFormat="1" applyFont="1" applyFill="1" applyBorder="1" applyAlignment="1">
      <alignment horizontal="center" vertical="center"/>
    </xf>
    <xf numFmtId="179" fontId="0" fillId="0" borderId="37" xfId="1" applyNumberFormat="1" applyFont="1" applyFill="1" applyBorder="1" applyAlignment="1">
      <alignment horizontal="center" vertical="center"/>
    </xf>
    <xf numFmtId="179" fontId="0" fillId="0" borderId="41" xfId="1" applyNumberFormat="1" applyFont="1" applyFill="1" applyBorder="1" applyAlignment="1">
      <alignment horizontal="center" vertical="center"/>
    </xf>
    <xf numFmtId="179" fontId="0" fillId="0" borderId="32" xfId="1" applyNumberFormat="1" applyFont="1" applyFill="1" applyBorder="1" applyAlignment="1">
      <alignment horizontal="center" vertical="center"/>
    </xf>
    <xf numFmtId="178" fontId="1" fillId="2" borderId="6" xfId="62" quotePrefix="1" applyNumberFormat="1" applyFont="1" applyFill="1" applyBorder="1" applyAlignment="1">
      <alignment horizontal="center" vertical="center"/>
    </xf>
    <xf numFmtId="178" fontId="1" fillId="2" borderId="8" xfId="62" quotePrefix="1" applyNumberFormat="1" applyFont="1" applyFill="1" applyBorder="1" applyAlignment="1">
      <alignment horizontal="center" vertical="center"/>
    </xf>
    <xf numFmtId="178" fontId="1" fillId="2" borderId="57" xfId="62" quotePrefix="1" applyNumberFormat="1" applyFont="1" applyFill="1" applyBorder="1" applyAlignment="1">
      <alignment horizontal="center" vertical="center"/>
    </xf>
    <xf numFmtId="178" fontId="1" fillId="81" borderId="6" xfId="62" quotePrefix="1" applyNumberFormat="1" applyFont="1" applyFill="1" applyBorder="1" applyAlignment="1">
      <alignment horizontal="center" vertical="center"/>
    </xf>
    <xf numFmtId="178" fontId="1" fillId="81" borderId="8" xfId="62" quotePrefix="1" applyNumberFormat="1" applyFont="1" applyFill="1" applyBorder="1" applyAlignment="1">
      <alignment horizontal="center" vertical="center"/>
    </xf>
    <xf numFmtId="178" fontId="1" fillId="81" borderId="57" xfId="62" quotePrefix="1" applyNumberFormat="1" applyFont="1" applyFill="1" applyBorder="1" applyAlignment="1">
      <alignment horizontal="center" vertical="center"/>
    </xf>
    <xf numFmtId="179" fontId="0" fillId="0" borderId="36" xfId="1" applyNumberFormat="1" applyFont="1" applyFill="1" applyBorder="1" applyAlignment="1">
      <alignment horizontal="center"/>
    </xf>
    <xf numFmtId="179" fontId="0" fillId="0" borderId="33" xfId="1" applyNumberFormat="1" applyFont="1" applyFill="1" applyBorder="1" applyAlignment="1">
      <alignment horizontal="center"/>
    </xf>
    <xf numFmtId="178" fontId="4" fillId="79" borderId="9" xfId="1" applyNumberFormat="1" applyFont="1" applyFill="1" applyBorder="1" applyAlignment="1">
      <alignment vertical="center" wrapText="1"/>
    </xf>
    <xf numFmtId="178" fontId="4" fillId="79" borderId="23" xfId="1" applyNumberFormat="1" applyFont="1" applyFill="1" applyBorder="1" applyAlignment="1">
      <alignment vertical="center" wrapText="1"/>
    </xf>
    <xf numFmtId="179" fontId="0" fillId="0" borderId="31" xfId="1" applyNumberFormat="1" applyFont="1" applyFill="1" applyBorder="1" applyAlignment="1">
      <alignment vertical="center"/>
    </xf>
    <xf numFmtId="16" fontId="3" fillId="5" borderId="38" xfId="0" applyNumberFormat="1" applyFont="1" applyFill="1" applyBorder="1" applyAlignment="1">
      <alignment horizontal="center" vertical="center"/>
    </xf>
    <xf numFmtId="16" fontId="0" fillId="5" borderId="30" xfId="0" applyNumberFormat="1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75" fillId="3" borderId="76" xfId="0" applyFont="1" applyFill="1" applyBorder="1" applyAlignment="1">
      <alignment horizontal="center" vertical="center"/>
    </xf>
    <xf numFmtId="41" fontId="0" fillId="0" borderId="0" xfId="0" applyNumberFormat="1"/>
    <xf numFmtId="0" fontId="76" fillId="79" borderId="47" xfId="0" applyFont="1" applyFill="1" applyBorder="1" applyAlignment="1">
      <alignment horizontal="right"/>
    </xf>
    <xf numFmtId="0" fontId="0" fillId="2" borderId="47" xfId="0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</cellXfs>
  <cellStyles count="55784">
    <cellStyle name="20% - Accent1 2" xfId="5708" xr:uid="{96E49556-150C-4DDF-B134-AB6DCC625E84}"/>
    <cellStyle name="20% - Accent1 2 2" xfId="27792" xr:uid="{CED84614-4890-4DB0-BAA7-8A7AEAEDF110}"/>
    <cellStyle name="20% - Accent2 2" xfId="5709" xr:uid="{F2346A7D-5622-4BF3-9B20-1330A4ECE291}"/>
    <cellStyle name="20% - Accent2 2 2" xfId="27793" xr:uid="{E0CE8D8B-7FBC-4799-BDEE-BA7AFAC62674}"/>
    <cellStyle name="20% - Accent3 2" xfId="5710" xr:uid="{F9DFDEB2-1787-4139-AD42-0776BE330D43}"/>
    <cellStyle name="20% - Accent3 2 2" xfId="27794" xr:uid="{97829EA3-59E6-4FEE-B652-929CBE53ABB1}"/>
    <cellStyle name="20% - Accent4 2" xfId="5711" xr:uid="{E55A5075-2AD7-4A39-886F-A1677E8CE43C}"/>
    <cellStyle name="20% - Accent4 2 2" xfId="27795" xr:uid="{CF2020AA-9C46-498B-BCFB-A0EE0870CFF3}"/>
    <cellStyle name="20% - Accent5 2" xfId="5712" xr:uid="{20E81949-29DE-42BD-8862-DB2B2CE46635}"/>
    <cellStyle name="20% - Accent5 2 2" xfId="27796" xr:uid="{C3046468-22A1-4326-BE50-A06D6685202E}"/>
    <cellStyle name="20% - Accent6 2" xfId="5713" xr:uid="{480E2556-9A5F-421C-BAEA-FEE389076909}"/>
    <cellStyle name="20% - Accent6 2 2" xfId="27797" xr:uid="{2C6EF4FD-82CE-4056-BEA3-9665F4652F63}"/>
    <cellStyle name="20% - 강조색1" xfId="31" builtinId="30" customBuiltin="1"/>
    <cellStyle name="20% - 강조색2" xfId="34" builtinId="34" customBuiltin="1"/>
    <cellStyle name="20% - 강조색3" xfId="37" builtinId="38" customBuiltin="1"/>
    <cellStyle name="20% - 강조색4" xfId="40" builtinId="42" customBuiltin="1"/>
    <cellStyle name="20% - 강조색5" xfId="43" builtinId="46" customBuiltin="1"/>
    <cellStyle name="20% - 강조색6" xfId="46" builtinId="50" customBuiltin="1"/>
    <cellStyle name="40% - Accent1 2" xfId="5714" xr:uid="{305273F2-9B8D-45F9-9090-E2525322D289}"/>
    <cellStyle name="40% - Accent1 2 2" xfId="27798" xr:uid="{77ED7CD5-C283-4401-9279-F8936E065828}"/>
    <cellStyle name="40% - Accent2 2" xfId="5715" xr:uid="{A51F18EA-E64F-47DD-A74C-7DCF697EC605}"/>
    <cellStyle name="40% - Accent2 2 2" xfId="27799" xr:uid="{0379E574-C042-497D-8C5E-EDA373603DC5}"/>
    <cellStyle name="40% - Accent3 2" xfId="5716" xr:uid="{BC45714E-B72E-43EF-8D9E-A15DCC7D62DB}"/>
    <cellStyle name="40% - Accent3 2 2" xfId="27800" xr:uid="{A0BEC358-5BB5-4A8A-9CA5-54AED349E5A6}"/>
    <cellStyle name="40% - Accent4 2" xfId="5717" xr:uid="{6D6E4996-C64A-47D0-AB13-68E2E285EB93}"/>
    <cellStyle name="40% - Accent4 2 2" xfId="27801" xr:uid="{00B49E64-A493-4B15-865D-C77D486E33A0}"/>
    <cellStyle name="40% - Accent5 2" xfId="5718" xr:uid="{2A92CB83-D363-4140-863D-AF68001BB6AC}"/>
    <cellStyle name="40% - Accent5 2 2" xfId="27802" xr:uid="{CEA636F9-0231-4C65-B931-677A9215F156}"/>
    <cellStyle name="40% - Accent6 2" xfId="5719" xr:uid="{5E5FE92E-B893-48C2-B75C-9C57D62AF4BD}"/>
    <cellStyle name="40% - Accent6 2 2" xfId="27803" xr:uid="{C65ACBE0-BB6B-4766-844E-ECF59B0201B2}"/>
    <cellStyle name="40% - 강조색1" xfId="32" builtinId="31" customBuiltin="1"/>
    <cellStyle name="40% - 강조색2" xfId="35" builtinId="35" customBuiltin="1"/>
    <cellStyle name="40% - 강조색3" xfId="38" builtinId="39" customBuiltin="1"/>
    <cellStyle name="40% - 강조색4" xfId="41" builtinId="43" customBuiltin="1"/>
    <cellStyle name="40% - 강조색5" xfId="44" builtinId="47" customBuiltin="1"/>
    <cellStyle name="40% - 강조색6" xfId="47" builtinId="51" customBuiltin="1"/>
    <cellStyle name="60% - Accent1 2" xfId="709" xr:uid="{BED01E65-EAFA-4CD0-B181-418383BF260A}"/>
    <cellStyle name="60% - Accent1 2 2" xfId="5721" xr:uid="{B2DED466-AC2F-47B2-8703-6A648D5A21DF}"/>
    <cellStyle name="60% - Accent1 2 3" xfId="5722" xr:uid="{AAE8E96E-FFE5-4D10-8EB4-67AFC0A9FDC1}"/>
    <cellStyle name="60% - Accent1 2 4" xfId="50801" xr:uid="{92E198D3-149A-4F02-8834-9FB52CA7DA1D}"/>
    <cellStyle name="60% - Accent1 2 5" xfId="5720" xr:uid="{22D5230F-83CD-43A5-832F-1B1163F000F6}"/>
    <cellStyle name="60% - Accent2 2" xfId="710" xr:uid="{716E8DE7-7CFD-46A3-A2FF-AABA2F932891}"/>
    <cellStyle name="60% - Accent2 2 2" xfId="5724" xr:uid="{702ECF88-D3F6-42B7-A534-8B6CC3D54D67}"/>
    <cellStyle name="60% - Accent2 2 3" xfId="5725" xr:uid="{C565A5C2-35F6-444A-A317-6C51A5B4FB8C}"/>
    <cellStyle name="60% - Accent2 2 4" xfId="50802" xr:uid="{95BD292D-3210-48A7-933E-59257F7617B2}"/>
    <cellStyle name="60% - Accent2 2 5" xfId="5723" xr:uid="{FE66485D-0B20-43CF-AFAC-F4F29CA828BC}"/>
    <cellStyle name="60% - Accent3 2" xfId="711" xr:uid="{C1C357F0-36C2-4823-BF49-17BB26138D67}"/>
    <cellStyle name="60% - Accent3 2 2" xfId="5727" xr:uid="{59AC458D-35BE-4047-ACF2-9790B919DA84}"/>
    <cellStyle name="60% - Accent3 2 3" xfId="5728" xr:uid="{CD728EC8-A8E2-43D7-ADE0-7728C50729D5}"/>
    <cellStyle name="60% - Accent3 2 4" xfId="50803" xr:uid="{89776473-3031-453D-A580-AF34082D5E43}"/>
    <cellStyle name="60% - Accent3 2 5" xfId="5726" xr:uid="{A9092CF7-AD12-4E2A-BBC0-C0B483B46112}"/>
    <cellStyle name="60% - Accent4 2" xfId="712" xr:uid="{407B3F65-B37F-458D-B51A-4A412D52963C}"/>
    <cellStyle name="60% - Accent4 2 2" xfId="5730" xr:uid="{83869C1B-0B32-42F5-BBF7-50F8A92AD987}"/>
    <cellStyle name="60% - Accent4 2 3" xfId="5731" xr:uid="{B90978EF-B166-4BA0-9E06-EF22DD096D15}"/>
    <cellStyle name="60% - Accent4 2 4" xfId="50804" xr:uid="{21B97756-A66B-44A5-9831-337224247569}"/>
    <cellStyle name="60% - Accent4 2 5" xfId="5729" xr:uid="{AD28974A-6A92-4577-B9D1-8655B8D0425B}"/>
    <cellStyle name="60% - Accent5 2" xfId="713" xr:uid="{767437E2-A1A2-4BB5-BB11-1E2DA61F53D8}"/>
    <cellStyle name="60% - Accent5 2 2" xfId="5733" xr:uid="{25AE0B8E-67FD-436A-8A7C-56551CCDC1D9}"/>
    <cellStyle name="60% - Accent5 2 3" xfId="5734" xr:uid="{F62BBB42-C08E-4356-9FE8-20042C229F0A}"/>
    <cellStyle name="60% - Accent5 2 4" xfId="50805" xr:uid="{90B2A180-0B47-4B01-B761-1F4AC7FF20B8}"/>
    <cellStyle name="60% - Accent5 2 5" xfId="5732" xr:uid="{D1DE8343-AD33-47B8-AD85-9F57D04E173A}"/>
    <cellStyle name="60% - Accent6 2" xfId="714" xr:uid="{3B9197BE-9B62-4C88-A65C-6BCBCED89FC7}"/>
    <cellStyle name="60% - Accent6 2 2" xfId="5736" xr:uid="{D434FF3A-A573-4FCD-9E0A-C829A62AB5A2}"/>
    <cellStyle name="60% - Accent6 2 3" xfId="5737" xr:uid="{18B4B0B7-AD28-4867-B95C-41494AA9E460}"/>
    <cellStyle name="60% - Accent6 2 4" xfId="50806" xr:uid="{79881D89-8EA9-4FE4-809E-9BAED119618E}"/>
    <cellStyle name="60% - Accent6 2 5" xfId="5735" xr:uid="{D4876F5A-41DD-45F5-AE94-A9FC50396C0E}"/>
    <cellStyle name="Accent1 2" xfId="5738" xr:uid="{817B2A20-E690-445F-9620-6C4B91BC0F85}"/>
    <cellStyle name="Accent2 2" xfId="5739" xr:uid="{307E9F20-FE24-4C29-A704-2888982A4678}"/>
    <cellStyle name="Accent3 2" xfId="5740" xr:uid="{CEEDC40B-9D93-4034-9B6B-3B6D432E147A}"/>
    <cellStyle name="Accent4 2" xfId="5741" xr:uid="{B811F3D4-8AC8-48D0-8D77-1F3A1078D3CD}"/>
    <cellStyle name="Accent5 2" xfId="5742" xr:uid="{F93C2863-E709-4499-807F-476B529593CF}"/>
    <cellStyle name="Accent6 2" xfId="5743" xr:uid="{51C5508E-A9DE-4CA8-AE5E-748DEC3B1A1F}"/>
    <cellStyle name="Bad 2" xfId="5744" xr:uid="{42573AA8-0177-44F3-A002-2DE381BD037B}"/>
    <cellStyle name="Calculation 2" xfId="5745" xr:uid="{8FF86FBD-F290-493B-991D-391E82DD0176}"/>
    <cellStyle name="Check Cell 2" xfId="5746" xr:uid="{FF9C16E3-BD3F-458B-A760-6EEC50B3D4AF}"/>
    <cellStyle name="Comma [0] 10" xfId="148" xr:uid="{A63CB950-9B4D-4F08-A39F-A7B38274D78A}"/>
    <cellStyle name="Comma [0] 10 10" xfId="5748" xr:uid="{C5F56180-3CC0-4A67-A98F-77AA7E8AAC26}"/>
    <cellStyle name="Comma [0] 10 11" xfId="5749" xr:uid="{1BD7ABA1-956A-4AF1-85F7-07EA78C74D2F}"/>
    <cellStyle name="Comma [0] 10 11 2" xfId="27804" xr:uid="{FA82E191-EF2A-4953-966E-22DD689FC020}"/>
    <cellStyle name="Comma [0] 10 12" xfId="50245" xr:uid="{067292FE-9314-4B2E-999C-7D770892459E}"/>
    <cellStyle name="Comma [0] 10 13" xfId="5747" xr:uid="{A1C434B8-6701-43B2-8AF9-EFB718EBE8BC}"/>
    <cellStyle name="Comma [0] 10 2" xfId="249" xr:uid="{A9A7EA1A-81F9-425B-A81B-988B3D78CB5F}"/>
    <cellStyle name="Comma [0] 10 2 10" xfId="5751" xr:uid="{62E72DB6-DC55-4D3F-94DD-992279F7F725}"/>
    <cellStyle name="Comma [0] 10 2 10 2" xfId="27805" xr:uid="{AE645607-CC11-4103-9714-DD724BCEBDDA}"/>
    <cellStyle name="Comma [0] 10 2 11" xfId="50345" xr:uid="{782C0CB6-53B7-43B2-9C33-B939ADCB7624}"/>
    <cellStyle name="Comma [0] 10 2 12" xfId="5750" xr:uid="{A1F44AA3-524A-48EA-A888-EA7E63863BEF}"/>
    <cellStyle name="Comma [0] 10 2 2" xfId="434" xr:uid="{FF283019-92BC-4D15-B9A4-EEDD530EB56B}"/>
    <cellStyle name="Comma [0] 10 2 2 10" xfId="50530" xr:uid="{AE42F3D4-02CB-480D-9A48-31ABF1A2FAF0}"/>
    <cellStyle name="Comma [0] 10 2 2 11" xfId="5752" xr:uid="{84BCE478-F9E2-482C-91DE-DCBD8E078931}"/>
    <cellStyle name="Comma [0] 10 2 2 2" xfId="691" xr:uid="{36C6EFB6-2FC9-46A1-9B9A-DB8C9F587154}"/>
    <cellStyle name="Comma [0] 10 2 2 2 10" xfId="5753" xr:uid="{08B15F00-160F-4424-930A-E92BAD8CABB2}"/>
    <cellStyle name="Comma [0] 10 2 2 2 2" xfId="1196" xr:uid="{0582AC38-96C1-4FBE-B6EE-696F986F24E6}"/>
    <cellStyle name="Comma [0] 10 2 2 2 2 2" xfId="4899" xr:uid="{31B1BD5A-5F67-4D43-BBD9-228433F93DCE}"/>
    <cellStyle name="Comma [0] 10 2 2 2 2 2 2" xfId="5756" xr:uid="{C398327E-45D8-4419-87E1-F68680A9073F}"/>
    <cellStyle name="Comma [0] 10 2 2 2 2 2 3" xfId="5757" xr:uid="{2CFE2C97-7A60-47A3-BBB4-28099B4B7857}"/>
    <cellStyle name="Comma [0] 10 2 2 2 2 2 4" xfId="5758" xr:uid="{F46BCE6A-89D6-499E-82FD-CC586C54287D}"/>
    <cellStyle name="Comma [0] 10 2 2 2 2 2 4 2" xfId="27806" xr:uid="{335C7150-AEAD-4F78-B1EF-9E80382E00EB}"/>
    <cellStyle name="Comma [0] 10 2 2 2 2 2 5" xfId="54986" xr:uid="{D9C9DE84-C93F-49A5-B14E-8DB37FD02E3E}"/>
    <cellStyle name="Comma [0] 10 2 2 2 2 2 6" xfId="5755" xr:uid="{CC037301-A6C9-4A38-93BA-F4D0A0C2923A}"/>
    <cellStyle name="Comma [0] 10 2 2 2 2 3" xfId="3234" xr:uid="{92D0869C-A8BB-461B-9FE0-C610CE07379A}"/>
    <cellStyle name="Comma [0] 10 2 2 2 2 3 2" xfId="5760" xr:uid="{BB1F0FD3-536E-4776-8A0C-DEF3FE81FC48}"/>
    <cellStyle name="Comma [0] 10 2 2 2 2 3 3" xfId="5761" xr:uid="{8D72AE27-58EF-48FE-8985-0BB49D3C65AE}"/>
    <cellStyle name="Comma [0] 10 2 2 2 2 3 4" xfId="5762" xr:uid="{9E74D668-9735-4CC3-950B-3A685084E052}"/>
    <cellStyle name="Comma [0] 10 2 2 2 2 3 4 2" xfId="27807" xr:uid="{76D09E89-E953-45B8-87DB-F8A9EC28022E}"/>
    <cellStyle name="Comma [0] 10 2 2 2 2 3 5" xfId="53321" xr:uid="{9029AEB9-EA4B-40AF-825F-0B680C9D68C8}"/>
    <cellStyle name="Comma [0] 10 2 2 2 2 3 6" xfId="5759" xr:uid="{D484E5DD-F907-474A-9101-D311A7F3685E}"/>
    <cellStyle name="Comma [0] 10 2 2 2 2 4" xfId="5763" xr:uid="{4CF6CAA2-5968-4436-A52F-94D897F71817}"/>
    <cellStyle name="Comma [0] 10 2 2 2 2 5" xfId="5764" xr:uid="{87138837-85C0-492F-860C-E67D9B135F65}"/>
    <cellStyle name="Comma [0] 10 2 2 2 2 5 2" xfId="27808" xr:uid="{390B68F0-A620-4C5A-B6CA-5F1BA0F11AD4}"/>
    <cellStyle name="Comma [0] 10 2 2 2 2 6" xfId="51288" xr:uid="{78D03D41-43D9-4B01-B81B-EBA08F0D9703}"/>
    <cellStyle name="Comma [0] 10 2 2 2 2 7" xfId="5754" xr:uid="{BBFA7BCC-C1F2-49F5-865D-B2763EB2FB1B}"/>
    <cellStyle name="Comma [0] 10 2 2 2 3" xfId="1690" xr:uid="{43B6F773-F4FB-4609-844F-898A35C77D70}"/>
    <cellStyle name="Comma [0] 10 2 2 2 3 2" xfId="2737" xr:uid="{AB6D798C-353B-42F0-A9B5-028DE28976CE}"/>
    <cellStyle name="Comma [0] 10 2 2 2 3 2 2" xfId="5767" xr:uid="{B25A576C-7570-4328-A52A-3B79EC113904}"/>
    <cellStyle name="Comma [0] 10 2 2 2 3 2 3" xfId="5768" xr:uid="{4A012E5E-48D9-4DC0-BC32-1C6D8289097C}"/>
    <cellStyle name="Comma [0] 10 2 2 2 3 2 4" xfId="5769" xr:uid="{2A9FD553-B96A-4942-80A1-9032107E7F52}"/>
    <cellStyle name="Comma [0] 10 2 2 2 3 2 4 2" xfId="27809" xr:uid="{D4BF0BFD-5A8F-44A3-B8D7-4E1A1F6062CD}"/>
    <cellStyle name="Comma [0] 10 2 2 2 3 2 5" xfId="52825" xr:uid="{1555AAF4-CE34-454D-BC1A-AF42FACE482B}"/>
    <cellStyle name="Comma [0] 10 2 2 2 3 2 6" xfId="5766" xr:uid="{0C4FE204-060E-4D54-BD8A-52EAB38C1A01}"/>
    <cellStyle name="Comma [0] 10 2 2 2 3 3" xfId="5770" xr:uid="{2BBC106A-90C8-4102-AE55-FACFB28C7E9F}"/>
    <cellStyle name="Comma [0] 10 2 2 2 3 4" xfId="5771" xr:uid="{6968900B-C48B-41C1-9780-1DD52261F108}"/>
    <cellStyle name="Comma [0] 10 2 2 2 3 4 2" xfId="27810" xr:uid="{7FB445B0-90F5-4A93-975A-35D75EB935E2}"/>
    <cellStyle name="Comma [0] 10 2 2 2 3 5" xfId="51782" xr:uid="{17AEFA74-0049-4CD4-84F1-6F7EE2DE940B}"/>
    <cellStyle name="Comma [0] 10 2 2 2 3 6" xfId="5765" xr:uid="{D1FB6189-3B54-4B9D-A711-6E633A37F227}"/>
    <cellStyle name="Comma [0] 10 2 2 2 4" xfId="3729" xr:uid="{90FA0B3D-0739-4858-B67D-CDDF70F95E24}"/>
    <cellStyle name="Comma [0] 10 2 2 2 4 2" xfId="5773" xr:uid="{0566B1A1-82E1-4318-A78F-EB40B7DE796E}"/>
    <cellStyle name="Comma [0] 10 2 2 2 4 3" xfId="5774" xr:uid="{01B50637-5A19-465B-89CA-17F84F848070}"/>
    <cellStyle name="Comma [0] 10 2 2 2 4 4" xfId="5775" xr:uid="{AC98B592-8F3E-42C2-A151-601C7D8C2376}"/>
    <cellStyle name="Comma [0] 10 2 2 2 4 4 2" xfId="27811" xr:uid="{65BC0A0C-AE67-4CBF-894D-D1A021806824}"/>
    <cellStyle name="Comma [0] 10 2 2 2 4 5" xfId="53816" xr:uid="{5CA5504A-FD1D-4A5C-BD18-AD40A03D7416}"/>
    <cellStyle name="Comma [0] 10 2 2 2 4 6" xfId="5772" xr:uid="{841838E7-4A19-4C66-847D-0F140EB657F4}"/>
    <cellStyle name="Comma [0] 10 2 2 2 5" xfId="4402" xr:uid="{40ED1EC0-4C7C-48D6-92C9-F26F7DE9BF0E}"/>
    <cellStyle name="Comma [0] 10 2 2 2 5 2" xfId="5777" xr:uid="{41A0E624-6962-4BF7-9B28-35521A0BC6B8}"/>
    <cellStyle name="Comma [0] 10 2 2 2 5 3" xfId="5778" xr:uid="{23655F7B-8156-4E31-9266-14655B6DAF0A}"/>
    <cellStyle name="Comma [0] 10 2 2 2 5 4" xfId="5779" xr:uid="{8B95A825-019C-4E11-B25A-2B789AF2E390}"/>
    <cellStyle name="Comma [0] 10 2 2 2 5 4 2" xfId="27812" xr:uid="{A9D3E2D5-A7C2-4F65-90F2-4077575731E4}"/>
    <cellStyle name="Comma [0] 10 2 2 2 5 5" xfId="54489" xr:uid="{EDE55D48-846A-4137-8B7D-5A56AE31564B}"/>
    <cellStyle name="Comma [0] 10 2 2 2 5 6" xfId="5776" xr:uid="{484DF476-E124-4BDF-9115-65D83F98BF8B}"/>
    <cellStyle name="Comma [0] 10 2 2 2 6" xfId="2216" xr:uid="{1BE0FBCE-DBE0-43E1-9450-B8876B9307AF}"/>
    <cellStyle name="Comma [0] 10 2 2 2 6 2" xfId="5781" xr:uid="{F4168094-5B26-47B0-8BE8-F58DB3981640}"/>
    <cellStyle name="Comma [0] 10 2 2 2 6 3" xfId="5782" xr:uid="{0600C9EF-620F-4628-A3B1-DB13DD100730}"/>
    <cellStyle name="Comma [0] 10 2 2 2 6 4" xfId="5783" xr:uid="{AB45E701-9D28-45A1-B120-D909975EF36D}"/>
    <cellStyle name="Comma [0] 10 2 2 2 6 4 2" xfId="27813" xr:uid="{F970629C-FD23-48C1-A20D-9A3C86048CBF}"/>
    <cellStyle name="Comma [0] 10 2 2 2 6 5" xfId="52305" xr:uid="{26C9BB3A-8F40-4805-95BA-C81143C0395F}"/>
    <cellStyle name="Comma [0] 10 2 2 2 6 6" xfId="5780" xr:uid="{123FCF94-AE0A-4FE5-BFEF-F1D0E30654F9}"/>
    <cellStyle name="Comma [0] 10 2 2 2 7" xfId="5784" xr:uid="{09B819E0-1E8C-40D8-9C08-1B5EE3EE8B97}"/>
    <cellStyle name="Comma [0] 10 2 2 2 8" xfId="5785" xr:uid="{25547B7C-9DF2-4E46-BAFA-F52C67CCFA11}"/>
    <cellStyle name="Comma [0] 10 2 2 2 8 2" xfId="27814" xr:uid="{93A1A30D-24EB-43A6-88A1-A06E19B73540}"/>
    <cellStyle name="Comma [0] 10 2 2 2 9" xfId="50785" xr:uid="{3E95AFEB-3954-4785-9042-38E7EF18C216}"/>
    <cellStyle name="Comma [0] 10 2 2 3" xfId="948" xr:uid="{A6DC91E4-28C9-4BEF-B45C-064198251B50}"/>
    <cellStyle name="Comma [0] 10 2 2 3 2" xfId="4651" xr:uid="{CB92B4BD-5A83-40D7-9A35-06F10CC7797C}"/>
    <cellStyle name="Comma [0] 10 2 2 3 2 2" xfId="5788" xr:uid="{A78AB51A-D0B8-4F3B-AE90-61BD0C3E5226}"/>
    <cellStyle name="Comma [0] 10 2 2 3 2 3" xfId="5789" xr:uid="{7D3D7D37-B229-4628-977D-3FEE51421ACA}"/>
    <cellStyle name="Comma [0] 10 2 2 3 2 4" xfId="5790" xr:uid="{CF86E4BD-70C8-49AA-867E-002E894431E9}"/>
    <cellStyle name="Comma [0] 10 2 2 3 2 4 2" xfId="27815" xr:uid="{3A443C4B-49BA-4A9E-ABD9-95A70B3120FA}"/>
    <cellStyle name="Comma [0] 10 2 2 3 2 5" xfId="54738" xr:uid="{145804BB-988B-461C-AD48-AB38486DD824}"/>
    <cellStyle name="Comma [0] 10 2 2 3 2 6" xfId="5787" xr:uid="{F4FA08A0-875B-41E9-B4D6-F45999B79B10}"/>
    <cellStyle name="Comma [0] 10 2 2 3 3" xfId="2986" xr:uid="{61135BC1-98C7-42CE-9908-FFCD9C59D953}"/>
    <cellStyle name="Comma [0] 10 2 2 3 3 2" xfId="5792" xr:uid="{10B967D9-8966-4B8F-A22B-18D34B065573}"/>
    <cellStyle name="Comma [0] 10 2 2 3 3 3" xfId="5793" xr:uid="{97E21482-0B75-4638-9FAA-0158A828FB68}"/>
    <cellStyle name="Comma [0] 10 2 2 3 3 4" xfId="5794" xr:uid="{29B834D5-0821-4929-9FB7-8EE9B2F8A82D}"/>
    <cellStyle name="Comma [0] 10 2 2 3 3 4 2" xfId="27816" xr:uid="{81788641-B43F-4E26-BD5A-BF555897A338}"/>
    <cellStyle name="Comma [0] 10 2 2 3 3 5" xfId="53073" xr:uid="{8444634C-634D-4FBA-8BF0-8829A3C2ACA4}"/>
    <cellStyle name="Comma [0] 10 2 2 3 3 6" xfId="5791" xr:uid="{938EDE85-56AF-46A6-8DA0-4B8722F5597D}"/>
    <cellStyle name="Comma [0] 10 2 2 3 4" xfId="5795" xr:uid="{DAB76E13-C009-4B4D-B0B3-2BBCA7000D74}"/>
    <cellStyle name="Comma [0] 10 2 2 3 5" xfId="5796" xr:uid="{79E8D8FC-C1B4-4FAE-AC46-40132C035353}"/>
    <cellStyle name="Comma [0] 10 2 2 3 5 2" xfId="27817" xr:uid="{FAC97FAA-5A86-4384-9A7A-230ED52A7AFC}"/>
    <cellStyle name="Comma [0] 10 2 2 3 6" xfId="51040" xr:uid="{3C583845-6421-40A0-9053-E255DDA8AD2B}"/>
    <cellStyle name="Comma [0] 10 2 2 3 7" xfId="5786" xr:uid="{D2006CD9-5637-44C8-905B-52C82E30A319}"/>
    <cellStyle name="Comma [0] 10 2 2 4" xfId="1443" xr:uid="{BBB38304-C396-4191-88C0-4539E89698D6}"/>
    <cellStyle name="Comma [0] 10 2 2 4 2" xfId="2489" xr:uid="{55DDBE53-1666-489C-B51A-B5D77781CFE2}"/>
    <cellStyle name="Comma [0] 10 2 2 4 2 2" xfId="5799" xr:uid="{ACF7B465-57C0-4AB4-8643-D45D1EDBF2DD}"/>
    <cellStyle name="Comma [0] 10 2 2 4 2 3" xfId="5800" xr:uid="{F3F77948-5ABC-42A5-BFFC-9703ECA6D5D8}"/>
    <cellStyle name="Comma [0] 10 2 2 4 2 4" xfId="5801" xr:uid="{D283A948-155B-45C1-84E5-2CC614A9E93D}"/>
    <cellStyle name="Comma [0] 10 2 2 4 2 4 2" xfId="27818" xr:uid="{5B32B69F-DE16-40BE-AA6B-FDF13D6EF8F8}"/>
    <cellStyle name="Comma [0] 10 2 2 4 2 5" xfId="52577" xr:uid="{073EE4FF-8ADD-49A4-BFB1-228FFF91B7BD}"/>
    <cellStyle name="Comma [0] 10 2 2 4 2 6" xfId="5798" xr:uid="{31A3B463-2C2D-4755-8BC9-68EA9108DB98}"/>
    <cellStyle name="Comma [0] 10 2 2 4 3" xfId="5802" xr:uid="{3337203D-C751-4AB0-AFB1-6FDB527247C2}"/>
    <cellStyle name="Comma [0] 10 2 2 4 4" xfId="5803" xr:uid="{B8E142F2-ACE6-4513-B747-408EF7778865}"/>
    <cellStyle name="Comma [0] 10 2 2 4 4 2" xfId="27819" xr:uid="{ED1032DA-666E-4E2C-B19C-AD57D2404DAB}"/>
    <cellStyle name="Comma [0] 10 2 2 4 5" xfId="51535" xr:uid="{B86E9F8C-F88E-4115-A3FB-7830A006D407}"/>
    <cellStyle name="Comma [0] 10 2 2 4 6" xfId="5797" xr:uid="{5C034F62-20C2-4A95-9BD5-718DDFDCD5D7}"/>
    <cellStyle name="Comma [0] 10 2 2 5" xfId="3481" xr:uid="{32D15692-A051-4BB8-854A-581BBF857E6E}"/>
    <cellStyle name="Comma [0] 10 2 2 5 2" xfId="5805" xr:uid="{E846DEEA-F59C-4B7A-91CE-1E8417B64819}"/>
    <cellStyle name="Comma [0] 10 2 2 5 3" xfId="5806" xr:uid="{5B10A9C2-0C41-4251-A645-1B1235C6A9D2}"/>
    <cellStyle name="Comma [0] 10 2 2 5 4" xfId="5807" xr:uid="{C7EA9DCB-CCA8-4A78-9D75-7AB262548A30}"/>
    <cellStyle name="Comma [0] 10 2 2 5 4 2" xfId="27820" xr:uid="{A45D7D19-452C-4E72-9B11-61812D6AC261}"/>
    <cellStyle name="Comma [0] 10 2 2 5 5" xfId="53568" xr:uid="{E9C79A47-1CA9-4BFE-AF3A-D513C5CE0FD7}"/>
    <cellStyle name="Comma [0] 10 2 2 5 6" xfId="5804" xr:uid="{743C3FC3-E45F-4B81-831E-63E3CF3E54F7}"/>
    <cellStyle name="Comma [0] 10 2 2 6" xfId="4148" xr:uid="{696C4B97-3F0E-43AE-9259-294850AB7F9F}"/>
    <cellStyle name="Comma [0] 10 2 2 6 2" xfId="5809" xr:uid="{AF2E487B-8F05-4FF6-8F89-560B5CE4B9A3}"/>
    <cellStyle name="Comma [0] 10 2 2 6 3" xfId="5810" xr:uid="{29DAAE6B-4F02-460D-A6D9-31D1527B453E}"/>
    <cellStyle name="Comma [0] 10 2 2 6 4" xfId="5811" xr:uid="{FEC39773-0070-4B0E-91C3-C89D0CC11905}"/>
    <cellStyle name="Comma [0] 10 2 2 6 4 2" xfId="27821" xr:uid="{03C8B69E-16CC-45FF-96D2-26E03CB13D25}"/>
    <cellStyle name="Comma [0] 10 2 2 6 5" xfId="54235" xr:uid="{B5ED1E45-C341-44CE-85ED-F02019D8455A}"/>
    <cellStyle name="Comma [0] 10 2 2 6 6" xfId="5808" xr:uid="{4C6AB27A-A96A-4330-8F8C-02E088E23CFF}"/>
    <cellStyle name="Comma [0] 10 2 2 7" xfId="1969" xr:uid="{20037FAF-026A-4972-B010-739AF91E09CC}"/>
    <cellStyle name="Comma [0] 10 2 2 7 2" xfId="5813" xr:uid="{62010EF9-B232-4666-9AC9-E7D9EC36E59B}"/>
    <cellStyle name="Comma [0] 10 2 2 7 3" xfId="5814" xr:uid="{6F0C40F1-9BC8-431E-A748-430FB6EF5066}"/>
    <cellStyle name="Comma [0] 10 2 2 7 4" xfId="5815" xr:uid="{CEF8DCF8-6D8A-4244-824D-A7687AD981D5}"/>
    <cellStyle name="Comma [0] 10 2 2 7 4 2" xfId="27822" xr:uid="{97F7B2B8-46DB-46FB-BC03-F69BCD0A979C}"/>
    <cellStyle name="Comma [0] 10 2 2 7 5" xfId="52058" xr:uid="{38FCB46B-561E-4B44-8D26-A0941C7977E3}"/>
    <cellStyle name="Comma [0] 10 2 2 7 6" xfId="5812" xr:uid="{AF86E7C0-A849-44A5-8703-560071A645F3}"/>
    <cellStyle name="Comma [0] 10 2 2 8" xfId="5816" xr:uid="{80FE7D49-C125-4937-90D2-FE6FD776E795}"/>
    <cellStyle name="Comma [0] 10 2 2 9" xfId="5817" xr:uid="{B0814AA9-5186-42F0-BA52-7E36A089268A}"/>
    <cellStyle name="Comma [0] 10 2 2 9 2" xfId="27823" xr:uid="{2BF9ACB4-3BE9-4248-9081-BC50840F7ADD}"/>
    <cellStyle name="Comma [0] 10 2 3" xfId="568" xr:uid="{EA296412-1F25-4A09-9DCE-7559A6C10AE2}"/>
    <cellStyle name="Comma [0] 10 2 3 10" xfId="5818" xr:uid="{B1320EF4-E201-45D5-92E0-15DA4CB2FE71}"/>
    <cellStyle name="Comma [0] 10 2 3 2" xfId="1073" xr:uid="{1278D76D-F94D-4AEA-81FE-931DA1210AAD}"/>
    <cellStyle name="Comma [0] 10 2 3 2 2" xfId="4776" xr:uid="{687DBB5F-14AA-4BF2-8429-1B1F88B43A8D}"/>
    <cellStyle name="Comma [0] 10 2 3 2 2 2" xfId="5821" xr:uid="{15E24522-C4D0-44BA-95E9-99734239B90B}"/>
    <cellStyle name="Comma [0] 10 2 3 2 2 3" xfId="5822" xr:uid="{0A470831-4F4C-4A04-BAF9-59909F603EF1}"/>
    <cellStyle name="Comma [0] 10 2 3 2 2 4" xfId="5823" xr:uid="{9FA9F8EA-FE9C-4416-B07C-EEC14C5F0DC8}"/>
    <cellStyle name="Comma [0] 10 2 3 2 2 4 2" xfId="27824" xr:uid="{14C85C1C-B772-4299-928E-9B55DBF19AC3}"/>
    <cellStyle name="Comma [0] 10 2 3 2 2 5" xfId="54863" xr:uid="{9FDBAEB2-9A33-4BDB-90F5-3DD52FB23BCB}"/>
    <cellStyle name="Comma [0] 10 2 3 2 2 6" xfId="5820" xr:uid="{D892180F-9BE1-4EC6-8AF3-CA70A4C469B3}"/>
    <cellStyle name="Comma [0] 10 2 3 2 3" xfId="3111" xr:uid="{0EC8BD09-2DB0-4AC2-8747-66B627E18F5D}"/>
    <cellStyle name="Comma [0] 10 2 3 2 3 2" xfId="5825" xr:uid="{416B01C9-82FA-4703-94DF-D7FCD2244ED3}"/>
    <cellStyle name="Comma [0] 10 2 3 2 3 3" xfId="5826" xr:uid="{ADD92975-3820-41CB-BF43-BC009C114615}"/>
    <cellStyle name="Comma [0] 10 2 3 2 3 4" xfId="5827" xr:uid="{29B55ED3-B48B-4826-932A-C57C68B1496D}"/>
    <cellStyle name="Comma [0] 10 2 3 2 3 4 2" xfId="27825" xr:uid="{CFFA1B7C-106D-4FDE-ABD0-DB5519EC534F}"/>
    <cellStyle name="Comma [0] 10 2 3 2 3 5" xfId="53198" xr:uid="{BE0E5092-9BE3-4342-87F3-D99D2AE416DE}"/>
    <cellStyle name="Comma [0] 10 2 3 2 3 6" xfId="5824" xr:uid="{B74C27DA-D946-4E30-9F5A-54DF5945183B}"/>
    <cellStyle name="Comma [0] 10 2 3 2 4" xfId="5828" xr:uid="{5C3C7931-6D6C-4C84-BF5C-CE8DD1339C19}"/>
    <cellStyle name="Comma [0] 10 2 3 2 5" xfId="5829" xr:uid="{8C2220B4-C912-4ECF-8546-EA4BB36BF07B}"/>
    <cellStyle name="Comma [0] 10 2 3 2 5 2" xfId="27826" xr:uid="{AC64B4C8-7AE0-4DDA-8C85-6239CDACCF60}"/>
    <cellStyle name="Comma [0] 10 2 3 2 6" xfId="51165" xr:uid="{E772B4F9-43EB-488E-8849-6F1A22643344}"/>
    <cellStyle name="Comma [0] 10 2 3 2 7" xfId="5819" xr:uid="{A8EEB170-04E6-47DE-8722-49B83D23E695}"/>
    <cellStyle name="Comma [0] 10 2 3 3" xfId="1567" xr:uid="{C1F6D0C0-74BE-4C70-892E-D4A573041696}"/>
    <cellStyle name="Comma [0] 10 2 3 3 2" xfId="2614" xr:uid="{C3031BFC-0B9F-4454-B858-EF8F41BA4DF9}"/>
    <cellStyle name="Comma [0] 10 2 3 3 2 2" xfId="5832" xr:uid="{AC0D23A3-56D1-4624-BAE3-D083036A72D5}"/>
    <cellStyle name="Comma [0] 10 2 3 3 2 3" xfId="5833" xr:uid="{A66DD665-7BD4-4D26-833C-BB21FEE6CFC3}"/>
    <cellStyle name="Comma [0] 10 2 3 3 2 4" xfId="5834" xr:uid="{DECD5ED0-F688-4EEB-A689-CD2F3F35E5AC}"/>
    <cellStyle name="Comma [0] 10 2 3 3 2 4 2" xfId="27827" xr:uid="{1BFCE66E-573E-47B4-95F9-6D1C4878D272}"/>
    <cellStyle name="Comma [0] 10 2 3 3 2 5" xfId="52702" xr:uid="{083AC7C1-EBE9-4153-8C0E-0C9B977DA5AA}"/>
    <cellStyle name="Comma [0] 10 2 3 3 2 6" xfId="5831" xr:uid="{DA64745F-1F0C-490E-9023-B49259913112}"/>
    <cellStyle name="Comma [0] 10 2 3 3 3" xfId="5835" xr:uid="{9496CEF2-BF57-4BE1-9EE8-BF16FDBE5DA6}"/>
    <cellStyle name="Comma [0] 10 2 3 3 4" xfId="5836" xr:uid="{295ADC78-F84B-440B-A131-977981ACA058}"/>
    <cellStyle name="Comma [0] 10 2 3 3 4 2" xfId="27828" xr:uid="{0F382F1C-C93B-4829-BB14-EEBD7E7FCB80}"/>
    <cellStyle name="Comma [0] 10 2 3 3 5" xfId="51659" xr:uid="{A5991028-9357-4391-B801-5FBD63352F5D}"/>
    <cellStyle name="Comma [0] 10 2 3 3 6" xfId="5830" xr:uid="{EA34B99C-9A99-4608-8AB5-5D960C1A63FD}"/>
    <cellStyle name="Comma [0] 10 2 3 4" xfId="3606" xr:uid="{D5898A79-28DC-4016-99A0-76310C3E196A}"/>
    <cellStyle name="Comma [0] 10 2 3 4 2" xfId="5838" xr:uid="{A788D0E7-EF0D-4FBF-8CFC-F108A168ADBA}"/>
    <cellStyle name="Comma [0] 10 2 3 4 3" xfId="5839" xr:uid="{584464D4-9605-4783-9BDA-59A500738F9E}"/>
    <cellStyle name="Comma [0] 10 2 3 4 4" xfId="5840" xr:uid="{B6576BFC-8D9C-4F2F-8B4D-77D6627342A5}"/>
    <cellStyle name="Comma [0] 10 2 3 4 4 2" xfId="27829" xr:uid="{EF3AFBEE-57A4-4FF9-811C-13F331178660}"/>
    <cellStyle name="Comma [0] 10 2 3 4 5" xfId="53693" xr:uid="{1FD4F506-D5B5-4D29-A4A4-45C02F4DC223}"/>
    <cellStyle name="Comma [0] 10 2 3 4 6" xfId="5837" xr:uid="{D529516F-B3E7-4B16-942C-9567C75772D2}"/>
    <cellStyle name="Comma [0] 10 2 3 5" xfId="4279" xr:uid="{4DE7FC6C-394B-4616-9D55-D426B5DACA4D}"/>
    <cellStyle name="Comma [0] 10 2 3 5 2" xfId="5842" xr:uid="{6786A923-A240-4CE1-A982-4EDA8D8E394E}"/>
    <cellStyle name="Comma [0] 10 2 3 5 3" xfId="5843" xr:uid="{F042E9BD-FF82-4331-9E64-AE3EA5A1B53A}"/>
    <cellStyle name="Comma [0] 10 2 3 5 4" xfId="5844" xr:uid="{55C25984-438B-4D19-A232-A8297AC28B13}"/>
    <cellStyle name="Comma [0] 10 2 3 5 4 2" xfId="27830" xr:uid="{BCECE6AF-C273-4613-BA82-B76324C3A675}"/>
    <cellStyle name="Comma [0] 10 2 3 5 5" xfId="54366" xr:uid="{9AC0646C-4011-4359-B47F-B74697C2037D}"/>
    <cellStyle name="Comma [0] 10 2 3 5 6" xfId="5841" xr:uid="{94C0AD20-9281-42F4-8D05-54403695053E}"/>
    <cellStyle name="Comma [0] 10 2 3 6" xfId="2093" xr:uid="{07F334AB-49DD-4411-97A3-5438C3FDF1F0}"/>
    <cellStyle name="Comma [0] 10 2 3 6 2" xfId="5846" xr:uid="{01C7FAD4-442C-449F-8120-3FA6E699C85C}"/>
    <cellStyle name="Comma [0] 10 2 3 6 3" xfId="5847" xr:uid="{681F8383-C8A9-46AF-8323-0BDE622ACE2F}"/>
    <cellStyle name="Comma [0] 10 2 3 6 4" xfId="5848" xr:uid="{D09BF662-F29D-4F78-BFB9-0A85F770EA7D}"/>
    <cellStyle name="Comma [0] 10 2 3 6 4 2" xfId="27831" xr:uid="{2670F54C-08CE-4D10-A330-CD0B398EB004}"/>
    <cellStyle name="Comma [0] 10 2 3 6 5" xfId="52182" xr:uid="{26D31287-E5FC-44F7-BDB4-27D7F2A2DD17}"/>
    <cellStyle name="Comma [0] 10 2 3 6 6" xfId="5845" xr:uid="{119B31DF-17C0-4FD1-91CE-BDF00CD92D52}"/>
    <cellStyle name="Comma [0] 10 2 3 7" xfId="5849" xr:uid="{05351633-EB08-4F8F-A3A0-4AE9482D3D07}"/>
    <cellStyle name="Comma [0] 10 2 3 8" xfId="5850" xr:uid="{111FB136-F9F3-436F-BADB-0231621C6EEE}"/>
    <cellStyle name="Comma [0] 10 2 3 8 2" xfId="27832" xr:uid="{DB184B8D-A4F5-487F-842C-F8EBA02AFC08}"/>
    <cellStyle name="Comma [0] 10 2 3 9" xfId="50662" xr:uid="{5417CC6D-8083-468C-BF71-7E3D447C9E2A}"/>
    <cellStyle name="Comma [0] 10 2 4" xfId="825" xr:uid="{1D4B99DF-3C96-49B4-B055-981D94693DEB}"/>
    <cellStyle name="Comma [0] 10 2 4 2" xfId="4528" xr:uid="{2A0AD3F5-3001-4743-A0E4-1B1CCE698C1A}"/>
    <cellStyle name="Comma [0] 10 2 4 2 2" xfId="5853" xr:uid="{E18C7A4F-F36D-4223-9F94-6332556A761A}"/>
    <cellStyle name="Comma [0] 10 2 4 2 3" xfId="5854" xr:uid="{5FA802A7-165A-44EB-A55E-D2D48822C705}"/>
    <cellStyle name="Comma [0] 10 2 4 2 4" xfId="5855" xr:uid="{F795315E-23F4-428E-B8CE-733829257D51}"/>
    <cellStyle name="Comma [0] 10 2 4 2 4 2" xfId="27833" xr:uid="{BE7541A0-05AF-4B84-ADF5-927DCB394EFF}"/>
    <cellStyle name="Comma [0] 10 2 4 2 5" xfId="54615" xr:uid="{2F6BFEB2-E0F2-4FB1-B081-89EB491A3E10}"/>
    <cellStyle name="Comma [0] 10 2 4 2 6" xfId="5852" xr:uid="{2F054AAA-594B-4ECE-9C21-22E4FC9A369E}"/>
    <cellStyle name="Comma [0] 10 2 4 3" xfId="2863" xr:uid="{A0E5A956-0B5E-4820-947B-EF0350D14006}"/>
    <cellStyle name="Comma [0] 10 2 4 3 2" xfId="5857" xr:uid="{B56D4C02-A949-4C98-8F13-10C860747556}"/>
    <cellStyle name="Comma [0] 10 2 4 3 3" xfId="5858" xr:uid="{06B7D96A-F752-404E-9B93-498221B78B96}"/>
    <cellStyle name="Comma [0] 10 2 4 3 4" xfId="5859" xr:uid="{0554E0EF-8F8E-4B60-851C-C646FAD6B8AA}"/>
    <cellStyle name="Comma [0] 10 2 4 3 4 2" xfId="27834" xr:uid="{8FB29426-F314-4CC5-A3A8-8D9A691DBAC2}"/>
    <cellStyle name="Comma [0] 10 2 4 3 5" xfId="52950" xr:uid="{5CB3651E-5411-4E84-8C31-DEB1434E7888}"/>
    <cellStyle name="Comma [0] 10 2 4 3 6" xfId="5856" xr:uid="{B99EC8D7-99DE-4662-B496-CA87517B0AAE}"/>
    <cellStyle name="Comma [0] 10 2 4 4" xfId="5860" xr:uid="{78F85A0E-BD34-4466-85B1-180B57954CF0}"/>
    <cellStyle name="Comma [0] 10 2 4 5" xfId="5861" xr:uid="{BC06FB31-E8D2-49C9-A512-7AA73AE62C12}"/>
    <cellStyle name="Comma [0] 10 2 4 5 2" xfId="27835" xr:uid="{E3C5B3BE-6946-4119-B112-76AE6ECAD159}"/>
    <cellStyle name="Comma [0] 10 2 4 6" xfId="50917" xr:uid="{22941291-9361-4B95-833D-6A586C78790C}"/>
    <cellStyle name="Comma [0] 10 2 4 7" xfId="5851" xr:uid="{E9FB351B-58A8-4452-9FE7-700F24F700D9}"/>
    <cellStyle name="Comma [0] 10 2 5" xfId="1320" xr:uid="{390C8A5B-31E7-4360-9B0B-6833E5D1B092}"/>
    <cellStyle name="Comma [0] 10 2 5 2" xfId="2365" xr:uid="{DD167EB9-6FDB-43FE-BA1A-5DCC64957C0E}"/>
    <cellStyle name="Comma [0] 10 2 5 2 2" xfId="5864" xr:uid="{A45B0C01-84FC-4BF1-A6F8-C15C32190141}"/>
    <cellStyle name="Comma [0] 10 2 5 2 3" xfId="5865" xr:uid="{0C65E0D7-51F7-45BA-AA13-ADA7560B240D}"/>
    <cellStyle name="Comma [0] 10 2 5 2 4" xfId="5866" xr:uid="{0A5CBBF5-5A36-41A3-9FA8-1EF062307456}"/>
    <cellStyle name="Comma [0] 10 2 5 2 4 2" xfId="27836" xr:uid="{BB3C6F48-5086-4304-A28D-6C1AC454AAE9}"/>
    <cellStyle name="Comma [0] 10 2 5 2 5" xfId="52453" xr:uid="{FAFF68F2-F8BE-4FBC-8A08-0BD29DB67785}"/>
    <cellStyle name="Comma [0] 10 2 5 2 6" xfId="5863" xr:uid="{409F76CB-A9B6-460E-9380-96175F0A9A7F}"/>
    <cellStyle name="Comma [0] 10 2 5 3" xfId="5867" xr:uid="{22B4F444-C68C-42E1-93FB-4E0984760E56}"/>
    <cellStyle name="Comma [0] 10 2 5 4" xfId="5868" xr:uid="{70FCDA63-0FAB-456D-9906-6EE3A069A590}"/>
    <cellStyle name="Comma [0] 10 2 5 4 2" xfId="27837" xr:uid="{310D6346-B804-4331-9399-6B90F25B14FE}"/>
    <cellStyle name="Comma [0] 10 2 5 5" xfId="51412" xr:uid="{D18EEF19-1DEF-46C4-8726-C9A13AA334DC}"/>
    <cellStyle name="Comma [0] 10 2 5 6" xfId="5862" xr:uid="{943FCABF-BC15-4CDA-8B95-62D6EE38D922}"/>
    <cellStyle name="Comma [0] 10 2 6" xfId="3357" xr:uid="{56665DCC-D46F-4734-9771-E40B5F9F4239}"/>
    <cellStyle name="Comma [0] 10 2 6 2" xfId="5870" xr:uid="{2689FD51-01FA-4DAF-A077-5D60096C5778}"/>
    <cellStyle name="Comma [0] 10 2 6 3" xfId="5871" xr:uid="{7950E6A9-3C01-4975-8E77-456A34B31153}"/>
    <cellStyle name="Comma [0] 10 2 6 4" xfId="5872" xr:uid="{302C12ED-A313-40CA-9EB2-984B1DDDF358}"/>
    <cellStyle name="Comma [0] 10 2 6 4 2" xfId="27838" xr:uid="{58B52BD9-FE18-48D3-91C1-8CD274FED73F}"/>
    <cellStyle name="Comma [0] 10 2 6 5" xfId="53444" xr:uid="{96480FAC-80EC-4045-8441-9D2629A27C8E}"/>
    <cellStyle name="Comma [0] 10 2 6 6" xfId="5869" xr:uid="{12BF1E6A-D92F-417E-8D17-8BA3F601D50E}"/>
    <cellStyle name="Comma [0] 10 2 7" xfId="3964" xr:uid="{436358E8-AFBE-4F67-8666-016A7EFB127F}"/>
    <cellStyle name="Comma [0] 10 2 7 2" xfId="5874" xr:uid="{0E6D07DE-EE9B-4661-B077-83868C9345EE}"/>
    <cellStyle name="Comma [0] 10 2 7 3" xfId="5875" xr:uid="{A514E8CD-EDF3-4645-A40B-ED77EE45CD60}"/>
    <cellStyle name="Comma [0] 10 2 7 4" xfId="5876" xr:uid="{C9CECA53-9989-426F-A281-7B2581ADAC55}"/>
    <cellStyle name="Comma [0] 10 2 7 4 2" xfId="27839" xr:uid="{A2D148D7-A493-4EB3-8FB3-B7E8782CB230}"/>
    <cellStyle name="Comma [0] 10 2 7 5" xfId="54051" xr:uid="{D6F1770A-95D0-4E85-A9ED-F455EE68B7B9}"/>
    <cellStyle name="Comma [0] 10 2 7 6" xfId="5873" xr:uid="{1D55D5F7-0F8C-499C-8DA3-F4491B4EA75C}"/>
    <cellStyle name="Comma [0] 10 2 8" xfId="1845" xr:uid="{D175E1F8-4EF7-43BA-9149-172728800848}"/>
    <cellStyle name="Comma [0] 10 2 8 2" xfId="5878" xr:uid="{3EE9A3FF-C2D1-42E8-B206-6F57BA9E8B5F}"/>
    <cellStyle name="Comma [0] 10 2 8 3" xfId="5879" xr:uid="{1F175138-EF6F-42A5-B29D-59C8A9019616}"/>
    <cellStyle name="Comma [0] 10 2 8 4" xfId="5880" xr:uid="{D55D345B-5CD5-4E44-A799-BBC3C85C866E}"/>
    <cellStyle name="Comma [0] 10 2 8 4 2" xfId="27840" xr:uid="{D3693201-FB10-47E6-9997-0829BC0D9C4D}"/>
    <cellStyle name="Comma [0] 10 2 8 5" xfId="51934" xr:uid="{2C161428-227D-4CDC-BEB4-4B207855B422}"/>
    <cellStyle name="Comma [0] 10 2 8 6" xfId="5877" xr:uid="{268B8872-8709-47D6-9C34-4FB36311760A}"/>
    <cellStyle name="Comma [0] 10 2 9" xfId="5881" xr:uid="{BF567AA5-23BB-483D-BC2C-B226913AD467}"/>
    <cellStyle name="Comma [0] 10 3" xfId="336" xr:uid="{23C619A8-756F-4292-AECC-76EE9FB661A2}"/>
    <cellStyle name="Comma [0] 10 3 10" xfId="50432" xr:uid="{79848080-95E1-44A6-BE11-4C4C63F1E6EA}"/>
    <cellStyle name="Comma [0] 10 3 11" xfId="5882" xr:uid="{D429ADDC-3E9C-4CEA-A251-31F08EB897FF}"/>
    <cellStyle name="Comma [0] 10 3 2" xfId="622" xr:uid="{ACB21289-5192-469F-840D-7BBF71FA0325}"/>
    <cellStyle name="Comma [0] 10 3 2 10" xfId="5883" xr:uid="{49F8DBD8-9219-4DC7-BBB7-98068F75B63E}"/>
    <cellStyle name="Comma [0] 10 3 2 2" xfId="1127" xr:uid="{50EC9082-D860-4C2A-940A-CE9D11696009}"/>
    <cellStyle name="Comma [0] 10 3 2 2 2" xfId="4830" xr:uid="{3C223C41-0951-4989-88F5-CA05F759EEEF}"/>
    <cellStyle name="Comma [0] 10 3 2 2 2 2" xfId="5886" xr:uid="{5D945D21-B6EA-4CAE-AA17-D7E5A465E49E}"/>
    <cellStyle name="Comma [0] 10 3 2 2 2 3" xfId="5887" xr:uid="{07F56D58-E0E2-41D4-B6F5-4666048AEB78}"/>
    <cellStyle name="Comma [0] 10 3 2 2 2 4" xfId="5888" xr:uid="{0BD79BF5-0B5E-4D28-A670-3DF7AAA00D53}"/>
    <cellStyle name="Comma [0] 10 3 2 2 2 4 2" xfId="27841" xr:uid="{F60F0E6F-9B5F-429D-B2A0-96F4F4C75A8B}"/>
    <cellStyle name="Comma [0] 10 3 2 2 2 5" xfId="54917" xr:uid="{5984A376-A288-4B6B-BBDC-83644171C479}"/>
    <cellStyle name="Comma [0] 10 3 2 2 2 6" xfId="5885" xr:uid="{2E633845-EBD4-4A02-B6C7-3EBFDB64C665}"/>
    <cellStyle name="Comma [0] 10 3 2 2 3" xfId="3165" xr:uid="{1BD3C07A-CE62-4A43-851D-9621C42B15E5}"/>
    <cellStyle name="Comma [0] 10 3 2 2 3 2" xfId="5890" xr:uid="{25496C58-5AF6-4E91-A77E-D6A7FD7FB04F}"/>
    <cellStyle name="Comma [0] 10 3 2 2 3 3" xfId="5891" xr:uid="{D5E5A87C-3717-4C11-9CB4-94D425816768}"/>
    <cellStyle name="Comma [0] 10 3 2 2 3 4" xfId="5892" xr:uid="{10B9E3C8-A8CE-49B9-82C0-BCB5FD86BCF6}"/>
    <cellStyle name="Comma [0] 10 3 2 2 3 4 2" xfId="27842" xr:uid="{48414835-A33C-4689-BB86-84ECD4B8E6B0}"/>
    <cellStyle name="Comma [0] 10 3 2 2 3 5" xfId="53252" xr:uid="{64803D09-783C-4335-9BC0-475B6DB7DF66}"/>
    <cellStyle name="Comma [0] 10 3 2 2 3 6" xfId="5889" xr:uid="{CC280B66-8A13-4B4B-8E72-05E148B4A9FD}"/>
    <cellStyle name="Comma [0] 10 3 2 2 4" xfId="5893" xr:uid="{BD1271D1-BC0A-4825-99F8-C64E3BF2E234}"/>
    <cellStyle name="Comma [0] 10 3 2 2 5" xfId="5894" xr:uid="{09B36A32-5646-4034-9D90-23C445B3A001}"/>
    <cellStyle name="Comma [0] 10 3 2 2 5 2" xfId="27843" xr:uid="{9E3CB9C5-4B1C-48CD-927E-5203CA090A51}"/>
    <cellStyle name="Comma [0] 10 3 2 2 6" xfId="51219" xr:uid="{FCEE46E8-6065-4A3D-8F99-0741860F81A6}"/>
    <cellStyle name="Comma [0] 10 3 2 2 7" xfId="5884" xr:uid="{818EB9B8-71EE-4C89-A337-F41D6285652E}"/>
    <cellStyle name="Comma [0] 10 3 2 3" xfId="1621" xr:uid="{6A065862-6766-45D1-A5AF-71FE0A7880A6}"/>
    <cellStyle name="Comma [0] 10 3 2 3 2" xfId="2668" xr:uid="{D1335451-F154-415D-AA1F-FE09EB80A752}"/>
    <cellStyle name="Comma [0] 10 3 2 3 2 2" xfId="5897" xr:uid="{5F0CADD2-D1E8-4608-A66D-98E151706FF0}"/>
    <cellStyle name="Comma [0] 10 3 2 3 2 3" xfId="5898" xr:uid="{F37314F5-07EE-46A9-8112-1A4D63506BC2}"/>
    <cellStyle name="Comma [0] 10 3 2 3 2 4" xfId="5899" xr:uid="{FC272251-731D-4CCC-9080-E177D4C89C2D}"/>
    <cellStyle name="Comma [0] 10 3 2 3 2 4 2" xfId="27844" xr:uid="{D5CAF455-5C3F-4CAB-A16B-44752E2D1559}"/>
    <cellStyle name="Comma [0] 10 3 2 3 2 5" xfId="52756" xr:uid="{DCBD8238-1EA7-4830-A38A-D400165413CD}"/>
    <cellStyle name="Comma [0] 10 3 2 3 2 6" xfId="5896" xr:uid="{196CBECD-7754-4D87-B7F3-559F921626F2}"/>
    <cellStyle name="Comma [0] 10 3 2 3 3" xfId="5900" xr:uid="{5D01E330-1351-4343-848D-87AE7AC26FBF}"/>
    <cellStyle name="Comma [0] 10 3 2 3 4" xfId="5901" xr:uid="{84A7807E-A5C3-4AF2-B7FB-633D4E2AD60F}"/>
    <cellStyle name="Comma [0] 10 3 2 3 4 2" xfId="27845" xr:uid="{9A877A16-4E74-4C74-A031-89063DBC55D1}"/>
    <cellStyle name="Comma [0] 10 3 2 3 5" xfId="51713" xr:uid="{5B3BCDA3-2C5B-40BA-9995-DF0E8C7C01D6}"/>
    <cellStyle name="Comma [0] 10 3 2 3 6" xfId="5895" xr:uid="{B8B14497-8152-4330-BAC5-8A3409363D35}"/>
    <cellStyle name="Comma [0] 10 3 2 4" xfId="3660" xr:uid="{C5850E25-3CDF-426E-8CB3-E191254599A1}"/>
    <cellStyle name="Comma [0] 10 3 2 4 2" xfId="5903" xr:uid="{E3885ECA-7AEE-43E9-945B-669E64AEA58B}"/>
    <cellStyle name="Comma [0] 10 3 2 4 3" xfId="5904" xr:uid="{CD84885E-28A8-4FD6-8502-F9438B0111BA}"/>
    <cellStyle name="Comma [0] 10 3 2 4 4" xfId="5905" xr:uid="{8AE9C541-BA7E-4F2B-8088-15F1C7E82D74}"/>
    <cellStyle name="Comma [0] 10 3 2 4 4 2" xfId="27846" xr:uid="{BC7A4DA2-4CB6-4975-9C6E-332959CEC6E8}"/>
    <cellStyle name="Comma [0] 10 3 2 4 5" xfId="53747" xr:uid="{6A3FC53F-13FA-42F7-85A8-6E1F6C359FF5}"/>
    <cellStyle name="Comma [0] 10 3 2 4 6" xfId="5902" xr:uid="{0666F96E-209C-4964-8E9E-61252918B400}"/>
    <cellStyle name="Comma [0] 10 3 2 5" xfId="4333" xr:uid="{E9236A7C-B846-47BF-B9ED-FD0A44D4D974}"/>
    <cellStyle name="Comma [0] 10 3 2 5 2" xfId="5907" xr:uid="{A076FC4A-A466-44F2-BBCE-9A86F5E53204}"/>
    <cellStyle name="Comma [0] 10 3 2 5 3" xfId="5908" xr:uid="{12C13462-1B4A-45BC-ABDE-2FEE3633A7DA}"/>
    <cellStyle name="Comma [0] 10 3 2 5 4" xfId="5909" xr:uid="{B54D8E8D-7B8B-4CCA-BA02-79B07C952585}"/>
    <cellStyle name="Comma [0] 10 3 2 5 4 2" xfId="27847" xr:uid="{266EA464-8C8E-4D70-B8AC-E1C1A9BF2624}"/>
    <cellStyle name="Comma [0] 10 3 2 5 5" xfId="54420" xr:uid="{D2D33331-5170-47B9-8698-1A0F358980E3}"/>
    <cellStyle name="Comma [0] 10 3 2 5 6" xfId="5906" xr:uid="{9F1CF429-E2A5-4C58-BDC6-66AB5D341940}"/>
    <cellStyle name="Comma [0] 10 3 2 6" xfId="2147" xr:uid="{2018359D-1AFD-4770-8BD2-C5C41E2889B7}"/>
    <cellStyle name="Comma [0] 10 3 2 6 2" xfId="5911" xr:uid="{7AB60606-2DC7-49BD-8062-AC789806629A}"/>
    <cellStyle name="Comma [0] 10 3 2 6 3" xfId="5912" xr:uid="{EB096633-437A-4283-888F-3C81E0DA122B}"/>
    <cellStyle name="Comma [0] 10 3 2 6 4" xfId="5913" xr:uid="{953EB9CB-2E23-4225-814C-CB32AB47C07C}"/>
    <cellStyle name="Comma [0] 10 3 2 6 4 2" xfId="27848" xr:uid="{DB8106B3-1873-4EDA-87D4-80D9864CC655}"/>
    <cellStyle name="Comma [0] 10 3 2 6 5" xfId="52236" xr:uid="{30BB64B9-CC17-48C3-A8E5-D6DB8BF0926C}"/>
    <cellStyle name="Comma [0] 10 3 2 6 6" xfId="5910" xr:uid="{2C1E9E0D-04BC-480A-A70B-69B0A26C1057}"/>
    <cellStyle name="Comma [0] 10 3 2 7" xfId="5914" xr:uid="{8ECE476A-7F91-4EDF-BA70-38D6C8580F2F}"/>
    <cellStyle name="Comma [0] 10 3 2 8" xfId="5915" xr:uid="{C7270AAF-1C76-4620-B1B1-113DC777A0AC}"/>
    <cellStyle name="Comma [0] 10 3 2 8 2" xfId="27849" xr:uid="{6CF1B1A5-61DE-40A7-8CD1-DB45E71474A3}"/>
    <cellStyle name="Comma [0] 10 3 2 9" xfId="50716" xr:uid="{D95A2931-E28F-4E57-8BE9-C1126F920E9E}"/>
    <cellStyle name="Comma [0] 10 3 3" xfId="879" xr:uid="{4FE209FB-194F-4684-8EDE-56F89C3D900F}"/>
    <cellStyle name="Comma [0] 10 3 3 2" xfId="4582" xr:uid="{4649E416-747F-4B5D-B3B8-02562A81E3D5}"/>
    <cellStyle name="Comma [0] 10 3 3 2 2" xfId="5918" xr:uid="{F1F4C0B3-6FC4-404F-83E3-1E489924DF8B}"/>
    <cellStyle name="Comma [0] 10 3 3 2 3" xfId="5919" xr:uid="{88B91EA5-36CA-47D4-90F7-B835189DA0D8}"/>
    <cellStyle name="Comma [0] 10 3 3 2 4" xfId="5920" xr:uid="{F459DE7A-6B47-4CB3-844D-B95E84A3E421}"/>
    <cellStyle name="Comma [0] 10 3 3 2 4 2" xfId="27850" xr:uid="{2EE28DB6-6FF0-4260-AA93-1B0FDB28964A}"/>
    <cellStyle name="Comma [0] 10 3 3 2 5" xfId="54669" xr:uid="{9A9CC758-40F9-448E-BA16-62DBEF3433E8}"/>
    <cellStyle name="Comma [0] 10 3 3 2 6" xfId="5917" xr:uid="{19E8D318-4AAC-4DEE-AB58-E9E8886D631E}"/>
    <cellStyle name="Comma [0] 10 3 3 3" xfId="2917" xr:uid="{352A2BC8-884F-4CF3-B9CD-EAD9EAA80937}"/>
    <cellStyle name="Comma [0] 10 3 3 3 2" xfId="5922" xr:uid="{B4CCAB2F-3A4F-48CF-9139-BB7DD907AD83}"/>
    <cellStyle name="Comma [0] 10 3 3 3 3" xfId="5923" xr:uid="{5F805ED6-110C-418D-A9BE-28CA2D2C4776}"/>
    <cellStyle name="Comma [0] 10 3 3 3 4" xfId="5924" xr:uid="{1229F19D-6C4B-4B83-9107-7FBB3C8F1D03}"/>
    <cellStyle name="Comma [0] 10 3 3 3 4 2" xfId="27851" xr:uid="{AEC7560D-E0AE-4A69-A970-F44F5A52C76F}"/>
    <cellStyle name="Comma [0] 10 3 3 3 5" xfId="53004" xr:uid="{7B65A18C-4495-4780-A1AA-FBD26BC2845A}"/>
    <cellStyle name="Comma [0] 10 3 3 3 6" xfId="5921" xr:uid="{7D74D4F5-77E4-4241-A638-6F0184882DEE}"/>
    <cellStyle name="Comma [0] 10 3 3 4" xfId="5925" xr:uid="{EB4BF19C-510C-4A44-9621-1EED70043093}"/>
    <cellStyle name="Comma [0] 10 3 3 5" xfId="5926" xr:uid="{35C95C37-1B11-4317-A939-9AA3D5032264}"/>
    <cellStyle name="Comma [0] 10 3 3 5 2" xfId="27852" xr:uid="{D465A4B4-A45C-4551-B00C-B75441E9A693}"/>
    <cellStyle name="Comma [0] 10 3 3 6" xfId="50971" xr:uid="{C0DAAE53-F4A4-4404-820C-C251BD8BFA09}"/>
    <cellStyle name="Comma [0] 10 3 3 7" xfId="5916" xr:uid="{E2DC63AE-1CC0-4890-A425-11A1A383A4B6}"/>
    <cellStyle name="Comma [0] 10 3 4" xfId="1374" xr:uid="{AC0B111F-60E2-4FD2-9642-9D9FDBF169A7}"/>
    <cellStyle name="Comma [0] 10 3 4 2" xfId="2420" xr:uid="{DBEC3C90-5221-4774-8608-E4BDC462FD0B}"/>
    <cellStyle name="Comma [0] 10 3 4 2 2" xfId="5929" xr:uid="{57CB3F06-5DCE-4D89-8A6A-84240740CDD4}"/>
    <cellStyle name="Comma [0] 10 3 4 2 3" xfId="5930" xr:uid="{E5166FB9-0069-4549-B885-2AD7436FF653}"/>
    <cellStyle name="Comma [0] 10 3 4 2 4" xfId="5931" xr:uid="{3791B6C6-5FD3-4998-9D04-2BA69FEFDCC8}"/>
    <cellStyle name="Comma [0] 10 3 4 2 4 2" xfId="27853" xr:uid="{3F260D3D-01F4-45C0-8C63-AB7483E3A8AF}"/>
    <cellStyle name="Comma [0] 10 3 4 2 5" xfId="52508" xr:uid="{1F1200F4-2B8D-44A5-9376-01B9D4393173}"/>
    <cellStyle name="Comma [0] 10 3 4 2 6" xfId="5928" xr:uid="{B7472E66-DFB6-4D9D-BC38-2C80852033B6}"/>
    <cellStyle name="Comma [0] 10 3 4 3" xfId="5932" xr:uid="{C403AA64-8F10-4A26-ACF8-1D97D23C2867}"/>
    <cellStyle name="Comma [0] 10 3 4 4" xfId="5933" xr:uid="{72B61210-1628-4288-B94B-7C0A26D54269}"/>
    <cellStyle name="Comma [0] 10 3 4 4 2" xfId="27854" xr:uid="{0CAB6D62-216D-4765-BF10-D56C05C76A43}"/>
    <cellStyle name="Comma [0] 10 3 4 5" xfId="51466" xr:uid="{C77C42CE-3E1A-41A2-9D54-8BF39DE0CC51}"/>
    <cellStyle name="Comma [0] 10 3 4 6" xfId="5927" xr:uid="{F38AC2C7-718A-4B9E-97C9-87E809D43B6E}"/>
    <cellStyle name="Comma [0] 10 3 5" xfId="3411" xr:uid="{A93B81F9-90FF-4F0E-B520-5A88BA167649}"/>
    <cellStyle name="Comma [0] 10 3 5 2" xfId="5935" xr:uid="{AB8120D3-63CE-4DB1-9233-8B3DB07B895F}"/>
    <cellStyle name="Comma [0] 10 3 5 3" xfId="5936" xr:uid="{E4EB9D4E-05E2-4D4E-AE07-E61D0B781918}"/>
    <cellStyle name="Comma [0] 10 3 5 4" xfId="5937" xr:uid="{7CB9D5DD-114E-4E18-AE03-87BBE51BFB6A}"/>
    <cellStyle name="Comma [0] 10 3 5 4 2" xfId="27855" xr:uid="{9242805C-E502-4E18-84F5-00EA42E81759}"/>
    <cellStyle name="Comma [0] 10 3 5 5" xfId="53498" xr:uid="{C10B64AE-797D-43B8-A222-05412C4BFCA5}"/>
    <cellStyle name="Comma [0] 10 3 5 6" xfId="5934" xr:uid="{FD144179-8987-4237-9705-BA591AF7EA84}"/>
    <cellStyle name="Comma [0] 10 3 6" xfId="4050" xr:uid="{8866B355-6C15-45D4-BA21-F3F09DA4B72C}"/>
    <cellStyle name="Comma [0] 10 3 6 2" xfId="5939" xr:uid="{C3C82057-A3DD-4574-9937-09714572E114}"/>
    <cellStyle name="Comma [0] 10 3 6 3" xfId="5940" xr:uid="{4A82C95D-DF82-4A28-B8EB-330410CE1456}"/>
    <cellStyle name="Comma [0] 10 3 6 4" xfId="5941" xr:uid="{544C64C7-D54D-4B4B-80C8-11CFB7F720A0}"/>
    <cellStyle name="Comma [0] 10 3 6 4 2" xfId="27856" xr:uid="{6453AF28-3F98-4DDC-BED7-0B9CA0AF51D4}"/>
    <cellStyle name="Comma [0] 10 3 6 5" xfId="54137" xr:uid="{6E9C7A37-53E9-4656-930F-36FBABC8CB31}"/>
    <cellStyle name="Comma [0] 10 3 6 6" xfId="5938" xr:uid="{F681BF10-F161-4CE1-BE9B-357BDE151AE7}"/>
    <cellStyle name="Comma [0] 10 3 7" xfId="1900" xr:uid="{F211ED8D-27D3-465D-BA4C-4C09A97BCF98}"/>
    <cellStyle name="Comma [0] 10 3 7 2" xfId="5943" xr:uid="{C1BD2566-0D1A-4494-AA88-7555589B3253}"/>
    <cellStyle name="Comma [0] 10 3 7 3" xfId="5944" xr:uid="{ED6F9286-9A05-402B-BD6C-2593F26FA061}"/>
    <cellStyle name="Comma [0] 10 3 7 4" xfId="5945" xr:uid="{07243899-6297-43BB-9907-F04573387D98}"/>
    <cellStyle name="Comma [0] 10 3 7 4 2" xfId="27857" xr:uid="{EFA332E9-E480-404D-B1BA-6D080F2208DF}"/>
    <cellStyle name="Comma [0] 10 3 7 5" xfId="51989" xr:uid="{CD314169-34CE-499C-9DAF-35D57F5374FD}"/>
    <cellStyle name="Comma [0] 10 3 7 6" xfId="5942" xr:uid="{6F798DF0-2B7E-4E74-BAB0-3F47A6694850}"/>
    <cellStyle name="Comma [0] 10 3 8" xfId="5946" xr:uid="{FD3E037C-7A97-44E0-BD7A-014012E05494}"/>
    <cellStyle name="Comma [0] 10 3 9" xfId="5947" xr:uid="{ACC9B5D5-8EE2-4C88-8729-35F88F6F1490}"/>
    <cellStyle name="Comma [0] 10 3 9 2" xfId="27858" xr:uid="{AE404EBC-5F02-46CF-AAE7-8FA086CC9C62}"/>
    <cellStyle name="Comma [0] 10 4" xfId="499" xr:uid="{874079B3-A810-42DA-BD42-CF46A78CFBFB}"/>
    <cellStyle name="Comma [0] 10 4 10" xfId="5948" xr:uid="{F5D39CF5-30DA-466B-8477-88AD2069BE26}"/>
    <cellStyle name="Comma [0] 10 4 2" xfId="1004" xr:uid="{C9AF3915-CB32-4BDA-B7D8-1322BB48114F}"/>
    <cellStyle name="Comma [0] 10 4 2 2" xfId="4707" xr:uid="{ED2FACBD-64A4-437B-AD0F-4DB8750F8128}"/>
    <cellStyle name="Comma [0] 10 4 2 2 2" xfId="5951" xr:uid="{B84427E1-128E-4C5D-8338-A9326E44DB8E}"/>
    <cellStyle name="Comma [0] 10 4 2 2 3" xfId="5952" xr:uid="{965CEC02-DF33-4DA5-928E-A0B44070A379}"/>
    <cellStyle name="Comma [0] 10 4 2 2 4" xfId="5953" xr:uid="{8FDEB5D9-D49F-4DEC-9B78-32080670DA0B}"/>
    <cellStyle name="Comma [0] 10 4 2 2 4 2" xfId="27859" xr:uid="{7A493BF0-6747-4F51-B40F-091EC03EB647}"/>
    <cellStyle name="Comma [0] 10 4 2 2 5" xfId="54794" xr:uid="{738D98AA-AE4A-41BD-91EF-E0C521408A72}"/>
    <cellStyle name="Comma [0] 10 4 2 2 6" xfId="5950" xr:uid="{5C54C2CF-4C38-4AF8-89C8-5E4903FB3818}"/>
    <cellStyle name="Comma [0] 10 4 2 3" xfId="3042" xr:uid="{386F0727-3D52-4ABC-8399-448807B8814D}"/>
    <cellStyle name="Comma [0] 10 4 2 3 2" xfId="5955" xr:uid="{0EFE21EC-2CFC-4C03-B291-C97D0D8763B0}"/>
    <cellStyle name="Comma [0] 10 4 2 3 3" xfId="5956" xr:uid="{D8A4E8EF-B398-4028-8715-21AB3532D5A6}"/>
    <cellStyle name="Comma [0] 10 4 2 3 4" xfId="5957" xr:uid="{7AB8C5C1-5445-4237-B480-9FD30C6B0CD8}"/>
    <cellStyle name="Comma [0] 10 4 2 3 4 2" xfId="27860" xr:uid="{4625E431-7EE3-48D3-817C-62C1C55BDB2F}"/>
    <cellStyle name="Comma [0] 10 4 2 3 5" xfId="53129" xr:uid="{0A339C18-4E8C-4B87-B5E5-9FE626B9E288}"/>
    <cellStyle name="Comma [0] 10 4 2 3 6" xfId="5954" xr:uid="{F4D24801-68E8-43A2-935B-268EACAC1009}"/>
    <cellStyle name="Comma [0] 10 4 2 4" xfId="5958" xr:uid="{8F5869BE-12DB-4779-8A33-8CB5861BEEA2}"/>
    <cellStyle name="Comma [0] 10 4 2 5" xfId="5959" xr:uid="{7A81BF29-E31A-4D0A-AFFA-56FCC35458F0}"/>
    <cellStyle name="Comma [0] 10 4 2 5 2" xfId="27861" xr:uid="{DBF25335-14BD-4982-B05B-5F3EE30433B5}"/>
    <cellStyle name="Comma [0] 10 4 2 6" xfId="51096" xr:uid="{ECB2E822-0B7D-4674-91A5-C0334E2F0909}"/>
    <cellStyle name="Comma [0] 10 4 2 7" xfId="5949" xr:uid="{F946955E-805A-4F16-9244-388080782947}"/>
    <cellStyle name="Comma [0] 10 4 3" xfId="1498" xr:uid="{A8137FAD-5AD4-44F6-80F7-1A51258A4582}"/>
    <cellStyle name="Comma [0] 10 4 3 2" xfId="2545" xr:uid="{F3989CDE-40D8-4C5E-B16D-0BDB94538348}"/>
    <cellStyle name="Comma [0] 10 4 3 2 2" xfId="5962" xr:uid="{122E269A-E64F-4BB7-B072-A2D0AC8EFC60}"/>
    <cellStyle name="Comma [0] 10 4 3 2 3" xfId="5963" xr:uid="{C37783B2-56EE-4BC5-94C8-E725DE063CDA}"/>
    <cellStyle name="Comma [0] 10 4 3 2 4" xfId="5964" xr:uid="{EA7FE762-6A25-40FC-98D4-C8315838143B}"/>
    <cellStyle name="Comma [0] 10 4 3 2 4 2" xfId="27862" xr:uid="{5A3F04E0-3E08-4E7E-A001-AAB73EBF6B20}"/>
    <cellStyle name="Comma [0] 10 4 3 2 5" xfId="52633" xr:uid="{B9A4459F-578A-4FDD-8D99-53414AF83E64}"/>
    <cellStyle name="Comma [0] 10 4 3 2 6" xfId="5961" xr:uid="{1E3D317E-FBCE-441F-A9E5-56D757781444}"/>
    <cellStyle name="Comma [0] 10 4 3 3" xfId="5965" xr:uid="{8CF262A1-1656-4771-9699-E7460C6A6F2B}"/>
    <cellStyle name="Comma [0] 10 4 3 4" xfId="5966" xr:uid="{CE341074-115E-4A7C-A51A-B4EE9013076D}"/>
    <cellStyle name="Comma [0] 10 4 3 4 2" xfId="27863" xr:uid="{E5C9131B-029D-44FE-BEDF-A0040FC98893}"/>
    <cellStyle name="Comma [0] 10 4 3 5" xfId="51590" xr:uid="{E93C3C70-AAFD-4A83-B29C-32AF44744617}"/>
    <cellStyle name="Comma [0] 10 4 3 6" xfId="5960" xr:uid="{25F7C460-A216-48EA-9EBF-877F9C4BC3C0}"/>
    <cellStyle name="Comma [0] 10 4 4" xfId="3537" xr:uid="{85A7EACB-1BCA-4063-8886-D47E7CAD7F63}"/>
    <cellStyle name="Comma [0] 10 4 4 2" xfId="5968" xr:uid="{A36919FC-F928-45CA-8D31-740F6FEE8304}"/>
    <cellStyle name="Comma [0] 10 4 4 3" xfId="5969" xr:uid="{618F5154-569B-4DA1-81E2-6635F7FAB3A4}"/>
    <cellStyle name="Comma [0] 10 4 4 4" xfId="5970" xr:uid="{9BFCB17B-D32B-4243-B1F5-FF8B375880D3}"/>
    <cellStyle name="Comma [0] 10 4 4 4 2" xfId="27864" xr:uid="{D5470CDC-CDB9-4AC3-834A-A5E1FEB4F02C}"/>
    <cellStyle name="Comma [0] 10 4 4 5" xfId="53624" xr:uid="{2F8217E1-F930-4886-9CA8-6E2CF54AB4EE}"/>
    <cellStyle name="Comma [0] 10 4 4 6" xfId="5967" xr:uid="{DBBB4FDF-DD44-4261-BA06-6DC34B83935B}"/>
    <cellStyle name="Comma [0] 10 4 5" xfId="4210" xr:uid="{4D95359B-1B7A-4478-B15B-EAE5FF43CD2C}"/>
    <cellStyle name="Comma [0] 10 4 5 2" xfId="5972" xr:uid="{D2E76B24-0B46-4196-8D5A-EEA7CB94E304}"/>
    <cellStyle name="Comma [0] 10 4 5 3" xfId="5973" xr:uid="{70121ABB-A844-4AC5-A937-8AA919B5AD18}"/>
    <cellStyle name="Comma [0] 10 4 5 4" xfId="5974" xr:uid="{4D60BCBE-6850-454A-8EBC-6051473D5E2E}"/>
    <cellStyle name="Comma [0] 10 4 5 4 2" xfId="27865" xr:uid="{497DC912-6B4F-4865-BB4A-0436E5C31EE4}"/>
    <cellStyle name="Comma [0] 10 4 5 5" xfId="54297" xr:uid="{AE3E4EDD-E5AA-42E6-B72A-7B48C0A67333}"/>
    <cellStyle name="Comma [0] 10 4 5 6" xfId="5971" xr:uid="{102F1BCF-7F7A-4084-867D-80DF00FADEA9}"/>
    <cellStyle name="Comma [0] 10 4 6" xfId="2024" xr:uid="{355260EE-9D3D-4048-8EA1-31F7A211B9A3}"/>
    <cellStyle name="Comma [0] 10 4 6 2" xfId="5976" xr:uid="{8F936D09-A3D2-40A8-951F-738055003D5E}"/>
    <cellStyle name="Comma [0] 10 4 6 3" xfId="5977" xr:uid="{D845A82E-DDCB-474E-AB07-4A6AAAAAB956}"/>
    <cellStyle name="Comma [0] 10 4 6 4" xfId="5978" xr:uid="{A6D1A4FD-C21C-4EE7-ABAC-8D70C007D0C0}"/>
    <cellStyle name="Comma [0] 10 4 6 4 2" xfId="27866" xr:uid="{749D222B-274F-49F1-B6CE-A6B4726CD958}"/>
    <cellStyle name="Comma [0] 10 4 6 5" xfId="52113" xr:uid="{AA4159F3-DEE1-4067-A951-19924FFBF174}"/>
    <cellStyle name="Comma [0] 10 4 6 6" xfId="5975" xr:uid="{B9DDDB4B-DDE4-4AB8-B9B1-5AC90F6BD453}"/>
    <cellStyle name="Comma [0] 10 4 7" xfId="5979" xr:uid="{CE232F2B-3B24-4340-9507-1CC46637A546}"/>
    <cellStyle name="Comma [0] 10 4 8" xfId="5980" xr:uid="{E1B8B012-3B54-4A1A-84F3-B5936BB62B6D}"/>
    <cellStyle name="Comma [0] 10 4 8 2" xfId="27867" xr:uid="{1912B07A-D940-43A0-B156-86272DAFBE4E}"/>
    <cellStyle name="Comma [0] 10 4 9" xfId="50593" xr:uid="{98CA607E-5FB9-4A41-B7E7-C596AD2FFD98}"/>
    <cellStyle name="Comma [0] 10 5" xfId="756" xr:uid="{9956D2EB-A812-4D52-BF92-755CF2D9325C}"/>
    <cellStyle name="Comma [0] 10 5 2" xfId="4459" xr:uid="{8D84980D-9D50-449B-9EFC-19AAE700B85E}"/>
    <cellStyle name="Comma [0] 10 5 2 2" xfId="5983" xr:uid="{11133318-BC75-43D2-B2F0-4A43F5956D20}"/>
    <cellStyle name="Comma [0] 10 5 2 3" xfId="5984" xr:uid="{3EEA6403-C96D-48A8-8CE0-444047AD6C38}"/>
    <cellStyle name="Comma [0] 10 5 2 4" xfId="5985" xr:uid="{96881976-AA6E-46BC-BF8D-880079BDA356}"/>
    <cellStyle name="Comma [0] 10 5 2 4 2" xfId="27868" xr:uid="{8142EAE6-CD38-4890-B690-A482CE02A0D1}"/>
    <cellStyle name="Comma [0] 10 5 2 5" xfId="54546" xr:uid="{5F2E4A6C-303A-49EE-B7DE-00384D5301DC}"/>
    <cellStyle name="Comma [0] 10 5 2 6" xfId="5982" xr:uid="{1FC6DB4D-2E2A-4C48-899F-DA084744CD2B}"/>
    <cellStyle name="Comma [0] 10 5 3" xfId="2794" xr:uid="{2705A359-DE81-4F3C-BA03-13D264904E98}"/>
    <cellStyle name="Comma [0] 10 5 3 2" xfId="5987" xr:uid="{104E5BA7-7088-4CBC-8A0B-FB2CBA72D9E0}"/>
    <cellStyle name="Comma [0] 10 5 3 3" xfId="5988" xr:uid="{D3AF5C6D-F6C5-419C-B02D-03C5E2978BB5}"/>
    <cellStyle name="Comma [0] 10 5 3 4" xfId="5989" xr:uid="{09ACA2D2-243A-4F37-98DA-D460BB2E0656}"/>
    <cellStyle name="Comma [0] 10 5 3 4 2" xfId="27869" xr:uid="{BD374BF0-3412-449E-830F-53247BEA3D0B}"/>
    <cellStyle name="Comma [0] 10 5 3 5" xfId="52881" xr:uid="{E0A065CA-697F-438A-8694-65E406FBF49C}"/>
    <cellStyle name="Comma [0] 10 5 3 6" xfId="5986" xr:uid="{912B313D-22FE-488E-B6BF-F836A0828B5E}"/>
    <cellStyle name="Comma [0] 10 5 4" xfId="5990" xr:uid="{CBB8158E-E4F0-453F-BDDC-C5658BEC8B4A}"/>
    <cellStyle name="Comma [0] 10 5 5" xfId="5991" xr:uid="{9F173AD1-6A8D-4C51-852C-B1C960178941}"/>
    <cellStyle name="Comma [0] 10 5 5 2" xfId="27870" xr:uid="{D6AB7C68-EA06-4FEF-8190-92033BDB03BA}"/>
    <cellStyle name="Comma [0] 10 5 6" xfId="50848" xr:uid="{46956803-BBC1-49BC-A825-0C36B859155E}"/>
    <cellStyle name="Comma [0] 10 5 7" xfId="5981" xr:uid="{D9369849-95BF-43B4-BACA-35E2ABD77204}"/>
    <cellStyle name="Comma [0] 10 6" xfId="1251" xr:uid="{5E4F319B-D9CF-4CBE-9948-E02D8B103F43}"/>
    <cellStyle name="Comma [0] 10 6 2" xfId="2296" xr:uid="{9126A5D3-20A3-4AA6-B370-F111AB21A0CB}"/>
    <cellStyle name="Comma [0] 10 6 2 2" xfId="5994" xr:uid="{FEAD6CA9-C5F5-4347-9B96-2FB7D9988F08}"/>
    <cellStyle name="Comma [0] 10 6 2 3" xfId="5995" xr:uid="{93065DFD-54FB-43DF-8D00-B38D5328739D}"/>
    <cellStyle name="Comma [0] 10 6 2 4" xfId="5996" xr:uid="{87194914-A996-4469-9C46-2EA35CCEEF16}"/>
    <cellStyle name="Comma [0] 10 6 2 4 2" xfId="27871" xr:uid="{BDD0AB37-4CC2-4FB4-80BD-0B980D835E6D}"/>
    <cellStyle name="Comma [0] 10 6 2 5" xfId="52384" xr:uid="{F9BE7BB6-BA1B-4CBD-B498-125FD39F2A79}"/>
    <cellStyle name="Comma [0] 10 6 2 6" xfId="5993" xr:uid="{D12E2C6D-1DD8-422D-8C3C-6D1300F8B0BB}"/>
    <cellStyle name="Comma [0] 10 6 3" xfId="5997" xr:uid="{D986B7AC-492D-4648-84F0-84179616978C}"/>
    <cellStyle name="Comma [0] 10 6 4" xfId="5998" xr:uid="{C813AE64-AC42-4851-A8A7-3DECB9574FEF}"/>
    <cellStyle name="Comma [0] 10 6 4 2" xfId="27872" xr:uid="{53E7564A-1C25-4EDE-9DEB-8DC5AC96E7BF}"/>
    <cellStyle name="Comma [0] 10 6 5" xfId="51343" xr:uid="{E1948298-6E33-4009-98BB-32ECE2239377}"/>
    <cellStyle name="Comma [0] 10 6 6" xfId="5992" xr:uid="{B02E185B-1058-42A2-A6E3-CA1F6AA6409E}"/>
    <cellStyle name="Comma [0] 10 7" xfId="3288" xr:uid="{D51CA29F-9A7B-4DDD-9A7F-8FD8C1316CD8}"/>
    <cellStyle name="Comma [0] 10 7 2" xfId="6000" xr:uid="{B12B3218-2E5C-436F-90B2-0F72A5621ED9}"/>
    <cellStyle name="Comma [0] 10 7 3" xfId="6001" xr:uid="{BA83F2EE-1377-4A49-A663-7281EE942307}"/>
    <cellStyle name="Comma [0] 10 7 4" xfId="6002" xr:uid="{BB697CB3-80DC-4397-A7B7-C10B7686D102}"/>
    <cellStyle name="Comma [0] 10 7 4 2" xfId="27873" xr:uid="{4A0D8073-64AE-43E2-8BF4-AAE1D2874C0E}"/>
    <cellStyle name="Comma [0] 10 7 5" xfId="53375" xr:uid="{BAA7A384-7621-413C-9CE5-1886540F3B49}"/>
    <cellStyle name="Comma [0] 10 7 6" xfId="5999" xr:uid="{A0AFFCDD-9CDB-498A-B5D2-EE110476D0E7}"/>
    <cellStyle name="Comma [0] 10 8" xfId="3864" xr:uid="{E281DDFC-ED85-4C73-9374-CD03CBB0EDED}"/>
    <cellStyle name="Comma [0] 10 8 2" xfId="6004" xr:uid="{5046F4F1-76A0-4FF4-B8DE-34AF10A77FBC}"/>
    <cellStyle name="Comma [0] 10 8 3" xfId="6005" xr:uid="{4F40197A-FB80-4D1B-82BE-9602C664D5F2}"/>
    <cellStyle name="Comma [0] 10 8 4" xfId="6006" xr:uid="{06031C45-F27F-4BDB-9EB4-25D6C2153217}"/>
    <cellStyle name="Comma [0] 10 8 4 2" xfId="27874" xr:uid="{61B9420F-9855-4881-BEEE-7678E89EBFBF}"/>
    <cellStyle name="Comma [0] 10 8 5" xfId="53951" xr:uid="{D622D3B9-32C2-45E8-AD04-71048B3D604F}"/>
    <cellStyle name="Comma [0] 10 8 6" xfId="6003" xr:uid="{BFF664F5-30DF-4108-8E50-0A06CCDE6416}"/>
    <cellStyle name="Comma [0] 10 9" xfId="1776" xr:uid="{D17B3DF9-0067-489D-8B7E-A2BE70131CC5}"/>
    <cellStyle name="Comma [0] 10 9 2" xfId="6008" xr:uid="{CB0BFEF1-4B6C-4C20-B10A-0A14D8946A30}"/>
    <cellStyle name="Comma [0] 10 9 3" xfId="6009" xr:uid="{6B5C7C6D-9598-480E-9450-D00CDF528287}"/>
    <cellStyle name="Comma [0] 10 9 4" xfId="6010" xr:uid="{D813E50B-8C59-4918-8793-17B3F3C33024}"/>
    <cellStyle name="Comma [0] 10 9 4 2" xfId="27875" xr:uid="{32F18CC2-65E0-47E5-9A64-E50C2BBB94F6}"/>
    <cellStyle name="Comma [0] 10 9 5" xfId="51865" xr:uid="{06C18E44-39EE-4D8F-B39A-D458F2965353}"/>
    <cellStyle name="Comma [0] 10 9 6" xfId="6007" xr:uid="{9E24866C-EEE2-4CCB-BF9F-ECDCC94DA19D}"/>
    <cellStyle name="Comma [0] 11" xfId="151" xr:uid="{693919E9-6007-4DF3-A653-EEC4B2F71586}"/>
    <cellStyle name="Comma [0] 11 10" xfId="6012" xr:uid="{A76F0F92-57C4-49C0-8377-315BBDDD803F}"/>
    <cellStyle name="Comma [0] 11 10 2" xfId="27877" xr:uid="{2B46DD00-D75B-4BDD-A93A-36472DC1A43E}"/>
    <cellStyle name="Comma [0] 11 11" xfId="6013" xr:uid="{83B6EC1B-A586-4D0F-A576-DE2DD288A89D}"/>
    <cellStyle name="Comma [0] 11 11 2" xfId="27878" xr:uid="{B8C9706F-7D54-4E86-A840-1A1B1E7609C8}"/>
    <cellStyle name="Comma [0] 11 12" xfId="50248" xr:uid="{7A89959A-14D6-4813-9D0D-7BC4DCE39BFF}"/>
    <cellStyle name="Comma [0] 11 13" xfId="27876" xr:uid="{7E337265-46DC-4B2E-A09B-6B4D71AC0751}"/>
    <cellStyle name="Comma [0] 11 14" xfId="6011" xr:uid="{0B954F47-491E-42D7-85ED-3F4AFB45287E}"/>
    <cellStyle name="Comma [0] 11 2" xfId="252" xr:uid="{526B0353-4FB3-40AC-B03A-322CFDD2DBF7}"/>
    <cellStyle name="Comma [0] 11 2 10" xfId="6015" xr:uid="{F6CEBD29-B52B-4410-AB56-4C8D34E938A0}"/>
    <cellStyle name="Comma [0] 11 2 10 2" xfId="27880" xr:uid="{3318BF8C-160D-4B3A-87B0-6ABE7485F9F1}"/>
    <cellStyle name="Comma [0] 11 2 11" xfId="50348" xr:uid="{B52BC68B-5FE7-4A1B-A939-56FB909E9C63}"/>
    <cellStyle name="Comma [0] 11 2 12" xfId="27879" xr:uid="{F15F0FC2-14A4-4F69-9E1A-AC09E7DECC2F}"/>
    <cellStyle name="Comma [0] 11 2 13" xfId="6014" xr:uid="{B31A9C7D-96C3-4754-A97D-C8CCA103E121}"/>
    <cellStyle name="Comma [0] 11 2 2" xfId="437" xr:uid="{BDFB7BA2-D2A9-4B95-BCC0-EB3FB5566439}"/>
    <cellStyle name="Comma [0] 11 2 2 10" xfId="50533" xr:uid="{B212D72E-D449-45BC-8481-04234A8F297B}"/>
    <cellStyle name="Comma [0] 11 2 2 11" xfId="27881" xr:uid="{6FB16405-2A78-4CF3-BDB5-F80BAABE2DB0}"/>
    <cellStyle name="Comma [0] 11 2 2 12" xfId="6016" xr:uid="{334AE08B-BE17-4D48-8C0E-673B65365460}"/>
    <cellStyle name="Comma [0] 11 2 2 2" xfId="693" xr:uid="{96A161BD-CA6A-4B6E-9113-90EAE51E7420}"/>
    <cellStyle name="Comma [0] 11 2 2 2 10" xfId="27882" xr:uid="{998AA101-075F-4BA9-BD98-4582216477C5}"/>
    <cellStyle name="Comma [0] 11 2 2 2 11" xfId="6017" xr:uid="{57777E0E-53B1-44D7-8412-B0FD791CB143}"/>
    <cellStyle name="Comma [0] 11 2 2 2 2" xfId="1198" xr:uid="{A48B48F5-6605-4756-BF70-D2194D1B87DA}"/>
    <cellStyle name="Comma [0] 11 2 2 2 2 2" xfId="4901" xr:uid="{8C416961-8F57-4ADE-8570-5B44825322B5}"/>
    <cellStyle name="Comma [0] 11 2 2 2 2 2 2" xfId="6020" xr:uid="{92621C8B-DF5A-419D-810E-DAB96DAD79F3}"/>
    <cellStyle name="Comma [0] 11 2 2 2 2 2 2 2" xfId="27885" xr:uid="{A0B05B5A-2A25-49DF-9AA8-CF4FBDAA1E06}"/>
    <cellStyle name="Comma [0] 11 2 2 2 2 2 3" xfId="6021" xr:uid="{0C5B56A8-E8AD-4894-AC8C-F42D2DC39942}"/>
    <cellStyle name="Comma [0] 11 2 2 2 2 2 3 2" xfId="27886" xr:uid="{F4B432D3-F4D5-46A8-9F2E-A0339906427E}"/>
    <cellStyle name="Comma [0] 11 2 2 2 2 2 4" xfId="6022" xr:uid="{65FD803C-8075-4084-AEA8-4A63E5863CC1}"/>
    <cellStyle name="Comma [0] 11 2 2 2 2 2 4 2" xfId="27887" xr:uid="{AACDF994-170C-4D7F-85B2-DFAEF47BA66E}"/>
    <cellStyle name="Comma [0] 11 2 2 2 2 2 5" xfId="6023" xr:uid="{95B21879-77A6-47AE-8A0B-05BB1AAC6A3A}"/>
    <cellStyle name="Comma [0] 11 2 2 2 2 2 5 2" xfId="27888" xr:uid="{A0B8A81D-8689-4806-B894-82C1897776CE}"/>
    <cellStyle name="Comma [0] 11 2 2 2 2 2 6" xfId="54988" xr:uid="{07CEAB3B-8AB2-4E23-A19F-E2F90BD21C74}"/>
    <cellStyle name="Comma [0] 11 2 2 2 2 2 7" xfId="27884" xr:uid="{5EF82E51-4A9F-4540-8CFE-8C7DB15AC80C}"/>
    <cellStyle name="Comma [0] 11 2 2 2 2 2 8" xfId="6019" xr:uid="{9933EBC9-7541-4C4C-950D-29B6EDC4FEB9}"/>
    <cellStyle name="Comma [0] 11 2 2 2 2 3" xfId="3236" xr:uid="{4F5682BB-3979-48EC-9AFE-2F30A4B3DA81}"/>
    <cellStyle name="Comma [0] 11 2 2 2 2 3 2" xfId="6025" xr:uid="{DC07A33F-83BA-4D85-ABD5-B18CAA8E04CD}"/>
    <cellStyle name="Comma [0] 11 2 2 2 2 3 2 2" xfId="27890" xr:uid="{397446E2-47D3-4886-8200-8EDB150D4C65}"/>
    <cellStyle name="Comma [0] 11 2 2 2 2 3 3" xfId="6026" xr:uid="{9E14D41E-AC0F-4B9E-A337-B69D2ABDD5E2}"/>
    <cellStyle name="Comma [0] 11 2 2 2 2 3 3 2" xfId="27891" xr:uid="{67500D86-45D6-4AEF-AA7B-E683EC09A8EC}"/>
    <cellStyle name="Comma [0] 11 2 2 2 2 3 4" xfId="6027" xr:uid="{3D09FE18-9910-4AB9-BA97-6A1182FBBDCF}"/>
    <cellStyle name="Comma [0] 11 2 2 2 2 3 4 2" xfId="27892" xr:uid="{4AE955FB-AE0D-4A1A-9C40-EF52EA7F70C4}"/>
    <cellStyle name="Comma [0] 11 2 2 2 2 3 5" xfId="53323" xr:uid="{A28EF637-802A-4063-A1CC-1EB424E59D37}"/>
    <cellStyle name="Comma [0] 11 2 2 2 2 3 6" xfId="27889" xr:uid="{4EEFF270-65E8-4D51-BF97-A45612022FC3}"/>
    <cellStyle name="Comma [0] 11 2 2 2 2 3 7" xfId="6024" xr:uid="{48316195-6608-4535-9980-0CC7C6A333AD}"/>
    <cellStyle name="Comma [0] 11 2 2 2 2 4" xfId="6028" xr:uid="{926288B3-C240-4F69-8602-6948C6E473C8}"/>
    <cellStyle name="Comma [0] 11 2 2 2 2 4 2" xfId="27893" xr:uid="{689FF192-D9F3-41FD-BE8A-E9634AC1AF17}"/>
    <cellStyle name="Comma [0] 11 2 2 2 2 5" xfId="6029" xr:uid="{74EF258A-EA23-4BFB-BF42-DC506BA3B24A}"/>
    <cellStyle name="Comma [0] 11 2 2 2 2 5 2" xfId="27894" xr:uid="{BC095E9F-6534-4FE8-81C4-74A80AFEEE0F}"/>
    <cellStyle name="Comma [0] 11 2 2 2 2 6" xfId="51290" xr:uid="{4C2DA0B4-905E-4D44-A4D9-F377665E3436}"/>
    <cellStyle name="Comma [0] 11 2 2 2 2 7" xfId="27883" xr:uid="{0363D2D1-58DF-4F75-9D8C-E13F030F7B28}"/>
    <cellStyle name="Comma [0] 11 2 2 2 2 8" xfId="6018" xr:uid="{01EDCB76-4645-4031-A4F2-DE53BDAEF988}"/>
    <cellStyle name="Comma [0] 11 2 2 2 3" xfId="1692" xr:uid="{FF25BD8E-3F5A-4464-997A-99A32FE01222}"/>
    <cellStyle name="Comma [0] 11 2 2 2 3 2" xfId="5277" xr:uid="{3638D8F6-6AD6-4BE8-A66F-72CB0F558C16}"/>
    <cellStyle name="Comma [0] 11 2 2 2 3 2 2" xfId="6032" xr:uid="{538E676C-D35C-4159-99EB-E88CA799477C}"/>
    <cellStyle name="Comma [0] 11 2 2 2 3 2 2 2" xfId="27897" xr:uid="{5A277B51-9C44-4A72-A70E-F4C6CB097EC5}"/>
    <cellStyle name="Comma [0] 11 2 2 2 3 2 3" xfId="6033" xr:uid="{55B0E727-89C0-433C-AEB2-6922A0394479}"/>
    <cellStyle name="Comma [0] 11 2 2 2 3 2 3 2" xfId="27898" xr:uid="{96624E78-865D-464C-A96D-ADDCE887A6F6}"/>
    <cellStyle name="Comma [0] 11 2 2 2 3 2 4" xfId="6034" xr:uid="{99802AC6-8D27-4938-A1B9-20C591ACF675}"/>
    <cellStyle name="Comma [0] 11 2 2 2 3 2 4 2" xfId="27899" xr:uid="{B1FCC58D-22C7-47E6-AE1C-882C771F2BE8}"/>
    <cellStyle name="Comma [0] 11 2 2 2 3 2 5" xfId="6035" xr:uid="{3D42509D-7340-479C-ACBA-7654267B7CE2}"/>
    <cellStyle name="Comma [0] 11 2 2 2 3 2 5 2" xfId="27900" xr:uid="{0EB93ACE-BA99-476A-81F3-3E9A6C60C5FD}"/>
    <cellStyle name="Comma [0] 11 2 2 2 3 2 6" xfId="55364" xr:uid="{072EEE0A-9471-4A2C-A4D5-FCE2B8708A6F}"/>
    <cellStyle name="Comma [0] 11 2 2 2 3 2 7" xfId="27896" xr:uid="{C39B9446-4B01-4AF8-8914-877CD551F092}"/>
    <cellStyle name="Comma [0] 11 2 2 2 3 2 8" xfId="6031" xr:uid="{E4329AC2-2335-43CF-A1D2-C64AE0BA360C}"/>
    <cellStyle name="Comma [0] 11 2 2 2 3 3" xfId="2739" xr:uid="{94217C9D-6CE9-4FA0-B65E-00E236D08221}"/>
    <cellStyle name="Comma [0] 11 2 2 2 3 3 2" xfId="6037" xr:uid="{473A7338-EB3C-4843-9B02-376DE6F78521}"/>
    <cellStyle name="Comma [0] 11 2 2 2 3 3 2 2" xfId="27902" xr:uid="{74CE1BF1-45C0-455F-94B8-047ED7D9CD00}"/>
    <cellStyle name="Comma [0] 11 2 2 2 3 3 3" xfId="6038" xr:uid="{C528B230-C380-4964-BF24-826089271181}"/>
    <cellStyle name="Comma [0] 11 2 2 2 3 3 3 2" xfId="27903" xr:uid="{5CD1CE58-CB80-43AC-B839-319D00059C35}"/>
    <cellStyle name="Comma [0] 11 2 2 2 3 3 4" xfId="6039" xr:uid="{1E0332D5-C291-456F-A084-2AEB0EC3B181}"/>
    <cellStyle name="Comma [0] 11 2 2 2 3 3 4 2" xfId="27904" xr:uid="{79FC12C6-7797-43B7-819B-B53FCF8304B4}"/>
    <cellStyle name="Comma [0] 11 2 2 2 3 3 5" xfId="52827" xr:uid="{A122BACE-D03F-4A1F-8937-615995072384}"/>
    <cellStyle name="Comma [0] 11 2 2 2 3 3 6" xfId="27901" xr:uid="{5E481EC6-D880-4F46-9A21-F755AAE48C38}"/>
    <cellStyle name="Comma [0] 11 2 2 2 3 3 7" xfId="6036" xr:uid="{7201025F-E92F-42B2-BEA3-D376F0F137DC}"/>
    <cellStyle name="Comma [0] 11 2 2 2 3 4" xfId="6040" xr:uid="{4ED587DA-702F-46AC-B93F-9D846084B4F6}"/>
    <cellStyle name="Comma [0] 11 2 2 2 3 4 2" xfId="27905" xr:uid="{283A180D-B5B7-4ADC-9E95-66FDE76AE47F}"/>
    <cellStyle name="Comma [0] 11 2 2 2 3 5" xfId="6041" xr:uid="{3DC44882-C275-4397-8C1A-A939888ACB24}"/>
    <cellStyle name="Comma [0] 11 2 2 2 3 5 2" xfId="27906" xr:uid="{04BDDDA7-5771-41E8-98CC-FB012E1C529D}"/>
    <cellStyle name="Comma [0] 11 2 2 2 3 6" xfId="51784" xr:uid="{028CA387-FC88-4452-AF98-F430708040B2}"/>
    <cellStyle name="Comma [0] 11 2 2 2 3 7" xfId="27895" xr:uid="{5B5220AE-2D89-40F2-9D90-AB73F32E88B2}"/>
    <cellStyle name="Comma [0] 11 2 2 2 3 8" xfId="6030" xr:uid="{DD7B62A6-BBA4-4CF0-8867-AA16F83A7024}"/>
    <cellStyle name="Comma [0] 11 2 2 2 4" xfId="3731" xr:uid="{3133D908-0D57-4CB8-A77A-58645C5973AD}"/>
    <cellStyle name="Comma [0] 11 2 2 2 4 2" xfId="5645" xr:uid="{59AE0FF4-3274-4180-B052-175B9D240595}"/>
    <cellStyle name="Comma [0] 11 2 2 2 4 2 2" xfId="6044" xr:uid="{4CEE68A8-3958-41D3-AB0B-34123E17F8E7}"/>
    <cellStyle name="Comma [0] 11 2 2 2 4 2 2 2" xfId="27909" xr:uid="{B3BD2A17-F509-4E5E-807F-8E477C4DF36C}"/>
    <cellStyle name="Comma [0] 11 2 2 2 4 2 3" xfId="6045" xr:uid="{479BA740-3A8C-4782-8DD1-38030A6D6096}"/>
    <cellStyle name="Comma [0] 11 2 2 2 4 2 3 2" xfId="27910" xr:uid="{8D7F335D-21FC-4855-BCB6-5A7ED2CB6F8A}"/>
    <cellStyle name="Comma [0] 11 2 2 2 4 2 4" xfId="6046" xr:uid="{AFA71902-1ADE-495A-A02A-F466A8C8D751}"/>
    <cellStyle name="Comma [0] 11 2 2 2 4 2 4 2" xfId="27911" xr:uid="{825D9D1F-B845-4763-8B8E-43A363C4BD4D}"/>
    <cellStyle name="Comma [0] 11 2 2 2 4 2 5" xfId="6047" xr:uid="{CDA0988C-C3B7-4CB0-8CCA-F9706D407B72}"/>
    <cellStyle name="Comma [0] 11 2 2 2 4 2 5 2" xfId="27912" xr:uid="{AC212ED2-87E5-43AC-80F1-61BC79EB6569}"/>
    <cellStyle name="Comma [0] 11 2 2 2 4 2 6" xfId="55732" xr:uid="{57764585-0A60-49A3-A90B-80CD1504A93C}"/>
    <cellStyle name="Comma [0] 11 2 2 2 4 2 7" xfId="27908" xr:uid="{D94B65E9-D385-4C4E-9651-1B31AD09A6F5}"/>
    <cellStyle name="Comma [0] 11 2 2 2 4 2 8" xfId="6043" xr:uid="{69D38493-947D-4873-A28C-EAEB470DA579}"/>
    <cellStyle name="Comma [0] 11 2 2 2 4 3" xfId="6048" xr:uid="{8F6CA857-C41E-4B86-8095-41083B4B1120}"/>
    <cellStyle name="Comma [0] 11 2 2 2 4 3 2" xfId="27913" xr:uid="{CDD39D3E-30D0-4126-91BB-F2FB6DFFAA11}"/>
    <cellStyle name="Comma [0] 11 2 2 2 4 4" xfId="6049" xr:uid="{75D80AD9-FC13-46A4-BD61-38983FEC232D}"/>
    <cellStyle name="Comma [0] 11 2 2 2 4 4 2" xfId="27914" xr:uid="{3B6487DE-322C-484D-B751-913D83CE513D}"/>
    <cellStyle name="Comma [0] 11 2 2 2 4 5" xfId="6050" xr:uid="{47342B84-434C-4B19-825F-4B16B13B70C1}"/>
    <cellStyle name="Comma [0] 11 2 2 2 4 5 2" xfId="27915" xr:uid="{5F55E206-1DCD-4985-B0B5-6F455A1A853D}"/>
    <cellStyle name="Comma [0] 11 2 2 2 4 6" xfId="6051" xr:uid="{88727AE0-A04C-4E81-98CA-1B6D25C8F648}"/>
    <cellStyle name="Comma [0] 11 2 2 2 4 6 2" xfId="27916" xr:uid="{238A8FDA-7401-4ACB-A7B3-26DB2131F30D}"/>
    <cellStyle name="Comma [0] 11 2 2 2 4 7" xfId="53818" xr:uid="{7C3DEEF9-9EC9-4185-BF99-7556875C989D}"/>
    <cellStyle name="Comma [0] 11 2 2 2 4 8" xfId="27907" xr:uid="{5D5F3287-E880-44E6-8E42-F93D806B88F9}"/>
    <cellStyle name="Comma [0] 11 2 2 2 4 9" xfId="6042" xr:uid="{B1D96523-B9CB-44DF-AD01-A8476727AF99}"/>
    <cellStyle name="Comma [0] 11 2 2 2 5" xfId="4404" xr:uid="{9EC3E0F6-03E7-49EA-BECB-84056AD2BC09}"/>
    <cellStyle name="Comma [0] 11 2 2 2 5 2" xfId="6053" xr:uid="{F5587857-6D03-4228-A265-4123516E7DF6}"/>
    <cellStyle name="Comma [0] 11 2 2 2 5 2 2" xfId="27918" xr:uid="{932B54EE-8BCD-4611-83ED-1537E73D0B7C}"/>
    <cellStyle name="Comma [0] 11 2 2 2 5 3" xfId="6054" xr:uid="{74051893-1FB9-4B12-A39D-D580746DA49F}"/>
    <cellStyle name="Comma [0] 11 2 2 2 5 3 2" xfId="27919" xr:uid="{65E8B9C1-ED78-452B-B518-FE5A72BAAA5B}"/>
    <cellStyle name="Comma [0] 11 2 2 2 5 4" xfId="6055" xr:uid="{82DBB4B7-69A0-416F-85B6-7AB1E830650E}"/>
    <cellStyle name="Comma [0] 11 2 2 2 5 4 2" xfId="27920" xr:uid="{5FA14DBA-00B6-4775-A71A-09DF66B9A441}"/>
    <cellStyle name="Comma [0] 11 2 2 2 5 5" xfId="6056" xr:uid="{A08CC5FE-A9BC-4589-8609-66817B6B8C4C}"/>
    <cellStyle name="Comma [0] 11 2 2 2 5 5 2" xfId="27921" xr:uid="{4D9F318F-2BF9-4305-A5CC-E12557DF6361}"/>
    <cellStyle name="Comma [0] 11 2 2 2 5 6" xfId="54491" xr:uid="{81822716-21BE-4610-985A-2DAB1F9BD481}"/>
    <cellStyle name="Comma [0] 11 2 2 2 5 7" xfId="27917" xr:uid="{00AEE7F1-6492-4D02-B25D-656718D1B5CB}"/>
    <cellStyle name="Comma [0] 11 2 2 2 5 8" xfId="6052" xr:uid="{50A7B63A-1190-4F4B-8463-844EAD19C5AA}"/>
    <cellStyle name="Comma [0] 11 2 2 2 6" xfId="2218" xr:uid="{2D0A6B0A-F07C-4CF0-962D-F24BA5F6E8B1}"/>
    <cellStyle name="Comma [0] 11 2 2 2 6 2" xfId="6058" xr:uid="{5358B2D1-AB15-460F-8F74-D3A23D2C363B}"/>
    <cellStyle name="Comma [0] 11 2 2 2 6 2 2" xfId="27923" xr:uid="{4C06FA32-A329-4678-9FA9-CE4BCFD77A88}"/>
    <cellStyle name="Comma [0] 11 2 2 2 6 3" xfId="6059" xr:uid="{8B870BB1-6AE8-413A-B70B-D5C979BA90C5}"/>
    <cellStyle name="Comma [0] 11 2 2 2 6 3 2" xfId="27924" xr:uid="{EB259834-1AF5-440D-92B3-7841D9282828}"/>
    <cellStyle name="Comma [0] 11 2 2 2 6 4" xfId="6060" xr:uid="{22DF970E-CB42-47B0-91C1-81AE62DC5E78}"/>
    <cellStyle name="Comma [0] 11 2 2 2 6 4 2" xfId="27925" xr:uid="{93B18873-FD22-4051-9F09-114DB1A50EAF}"/>
    <cellStyle name="Comma [0] 11 2 2 2 6 5" xfId="52307" xr:uid="{502C3FAA-50CE-4B20-90FC-699B7D15024F}"/>
    <cellStyle name="Comma [0] 11 2 2 2 6 6" xfId="27922" xr:uid="{E1DDF524-1877-4FE3-B0C0-E5E519407853}"/>
    <cellStyle name="Comma [0] 11 2 2 2 6 7" xfId="6057" xr:uid="{F222AF30-E19B-4F6C-98FB-CDEB5F040CC0}"/>
    <cellStyle name="Comma [0] 11 2 2 2 7" xfId="6061" xr:uid="{0F1FF464-30E3-45D7-B4E3-33D2876226A5}"/>
    <cellStyle name="Comma [0] 11 2 2 2 7 2" xfId="27926" xr:uid="{F32C19D4-32A1-4244-875E-FAEA0B753DFA}"/>
    <cellStyle name="Comma [0] 11 2 2 2 8" xfId="6062" xr:uid="{2B239B1D-580D-4AEF-8121-2E12B675D0F4}"/>
    <cellStyle name="Comma [0] 11 2 2 2 8 2" xfId="27927" xr:uid="{9474594A-D025-4BC5-92E9-A6DAD4F290E5}"/>
    <cellStyle name="Comma [0] 11 2 2 2 9" xfId="50787" xr:uid="{CFE1F450-1AC5-4DE8-AB29-55F6AC886212}"/>
    <cellStyle name="Comma [0] 11 2 2 3" xfId="950" xr:uid="{722A0E62-948E-4719-918D-2A09C2E17DC8}"/>
    <cellStyle name="Comma [0] 11 2 2 3 2" xfId="4653" xr:uid="{3652C8E1-AA97-450B-83B2-601AAB03BE7C}"/>
    <cellStyle name="Comma [0] 11 2 2 3 2 2" xfId="6065" xr:uid="{DE35AB90-8958-4D70-8CD1-9842EF12B56A}"/>
    <cellStyle name="Comma [0] 11 2 2 3 2 2 2" xfId="27930" xr:uid="{9FC16001-72CA-4E85-B918-82046CC470A5}"/>
    <cellStyle name="Comma [0] 11 2 2 3 2 3" xfId="6066" xr:uid="{6F741380-DCF3-4F56-83C3-801100D16EA1}"/>
    <cellStyle name="Comma [0] 11 2 2 3 2 3 2" xfId="27931" xr:uid="{475FFB7C-A700-40A9-B167-B083FD58AEDB}"/>
    <cellStyle name="Comma [0] 11 2 2 3 2 4" xfId="6067" xr:uid="{A8F555C3-80F9-47D7-9857-D791AC55B0D3}"/>
    <cellStyle name="Comma [0] 11 2 2 3 2 4 2" xfId="27932" xr:uid="{93320D00-DC3D-43EF-B54E-605CD955D8E1}"/>
    <cellStyle name="Comma [0] 11 2 2 3 2 5" xfId="6068" xr:uid="{2BD56378-2880-4EF0-A401-FBA4EB9EC960}"/>
    <cellStyle name="Comma [0] 11 2 2 3 2 5 2" xfId="27933" xr:uid="{E3381D4A-129B-4491-ABE7-C400432CBD43}"/>
    <cellStyle name="Comma [0] 11 2 2 3 2 6" xfId="54740" xr:uid="{F30D8EC4-F905-4A80-9594-349608DC8694}"/>
    <cellStyle name="Comma [0] 11 2 2 3 2 7" xfId="27929" xr:uid="{6F064522-7D31-4130-8168-8570A3F6B8FB}"/>
    <cellStyle name="Comma [0] 11 2 2 3 2 8" xfId="6064" xr:uid="{4E68338A-56BA-4EBD-A8BC-B964DD6F817A}"/>
    <cellStyle name="Comma [0] 11 2 2 3 3" xfId="2988" xr:uid="{CF2645CC-F3C5-416D-880E-655BA92CD459}"/>
    <cellStyle name="Comma [0] 11 2 2 3 3 2" xfId="6070" xr:uid="{F66088DC-BD20-4D4C-B587-B2B6803BB6F0}"/>
    <cellStyle name="Comma [0] 11 2 2 3 3 2 2" xfId="27935" xr:uid="{9470794C-49BD-404F-9AE4-B5DD35A02BF2}"/>
    <cellStyle name="Comma [0] 11 2 2 3 3 3" xfId="6071" xr:uid="{25C929F2-FE68-423E-B06F-336EDC407DF5}"/>
    <cellStyle name="Comma [0] 11 2 2 3 3 3 2" xfId="27936" xr:uid="{FA5BA148-4F55-43C4-A3E0-88F449BCDEC8}"/>
    <cellStyle name="Comma [0] 11 2 2 3 3 4" xfId="6072" xr:uid="{FE9A13E0-AB25-4B8A-9479-3ADE8FF91BE9}"/>
    <cellStyle name="Comma [0] 11 2 2 3 3 4 2" xfId="27937" xr:uid="{7FA462D9-9DA0-45B5-90DE-69E44CDBEF0B}"/>
    <cellStyle name="Comma [0] 11 2 2 3 3 5" xfId="53075" xr:uid="{85B3E86F-1887-4FD8-9C99-EE99A5DBB837}"/>
    <cellStyle name="Comma [0] 11 2 2 3 3 6" xfId="27934" xr:uid="{ACF3776A-400F-4792-BD20-798EEBA2FB11}"/>
    <cellStyle name="Comma [0] 11 2 2 3 3 7" xfId="6069" xr:uid="{BC17AEFA-B670-4A8A-8A02-DBDD7D569C70}"/>
    <cellStyle name="Comma [0] 11 2 2 3 4" xfId="6073" xr:uid="{31FE1420-99A7-4DD4-954E-351A286DC65C}"/>
    <cellStyle name="Comma [0] 11 2 2 3 4 2" xfId="27938" xr:uid="{B154BAAB-488C-4C5E-A9D4-1526E577BD43}"/>
    <cellStyle name="Comma [0] 11 2 2 3 5" xfId="6074" xr:uid="{8DD9327E-3951-45BA-9D41-4AC9B6BC1953}"/>
    <cellStyle name="Comma [0] 11 2 2 3 5 2" xfId="27939" xr:uid="{EA56EBFE-54EE-49DE-9D11-135BA663C97C}"/>
    <cellStyle name="Comma [0] 11 2 2 3 6" xfId="51042" xr:uid="{2D7E0B6D-832D-4B13-9403-1707BE29ACA8}"/>
    <cellStyle name="Comma [0] 11 2 2 3 7" xfId="27928" xr:uid="{067A4F9D-0709-4C2B-BC19-B802FF11FB6B}"/>
    <cellStyle name="Comma [0] 11 2 2 3 8" xfId="6063" xr:uid="{499A7A14-F762-40DF-9C87-9C680A722E8D}"/>
    <cellStyle name="Comma [0] 11 2 2 4" xfId="1445" xr:uid="{36C726E3-2FDA-45CD-95E4-E8D01E656987}"/>
    <cellStyle name="Comma [0] 11 2 2 4 2" xfId="5093" xr:uid="{D7998710-C944-4524-8EEC-20A2671F0A69}"/>
    <cellStyle name="Comma [0] 11 2 2 4 2 2" xfId="6077" xr:uid="{C978FE91-19FA-436A-AAD1-65692AE27E9F}"/>
    <cellStyle name="Comma [0] 11 2 2 4 2 2 2" xfId="27942" xr:uid="{1F431568-B1C6-4B43-974C-5104415BFF10}"/>
    <cellStyle name="Comma [0] 11 2 2 4 2 3" xfId="6078" xr:uid="{A2CBA8B7-A70D-422E-AE0C-370168B1E48D}"/>
    <cellStyle name="Comma [0] 11 2 2 4 2 3 2" xfId="27943" xr:uid="{88979950-5753-4567-98F3-3BAB221F2790}"/>
    <cellStyle name="Comma [0] 11 2 2 4 2 4" xfId="6079" xr:uid="{91E296A0-8BAF-44BF-AFC9-19FE3C46FF2C}"/>
    <cellStyle name="Comma [0] 11 2 2 4 2 4 2" xfId="27944" xr:uid="{9461C1D2-838E-4900-8BC7-7ABF2BD87B17}"/>
    <cellStyle name="Comma [0] 11 2 2 4 2 5" xfId="6080" xr:uid="{64916B67-32FF-45D3-987A-2E90492A2DCF}"/>
    <cellStyle name="Comma [0] 11 2 2 4 2 5 2" xfId="27945" xr:uid="{A7E141DC-D25A-40A4-83E9-FA26F7659BAA}"/>
    <cellStyle name="Comma [0] 11 2 2 4 2 6" xfId="55180" xr:uid="{D97139EC-E2AA-45BF-8C47-442DD073C68A}"/>
    <cellStyle name="Comma [0] 11 2 2 4 2 7" xfId="27941" xr:uid="{0F592C50-DBCB-45DB-B4C9-766749867D46}"/>
    <cellStyle name="Comma [0] 11 2 2 4 2 8" xfId="6076" xr:uid="{0A255F94-F57B-4FC9-B9A8-DDFDBCF95BEE}"/>
    <cellStyle name="Comma [0] 11 2 2 4 3" xfId="2491" xr:uid="{A7EEFA40-6DFA-42DB-AD44-5DB4E515A59E}"/>
    <cellStyle name="Comma [0] 11 2 2 4 3 2" xfId="6082" xr:uid="{6F6B6AC4-16AC-4381-8D89-FD3FA544E16C}"/>
    <cellStyle name="Comma [0] 11 2 2 4 3 2 2" xfId="27947" xr:uid="{00C0CE2B-7885-4863-808C-7E93030EB20A}"/>
    <cellStyle name="Comma [0] 11 2 2 4 3 3" xfId="6083" xr:uid="{35DF0E80-4A35-4464-A190-F52CAB5B5123}"/>
    <cellStyle name="Comma [0] 11 2 2 4 3 3 2" xfId="27948" xr:uid="{A4A03C16-C8E3-4013-99F3-D8CC8350E26A}"/>
    <cellStyle name="Comma [0] 11 2 2 4 3 4" xfId="6084" xr:uid="{B9713B76-1DED-4A8D-8D1C-281E0188F2DF}"/>
    <cellStyle name="Comma [0] 11 2 2 4 3 4 2" xfId="27949" xr:uid="{E4B6B2B3-0AD2-4788-98B9-23F09C53E5BE}"/>
    <cellStyle name="Comma [0] 11 2 2 4 3 5" xfId="52579" xr:uid="{8FDB6234-4C72-4097-BAAE-9F3A80422CB5}"/>
    <cellStyle name="Comma [0] 11 2 2 4 3 6" xfId="27946" xr:uid="{4D8AD2E3-BF83-4FA6-A38A-A30279F97EDC}"/>
    <cellStyle name="Comma [0] 11 2 2 4 3 7" xfId="6081" xr:uid="{6FA56242-B53B-4A6D-B280-C102AC63C84C}"/>
    <cellStyle name="Comma [0] 11 2 2 4 4" xfId="6085" xr:uid="{DBCBF521-7601-430A-8D8B-BC87EADBBAEF}"/>
    <cellStyle name="Comma [0] 11 2 2 4 4 2" xfId="27950" xr:uid="{4D6F942C-E4D1-4394-BB3C-A824F6CE69FA}"/>
    <cellStyle name="Comma [0] 11 2 2 4 5" xfId="6086" xr:uid="{66E6D086-6EC8-4C03-AA2D-6D4E4B9BA590}"/>
    <cellStyle name="Comma [0] 11 2 2 4 5 2" xfId="27951" xr:uid="{48098DAC-3BCB-4F79-B26A-71A77E0EAD47}"/>
    <cellStyle name="Comma [0] 11 2 2 4 6" xfId="51537" xr:uid="{0B196A52-6A9B-48F5-BEDB-801EF8DAB444}"/>
    <cellStyle name="Comma [0] 11 2 2 4 7" xfId="27940" xr:uid="{111CC747-A93B-4F09-8290-42523551F8A4}"/>
    <cellStyle name="Comma [0] 11 2 2 4 8" xfId="6075" xr:uid="{148A4676-0719-46BA-995E-3DA7C832659B}"/>
    <cellStyle name="Comma [0] 11 2 2 5" xfId="3483" xr:uid="{B4B455BE-0AFF-4152-BBAF-5AD990B1A438}"/>
    <cellStyle name="Comma [0] 11 2 2 5 2" xfId="5461" xr:uid="{90CFB308-D662-44CE-99D8-52689B54DD6B}"/>
    <cellStyle name="Comma [0] 11 2 2 5 2 2" xfId="6089" xr:uid="{54CC7B89-9DD3-4B95-9618-7340FDAE1BF4}"/>
    <cellStyle name="Comma [0] 11 2 2 5 2 2 2" xfId="27954" xr:uid="{DFBBCAFA-9628-46F6-898F-274604364514}"/>
    <cellStyle name="Comma [0] 11 2 2 5 2 3" xfId="6090" xr:uid="{4D83193C-7FC7-414F-BE40-B270E4B359CE}"/>
    <cellStyle name="Comma [0] 11 2 2 5 2 3 2" xfId="27955" xr:uid="{FE79BF34-6482-4E20-B963-92DF3978B8B3}"/>
    <cellStyle name="Comma [0] 11 2 2 5 2 4" xfId="6091" xr:uid="{2945D065-9240-4F72-929D-850EFBA24EA7}"/>
    <cellStyle name="Comma [0] 11 2 2 5 2 4 2" xfId="27956" xr:uid="{6EEB0B7E-BDDA-424D-94AD-FC93198762C5}"/>
    <cellStyle name="Comma [0] 11 2 2 5 2 5" xfId="6092" xr:uid="{03EE8F5D-4B6E-4734-B515-CA29E5060778}"/>
    <cellStyle name="Comma [0] 11 2 2 5 2 5 2" xfId="27957" xr:uid="{F46164EE-A2F6-4CC4-869C-4E5B6D5ADD00}"/>
    <cellStyle name="Comma [0] 11 2 2 5 2 6" xfId="55548" xr:uid="{6408663E-59D2-4250-9211-6568F42B02D1}"/>
    <cellStyle name="Comma [0] 11 2 2 5 2 7" xfId="27953" xr:uid="{DF642BC2-1D6C-4595-9BD5-377C7C0673CD}"/>
    <cellStyle name="Comma [0] 11 2 2 5 2 8" xfId="6088" xr:uid="{C2DD2FD6-FAA0-4A66-9C00-637B4FF494E4}"/>
    <cellStyle name="Comma [0] 11 2 2 5 3" xfId="6093" xr:uid="{06047838-964F-4367-8BE3-FCF0A7F8BECF}"/>
    <cellStyle name="Comma [0] 11 2 2 5 3 2" xfId="27958" xr:uid="{2FC6F700-439A-4972-A16C-129B343ABC12}"/>
    <cellStyle name="Comma [0] 11 2 2 5 4" xfId="6094" xr:uid="{77292250-322F-4868-9626-158D3A385E60}"/>
    <cellStyle name="Comma [0] 11 2 2 5 4 2" xfId="27959" xr:uid="{C048710C-537B-46C0-9BEB-3658EDD1523C}"/>
    <cellStyle name="Comma [0] 11 2 2 5 5" xfId="6095" xr:uid="{3E4DEB22-3DCC-4B15-B72F-C1DFA3B5878C}"/>
    <cellStyle name="Comma [0] 11 2 2 5 5 2" xfId="27960" xr:uid="{4D1D891A-5CDA-4B80-A89A-712CCA3A7321}"/>
    <cellStyle name="Comma [0] 11 2 2 5 6" xfId="6096" xr:uid="{6745E74B-0C93-4CEA-9F6B-0756A10ED240}"/>
    <cellStyle name="Comma [0] 11 2 2 5 6 2" xfId="27961" xr:uid="{7F2C04CC-B732-4496-B799-7B54779ED03C}"/>
    <cellStyle name="Comma [0] 11 2 2 5 7" xfId="53570" xr:uid="{A7F4FF97-8378-4FA5-978B-12B76914971F}"/>
    <cellStyle name="Comma [0] 11 2 2 5 8" xfId="27952" xr:uid="{534C950F-AF24-418D-B10F-7AE03FF20454}"/>
    <cellStyle name="Comma [0] 11 2 2 5 9" xfId="6087" xr:uid="{35658EDC-DFC8-46FB-AEBD-BA6808863DCD}"/>
    <cellStyle name="Comma [0] 11 2 2 6" xfId="4151" xr:uid="{7838F8EC-FA3F-4B18-8D78-302A6EF6DA5D}"/>
    <cellStyle name="Comma [0] 11 2 2 6 2" xfId="6098" xr:uid="{69C8B4C1-CE8A-4574-B771-6318F0911AAC}"/>
    <cellStyle name="Comma [0] 11 2 2 6 2 2" xfId="27963" xr:uid="{4F62973B-09C7-472F-9CA8-2C14B9305FCB}"/>
    <cellStyle name="Comma [0] 11 2 2 6 3" xfId="6099" xr:uid="{D4AAB9B1-5F8A-4034-85A5-99D3D4671AC2}"/>
    <cellStyle name="Comma [0] 11 2 2 6 3 2" xfId="27964" xr:uid="{3A1385E9-BABB-440B-8CB4-35D674392193}"/>
    <cellStyle name="Comma [0] 11 2 2 6 4" xfId="6100" xr:uid="{CC5A790F-F1EF-41D8-8807-557F144654ED}"/>
    <cellStyle name="Comma [0] 11 2 2 6 4 2" xfId="27965" xr:uid="{F65A21A8-6493-4330-9525-5B9989591B9C}"/>
    <cellStyle name="Comma [0] 11 2 2 6 5" xfId="6101" xr:uid="{EC53F179-E66E-4438-8AE2-D70A059CE66B}"/>
    <cellStyle name="Comma [0] 11 2 2 6 5 2" xfId="27966" xr:uid="{5B113483-A84C-4758-9ADA-06214D80C7A2}"/>
    <cellStyle name="Comma [0] 11 2 2 6 6" xfId="54238" xr:uid="{1B56F5E9-0A00-4D4B-8B28-A17792A2922B}"/>
    <cellStyle name="Comma [0] 11 2 2 6 7" xfId="27962" xr:uid="{67970326-5090-4027-BC78-E568730736FB}"/>
    <cellStyle name="Comma [0] 11 2 2 6 8" xfId="6097" xr:uid="{EC848EE9-E628-4EA7-B978-6F52DC3AF0B0}"/>
    <cellStyle name="Comma [0] 11 2 2 7" xfId="1971" xr:uid="{0A07F519-62BA-40F5-A2DD-AA808A448711}"/>
    <cellStyle name="Comma [0] 11 2 2 7 2" xfId="6103" xr:uid="{459A6040-BAB4-445B-949F-44B69C936A6E}"/>
    <cellStyle name="Comma [0] 11 2 2 7 2 2" xfId="27968" xr:uid="{4C8E14F3-6551-4941-ACC3-B549BB95473C}"/>
    <cellStyle name="Comma [0] 11 2 2 7 3" xfId="6104" xr:uid="{FF7FB9EF-8105-4713-9157-41B4A1D21B58}"/>
    <cellStyle name="Comma [0] 11 2 2 7 3 2" xfId="27969" xr:uid="{AA7E9696-C35E-44F1-9803-EDFF448C2F1A}"/>
    <cellStyle name="Comma [0] 11 2 2 7 4" xfId="6105" xr:uid="{E307E2EA-8C04-4E1C-A5D1-095A9DAB2A9E}"/>
    <cellStyle name="Comma [0] 11 2 2 7 4 2" xfId="27970" xr:uid="{D46EA8BC-62AC-46B4-8596-3D6C4F511312}"/>
    <cellStyle name="Comma [0] 11 2 2 7 5" xfId="52060" xr:uid="{A41DB1C1-7EB8-4ED5-B730-4C6CB78A17BD}"/>
    <cellStyle name="Comma [0] 11 2 2 7 6" xfId="27967" xr:uid="{B6250DF3-35F7-4495-A8B9-E68614D9A1D4}"/>
    <cellStyle name="Comma [0] 11 2 2 7 7" xfId="6102" xr:uid="{3E3455FE-D7B4-4828-9C1A-17953340BBFE}"/>
    <cellStyle name="Comma [0] 11 2 2 8" xfId="6106" xr:uid="{4CA2B943-3363-4327-97C1-54B2A6AD7052}"/>
    <cellStyle name="Comma [0] 11 2 2 8 2" xfId="27971" xr:uid="{77937878-1991-43A7-831F-92139C039FC7}"/>
    <cellStyle name="Comma [0] 11 2 2 9" xfId="6107" xr:uid="{9B114099-E60C-4587-82C4-7A4351D28031}"/>
    <cellStyle name="Comma [0] 11 2 2 9 2" xfId="27972" xr:uid="{323288D0-8F25-41ED-A88E-EBC74F005A0C}"/>
    <cellStyle name="Comma [0] 11 2 3" xfId="570" xr:uid="{512D97EA-9572-430E-A681-FF4A0A4A8424}"/>
    <cellStyle name="Comma [0] 11 2 3 10" xfId="27973" xr:uid="{692DC7DB-AA54-4464-B96D-0D34E3935495}"/>
    <cellStyle name="Comma [0] 11 2 3 11" xfId="6108" xr:uid="{1B0B7466-7765-4273-8505-B90A32DDC33A}"/>
    <cellStyle name="Comma [0] 11 2 3 2" xfId="1075" xr:uid="{2D71A629-AD3A-4B1B-B3EB-C76ACB6E4193}"/>
    <cellStyle name="Comma [0] 11 2 3 2 2" xfId="4778" xr:uid="{51BF9E7D-6FDC-4D84-B327-A99FA9710EBC}"/>
    <cellStyle name="Comma [0] 11 2 3 2 2 2" xfId="6111" xr:uid="{F2C4EF1A-F0E4-4478-9002-237DBBD3C592}"/>
    <cellStyle name="Comma [0] 11 2 3 2 2 2 2" xfId="27976" xr:uid="{B553E5B5-9205-4664-AADB-6D310F2A6285}"/>
    <cellStyle name="Comma [0] 11 2 3 2 2 3" xfId="6112" xr:uid="{1AB6B9BB-C14F-43CA-BC82-4590948731D5}"/>
    <cellStyle name="Comma [0] 11 2 3 2 2 3 2" xfId="27977" xr:uid="{76D27DDB-469B-4B24-9F06-562148A0BC14}"/>
    <cellStyle name="Comma [0] 11 2 3 2 2 4" xfId="6113" xr:uid="{2E54DE52-E2D8-40E2-B670-03394E515615}"/>
    <cellStyle name="Comma [0] 11 2 3 2 2 4 2" xfId="27978" xr:uid="{02A169C1-ECCC-436F-9308-EFDEC2B38A3D}"/>
    <cellStyle name="Comma [0] 11 2 3 2 2 5" xfId="6114" xr:uid="{AF3DE1B7-E01B-423B-9D4D-EA3D619A0CA1}"/>
    <cellStyle name="Comma [0] 11 2 3 2 2 5 2" xfId="27979" xr:uid="{595CAAEE-FD7B-42D3-AFF7-96FEE1BC0F51}"/>
    <cellStyle name="Comma [0] 11 2 3 2 2 6" xfId="54865" xr:uid="{02B0EC32-0BC1-4B5C-B9CD-A9191327D675}"/>
    <cellStyle name="Comma [0] 11 2 3 2 2 7" xfId="27975" xr:uid="{DFE43937-93FB-447A-A578-6A20D92C5D56}"/>
    <cellStyle name="Comma [0] 11 2 3 2 2 8" xfId="6110" xr:uid="{F8F7A370-7B11-43A0-99C1-BB15E0722AA3}"/>
    <cellStyle name="Comma [0] 11 2 3 2 3" xfId="3113" xr:uid="{7FD12200-F797-4894-A108-69B80F7990D1}"/>
    <cellStyle name="Comma [0] 11 2 3 2 3 2" xfId="6116" xr:uid="{3DE4D552-E73E-4673-83CB-97A038C5190B}"/>
    <cellStyle name="Comma [0] 11 2 3 2 3 2 2" xfId="27981" xr:uid="{B40203D2-E2DD-41A5-9837-AEAC45DAA288}"/>
    <cellStyle name="Comma [0] 11 2 3 2 3 3" xfId="6117" xr:uid="{2B0C02D6-ABAA-4155-96CB-DE2BB295491C}"/>
    <cellStyle name="Comma [0] 11 2 3 2 3 3 2" xfId="27982" xr:uid="{092A7011-DA31-45AC-9433-DAD30BE8ED7B}"/>
    <cellStyle name="Comma [0] 11 2 3 2 3 4" xfId="6118" xr:uid="{811A497E-5976-405B-82F2-1573444A54D7}"/>
    <cellStyle name="Comma [0] 11 2 3 2 3 4 2" xfId="27983" xr:uid="{90D0A925-9ACA-45E6-9A40-916AB42F256F}"/>
    <cellStyle name="Comma [0] 11 2 3 2 3 5" xfId="53200" xr:uid="{3B00BCCA-13AA-4D83-9C49-796E8E00B84B}"/>
    <cellStyle name="Comma [0] 11 2 3 2 3 6" xfId="27980" xr:uid="{C8A1945C-3DA8-4FCE-ABF7-BDB5D41741EA}"/>
    <cellStyle name="Comma [0] 11 2 3 2 3 7" xfId="6115" xr:uid="{1A860E11-42CE-4D71-A43D-E5BD30E17F66}"/>
    <cellStyle name="Comma [0] 11 2 3 2 4" xfId="6119" xr:uid="{AD7DE43B-FABD-46AE-B289-0F396113794C}"/>
    <cellStyle name="Comma [0] 11 2 3 2 4 2" xfId="27984" xr:uid="{7F7B2F42-5B21-4C5F-91AF-7399B102F8AC}"/>
    <cellStyle name="Comma [0] 11 2 3 2 5" xfId="6120" xr:uid="{485535E5-1DF9-4405-8F4F-BDC31F3827AC}"/>
    <cellStyle name="Comma [0] 11 2 3 2 5 2" xfId="27985" xr:uid="{4C2289A4-53CB-4E07-8731-251486305B1D}"/>
    <cellStyle name="Comma [0] 11 2 3 2 6" xfId="51167" xr:uid="{28837B68-25A7-411E-89F5-B3EDBEC7860F}"/>
    <cellStyle name="Comma [0] 11 2 3 2 7" xfId="27974" xr:uid="{A26B5EA0-909C-421A-9AAE-5EDEF62A1ECA}"/>
    <cellStyle name="Comma [0] 11 2 3 2 8" xfId="6109" xr:uid="{358DF5FB-C306-4C1E-B29E-F562F7F19A1D}"/>
    <cellStyle name="Comma [0] 11 2 3 3" xfId="1569" xr:uid="{13230D7D-198F-4525-A02C-4C35D715678E}"/>
    <cellStyle name="Comma [0] 11 2 3 3 2" xfId="5185" xr:uid="{8B6DF3B6-ED5C-4C31-A98C-249D732F87BB}"/>
    <cellStyle name="Comma [0] 11 2 3 3 2 2" xfId="6123" xr:uid="{579EFDBB-AAD6-4F41-AE48-569709D530B3}"/>
    <cellStyle name="Comma [0] 11 2 3 3 2 2 2" xfId="27988" xr:uid="{8BCD1CDB-7946-4712-A6E8-A720A17969C1}"/>
    <cellStyle name="Comma [0] 11 2 3 3 2 3" xfId="6124" xr:uid="{7033860A-94AE-410D-AAF3-2A579EDF5038}"/>
    <cellStyle name="Comma [0] 11 2 3 3 2 3 2" xfId="27989" xr:uid="{6A782EFF-201F-4334-A6E5-09E007B70629}"/>
    <cellStyle name="Comma [0] 11 2 3 3 2 4" xfId="6125" xr:uid="{816CB776-ABFC-4D4A-B097-9B2AD70F8CD0}"/>
    <cellStyle name="Comma [0] 11 2 3 3 2 4 2" xfId="27990" xr:uid="{0F744FAC-8F3C-48B5-BDD1-4A1F4F5A0DC3}"/>
    <cellStyle name="Comma [0] 11 2 3 3 2 5" xfId="6126" xr:uid="{040F3C64-AB5C-435B-9892-9910A4561C5C}"/>
    <cellStyle name="Comma [0] 11 2 3 3 2 5 2" xfId="27991" xr:uid="{80A5A422-6D52-49CC-B86C-604837D1CF4F}"/>
    <cellStyle name="Comma [0] 11 2 3 3 2 6" xfId="55272" xr:uid="{ED95556C-7BDC-4AD6-9B72-A2FAADAF4849}"/>
    <cellStyle name="Comma [0] 11 2 3 3 2 7" xfId="27987" xr:uid="{CB7CF34E-8867-4A0E-8C3E-BDA3A6829B93}"/>
    <cellStyle name="Comma [0] 11 2 3 3 2 8" xfId="6122" xr:uid="{2A1524D9-FD6F-4C39-B1CB-11D6E5070C52}"/>
    <cellStyle name="Comma [0] 11 2 3 3 3" xfId="2616" xr:uid="{A0E72332-29FF-4236-9BAC-6B3ADCE09EC0}"/>
    <cellStyle name="Comma [0] 11 2 3 3 3 2" xfId="6128" xr:uid="{410F89BF-64B4-430A-834B-E324814A583F}"/>
    <cellStyle name="Comma [0] 11 2 3 3 3 2 2" xfId="27993" xr:uid="{05826C99-B9A3-47B1-B229-41EB46BDF1BE}"/>
    <cellStyle name="Comma [0] 11 2 3 3 3 3" xfId="6129" xr:uid="{B97BD5B4-36FC-48AA-AFF1-565ECE8F9900}"/>
    <cellStyle name="Comma [0] 11 2 3 3 3 3 2" xfId="27994" xr:uid="{5D35EDF3-83AF-4FF5-BF23-BE9D619B313F}"/>
    <cellStyle name="Comma [0] 11 2 3 3 3 4" xfId="6130" xr:uid="{63576E37-3BC0-4C96-943E-A4FDD89810D1}"/>
    <cellStyle name="Comma [0] 11 2 3 3 3 4 2" xfId="27995" xr:uid="{C61D419F-B36B-4554-B3AD-275AD3538273}"/>
    <cellStyle name="Comma [0] 11 2 3 3 3 5" xfId="52704" xr:uid="{AAB99A64-FE08-4CD6-AC71-28F65F750257}"/>
    <cellStyle name="Comma [0] 11 2 3 3 3 6" xfId="27992" xr:uid="{A19E6B1E-23D1-48CF-97A3-4A52991AC5C0}"/>
    <cellStyle name="Comma [0] 11 2 3 3 3 7" xfId="6127" xr:uid="{219FD006-935F-495D-9103-5D48D7BF89CC}"/>
    <cellStyle name="Comma [0] 11 2 3 3 4" xfId="6131" xr:uid="{623A5027-82B7-4242-B271-DAB111FF2D39}"/>
    <cellStyle name="Comma [0] 11 2 3 3 4 2" xfId="27996" xr:uid="{6BD3D947-1178-4588-BA8F-FAA0EB36F6DC}"/>
    <cellStyle name="Comma [0] 11 2 3 3 5" xfId="6132" xr:uid="{2E353368-4590-4FDF-BE72-9A4B35C2A02A}"/>
    <cellStyle name="Comma [0] 11 2 3 3 5 2" xfId="27997" xr:uid="{38745901-7F60-4B88-A696-C255E3870D30}"/>
    <cellStyle name="Comma [0] 11 2 3 3 6" xfId="51661" xr:uid="{C0C57503-CFAA-424F-959A-8F0241BB60AA}"/>
    <cellStyle name="Comma [0] 11 2 3 3 7" xfId="27986" xr:uid="{34AA4D20-F6E0-4401-83DA-DDF6337D7CA7}"/>
    <cellStyle name="Comma [0] 11 2 3 3 8" xfId="6121" xr:uid="{E7AA433F-8CCD-4FED-91FE-57B9039E893F}"/>
    <cellStyle name="Comma [0] 11 2 3 4" xfId="3608" xr:uid="{53C33EB6-4FED-4E54-9CEE-8AB330CF1D30}"/>
    <cellStyle name="Comma [0] 11 2 3 4 2" xfId="5553" xr:uid="{B272A280-F7A0-41BE-8D3E-F4C463346886}"/>
    <cellStyle name="Comma [0] 11 2 3 4 2 2" xfId="6135" xr:uid="{FE32559B-A99E-4AA1-8097-FCF8B13F5528}"/>
    <cellStyle name="Comma [0] 11 2 3 4 2 2 2" xfId="28000" xr:uid="{55E4A08C-C3C8-4B24-9D54-BEC3328F2182}"/>
    <cellStyle name="Comma [0] 11 2 3 4 2 3" xfId="6136" xr:uid="{1BE455A2-4B84-4032-8532-94AB9FA851E6}"/>
    <cellStyle name="Comma [0] 11 2 3 4 2 3 2" xfId="28001" xr:uid="{9B6F7E91-6F5B-4A44-84CF-D5B2C29D6C0A}"/>
    <cellStyle name="Comma [0] 11 2 3 4 2 4" xfId="6137" xr:uid="{F82F10AD-B4FC-42C6-9792-B34E5A3FF5BA}"/>
    <cellStyle name="Comma [0] 11 2 3 4 2 4 2" xfId="28002" xr:uid="{D5242A88-C33F-4481-B883-3A29963D5215}"/>
    <cellStyle name="Comma [0] 11 2 3 4 2 5" xfId="6138" xr:uid="{F861F5FE-9B05-40D6-AC9D-DA5C7BA9641E}"/>
    <cellStyle name="Comma [0] 11 2 3 4 2 5 2" xfId="28003" xr:uid="{0CC446E2-27F3-4815-BB74-9763BD65844C}"/>
    <cellStyle name="Comma [0] 11 2 3 4 2 6" xfId="55640" xr:uid="{29E0F284-88ED-4BBB-BB70-5A86048F391F}"/>
    <cellStyle name="Comma [0] 11 2 3 4 2 7" xfId="27999" xr:uid="{6369FEC6-12FA-45E4-BD80-EEB5C8187849}"/>
    <cellStyle name="Comma [0] 11 2 3 4 2 8" xfId="6134" xr:uid="{BB8100E6-74CB-4620-AD45-0B7C023A6A75}"/>
    <cellStyle name="Comma [0] 11 2 3 4 3" xfId="6139" xr:uid="{51976FEB-87E6-4E4F-8AF2-880BC3D0D336}"/>
    <cellStyle name="Comma [0] 11 2 3 4 3 2" xfId="28004" xr:uid="{B44870CE-8361-4E38-9584-44632874B14F}"/>
    <cellStyle name="Comma [0] 11 2 3 4 4" xfId="6140" xr:uid="{BBD7C3FF-6DFA-4091-AFE6-10644DEDB8EF}"/>
    <cellStyle name="Comma [0] 11 2 3 4 4 2" xfId="28005" xr:uid="{4D78E047-F995-442C-9E8A-CC145DFC91B4}"/>
    <cellStyle name="Comma [0] 11 2 3 4 5" xfId="6141" xr:uid="{5CB1E1FC-0CBA-4096-9F00-DF9DB922CBB1}"/>
    <cellStyle name="Comma [0] 11 2 3 4 5 2" xfId="28006" xr:uid="{64D233A0-E613-4D6A-AED6-85FCD06B51FE}"/>
    <cellStyle name="Comma [0] 11 2 3 4 6" xfId="6142" xr:uid="{8ABDDEEE-CC51-4A4D-B6AE-4D4C6C9A12D9}"/>
    <cellStyle name="Comma [0] 11 2 3 4 6 2" xfId="28007" xr:uid="{27006013-6504-4AC6-A2F6-5AA15FC51D11}"/>
    <cellStyle name="Comma [0] 11 2 3 4 7" xfId="53695" xr:uid="{1A816EFF-3825-4B1B-84E2-FC030B59DFE0}"/>
    <cellStyle name="Comma [0] 11 2 3 4 8" xfId="27998" xr:uid="{02A8AF3A-6641-43AA-9B29-98AF3768F4BD}"/>
    <cellStyle name="Comma [0] 11 2 3 4 9" xfId="6133" xr:uid="{FEF6C5D4-377D-4EFF-8315-F24FAFF12958}"/>
    <cellStyle name="Comma [0] 11 2 3 5" xfId="4281" xr:uid="{9A8BCE16-C5D4-48B3-9D51-566C1A27BA51}"/>
    <cellStyle name="Comma [0] 11 2 3 5 2" xfId="6144" xr:uid="{DC859423-0D2B-4C03-A3D3-007F1043A5F7}"/>
    <cellStyle name="Comma [0] 11 2 3 5 2 2" xfId="28009" xr:uid="{6D14FB1C-1B40-45D7-A474-2930D7FDAB93}"/>
    <cellStyle name="Comma [0] 11 2 3 5 3" xfId="6145" xr:uid="{9980DA68-BF05-4E88-AE16-4FDCFB1B7DE1}"/>
    <cellStyle name="Comma [0] 11 2 3 5 3 2" xfId="28010" xr:uid="{74F5935B-938F-4A3E-BFFC-5BEA396CB563}"/>
    <cellStyle name="Comma [0] 11 2 3 5 4" xfId="6146" xr:uid="{47C8E167-6E57-43C8-90B8-1A2C67180EB8}"/>
    <cellStyle name="Comma [0] 11 2 3 5 4 2" xfId="28011" xr:uid="{62EE6E0B-C16C-4FF9-A725-8722BBE6D6B0}"/>
    <cellStyle name="Comma [0] 11 2 3 5 5" xfId="6147" xr:uid="{1044A385-415B-4C8E-9A14-A81A445F9C0E}"/>
    <cellStyle name="Comma [0] 11 2 3 5 5 2" xfId="28012" xr:uid="{6AE69C52-0716-419D-9B10-30C5D222BF47}"/>
    <cellStyle name="Comma [0] 11 2 3 5 6" xfId="54368" xr:uid="{17F156CF-E352-45FA-8731-8B15ECEA0231}"/>
    <cellStyle name="Comma [0] 11 2 3 5 7" xfId="28008" xr:uid="{7849600D-B48A-43CE-B296-AEEB1EEB34D6}"/>
    <cellStyle name="Comma [0] 11 2 3 5 8" xfId="6143" xr:uid="{A26C3439-3F8A-40B1-ACA9-A9C604D3B515}"/>
    <cellStyle name="Comma [0] 11 2 3 6" xfId="2095" xr:uid="{3D94CB15-5250-4D90-8C4C-23F78DC93EB8}"/>
    <cellStyle name="Comma [0] 11 2 3 6 2" xfId="6149" xr:uid="{B0E78B70-7F2C-4D1D-A2F2-743951DE49CB}"/>
    <cellStyle name="Comma [0] 11 2 3 6 2 2" xfId="28014" xr:uid="{BBF10478-BF41-460F-8B02-1D3CC7F6058C}"/>
    <cellStyle name="Comma [0] 11 2 3 6 3" xfId="6150" xr:uid="{949BC9C4-21C7-4FBA-AD48-435F37FE0F48}"/>
    <cellStyle name="Comma [0] 11 2 3 6 3 2" xfId="28015" xr:uid="{731D542C-BE93-40F4-B7CD-FB236D5752FE}"/>
    <cellStyle name="Comma [0] 11 2 3 6 4" xfId="6151" xr:uid="{7BB17A0D-343A-4C94-8E60-EEE1C7F0A477}"/>
    <cellStyle name="Comma [0] 11 2 3 6 4 2" xfId="28016" xr:uid="{07ACCD31-3F97-44A7-93D6-C13589CD674F}"/>
    <cellStyle name="Comma [0] 11 2 3 6 5" xfId="52184" xr:uid="{E8FF48C3-579E-465D-A486-730600AD1A55}"/>
    <cellStyle name="Comma [0] 11 2 3 6 6" xfId="28013" xr:uid="{C257144A-FE3B-485F-A96D-D8CE44C07781}"/>
    <cellStyle name="Comma [0] 11 2 3 6 7" xfId="6148" xr:uid="{454D4565-8B64-4B6B-B52C-A395E8E29FBB}"/>
    <cellStyle name="Comma [0] 11 2 3 7" xfId="6152" xr:uid="{44B3CCA9-EBA8-4029-ADA3-31A3DCB7BCD2}"/>
    <cellStyle name="Comma [0] 11 2 3 7 2" xfId="28017" xr:uid="{785A862C-90F6-4436-ACA3-F982E398E053}"/>
    <cellStyle name="Comma [0] 11 2 3 8" xfId="6153" xr:uid="{9ABA95C0-12A8-4FF2-BF14-CA99CBE0C88D}"/>
    <cellStyle name="Comma [0] 11 2 3 8 2" xfId="28018" xr:uid="{12FB3C0D-DE8E-4372-95ED-0BBA5231F3DF}"/>
    <cellStyle name="Comma [0] 11 2 3 9" xfId="50664" xr:uid="{5FC1D957-E509-4465-BEBF-6F1576257020}"/>
    <cellStyle name="Comma [0] 11 2 4" xfId="827" xr:uid="{5EFE2C3C-39D9-4107-ACC7-CA9C97616BC5}"/>
    <cellStyle name="Comma [0] 11 2 4 2" xfId="4530" xr:uid="{936408AD-A970-4623-A74B-9BB3689BCEBA}"/>
    <cellStyle name="Comma [0] 11 2 4 2 2" xfId="6156" xr:uid="{A3536C44-49CC-4442-B15A-38AE5971A8B4}"/>
    <cellStyle name="Comma [0] 11 2 4 2 2 2" xfId="28021" xr:uid="{B485553F-4CD4-4766-85AB-0BF5BF15F3CD}"/>
    <cellStyle name="Comma [0] 11 2 4 2 3" xfId="6157" xr:uid="{D2D2DD61-E213-4DC1-9362-D001D62BFEC8}"/>
    <cellStyle name="Comma [0] 11 2 4 2 3 2" xfId="28022" xr:uid="{2CBAD4A1-42DF-4618-9D53-3D26014214A1}"/>
    <cellStyle name="Comma [0] 11 2 4 2 4" xfId="6158" xr:uid="{4473FA98-CEA2-4CAF-B19F-EC4E98A5B3F7}"/>
    <cellStyle name="Comma [0] 11 2 4 2 4 2" xfId="28023" xr:uid="{56AC57A4-BDBE-4C73-A41E-7EA72AD4742C}"/>
    <cellStyle name="Comma [0] 11 2 4 2 5" xfId="6159" xr:uid="{7EAB045F-0D84-4952-B05D-B5C5DE1993AF}"/>
    <cellStyle name="Comma [0] 11 2 4 2 5 2" xfId="28024" xr:uid="{B9A2DC88-247E-4D0F-A800-D642A2884986}"/>
    <cellStyle name="Comma [0] 11 2 4 2 6" xfId="54617" xr:uid="{0FFAC9D4-83A4-4EF1-85C4-AD2981666A7C}"/>
    <cellStyle name="Comma [0] 11 2 4 2 7" xfId="28020" xr:uid="{F98F174C-46DF-4302-A1FC-F51BD8A5EF70}"/>
    <cellStyle name="Comma [0] 11 2 4 2 8" xfId="6155" xr:uid="{3CB8AD86-492A-4F8F-A802-E71A26E9C2FB}"/>
    <cellStyle name="Comma [0] 11 2 4 3" xfId="2865" xr:uid="{B2A51D8F-4D27-4944-9E1D-BC5F6F4DB490}"/>
    <cellStyle name="Comma [0] 11 2 4 3 2" xfId="6161" xr:uid="{E95DB7B5-F842-496B-8356-D1C3057E1D8F}"/>
    <cellStyle name="Comma [0] 11 2 4 3 2 2" xfId="28026" xr:uid="{EE53DDA7-94B0-49F3-87F4-43BABD4673D1}"/>
    <cellStyle name="Comma [0] 11 2 4 3 3" xfId="6162" xr:uid="{3D186BBC-726A-4CA5-8428-0E4721107243}"/>
    <cellStyle name="Comma [0] 11 2 4 3 3 2" xfId="28027" xr:uid="{AAE94D0C-6506-45D0-B411-F810AA9EA73A}"/>
    <cellStyle name="Comma [0] 11 2 4 3 4" xfId="6163" xr:uid="{0B4C5CE1-FE1D-41F6-8B39-EBF61A58D960}"/>
    <cellStyle name="Comma [0] 11 2 4 3 4 2" xfId="28028" xr:uid="{D5F7F070-8B7D-485F-8034-C3EEE2FF43E3}"/>
    <cellStyle name="Comma [0] 11 2 4 3 5" xfId="52952" xr:uid="{C9BD2E78-56AB-4185-88C5-5A13E5B3EB10}"/>
    <cellStyle name="Comma [0] 11 2 4 3 6" xfId="28025" xr:uid="{EC018091-38F3-4806-8827-177C0471FD34}"/>
    <cellStyle name="Comma [0] 11 2 4 3 7" xfId="6160" xr:uid="{3D19C2DE-E183-478C-9014-53AF734640B6}"/>
    <cellStyle name="Comma [0] 11 2 4 4" xfId="6164" xr:uid="{009B57A0-6CF8-4589-B5C5-600C9D03AA00}"/>
    <cellStyle name="Comma [0] 11 2 4 4 2" xfId="28029" xr:uid="{1613B54F-694C-424F-8A2E-16D8F91D75E8}"/>
    <cellStyle name="Comma [0] 11 2 4 5" xfId="6165" xr:uid="{B079AABF-9CF7-42CE-97DC-73D5DABF2F92}"/>
    <cellStyle name="Comma [0] 11 2 4 5 2" xfId="28030" xr:uid="{AB403969-70FA-482A-AE0F-1FA859E7332B}"/>
    <cellStyle name="Comma [0] 11 2 4 6" xfId="50919" xr:uid="{4F49E18A-379A-42D1-91EC-EEBC88891CA1}"/>
    <cellStyle name="Comma [0] 11 2 4 7" xfId="28019" xr:uid="{FF198391-60B9-4C18-9B31-AA6B8DC31BE3}"/>
    <cellStyle name="Comma [0] 11 2 4 8" xfId="6154" xr:uid="{12B073DF-09BF-4229-A271-8D87BEF926E0}"/>
    <cellStyle name="Comma [0] 11 2 5" xfId="1322" xr:uid="{58AFA0DD-EB6D-414D-9C83-A3862B000AD3}"/>
    <cellStyle name="Comma [0] 11 2 5 2" xfId="5002" xr:uid="{8B11ECB9-9DBD-433A-ADF0-7C380274CFFF}"/>
    <cellStyle name="Comma [0] 11 2 5 2 2" xfId="6168" xr:uid="{30266A5D-0897-464B-ACFA-06648E26E039}"/>
    <cellStyle name="Comma [0] 11 2 5 2 2 2" xfId="28033" xr:uid="{FE75EE8E-8B27-4D72-A15F-FAA459F23D53}"/>
    <cellStyle name="Comma [0] 11 2 5 2 3" xfId="6169" xr:uid="{AD09B5BA-FA0D-4B15-B47F-98C12FBA0CDB}"/>
    <cellStyle name="Comma [0] 11 2 5 2 3 2" xfId="28034" xr:uid="{4ABDF3AC-F459-4EC7-A53C-D44E145F1D8E}"/>
    <cellStyle name="Comma [0] 11 2 5 2 4" xfId="6170" xr:uid="{F25B6596-69E3-4D00-A546-CF052E45845F}"/>
    <cellStyle name="Comma [0] 11 2 5 2 4 2" xfId="28035" xr:uid="{A4DE1B26-4737-4D44-8E65-4154E9FD0A38}"/>
    <cellStyle name="Comma [0] 11 2 5 2 5" xfId="6171" xr:uid="{8B85D4E9-3428-41D1-939B-B9F9654D55F0}"/>
    <cellStyle name="Comma [0] 11 2 5 2 5 2" xfId="28036" xr:uid="{51F8AE5F-C807-44C7-94E8-501CF71F4561}"/>
    <cellStyle name="Comma [0] 11 2 5 2 6" xfId="55089" xr:uid="{18CF4112-FE8A-4682-947D-265ACD212D1E}"/>
    <cellStyle name="Comma [0] 11 2 5 2 7" xfId="28032" xr:uid="{C645D1DB-4831-42CA-8585-FCEF01CD347B}"/>
    <cellStyle name="Comma [0] 11 2 5 2 8" xfId="6167" xr:uid="{0899E7FA-E399-4FEB-99C4-ABFA7170511B}"/>
    <cellStyle name="Comma [0] 11 2 5 3" xfId="2367" xr:uid="{C3FE5B8C-C04E-4768-A13A-433A9CCF5B81}"/>
    <cellStyle name="Comma [0] 11 2 5 3 2" xfId="6173" xr:uid="{70A51C93-9C4F-429A-926B-DDD092965B61}"/>
    <cellStyle name="Comma [0] 11 2 5 3 2 2" xfId="28038" xr:uid="{D651F73B-CC7A-4D51-AABD-CCEA877E8C35}"/>
    <cellStyle name="Comma [0] 11 2 5 3 3" xfId="6174" xr:uid="{67459714-19C5-47CD-9D91-0BEA43535381}"/>
    <cellStyle name="Comma [0] 11 2 5 3 3 2" xfId="28039" xr:uid="{30A8A3DB-5467-4879-84CB-110C4F4D3C9D}"/>
    <cellStyle name="Comma [0] 11 2 5 3 4" xfId="6175" xr:uid="{8938FF0D-B555-4EE0-8776-AF14915E3192}"/>
    <cellStyle name="Comma [0] 11 2 5 3 4 2" xfId="28040" xr:uid="{3FEE17DA-47AC-43BA-B47A-9CB0CDEB21D3}"/>
    <cellStyle name="Comma [0] 11 2 5 3 5" xfId="52455" xr:uid="{39FA45B7-BFBA-4373-B6E4-5ABA6274A64C}"/>
    <cellStyle name="Comma [0] 11 2 5 3 6" xfId="28037" xr:uid="{6F5281A2-28DB-40F7-B826-0DEEE7059DF4}"/>
    <cellStyle name="Comma [0] 11 2 5 3 7" xfId="6172" xr:uid="{23B334E0-0B83-44A6-AACC-EEC4FF517BDD}"/>
    <cellStyle name="Comma [0] 11 2 5 4" xfId="6176" xr:uid="{B4F6D684-E57A-42C2-8663-8FF23CC36928}"/>
    <cellStyle name="Comma [0] 11 2 5 4 2" xfId="28041" xr:uid="{C66EAE3D-0980-498A-8944-B6B6341386E3}"/>
    <cellStyle name="Comma [0] 11 2 5 5" xfId="6177" xr:uid="{BDDDAAEB-46EF-44CF-ABF4-805DE6781C9D}"/>
    <cellStyle name="Comma [0] 11 2 5 5 2" xfId="28042" xr:uid="{952E39BA-BF76-456A-A684-9ED9A01DF4DE}"/>
    <cellStyle name="Comma [0] 11 2 5 6" xfId="51414" xr:uid="{D4412148-74D8-4645-8489-A291341E3F96}"/>
    <cellStyle name="Comma [0] 11 2 5 7" xfId="28031" xr:uid="{EBB25754-95F4-43E1-A8B2-3E890DFB915D}"/>
    <cellStyle name="Comma [0] 11 2 5 8" xfId="6166" xr:uid="{C332AC4F-9980-4BFB-A70B-3E1BD2F7BA3D}"/>
    <cellStyle name="Comma [0] 11 2 6" xfId="3359" xr:uid="{87CC8F79-D220-4423-A107-9C44DD096D40}"/>
    <cellStyle name="Comma [0] 11 2 6 2" xfId="5369" xr:uid="{04110E38-0CD7-4CB7-A452-BF467704641E}"/>
    <cellStyle name="Comma [0] 11 2 6 2 2" xfId="6180" xr:uid="{FE5A41A9-87F8-4D9E-829F-62711BAB24ED}"/>
    <cellStyle name="Comma [0] 11 2 6 2 2 2" xfId="28045" xr:uid="{7FE6E1DD-A9E0-4D73-913C-397A9227F3D3}"/>
    <cellStyle name="Comma [0] 11 2 6 2 3" xfId="6181" xr:uid="{B516ECEA-32DE-4488-BE33-FFFB9F1494E8}"/>
    <cellStyle name="Comma [0] 11 2 6 2 3 2" xfId="28046" xr:uid="{59BF5DDB-43FB-4AF3-A1DD-0E00AAC79F17}"/>
    <cellStyle name="Comma [0] 11 2 6 2 4" xfId="6182" xr:uid="{8C2D8E99-2739-49DF-BA2A-FE19EC0446E7}"/>
    <cellStyle name="Comma [0] 11 2 6 2 4 2" xfId="28047" xr:uid="{30333B26-DD83-4727-9AEB-3CCC103FC359}"/>
    <cellStyle name="Comma [0] 11 2 6 2 5" xfId="6183" xr:uid="{1A0B6B91-427F-437E-A120-167F06DBFA14}"/>
    <cellStyle name="Comma [0] 11 2 6 2 5 2" xfId="28048" xr:uid="{3FFDBD91-CFEE-4D27-996F-BA40477C46EA}"/>
    <cellStyle name="Comma [0] 11 2 6 2 6" xfId="55456" xr:uid="{038DC8C6-41C4-464A-9D28-3042370CE9F4}"/>
    <cellStyle name="Comma [0] 11 2 6 2 7" xfId="28044" xr:uid="{DAA78468-2D54-4AB4-82DC-D23DC1084723}"/>
    <cellStyle name="Comma [0] 11 2 6 2 8" xfId="6179" xr:uid="{EC322EF3-DC3D-4160-B139-EA87690DC39C}"/>
    <cellStyle name="Comma [0] 11 2 6 3" xfId="6184" xr:uid="{09E12049-00CB-434C-98E7-C2764DE9FF70}"/>
    <cellStyle name="Comma [0] 11 2 6 3 2" xfId="28049" xr:uid="{5E91F1FF-9B78-4192-A771-70C4CE1AD030}"/>
    <cellStyle name="Comma [0] 11 2 6 4" xfId="6185" xr:uid="{CEA13A0F-9601-4794-B3E8-4EA1CFFF027C}"/>
    <cellStyle name="Comma [0] 11 2 6 4 2" xfId="28050" xr:uid="{A43DB86B-E335-4596-9134-D58C31046FA4}"/>
    <cellStyle name="Comma [0] 11 2 6 5" xfId="6186" xr:uid="{D67F10A8-019B-43C1-85A4-F4EDF0207047}"/>
    <cellStyle name="Comma [0] 11 2 6 5 2" xfId="28051" xr:uid="{1D53FD15-826E-44C0-B3A8-1084ACBF0179}"/>
    <cellStyle name="Comma [0] 11 2 6 6" xfId="6187" xr:uid="{AB7957C7-ECA2-493E-8ED8-046C3C87DAC2}"/>
    <cellStyle name="Comma [0] 11 2 6 6 2" xfId="28052" xr:uid="{18ECE8A9-B8DB-4780-9677-B7930146D9D8}"/>
    <cellStyle name="Comma [0] 11 2 6 7" xfId="53446" xr:uid="{01D70F61-452B-48CF-BB24-5A25102C5601}"/>
    <cellStyle name="Comma [0] 11 2 6 8" xfId="28043" xr:uid="{B57E53FF-58A7-456F-943C-26E2FC9C1268}"/>
    <cellStyle name="Comma [0] 11 2 6 9" xfId="6178" xr:uid="{161873AC-AF61-477D-B4BF-9E5BB3BB2904}"/>
    <cellStyle name="Comma [0] 11 2 7" xfId="3967" xr:uid="{AD4CA3DD-C1D6-48ED-9421-82EE12FBD137}"/>
    <cellStyle name="Comma [0] 11 2 7 2" xfId="6189" xr:uid="{308E34E2-67F2-422E-B8D5-74EE7A318D19}"/>
    <cellStyle name="Comma [0] 11 2 7 2 2" xfId="28054" xr:uid="{3555D107-1C4D-44E9-AFA4-9B060FEA4ACA}"/>
    <cellStyle name="Comma [0] 11 2 7 3" xfId="6190" xr:uid="{A59421E2-1F71-427B-AD7E-9C4472F0BEF3}"/>
    <cellStyle name="Comma [0] 11 2 7 3 2" xfId="28055" xr:uid="{3808E1A3-6545-4F0E-B129-B6E37E746255}"/>
    <cellStyle name="Comma [0] 11 2 7 4" xfId="6191" xr:uid="{2460CE67-FBC4-4FDA-B4D6-E4D7B5E95885}"/>
    <cellStyle name="Comma [0] 11 2 7 4 2" xfId="28056" xr:uid="{3963777C-F128-4D23-A24E-91DF632061F7}"/>
    <cellStyle name="Comma [0] 11 2 7 5" xfId="6192" xr:uid="{C860015A-DCCF-4714-A22A-A9A499B6BD55}"/>
    <cellStyle name="Comma [0] 11 2 7 5 2" xfId="28057" xr:uid="{F829A37C-7D63-445E-B313-518F837B87BC}"/>
    <cellStyle name="Comma [0] 11 2 7 6" xfId="54054" xr:uid="{6ADAB0F0-DB4E-4025-952B-310BDA43F8FB}"/>
    <cellStyle name="Comma [0] 11 2 7 7" xfId="28053" xr:uid="{F8CC8BCA-C3C4-4B26-A9F5-F866DC6D1DCE}"/>
    <cellStyle name="Comma [0] 11 2 7 8" xfId="6188" xr:uid="{5AA549AC-75D7-4AFB-A914-08960A6E9123}"/>
    <cellStyle name="Comma [0] 11 2 8" xfId="1847" xr:uid="{39C9D17E-96BD-4630-99D0-EE3CF0DC3714}"/>
    <cellStyle name="Comma [0] 11 2 8 2" xfId="6194" xr:uid="{A926EE56-E276-4E9D-B039-A0BD00E3D723}"/>
    <cellStyle name="Comma [0] 11 2 8 2 2" xfId="28059" xr:uid="{62349663-2143-41D2-A2BC-39B89B717F73}"/>
    <cellStyle name="Comma [0] 11 2 8 3" xfId="6195" xr:uid="{06266B2B-1561-499E-BB7E-3206F923061C}"/>
    <cellStyle name="Comma [0] 11 2 8 3 2" xfId="28060" xr:uid="{DA6CECB1-98EF-449E-96D4-6ED17BA941CF}"/>
    <cellStyle name="Comma [0] 11 2 8 4" xfId="6196" xr:uid="{3D07E261-A24A-47A0-A5C3-AF5557A1B279}"/>
    <cellStyle name="Comma [0] 11 2 8 4 2" xfId="28061" xr:uid="{C8F2FD4E-9BBE-47BF-8FA2-64868C4B58FA}"/>
    <cellStyle name="Comma [0] 11 2 8 5" xfId="51936" xr:uid="{C210FD1A-EFCE-4E26-9CB5-43022441BE55}"/>
    <cellStyle name="Comma [0] 11 2 8 6" xfId="28058" xr:uid="{085BA688-DB27-4B19-89DC-5FCCF427253C}"/>
    <cellStyle name="Comma [0] 11 2 8 7" xfId="6193" xr:uid="{339E11C5-DE20-44B7-B889-9D0DA9BF083A}"/>
    <cellStyle name="Comma [0] 11 2 9" xfId="6197" xr:uid="{6C949079-3A80-430C-A446-EF6E5506F6F6}"/>
    <cellStyle name="Comma [0] 11 2 9 2" xfId="28062" xr:uid="{6933164B-BD87-43BF-9D0C-0142FF79FB0D}"/>
    <cellStyle name="Comma [0] 11 3" xfId="339" xr:uid="{6AB00A40-03B0-421C-BF9B-F96B24887209}"/>
    <cellStyle name="Comma [0] 11 3 10" xfId="50435" xr:uid="{DF16D125-D97D-4CF4-8E8B-AF9A1994E247}"/>
    <cellStyle name="Comma [0] 11 3 11" xfId="28063" xr:uid="{A0533987-8FD5-4A7B-94B4-3EE0EA1EB394}"/>
    <cellStyle name="Comma [0] 11 3 12" xfId="6198" xr:uid="{9954E8B9-4939-414B-B570-FD0C3A31A3E0}"/>
    <cellStyle name="Comma [0] 11 3 2" xfId="624" xr:uid="{392EE1B8-D7EC-411C-9284-0C724A5547D9}"/>
    <cellStyle name="Comma [0] 11 3 2 10" xfId="28064" xr:uid="{2A4BB973-9E30-4400-A58A-14850E328DDE}"/>
    <cellStyle name="Comma [0] 11 3 2 11" xfId="6199" xr:uid="{A596EE41-99CB-42E3-8D52-6771325EA8A4}"/>
    <cellStyle name="Comma [0] 11 3 2 2" xfId="1129" xr:uid="{3CAD4EAB-5715-4249-AA82-972488D9C153}"/>
    <cellStyle name="Comma [0] 11 3 2 2 2" xfId="4832" xr:uid="{3DBE2FCB-5C5A-416E-BF30-BA0B93D9FDF8}"/>
    <cellStyle name="Comma [0] 11 3 2 2 2 2" xfId="6202" xr:uid="{E49CDA28-2EF6-4999-BE34-AB965890225E}"/>
    <cellStyle name="Comma [0] 11 3 2 2 2 2 2" xfId="28067" xr:uid="{F7A81DFF-C889-4199-96BB-DF099C87007F}"/>
    <cellStyle name="Comma [0] 11 3 2 2 2 3" xfId="6203" xr:uid="{2D523A7A-F8D7-403F-A404-CD8FBE4F0C4E}"/>
    <cellStyle name="Comma [0] 11 3 2 2 2 3 2" xfId="28068" xr:uid="{54E7B1DB-EC6C-44A8-A040-6859DF30BA34}"/>
    <cellStyle name="Comma [0] 11 3 2 2 2 4" xfId="6204" xr:uid="{E2C661F8-CCD4-4711-B9AD-ADFAD7D041E5}"/>
    <cellStyle name="Comma [0] 11 3 2 2 2 4 2" xfId="28069" xr:uid="{34F4451D-7559-49DE-B668-8E3ABD59DC19}"/>
    <cellStyle name="Comma [0] 11 3 2 2 2 5" xfId="6205" xr:uid="{5EE4604D-DC74-4EBC-AF91-8A27A2F5D37E}"/>
    <cellStyle name="Comma [0] 11 3 2 2 2 5 2" xfId="28070" xr:uid="{31CA2BB7-785A-4258-B6FD-D7665733EE89}"/>
    <cellStyle name="Comma [0] 11 3 2 2 2 6" xfId="54919" xr:uid="{01F23F54-61C3-424C-8A3D-53009FCE9A4F}"/>
    <cellStyle name="Comma [0] 11 3 2 2 2 7" xfId="28066" xr:uid="{7DD69444-7F0A-40A7-A803-DF082BC99088}"/>
    <cellStyle name="Comma [0] 11 3 2 2 2 8" xfId="6201" xr:uid="{46C1BB6C-46CE-4C22-A9A6-2DDA8F08A808}"/>
    <cellStyle name="Comma [0] 11 3 2 2 3" xfId="3167" xr:uid="{E0C88DAB-6B3F-4413-A926-D44D293FDBF2}"/>
    <cellStyle name="Comma [0] 11 3 2 2 3 2" xfId="6207" xr:uid="{09361B6D-CA76-4AB9-B677-B7AA297B4F19}"/>
    <cellStyle name="Comma [0] 11 3 2 2 3 2 2" xfId="28072" xr:uid="{9BBE0D4A-863A-448D-A36F-F741555AE622}"/>
    <cellStyle name="Comma [0] 11 3 2 2 3 3" xfId="6208" xr:uid="{9F5339E5-124B-4E14-B12A-1573B35AD8FF}"/>
    <cellStyle name="Comma [0] 11 3 2 2 3 3 2" xfId="28073" xr:uid="{FB8CB9B6-13DF-49E5-B60F-EC576FABD9BD}"/>
    <cellStyle name="Comma [0] 11 3 2 2 3 4" xfId="6209" xr:uid="{9834A66F-99C8-466E-B51F-3344263676A7}"/>
    <cellStyle name="Comma [0] 11 3 2 2 3 4 2" xfId="28074" xr:uid="{3385C989-5417-4354-872E-0911CB42E6CF}"/>
    <cellStyle name="Comma [0] 11 3 2 2 3 5" xfId="53254" xr:uid="{877C7580-4396-4BCD-8807-703C3A2994D2}"/>
    <cellStyle name="Comma [0] 11 3 2 2 3 6" xfId="28071" xr:uid="{1394CC18-A010-4B00-89D5-94C1DD2EC2AA}"/>
    <cellStyle name="Comma [0] 11 3 2 2 3 7" xfId="6206" xr:uid="{9091F16D-9094-4D6B-928A-C57EB194CF51}"/>
    <cellStyle name="Comma [0] 11 3 2 2 4" xfId="6210" xr:uid="{85280464-5529-4DFD-87E4-682C71283FE3}"/>
    <cellStyle name="Comma [0] 11 3 2 2 4 2" xfId="28075" xr:uid="{82F07E67-AEAB-43F9-930F-08648D35C502}"/>
    <cellStyle name="Comma [0] 11 3 2 2 5" xfId="6211" xr:uid="{689E80DE-6A1D-464D-83DB-7D06CC1D5073}"/>
    <cellStyle name="Comma [0] 11 3 2 2 5 2" xfId="28076" xr:uid="{05A6B5B6-4667-4D9D-A74B-722B7FAA2962}"/>
    <cellStyle name="Comma [0] 11 3 2 2 6" xfId="51221" xr:uid="{A97D621D-B431-4CD9-A7D7-DF4A47CE9299}"/>
    <cellStyle name="Comma [0] 11 3 2 2 7" xfId="28065" xr:uid="{6F528338-5C04-43B0-8D5E-8027FE33ECDC}"/>
    <cellStyle name="Comma [0] 11 3 2 2 8" xfId="6200" xr:uid="{7CC4A58B-A899-46AE-BE7C-111FEF77B964}"/>
    <cellStyle name="Comma [0] 11 3 2 3" xfId="1623" xr:uid="{3BF3A967-A66E-4B7F-9DC3-6868CDEDC588}"/>
    <cellStyle name="Comma [0] 11 3 2 3 2" xfId="5232" xr:uid="{04853AE6-564D-4B7A-877C-D262819FE1FF}"/>
    <cellStyle name="Comma [0] 11 3 2 3 2 2" xfId="6214" xr:uid="{FC7851AA-4D56-48CC-8050-B3B49AFBDC2A}"/>
    <cellStyle name="Comma [0] 11 3 2 3 2 2 2" xfId="28079" xr:uid="{856E4381-9937-4EB1-8992-C415E7BD5F48}"/>
    <cellStyle name="Comma [0] 11 3 2 3 2 3" xfId="6215" xr:uid="{5D89C81E-08B5-4CF7-8E1B-7E3183AFEF61}"/>
    <cellStyle name="Comma [0] 11 3 2 3 2 3 2" xfId="28080" xr:uid="{BAB14766-B47A-4202-8D21-51EC38DAF1C8}"/>
    <cellStyle name="Comma [0] 11 3 2 3 2 4" xfId="6216" xr:uid="{5732D40C-29C6-4963-A43E-5E519EC842EE}"/>
    <cellStyle name="Comma [0] 11 3 2 3 2 4 2" xfId="28081" xr:uid="{8B6B5E35-A290-42A1-A5E5-D7D2B263D33A}"/>
    <cellStyle name="Comma [0] 11 3 2 3 2 5" xfId="6217" xr:uid="{B46FA777-D028-4DF1-AFB2-D545BBCB76FE}"/>
    <cellStyle name="Comma [0] 11 3 2 3 2 5 2" xfId="28082" xr:uid="{B145719F-531A-4AB1-A1D1-CB8EBC81EF9B}"/>
    <cellStyle name="Comma [0] 11 3 2 3 2 6" xfId="55319" xr:uid="{C75362CF-6DFE-4AF4-8594-DF84A7B3893A}"/>
    <cellStyle name="Comma [0] 11 3 2 3 2 7" xfId="28078" xr:uid="{AAFB3EDB-4888-4AA5-9ECF-8A83A34D96FB}"/>
    <cellStyle name="Comma [0] 11 3 2 3 2 8" xfId="6213" xr:uid="{6A0009C5-4CAF-42E2-9A32-7573E2BBF1F7}"/>
    <cellStyle name="Comma [0] 11 3 2 3 3" xfId="2670" xr:uid="{DE4D2A6B-87F5-48F4-90DA-3C211834F5A3}"/>
    <cellStyle name="Comma [0] 11 3 2 3 3 2" xfId="6219" xr:uid="{B4AB9A71-6933-4C23-9902-42F5D91B3902}"/>
    <cellStyle name="Comma [0] 11 3 2 3 3 2 2" xfId="28084" xr:uid="{C70B652C-6AC5-4C7F-9573-C6E054EC005D}"/>
    <cellStyle name="Comma [0] 11 3 2 3 3 3" xfId="6220" xr:uid="{BEC4127E-AD50-496A-8C15-CCAB6CDAC32E}"/>
    <cellStyle name="Comma [0] 11 3 2 3 3 3 2" xfId="28085" xr:uid="{2CA8567A-2600-42DF-AD02-E8146C2216A2}"/>
    <cellStyle name="Comma [0] 11 3 2 3 3 4" xfId="6221" xr:uid="{E26722A1-1834-4F69-B489-AFE6F6523743}"/>
    <cellStyle name="Comma [0] 11 3 2 3 3 4 2" xfId="28086" xr:uid="{30BF1CAB-4AF2-453B-A7B3-F66E67D27F7F}"/>
    <cellStyle name="Comma [0] 11 3 2 3 3 5" xfId="52758" xr:uid="{BC284723-583E-4308-BD46-67016C4E3AFD}"/>
    <cellStyle name="Comma [0] 11 3 2 3 3 6" xfId="28083" xr:uid="{2708C5CF-0973-4EF7-AD0E-19DC992290EF}"/>
    <cellStyle name="Comma [0] 11 3 2 3 3 7" xfId="6218" xr:uid="{C1F40FE1-F64E-414E-9F16-9BE5D1C7F55E}"/>
    <cellStyle name="Comma [0] 11 3 2 3 4" xfId="6222" xr:uid="{9DB3A861-AFFA-4284-AD76-F594A763C9A1}"/>
    <cellStyle name="Comma [0] 11 3 2 3 4 2" xfId="28087" xr:uid="{A9541F26-70C9-4032-B911-FD0B7F2DB40D}"/>
    <cellStyle name="Comma [0] 11 3 2 3 5" xfId="6223" xr:uid="{9BC4F9C3-97B5-4F44-BD83-9AF429ECD4D7}"/>
    <cellStyle name="Comma [0] 11 3 2 3 5 2" xfId="28088" xr:uid="{D427FFDC-2E6A-4009-B7BC-9BDDDC5D5347}"/>
    <cellStyle name="Comma [0] 11 3 2 3 6" xfId="51715" xr:uid="{4770EA07-9914-4ED4-9CB0-D20AB2F9B975}"/>
    <cellStyle name="Comma [0] 11 3 2 3 7" xfId="28077" xr:uid="{31D86DB8-5774-423E-9EFF-CF7FA95FC7E8}"/>
    <cellStyle name="Comma [0] 11 3 2 3 8" xfId="6212" xr:uid="{A6C8630C-B679-4156-B6A5-ECA89F263C2F}"/>
    <cellStyle name="Comma [0] 11 3 2 4" xfId="3662" xr:uid="{60862AD2-7570-43EC-8B3A-0205CB1711B5}"/>
    <cellStyle name="Comma [0] 11 3 2 4 2" xfId="5600" xr:uid="{33D35202-28EE-410B-825E-BA058AB3EB32}"/>
    <cellStyle name="Comma [0] 11 3 2 4 2 2" xfId="6226" xr:uid="{9F85A09F-41AF-40F1-8B83-C4DA4A1D52C2}"/>
    <cellStyle name="Comma [0] 11 3 2 4 2 2 2" xfId="28091" xr:uid="{5A5E709D-D44C-40AC-BF06-54B8182AB816}"/>
    <cellStyle name="Comma [0] 11 3 2 4 2 3" xfId="6227" xr:uid="{335D89F7-43B6-45A6-B987-86D1B0A6B023}"/>
    <cellStyle name="Comma [0] 11 3 2 4 2 3 2" xfId="28092" xr:uid="{46FFFBFF-E610-4EEC-B5BD-37EB425D68A3}"/>
    <cellStyle name="Comma [0] 11 3 2 4 2 4" xfId="6228" xr:uid="{6A89C95F-53A2-42C3-BB80-94BF944D06AF}"/>
    <cellStyle name="Comma [0] 11 3 2 4 2 4 2" xfId="28093" xr:uid="{39F47ED4-8A3D-4CDC-AEA9-CF611A3BEA76}"/>
    <cellStyle name="Comma [0] 11 3 2 4 2 5" xfId="6229" xr:uid="{5ABFCF7E-53F1-4F50-9E81-56DCBFA34435}"/>
    <cellStyle name="Comma [0] 11 3 2 4 2 5 2" xfId="28094" xr:uid="{01AB4E70-0CC7-4400-BCD6-6C76627429FC}"/>
    <cellStyle name="Comma [0] 11 3 2 4 2 6" xfId="55687" xr:uid="{92723447-59E4-4910-84F8-E69F4C7B6609}"/>
    <cellStyle name="Comma [0] 11 3 2 4 2 7" xfId="28090" xr:uid="{67A9EE6D-F1EC-4751-BFA8-C59FFDF16909}"/>
    <cellStyle name="Comma [0] 11 3 2 4 2 8" xfId="6225" xr:uid="{E667A3B1-9216-46E2-86A3-D68E05612CCE}"/>
    <cellStyle name="Comma [0] 11 3 2 4 3" xfId="6230" xr:uid="{F67723A7-2C7D-4B3C-ADD5-CD6B2B91905F}"/>
    <cellStyle name="Comma [0] 11 3 2 4 3 2" xfId="28095" xr:uid="{0BD635A4-CF9E-4246-B627-E654D53CAB34}"/>
    <cellStyle name="Comma [0] 11 3 2 4 4" xfId="6231" xr:uid="{71BEB8E3-5FB1-4921-9DC1-7AC9F81FCBCB}"/>
    <cellStyle name="Comma [0] 11 3 2 4 4 2" xfId="28096" xr:uid="{05A24603-787F-4761-95B9-FC3D8A3604B1}"/>
    <cellStyle name="Comma [0] 11 3 2 4 5" xfId="6232" xr:uid="{D4F682F9-AB2C-4067-A747-CA3D7D1C0256}"/>
    <cellStyle name="Comma [0] 11 3 2 4 5 2" xfId="28097" xr:uid="{E9655AA0-2B6A-4D98-B25D-FAC654734851}"/>
    <cellStyle name="Comma [0] 11 3 2 4 6" xfId="6233" xr:uid="{6E8C19FE-1F8B-4DCF-B46C-4CEFDD7F30FE}"/>
    <cellStyle name="Comma [0] 11 3 2 4 6 2" xfId="28098" xr:uid="{16490161-36BA-4855-8DD3-EFA5BB6C08E3}"/>
    <cellStyle name="Comma [0] 11 3 2 4 7" xfId="53749" xr:uid="{76C50728-3CDC-4D0B-8C8E-22B8455EAE59}"/>
    <cellStyle name="Comma [0] 11 3 2 4 8" xfId="28089" xr:uid="{2E406F9A-726A-4C7B-9AF4-386682532077}"/>
    <cellStyle name="Comma [0] 11 3 2 4 9" xfId="6224" xr:uid="{3DD6CF37-A1F3-4DC9-B876-23BAA9CE14D4}"/>
    <cellStyle name="Comma [0] 11 3 2 5" xfId="4335" xr:uid="{9B6A98FD-F0B1-4245-9C5C-720285F6F848}"/>
    <cellStyle name="Comma [0] 11 3 2 5 2" xfId="6235" xr:uid="{BDED8FAF-DAF0-4292-AD08-780AA8CA3897}"/>
    <cellStyle name="Comma [0] 11 3 2 5 2 2" xfId="28100" xr:uid="{EAF298F4-8911-44F9-AC6B-598E18F9C787}"/>
    <cellStyle name="Comma [0] 11 3 2 5 3" xfId="6236" xr:uid="{9CE4F716-1537-4A64-A0D2-5C7FE1AC342F}"/>
    <cellStyle name="Comma [0] 11 3 2 5 3 2" xfId="28101" xr:uid="{B9C88034-482F-4CA9-9AE0-14D73D168061}"/>
    <cellStyle name="Comma [0] 11 3 2 5 4" xfId="6237" xr:uid="{1EFADDDA-08D6-43BD-839E-48B832C48246}"/>
    <cellStyle name="Comma [0] 11 3 2 5 4 2" xfId="28102" xr:uid="{B82D602A-EA1C-49C3-AA5F-D8ECED6807FE}"/>
    <cellStyle name="Comma [0] 11 3 2 5 5" xfId="6238" xr:uid="{AEB2CA11-EF0B-4295-AEDB-0E3056C0A505}"/>
    <cellStyle name="Comma [0] 11 3 2 5 5 2" xfId="28103" xr:uid="{15AF3C34-797D-4F11-AE27-4343D6289B45}"/>
    <cellStyle name="Comma [0] 11 3 2 5 6" xfId="54422" xr:uid="{F936DA60-7D56-4490-8B1B-966EF9E9C139}"/>
    <cellStyle name="Comma [0] 11 3 2 5 7" xfId="28099" xr:uid="{0DE8B7A2-09B9-404C-80F7-C9380E4E1D9D}"/>
    <cellStyle name="Comma [0] 11 3 2 5 8" xfId="6234" xr:uid="{EFD64B93-DCD0-485E-8C37-5561B0AD0E57}"/>
    <cellStyle name="Comma [0] 11 3 2 6" xfId="2149" xr:uid="{1B426379-9949-4333-B7F3-3D0281FD4649}"/>
    <cellStyle name="Comma [0] 11 3 2 6 2" xfId="6240" xr:uid="{B7929D8D-E46E-489A-875F-B714B7A08ABE}"/>
    <cellStyle name="Comma [0] 11 3 2 6 2 2" xfId="28105" xr:uid="{ABC77339-840A-4963-8762-420DC6723932}"/>
    <cellStyle name="Comma [0] 11 3 2 6 3" xfId="6241" xr:uid="{A8622B03-EE8C-4196-ADF2-D63D563D4013}"/>
    <cellStyle name="Comma [0] 11 3 2 6 3 2" xfId="28106" xr:uid="{A52F9BC6-CF13-4030-9592-5306AC5CA30D}"/>
    <cellStyle name="Comma [0] 11 3 2 6 4" xfId="6242" xr:uid="{3958C15E-EB9E-43CA-98D7-9AE033248D9F}"/>
    <cellStyle name="Comma [0] 11 3 2 6 4 2" xfId="28107" xr:uid="{0B852EF5-6431-44CC-9AAE-44BA39C110F3}"/>
    <cellStyle name="Comma [0] 11 3 2 6 5" xfId="52238" xr:uid="{6D9BB304-32A5-472D-A77D-3AF6894C75ED}"/>
    <cellStyle name="Comma [0] 11 3 2 6 6" xfId="28104" xr:uid="{F1CFC028-5237-47E7-A7A6-E56777A20115}"/>
    <cellStyle name="Comma [0] 11 3 2 6 7" xfId="6239" xr:uid="{E7D06912-C010-4985-94D2-B6C6D53530CB}"/>
    <cellStyle name="Comma [0] 11 3 2 7" xfId="6243" xr:uid="{2CFA94E7-1B4D-4586-9B2E-665D1D82BDC6}"/>
    <cellStyle name="Comma [0] 11 3 2 7 2" xfId="28108" xr:uid="{8A58ED7D-55A2-40D6-A863-838AE43F6213}"/>
    <cellStyle name="Comma [0] 11 3 2 8" xfId="6244" xr:uid="{227D493F-242D-44C0-B9F9-FA347BF1D4B3}"/>
    <cellStyle name="Comma [0] 11 3 2 8 2" xfId="28109" xr:uid="{168B8289-11BF-4EAC-BF57-2DDFD543A800}"/>
    <cellStyle name="Comma [0] 11 3 2 9" xfId="50718" xr:uid="{9080B3B9-3B9E-403B-8CC0-F42360FA05FE}"/>
    <cellStyle name="Comma [0] 11 3 3" xfId="881" xr:uid="{A0DC1875-AE9C-4AAE-9536-02E3C53A3E8C}"/>
    <cellStyle name="Comma [0] 11 3 3 2" xfId="4584" xr:uid="{5FC667CA-1EF2-4F2C-9ABF-F397142B7A5E}"/>
    <cellStyle name="Comma [0] 11 3 3 2 2" xfId="6247" xr:uid="{8B66BFA6-44F4-4EF5-BB84-EC5EA94FC25C}"/>
    <cellStyle name="Comma [0] 11 3 3 2 2 2" xfId="28112" xr:uid="{6EB03C6F-3C4A-4356-9F7A-670320ABA8B2}"/>
    <cellStyle name="Comma [0] 11 3 3 2 3" xfId="6248" xr:uid="{9CEDC91D-5E7E-469C-98B4-36A727246512}"/>
    <cellStyle name="Comma [0] 11 3 3 2 3 2" xfId="28113" xr:uid="{972D9C24-8595-4A49-860C-611A2A40B5BA}"/>
    <cellStyle name="Comma [0] 11 3 3 2 4" xfId="6249" xr:uid="{5BA86F14-1936-4487-8B6D-B69EFB81058D}"/>
    <cellStyle name="Comma [0] 11 3 3 2 4 2" xfId="28114" xr:uid="{CD1479AB-5B36-458A-BC08-09B44132B23F}"/>
    <cellStyle name="Comma [0] 11 3 3 2 5" xfId="6250" xr:uid="{2D3177B0-6C8B-49D5-8D6B-B4CB26D4B7E7}"/>
    <cellStyle name="Comma [0] 11 3 3 2 5 2" xfId="28115" xr:uid="{E9691BFB-96B4-4996-99F2-E0C6E2D22027}"/>
    <cellStyle name="Comma [0] 11 3 3 2 6" xfId="54671" xr:uid="{331615DD-958B-4BD1-8990-AA794832953E}"/>
    <cellStyle name="Comma [0] 11 3 3 2 7" xfId="28111" xr:uid="{38FC7690-D51F-4D23-B3CC-B6AB9AF1A016}"/>
    <cellStyle name="Comma [0] 11 3 3 2 8" xfId="6246" xr:uid="{CD343CB7-E4BC-498C-8674-B220500DB0FB}"/>
    <cellStyle name="Comma [0] 11 3 3 3" xfId="2919" xr:uid="{E1A837C1-253E-4A24-A85B-192C23B9D799}"/>
    <cellStyle name="Comma [0] 11 3 3 3 2" xfId="6252" xr:uid="{42A860B4-BEB5-408C-9AE9-76223B9CBA74}"/>
    <cellStyle name="Comma [0] 11 3 3 3 2 2" xfId="28117" xr:uid="{DE2C1024-19B9-4F5E-A647-732A63E6B569}"/>
    <cellStyle name="Comma [0] 11 3 3 3 3" xfId="6253" xr:uid="{32873C8E-EBD7-4D86-85A1-9667069E83E3}"/>
    <cellStyle name="Comma [0] 11 3 3 3 3 2" xfId="28118" xr:uid="{A9627BDD-7ACA-401B-8606-A06EF3102E6A}"/>
    <cellStyle name="Comma [0] 11 3 3 3 4" xfId="6254" xr:uid="{C22712E1-9DE7-41D3-8900-41C33A76A464}"/>
    <cellStyle name="Comma [0] 11 3 3 3 4 2" xfId="28119" xr:uid="{2A58E46A-20EB-4703-A6C1-68DA610D96A9}"/>
    <cellStyle name="Comma [0] 11 3 3 3 5" xfId="53006" xr:uid="{4FDEB364-AB12-4703-9A30-2C67900E294D}"/>
    <cellStyle name="Comma [0] 11 3 3 3 6" xfId="28116" xr:uid="{19E5A637-4CAA-425F-AF0B-E3295664112A}"/>
    <cellStyle name="Comma [0] 11 3 3 3 7" xfId="6251" xr:uid="{53886259-6FEA-4241-8F51-18C8F68D056D}"/>
    <cellStyle name="Comma [0] 11 3 3 4" xfId="6255" xr:uid="{4867CFD9-4238-4C80-9CA0-4A6D984E4115}"/>
    <cellStyle name="Comma [0] 11 3 3 4 2" xfId="28120" xr:uid="{A59835BA-844E-4724-8B94-46BBDA29339C}"/>
    <cellStyle name="Comma [0] 11 3 3 5" xfId="6256" xr:uid="{13FD2E77-BE99-47A3-B866-90449F2BCF50}"/>
    <cellStyle name="Comma [0] 11 3 3 5 2" xfId="28121" xr:uid="{C0AE7360-B8AB-452C-A3EB-F5DF5DCC5336}"/>
    <cellStyle name="Comma [0] 11 3 3 6" xfId="50973" xr:uid="{EEA32ADC-9E84-48C9-9F02-D452B7F65C48}"/>
    <cellStyle name="Comma [0] 11 3 3 7" xfId="28110" xr:uid="{725D45DF-F34D-4149-9F84-F65192B6EB4D}"/>
    <cellStyle name="Comma [0] 11 3 3 8" xfId="6245" xr:uid="{C514582D-D3AE-4C40-A015-6F35F56BB35E}"/>
    <cellStyle name="Comma [0] 11 3 4" xfId="1376" xr:uid="{F578E7BC-D935-44C1-B053-E374494FAC27}"/>
    <cellStyle name="Comma [0] 11 3 4 2" xfId="5049" xr:uid="{03BDE9F4-E8FD-4C22-AE15-275783AE7230}"/>
    <cellStyle name="Comma [0] 11 3 4 2 2" xfId="6259" xr:uid="{FE034A0B-BE5E-40C2-9DCF-29653EEE1AC7}"/>
    <cellStyle name="Comma [0] 11 3 4 2 2 2" xfId="28124" xr:uid="{34CF6654-2E36-49E4-AFFF-A1BEDE5DF5CE}"/>
    <cellStyle name="Comma [0] 11 3 4 2 3" xfId="6260" xr:uid="{446E1536-84B6-4C08-9BAE-DF7A24445E58}"/>
    <cellStyle name="Comma [0] 11 3 4 2 3 2" xfId="28125" xr:uid="{7AE19D10-7A28-42ED-AB09-9F235ABBA05F}"/>
    <cellStyle name="Comma [0] 11 3 4 2 4" xfId="6261" xr:uid="{8B02D968-A094-41F2-B952-55476F058E08}"/>
    <cellStyle name="Comma [0] 11 3 4 2 4 2" xfId="28126" xr:uid="{437DB27F-B1C1-40D3-9592-8AA4745739BA}"/>
    <cellStyle name="Comma [0] 11 3 4 2 5" xfId="6262" xr:uid="{EAC4F794-5420-4AE2-8EDC-F4626F647A69}"/>
    <cellStyle name="Comma [0] 11 3 4 2 5 2" xfId="28127" xr:uid="{C9C59631-3911-430B-84A0-CCA69313A788}"/>
    <cellStyle name="Comma [0] 11 3 4 2 6" xfId="55136" xr:uid="{D0C119A5-9DB7-43EB-8A9B-50DBEE124C98}"/>
    <cellStyle name="Comma [0] 11 3 4 2 7" xfId="28123" xr:uid="{497AC101-B131-47E2-AD5F-22B9395C6235}"/>
    <cellStyle name="Comma [0] 11 3 4 2 8" xfId="6258" xr:uid="{78141921-E4B7-4A8D-AB44-9ECB5BF052CC}"/>
    <cellStyle name="Comma [0] 11 3 4 3" xfId="2422" xr:uid="{11FCF5CF-9DCF-457D-BE9D-EA7C30881AB4}"/>
    <cellStyle name="Comma [0] 11 3 4 3 2" xfId="6264" xr:uid="{0FB6FE5F-D3F8-4186-BFEE-3C66C98AB615}"/>
    <cellStyle name="Comma [0] 11 3 4 3 2 2" xfId="28129" xr:uid="{897DE3F1-AC2E-4D9C-8ACB-DE32CB0EC754}"/>
    <cellStyle name="Comma [0] 11 3 4 3 3" xfId="6265" xr:uid="{10B0D67A-E529-4E49-BD04-30EAB7DCCA2B}"/>
    <cellStyle name="Comma [0] 11 3 4 3 3 2" xfId="28130" xr:uid="{AD326D0B-D9D1-483C-AFC0-13465061E68E}"/>
    <cellStyle name="Comma [0] 11 3 4 3 4" xfId="6266" xr:uid="{19D49848-5D81-4CB7-A6DB-858068336DAD}"/>
    <cellStyle name="Comma [0] 11 3 4 3 4 2" xfId="28131" xr:uid="{33F9D5E8-2344-4CDC-ABF6-831637256801}"/>
    <cellStyle name="Comma [0] 11 3 4 3 5" xfId="52510" xr:uid="{40CB2A4D-E3AD-4937-9768-FC11DFDBFB88}"/>
    <cellStyle name="Comma [0] 11 3 4 3 6" xfId="28128" xr:uid="{C5F485F1-E79D-42D6-985E-D92A649F0E5E}"/>
    <cellStyle name="Comma [0] 11 3 4 3 7" xfId="6263" xr:uid="{F4775AE3-3A3B-467A-87D0-70D76BCB34ED}"/>
    <cellStyle name="Comma [0] 11 3 4 4" xfId="6267" xr:uid="{48FF5FE0-3804-4215-8702-AFDA02C946EB}"/>
    <cellStyle name="Comma [0] 11 3 4 4 2" xfId="28132" xr:uid="{10F7ADEE-7768-4D21-ACEF-147DBAB41052}"/>
    <cellStyle name="Comma [0] 11 3 4 5" xfId="6268" xr:uid="{9C7979CF-7BA3-4875-8647-D3C485041277}"/>
    <cellStyle name="Comma [0] 11 3 4 5 2" xfId="28133" xr:uid="{104CBA94-E939-4577-BC4D-C94F88F1A3D7}"/>
    <cellStyle name="Comma [0] 11 3 4 6" xfId="51468" xr:uid="{C8AD726F-C780-411F-9310-08E03971FB3F}"/>
    <cellStyle name="Comma [0] 11 3 4 7" xfId="28122" xr:uid="{E274A356-DD90-415D-87AB-03F70FE2F030}"/>
    <cellStyle name="Comma [0] 11 3 4 8" xfId="6257" xr:uid="{877792DC-ED0B-4359-A2EE-5020321FE662}"/>
    <cellStyle name="Comma [0] 11 3 5" xfId="3413" xr:uid="{E2B92DA3-9484-4CA0-9EF2-BFABE87814C8}"/>
    <cellStyle name="Comma [0] 11 3 5 2" xfId="5416" xr:uid="{F7548293-1547-463F-9BB3-BDFD3896C25C}"/>
    <cellStyle name="Comma [0] 11 3 5 2 2" xfId="6271" xr:uid="{D445B88F-7250-4E6B-9901-B9DF69507A44}"/>
    <cellStyle name="Comma [0] 11 3 5 2 2 2" xfId="28136" xr:uid="{E160CEB6-52BF-49AF-95D2-AC40A49F50C1}"/>
    <cellStyle name="Comma [0] 11 3 5 2 3" xfId="6272" xr:uid="{DE300C74-F088-490C-ADC1-F7B3A5C451F5}"/>
    <cellStyle name="Comma [0] 11 3 5 2 3 2" xfId="28137" xr:uid="{723FD9D0-CDED-4B58-B7E7-39FA1F8F1CA4}"/>
    <cellStyle name="Comma [0] 11 3 5 2 4" xfId="6273" xr:uid="{6583AC92-CE4E-4A8A-8B4F-1C3ACC5B6005}"/>
    <cellStyle name="Comma [0] 11 3 5 2 4 2" xfId="28138" xr:uid="{7A428BE9-6E2B-4750-8B08-5ADCE24C632A}"/>
    <cellStyle name="Comma [0] 11 3 5 2 5" xfId="6274" xr:uid="{29AA7FBC-2682-4328-9D18-B87CDCBC8971}"/>
    <cellStyle name="Comma [0] 11 3 5 2 5 2" xfId="28139" xr:uid="{97482BB8-0289-4DF1-A199-0EE57B4B3384}"/>
    <cellStyle name="Comma [0] 11 3 5 2 6" xfId="55503" xr:uid="{59321805-DC23-45D7-9870-26E8C2CB0649}"/>
    <cellStyle name="Comma [0] 11 3 5 2 7" xfId="28135" xr:uid="{75D93A60-3188-48E0-AA62-CC5DAFB6F1B9}"/>
    <cellStyle name="Comma [0] 11 3 5 2 8" xfId="6270" xr:uid="{E67FD1AC-FABA-4DA5-80C5-79F78DAB8EF7}"/>
    <cellStyle name="Comma [0] 11 3 5 3" xfId="6275" xr:uid="{1CE758AF-93B5-456A-AC62-66C3772BE761}"/>
    <cellStyle name="Comma [0] 11 3 5 3 2" xfId="28140" xr:uid="{61D7DD43-164A-4858-A637-AD750878B3C8}"/>
    <cellStyle name="Comma [0] 11 3 5 4" xfId="6276" xr:uid="{5111E924-5BA8-4CD6-8958-140006624B36}"/>
    <cellStyle name="Comma [0] 11 3 5 4 2" xfId="28141" xr:uid="{7CA12EA9-9D29-4541-BFFC-599E27A1837C}"/>
    <cellStyle name="Comma [0] 11 3 5 5" xfId="6277" xr:uid="{FDF7FC84-D270-4A4F-9268-91267E379010}"/>
    <cellStyle name="Comma [0] 11 3 5 5 2" xfId="28142" xr:uid="{018123C3-446D-432D-B06D-D202579BD3D3}"/>
    <cellStyle name="Comma [0] 11 3 5 6" xfId="6278" xr:uid="{99BD83A0-6E0F-4D2C-8275-2D73F8AD2E28}"/>
    <cellStyle name="Comma [0] 11 3 5 6 2" xfId="28143" xr:uid="{CB5EE7EC-2F05-4A49-8D32-8D59AEDA69DB}"/>
    <cellStyle name="Comma [0] 11 3 5 7" xfId="53500" xr:uid="{8FA7458C-4B08-4859-8AB2-3F70059B738B}"/>
    <cellStyle name="Comma [0] 11 3 5 8" xfId="28134" xr:uid="{F945BFD6-5EB5-4E0A-80AF-EC7E1E66C978}"/>
    <cellStyle name="Comma [0] 11 3 5 9" xfId="6269" xr:uid="{295FB4DF-867C-421F-9E2A-0F0FCFB0F232}"/>
    <cellStyle name="Comma [0] 11 3 6" xfId="4053" xr:uid="{C82FE5D8-0097-4CEC-8670-69F1D6607F9C}"/>
    <cellStyle name="Comma [0] 11 3 6 2" xfId="6280" xr:uid="{3FCC25B6-3D37-45E6-89F3-4970F39D4B87}"/>
    <cellStyle name="Comma [0] 11 3 6 2 2" xfId="28145" xr:uid="{B6CB47AB-20E0-40A6-BCD2-E261CE0EF6DB}"/>
    <cellStyle name="Comma [0] 11 3 6 3" xfId="6281" xr:uid="{17CFE931-5F1B-47AA-88C4-6BA2C4BE3C2B}"/>
    <cellStyle name="Comma [0] 11 3 6 3 2" xfId="28146" xr:uid="{F8D0460F-9D9F-4823-B0C1-C2E9B6D6E042}"/>
    <cellStyle name="Comma [0] 11 3 6 4" xfId="6282" xr:uid="{09B7A714-369F-4CC1-A38B-A900A2F1C475}"/>
    <cellStyle name="Comma [0] 11 3 6 4 2" xfId="28147" xr:uid="{E14557B1-4D23-4DDC-A6D2-C59CBA2F0C77}"/>
    <cellStyle name="Comma [0] 11 3 6 5" xfId="6283" xr:uid="{0425DD03-AEAD-40FD-86E1-C1D65F17B762}"/>
    <cellStyle name="Comma [0] 11 3 6 5 2" xfId="28148" xr:uid="{DC2F2C14-D088-429F-8425-DC672E7D991E}"/>
    <cellStyle name="Comma [0] 11 3 6 6" xfId="54140" xr:uid="{6FE2AC76-4B79-4317-A772-CF53C6B234B2}"/>
    <cellStyle name="Comma [0] 11 3 6 7" xfId="28144" xr:uid="{961B7913-55C9-46DA-B877-DD4E3EA0348F}"/>
    <cellStyle name="Comma [0] 11 3 6 8" xfId="6279" xr:uid="{DB63D6EF-439F-4CC3-BF1B-BEA79AF78E97}"/>
    <cellStyle name="Comma [0] 11 3 7" xfId="1902" xr:uid="{DA20DCAA-F883-42A2-912D-5C34FD9125FF}"/>
    <cellStyle name="Comma [0] 11 3 7 2" xfId="6285" xr:uid="{7434FB56-8043-406A-9912-77D2BF9CF3B6}"/>
    <cellStyle name="Comma [0] 11 3 7 2 2" xfId="28150" xr:uid="{6B6A4D2F-0077-4FD4-8BD9-7691C2D3E07A}"/>
    <cellStyle name="Comma [0] 11 3 7 3" xfId="6286" xr:uid="{05D49084-C5C0-431D-A7F0-525C83D77B43}"/>
    <cellStyle name="Comma [0] 11 3 7 3 2" xfId="28151" xr:uid="{EA3C281A-8736-4EB7-9E2E-F083F491A949}"/>
    <cellStyle name="Comma [0] 11 3 7 4" xfId="6287" xr:uid="{6233A9FA-14BE-434D-9C2D-B8DE9A62C80F}"/>
    <cellStyle name="Comma [0] 11 3 7 4 2" xfId="28152" xr:uid="{020EDDCE-EB01-4D42-B06B-7AA1B4DA6DC4}"/>
    <cellStyle name="Comma [0] 11 3 7 5" xfId="51991" xr:uid="{3B2600AB-4F61-4452-82BD-C03079ED1423}"/>
    <cellStyle name="Comma [0] 11 3 7 6" xfId="28149" xr:uid="{469481BA-D94A-4786-9428-0109AD00159A}"/>
    <cellStyle name="Comma [0] 11 3 7 7" xfId="6284" xr:uid="{AC0CC120-CC7F-4A2C-9235-BAD8093234E0}"/>
    <cellStyle name="Comma [0] 11 3 8" xfId="6288" xr:uid="{FED520FC-5659-43E5-8745-88381BCB4D7C}"/>
    <cellStyle name="Comma [0] 11 3 8 2" xfId="28153" xr:uid="{62C9DC5B-E7C1-45A2-A94F-7A8EB3C00EFB}"/>
    <cellStyle name="Comma [0] 11 3 9" xfId="6289" xr:uid="{A4B9FDC7-25E6-4E5E-953F-04B69969D336}"/>
    <cellStyle name="Comma [0] 11 3 9 2" xfId="28154" xr:uid="{1F907370-3D5C-4D29-A6FF-DA256DEF3C1A}"/>
    <cellStyle name="Comma [0] 11 4" xfId="501" xr:uid="{10103ED8-9E68-4112-B5A3-46C96ACDD4FE}"/>
    <cellStyle name="Comma [0] 11 4 10" xfId="28155" xr:uid="{5AD11DFE-5B9C-4BEB-841F-A52B8CAD8438}"/>
    <cellStyle name="Comma [0] 11 4 11" xfId="6290" xr:uid="{652B5AD5-FB9E-4FA6-AABA-AD5D82361BF6}"/>
    <cellStyle name="Comma [0] 11 4 2" xfId="1006" xr:uid="{2A34781B-DF17-4894-BA96-1DAEF256E41B}"/>
    <cellStyle name="Comma [0] 11 4 2 2" xfId="4709" xr:uid="{AAB61694-748D-42FD-8F4C-B8D951CDA282}"/>
    <cellStyle name="Comma [0] 11 4 2 2 2" xfId="6293" xr:uid="{643F4F08-478C-463B-AE6E-5E839D7A7C2C}"/>
    <cellStyle name="Comma [0] 11 4 2 2 2 2" xfId="28158" xr:uid="{3BD60393-2EC4-48FA-8C0A-0149D65965AF}"/>
    <cellStyle name="Comma [0] 11 4 2 2 3" xfId="6294" xr:uid="{4AC751C9-73BB-4336-AEE6-D17796D1A2CF}"/>
    <cellStyle name="Comma [0] 11 4 2 2 3 2" xfId="28159" xr:uid="{8B4123AD-4C2B-4E42-9D03-E4BF39FFE497}"/>
    <cellStyle name="Comma [0] 11 4 2 2 4" xfId="6295" xr:uid="{63EF078D-D4AA-4FE4-AC7B-380B0B96A07C}"/>
    <cellStyle name="Comma [0] 11 4 2 2 4 2" xfId="28160" xr:uid="{2D58B225-D6BA-4177-97E0-3EE64FFE1A3B}"/>
    <cellStyle name="Comma [0] 11 4 2 2 5" xfId="6296" xr:uid="{51BF2F87-177E-4E48-9CA8-3A4E1430D9B9}"/>
    <cellStyle name="Comma [0] 11 4 2 2 5 2" xfId="28161" xr:uid="{68A0A279-0AA8-469E-A86C-738225F25A44}"/>
    <cellStyle name="Comma [0] 11 4 2 2 6" xfId="54796" xr:uid="{1883926B-9D28-4512-9BB6-C5B37F6BBB11}"/>
    <cellStyle name="Comma [0] 11 4 2 2 7" xfId="28157" xr:uid="{1D6C7E39-23A3-475E-A069-5DBFB57F149F}"/>
    <cellStyle name="Comma [0] 11 4 2 2 8" xfId="6292" xr:uid="{F4853276-F9CB-470E-BC28-38677535CF71}"/>
    <cellStyle name="Comma [0] 11 4 2 3" xfId="3044" xr:uid="{05FF6FDE-73E8-4C60-9819-0CA3F5B63252}"/>
    <cellStyle name="Comma [0] 11 4 2 3 2" xfId="6298" xr:uid="{6B0C470A-B2A2-488C-B32A-5D89BE1C1A5A}"/>
    <cellStyle name="Comma [0] 11 4 2 3 2 2" xfId="28163" xr:uid="{BF7FAFDF-FB36-4D8E-B9DF-CE1DF0D3F8A7}"/>
    <cellStyle name="Comma [0] 11 4 2 3 3" xfId="6299" xr:uid="{D1B7F504-0977-4A57-BCB7-6FB3A3D5EACC}"/>
    <cellStyle name="Comma [0] 11 4 2 3 3 2" xfId="28164" xr:uid="{B344B761-4530-4E81-B255-4BDAE88DBAD0}"/>
    <cellStyle name="Comma [0] 11 4 2 3 4" xfId="6300" xr:uid="{DC764A42-2CBD-4C12-9D26-2D8E7710ADB5}"/>
    <cellStyle name="Comma [0] 11 4 2 3 4 2" xfId="28165" xr:uid="{E068A7AF-D044-4D4B-94D5-85B547E6313A}"/>
    <cellStyle name="Comma [0] 11 4 2 3 5" xfId="53131" xr:uid="{ED2C73D2-7C87-4C75-A4DF-DCA52B4BD0B6}"/>
    <cellStyle name="Comma [0] 11 4 2 3 6" xfId="28162" xr:uid="{65244B55-DE72-4CD9-8ACF-F57A45653FDF}"/>
    <cellStyle name="Comma [0] 11 4 2 3 7" xfId="6297" xr:uid="{9B1FF5A0-0A9E-466B-A3ED-F3E84E905C05}"/>
    <cellStyle name="Comma [0] 11 4 2 4" xfId="6301" xr:uid="{7BE3A13A-8A31-4F46-A73C-C8D7923D7DFC}"/>
    <cellStyle name="Comma [0] 11 4 2 4 2" xfId="28166" xr:uid="{F5897E46-7D02-4B8A-B6F9-3D540235DFE9}"/>
    <cellStyle name="Comma [0] 11 4 2 5" xfId="6302" xr:uid="{2D1C7B9D-F978-4166-8BB5-F234764E0DD1}"/>
    <cellStyle name="Comma [0] 11 4 2 5 2" xfId="28167" xr:uid="{31B040FE-0646-4D58-94AB-25CA1DF8313A}"/>
    <cellStyle name="Comma [0] 11 4 2 6" xfId="51098" xr:uid="{5BCB0D73-7348-4FA3-B289-7A9C6C69EC66}"/>
    <cellStyle name="Comma [0] 11 4 2 7" xfId="28156" xr:uid="{369C73E3-BBA9-4385-BF18-F38BF9E834CA}"/>
    <cellStyle name="Comma [0] 11 4 2 8" xfId="6291" xr:uid="{CDC8C67A-58DF-4A33-9186-69EA949761B4}"/>
    <cellStyle name="Comma [0] 11 4 3" xfId="1500" xr:uid="{96AE3495-BA8A-4833-A1F7-867A87037F82}"/>
    <cellStyle name="Comma [0] 11 4 3 2" xfId="5140" xr:uid="{1A3D1E08-EFA0-4FCD-92D3-B73D8F3258A7}"/>
    <cellStyle name="Comma [0] 11 4 3 2 2" xfId="6305" xr:uid="{419EF7C9-3295-4005-92E1-2849EF8A8D8F}"/>
    <cellStyle name="Comma [0] 11 4 3 2 2 2" xfId="28170" xr:uid="{C8267661-9825-4C6F-91F8-A198A5E9CF4C}"/>
    <cellStyle name="Comma [0] 11 4 3 2 3" xfId="6306" xr:uid="{3F17507E-AA7D-4D2A-ACE3-EFBF92A49E47}"/>
    <cellStyle name="Comma [0] 11 4 3 2 3 2" xfId="28171" xr:uid="{C81DB217-2F74-4154-9628-F095D7BE3847}"/>
    <cellStyle name="Comma [0] 11 4 3 2 4" xfId="6307" xr:uid="{129C06A2-354A-4311-A8AF-E1D29041D41B}"/>
    <cellStyle name="Comma [0] 11 4 3 2 4 2" xfId="28172" xr:uid="{35A3F55D-BDED-4E78-BB64-D917153F2D96}"/>
    <cellStyle name="Comma [0] 11 4 3 2 5" xfId="6308" xr:uid="{26FD8BE1-3C4A-4735-A92A-5386D68C4181}"/>
    <cellStyle name="Comma [0] 11 4 3 2 5 2" xfId="28173" xr:uid="{8C26C86A-FCD8-4965-A965-1478A7DFF00D}"/>
    <cellStyle name="Comma [0] 11 4 3 2 6" xfId="55227" xr:uid="{2CA28E79-8D92-49FA-B196-B666C54FB38B}"/>
    <cellStyle name="Comma [0] 11 4 3 2 7" xfId="28169" xr:uid="{E7D5840B-0161-4183-B167-82FBB43410E1}"/>
    <cellStyle name="Comma [0] 11 4 3 2 8" xfId="6304" xr:uid="{DC243971-1646-4B50-AAE7-2E54D6B5AB70}"/>
    <cellStyle name="Comma [0] 11 4 3 3" xfId="2547" xr:uid="{4B973631-A2AD-4594-AE38-98C027CA9060}"/>
    <cellStyle name="Comma [0] 11 4 3 3 2" xfId="6310" xr:uid="{E1FE9CEC-C297-4F9A-9FED-6C9A1B8193AE}"/>
    <cellStyle name="Comma [0] 11 4 3 3 2 2" xfId="28175" xr:uid="{C62A493E-224A-4290-9476-7B6B5976AAE8}"/>
    <cellStyle name="Comma [0] 11 4 3 3 3" xfId="6311" xr:uid="{07F57B87-3E20-4FC0-BD14-E16B2D62F055}"/>
    <cellStyle name="Comma [0] 11 4 3 3 3 2" xfId="28176" xr:uid="{306A2A93-0DA0-4115-A470-39F81CCB4D4B}"/>
    <cellStyle name="Comma [0] 11 4 3 3 4" xfId="6312" xr:uid="{7CFB7816-E8D3-4E95-83D8-DB5643C08BE7}"/>
    <cellStyle name="Comma [0] 11 4 3 3 4 2" xfId="28177" xr:uid="{7502EA07-2392-47F5-B469-31CA6396DA16}"/>
    <cellStyle name="Comma [0] 11 4 3 3 5" xfId="52635" xr:uid="{8AB4FAEC-D05F-405C-97AA-4325EF96BF80}"/>
    <cellStyle name="Comma [0] 11 4 3 3 6" xfId="28174" xr:uid="{2882301C-15AC-4D28-BE4F-CBD2D1251878}"/>
    <cellStyle name="Comma [0] 11 4 3 3 7" xfId="6309" xr:uid="{15720A3A-B41A-47CF-B33A-D333A27C2DCA}"/>
    <cellStyle name="Comma [0] 11 4 3 4" xfId="6313" xr:uid="{299E07EB-2FF6-4825-9232-E242CF6DA263}"/>
    <cellStyle name="Comma [0] 11 4 3 4 2" xfId="28178" xr:uid="{00691E3A-39C2-4351-AC74-C6AAC34132B2}"/>
    <cellStyle name="Comma [0] 11 4 3 5" xfId="6314" xr:uid="{662919FD-DAE9-49DA-A5B7-6B0208FBD304}"/>
    <cellStyle name="Comma [0] 11 4 3 5 2" xfId="28179" xr:uid="{80D2ED08-5FFE-40F4-8C47-A0B34803922D}"/>
    <cellStyle name="Comma [0] 11 4 3 6" xfId="51592" xr:uid="{F8469C38-509D-4F66-9183-70CF1B575E82}"/>
    <cellStyle name="Comma [0] 11 4 3 7" xfId="28168" xr:uid="{535A31B5-C69B-4D17-905B-CC3833FF05E1}"/>
    <cellStyle name="Comma [0] 11 4 3 8" xfId="6303" xr:uid="{24BF3CA9-0439-4658-86A7-71C0518D0DFC}"/>
    <cellStyle name="Comma [0] 11 4 4" xfId="3539" xr:uid="{53A76CA9-307B-4937-B5D9-A7680402F9C5}"/>
    <cellStyle name="Comma [0] 11 4 4 2" xfId="5508" xr:uid="{213ABAA7-FB02-4DCE-8A4D-C2F33AD9BA5B}"/>
    <cellStyle name="Comma [0] 11 4 4 2 2" xfId="6317" xr:uid="{A8CE93BD-654B-4210-83DE-2BE4B6F25EBF}"/>
    <cellStyle name="Comma [0] 11 4 4 2 2 2" xfId="28182" xr:uid="{C246F333-FC3B-4BBF-A80C-48A955D436C8}"/>
    <cellStyle name="Comma [0] 11 4 4 2 3" xfId="6318" xr:uid="{3EAB2117-ADEC-4CF5-8ADD-4D1E0A7E2FD6}"/>
    <cellStyle name="Comma [0] 11 4 4 2 3 2" xfId="28183" xr:uid="{5B9D0B9F-E828-4C90-90B6-DC423C66C8C8}"/>
    <cellStyle name="Comma [0] 11 4 4 2 4" xfId="6319" xr:uid="{44B3F83D-3051-4B75-92EA-FB2B0FBAAF75}"/>
    <cellStyle name="Comma [0] 11 4 4 2 4 2" xfId="28184" xr:uid="{F7B73C3F-DE0A-4ED8-9DD1-2AB451DD4BAD}"/>
    <cellStyle name="Comma [0] 11 4 4 2 5" xfId="6320" xr:uid="{F1F2D9CE-2B6F-4ACB-8E7D-4E89C8E8CDAE}"/>
    <cellStyle name="Comma [0] 11 4 4 2 5 2" xfId="28185" xr:uid="{A1107B90-FB7B-406C-AD65-D72C909CBF49}"/>
    <cellStyle name="Comma [0] 11 4 4 2 6" xfId="55595" xr:uid="{43BEB56A-FDFD-4006-B7B3-65746A6C9BF8}"/>
    <cellStyle name="Comma [0] 11 4 4 2 7" xfId="28181" xr:uid="{C5BAAE78-4262-4B0E-AC5E-3745E5B0D4A2}"/>
    <cellStyle name="Comma [0] 11 4 4 2 8" xfId="6316" xr:uid="{20B99086-D81C-42DD-9F41-070E98AFE14A}"/>
    <cellStyle name="Comma [0] 11 4 4 3" xfId="6321" xr:uid="{28CDC2F6-2827-46B0-9AB1-F6A75C559644}"/>
    <cellStyle name="Comma [0] 11 4 4 3 2" xfId="28186" xr:uid="{6BF0C3E9-A011-4BE2-BB3C-E77968EA64CD}"/>
    <cellStyle name="Comma [0] 11 4 4 4" xfId="6322" xr:uid="{C4A4B4BF-AAA0-48EB-BB88-0F536844EA13}"/>
    <cellStyle name="Comma [0] 11 4 4 4 2" xfId="28187" xr:uid="{9B67E224-8F13-4FD4-BD0E-774EA95F136B}"/>
    <cellStyle name="Comma [0] 11 4 4 5" xfId="6323" xr:uid="{DC0F9A6A-2F35-49AD-A413-A9386A528C09}"/>
    <cellStyle name="Comma [0] 11 4 4 5 2" xfId="28188" xr:uid="{343736C2-CC03-4ED7-9195-18EADD89CBAF}"/>
    <cellStyle name="Comma [0] 11 4 4 6" xfId="6324" xr:uid="{8F3088F9-A311-42FD-B07D-70E651CC2CDC}"/>
    <cellStyle name="Comma [0] 11 4 4 6 2" xfId="28189" xr:uid="{30542DA6-4AC7-47C3-A37F-7E2201E91CC1}"/>
    <cellStyle name="Comma [0] 11 4 4 7" xfId="53626" xr:uid="{0E5BB539-B965-4A57-A00E-8EC01B0FA910}"/>
    <cellStyle name="Comma [0] 11 4 4 8" xfId="28180" xr:uid="{AED63E10-9AA3-4BCC-ADBB-880F02F91413}"/>
    <cellStyle name="Comma [0] 11 4 4 9" xfId="6315" xr:uid="{5EF772FC-78A5-42D1-8CEE-2AB66CDD289A}"/>
    <cellStyle name="Comma [0] 11 4 5" xfId="4212" xr:uid="{D6FE661B-5265-4018-9621-A2199EA6DABC}"/>
    <cellStyle name="Comma [0] 11 4 5 2" xfId="6326" xr:uid="{4038AF4E-008F-4D42-9793-6C00DC1D24CF}"/>
    <cellStyle name="Comma [0] 11 4 5 2 2" xfId="28191" xr:uid="{CB669B3B-BE64-4A2D-BBBC-A3C92617FC8B}"/>
    <cellStyle name="Comma [0] 11 4 5 3" xfId="6327" xr:uid="{303CF57D-97C1-45B4-B172-8C1C9F471C85}"/>
    <cellStyle name="Comma [0] 11 4 5 3 2" xfId="28192" xr:uid="{A3A670A6-C4B7-4B22-B58D-B628E229E58F}"/>
    <cellStyle name="Comma [0] 11 4 5 4" xfId="6328" xr:uid="{82C5EDEB-5BBD-487D-8CD3-9F399EE285FB}"/>
    <cellStyle name="Comma [0] 11 4 5 4 2" xfId="28193" xr:uid="{8F5F7022-8E58-451B-949C-508F1498FE3A}"/>
    <cellStyle name="Comma [0] 11 4 5 5" xfId="6329" xr:uid="{B41B3D67-4C4F-427B-9389-9258847DC39D}"/>
    <cellStyle name="Comma [0] 11 4 5 5 2" xfId="28194" xr:uid="{61471A64-81DA-4158-B49A-CBF0746F2571}"/>
    <cellStyle name="Comma [0] 11 4 5 6" xfId="54299" xr:uid="{C3330ECF-A51D-42A7-B7B2-4FB7F508E99C}"/>
    <cellStyle name="Comma [0] 11 4 5 7" xfId="28190" xr:uid="{8C31C2BE-400E-4641-9B7D-F7A3DE103DB6}"/>
    <cellStyle name="Comma [0] 11 4 5 8" xfId="6325" xr:uid="{A00DF05C-D11B-43CF-8509-AEDD8E866D2B}"/>
    <cellStyle name="Comma [0] 11 4 6" xfId="2026" xr:uid="{F84491E2-2ACA-49D6-A5BA-01478C0072EE}"/>
    <cellStyle name="Comma [0] 11 4 6 2" xfId="6331" xr:uid="{3C6D8837-F53E-4FB3-A19D-1BF54D0B0CF0}"/>
    <cellStyle name="Comma [0] 11 4 6 2 2" xfId="28196" xr:uid="{8F992229-A4E5-49F9-9C9A-B7CE2C2053A9}"/>
    <cellStyle name="Comma [0] 11 4 6 3" xfId="6332" xr:uid="{2635DCBD-C1DA-4527-AEB9-AA8389198FBD}"/>
    <cellStyle name="Comma [0] 11 4 6 3 2" xfId="28197" xr:uid="{BC953999-8A85-4E58-96B7-4D75F0F261BC}"/>
    <cellStyle name="Comma [0] 11 4 6 4" xfId="6333" xr:uid="{F723C46C-192A-4B92-978E-54B08DCBE9D1}"/>
    <cellStyle name="Comma [0] 11 4 6 4 2" xfId="28198" xr:uid="{355FF394-FCBB-4166-8F45-A41FC7180E2B}"/>
    <cellStyle name="Comma [0] 11 4 6 5" xfId="52115" xr:uid="{0829F44F-51AC-49B5-9F8D-BD3F1BF969EB}"/>
    <cellStyle name="Comma [0] 11 4 6 6" xfId="28195" xr:uid="{8784ADCF-DA02-4013-A87E-2624B68A7FFD}"/>
    <cellStyle name="Comma [0] 11 4 6 7" xfId="6330" xr:uid="{79878B16-31CB-4DB3-B1E4-A51552BAF174}"/>
    <cellStyle name="Comma [0] 11 4 7" xfId="6334" xr:uid="{178B34D9-3351-4F40-B0DF-FC3E528AAA16}"/>
    <cellStyle name="Comma [0] 11 4 7 2" xfId="28199" xr:uid="{67BAB018-55DA-4137-8744-2377B33F7FAA}"/>
    <cellStyle name="Comma [0] 11 4 8" xfId="6335" xr:uid="{19386537-1070-4E74-86CA-58D2230FAF16}"/>
    <cellStyle name="Comma [0] 11 4 8 2" xfId="28200" xr:uid="{DBFA0AD5-5C3C-4407-A774-A425F1D318DD}"/>
    <cellStyle name="Comma [0] 11 4 9" xfId="50595" xr:uid="{C75851EB-D828-4FE3-B79E-9EAE4786F72D}"/>
    <cellStyle name="Comma [0] 11 5" xfId="758" xr:uid="{07FB22BA-BE1C-4F97-8D7A-E8C024E72325}"/>
    <cellStyle name="Comma [0] 11 5 2" xfId="4461" xr:uid="{FC4F9126-EC77-48F6-8C3F-EACDB5C90952}"/>
    <cellStyle name="Comma [0] 11 5 2 2" xfId="6338" xr:uid="{7F68889E-9334-464A-821B-566AEECBAD47}"/>
    <cellStyle name="Comma [0] 11 5 2 2 2" xfId="28203" xr:uid="{54309222-9A94-4BB7-9C98-6EE25265F45C}"/>
    <cellStyle name="Comma [0] 11 5 2 3" xfId="6339" xr:uid="{AAC11C78-1BB6-4F5E-BCDD-8E6FCB930B97}"/>
    <cellStyle name="Comma [0] 11 5 2 3 2" xfId="28204" xr:uid="{7593531F-DEBA-4F32-AE89-4086AE12E17B}"/>
    <cellStyle name="Comma [0] 11 5 2 4" xfId="6340" xr:uid="{54388AF1-CC39-420F-807D-8564251446E3}"/>
    <cellStyle name="Comma [0] 11 5 2 4 2" xfId="28205" xr:uid="{42FC1FA4-6032-4E9B-98B1-D75029E05C09}"/>
    <cellStyle name="Comma [0] 11 5 2 5" xfId="6341" xr:uid="{08D25F97-3B56-4A44-BF8C-BC1F8AADA175}"/>
    <cellStyle name="Comma [0] 11 5 2 5 2" xfId="28206" xr:uid="{C8C01D02-96DF-475F-9DEB-83F24E57F08B}"/>
    <cellStyle name="Comma [0] 11 5 2 6" xfId="54548" xr:uid="{E7848AA2-9EC8-4514-AFAA-DCF3EDAB7686}"/>
    <cellStyle name="Comma [0] 11 5 2 7" xfId="28202" xr:uid="{E38D6BB2-F95F-4E4A-A091-264732F62E6A}"/>
    <cellStyle name="Comma [0] 11 5 2 8" xfId="6337" xr:uid="{1B1E3007-5E80-44BC-8163-53101BA44D51}"/>
    <cellStyle name="Comma [0] 11 5 3" xfId="2796" xr:uid="{D771DB21-E252-4A77-BD0C-7C32635B2A68}"/>
    <cellStyle name="Comma [0] 11 5 3 2" xfId="6343" xr:uid="{020B4E8B-39A6-4E3F-B87D-A6BCEE5C3C38}"/>
    <cellStyle name="Comma [0] 11 5 3 2 2" xfId="28208" xr:uid="{44F92E90-20B1-4A16-8CA5-6746AC6711AA}"/>
    <cellStyle name="Comma [0] 11 5 3 3" xfId="6344" xr:uid="{2FC1A6BB-4253-44E2-94B1-9F09F01401D2}"/>
    <cellStyle name="Comma [0] 11 5 3 3 2" xfId="28209" xr:uid="{42F03C03-009C-4723-8FEC-D4621E43C558}"/>
    <cellStyle name="Comma [0] 11 5 3 4" xfId="6345" xr:uid="{3E2EA301-1267-4C7F-9B6A-99BFC9B5E989}"/>
    <cellStyle name="Comma [0] 11 5 3 4 2" xfId="28210" xr:uid="{D04208B8-FDE3-42BB-8108-6CB372FEC2C4}"/>
    <cellStyle name="Comma [0] 11 5 3 5" xfId="52883" xr:uid="{652BF7C1-0F91-4412-ABE6-EDB6374D663F}"/>
    <cellStyle name="Comma [0] 11 5 3 6" xfId="28207" xr:uid="{D652D110-3D63-4C7A-B124-967426967AB3}"/>
    <cellStyle name="Comma [0] 11 5 3 7" xfId="6342" xr:uid="{E01E04C1-3F2F-4433-AA2C-6E7BF65F977E}"/>
    <cellStyle name="Comma [0] 11 5 4" xfId="6346" xr:uid="{4444316A-FFC4-42DD-B787-7B17807B4EAD}"/>
    <cellStyle name="Comma [0] 11 5 4 2" xfId="28211" xr:uid="{DC20D598-241B-4462-A5A1-A694C4E48F0C}"/>
    <cellStyle name="Comma [0] 11 5 5" xfId="6347" xr:uid="{429E8B66-F383-4FC7-BA20-34404021F2A1}"/>
    <cellStyle name="Comma [0] 11 5 5 2" xfId="28212" xr:uid="{F0065CAD-1257-450D-80B7-F2C88DB50BAB}"/>
    <cellStyle name="Comma [0] 11 5 6" xfId="50850" xr:uid="{B50804D2-243D-4247-9D0E-AD4EC66221F9}"/>
    <cellStyle name="Comma [0] 11 5 7" xfId="28201" xr:uid="{8CC19F05-9C48-4024-8F8B-B10AF1CC7753}"/>
    <cellStyle name="Comma [0] 11 5 8" xfId="6336" xr:uid="{FF71EAB4-A507-42E7-8AD3-E02057B88091}"/>
    <cellStyle name="Comma [0] 11 6" xfId="1253" xr:uid="{A9568FAA-50F0-4082-9B28-F3D93F43D94F}"/>
    <cellStyle name="Comma [0] 11 6 2" xfId="4957" xr:uid="{416C6BD6-9FB7-4DCA-A0A3-69D554C7A63E}"/>
    <cellStyle name="Comma [0] 11 6 2 2" xfId="6350" xr:uid="{EB93CCC9-89D4-4138-A62D-2D7AF988B815}"/>
    <cellStyle name="Comma [0] 11 6 2 2 2" xfId="28215" xr:uid="{FE603D89-3A19-4924-B17A-C885765858BD}"/>
    <cellStyle name="Comma [0] 11 6 2 3" xfId="6351" xr:uid="{F4B48401-F71D-4BBE-8FD2-B4E6942D57F6}"/>
    <cellStyle name="Comma [0] 11 6 2 3 2" xfId="28216" xr:uid="{CF98A6F2-1642-4A93-B1B1-4EBDD1FF5DC6}"/>
    <cellStyle name="Comma [0] 11 6 2 4" xfId="6352" xr:uid="{5F751C19-ADB1-4FB3-BEF8-ED327DF387EE}"/>
    <cellStyle name="Comma [0] 11 6 2 4 2" xfId="28217" xr:uid="{BC09E2AC-7342-4F12-8649-0647654DF9B4}"/>
    <cellStyle name="Comma [0] 11 6 2 5" xfId="6353" xr:uid="{6ABCD986-371A-446E-8705-DDF40BFF1D4D}"/>
    <cellStyle name="Comma [0] 11 6 2 5 2" xfId="28218" xr:uid="{5DB51A0E-B6B0-4F72-81E1-DFC78D5BFC72}"/>
    <cellStyle name="Comma [0] 11 6 2 6" xfId="55044" xr:uid="{BC550128-F0C1-406D-AE5A-C5F591D0B446}"/>
    <cellStyle name="Comma [0] 11 6 2 7" xfId="28214" xr:uid="{5B4C66C5-B3E2-43EE-BD68-922DCCBC68EA}"/>
    <cellStyle name="Comma [0] 11 6 2 8" xfId="6349" xr:uid="{1945D4EC-A3C0-4C74-A7B3-A274D96A2363}"/>
    <cellStyle name="Comma [0] 11 6 3" xfId="2298" xr:uid="{37A8CC52-091D-4E6F-80BE-EEFAE0F4A9F9}"/>
    <cellStyle name="Comma [0] 11 6 3 2" xfId="6355" xr:uid="{F8863E21-9789-404A-AE1E-BC729383FFA1}"/>
    <cellStyle name="Comma [0] 11 6 3 2 2" xfId="28220" xr:uid="{EA8F856C-CD78-42E0-8CC3-9538020BD786}"/>
    <cellStyle name="Comma [0] 11 6 3 3" xfId="6356" xr:uid="{CFB9E872-381E-4AE0-8BEE-B6987565F562}"/>
    <cellStyle name="Comma [0] 11 6 3 3 2" xfId="28221" xr:uid="{D5CC39C8-3527-49A2-982F-129359624A89}"/>
    <cellStyle name="Comma [0] 11 6 3 4" xfId="6357" xr:uid="{686A0881-2A72-498E-AE7E-538AB2526AE7}"/>
    <cellStyle name="Comma [0] 11 6 3 4 2" xfId="28222" xr:uid="{E07F9463-2E38-448E-9549-8886C6C7D918}"/>
    <cellStyle name="Comma [0] 11 6 3 5" xfId="52386" xr:uid="{827DC349-BCA6-4E8F-95F3-5A1B8B62AF41}"/>
    <cellStyle name="Comma [0] 11 6 3 6" xfId="28219" xr:uid="{41DF7A8C-90A3-4399-B7BE-070B0A092E98}"/>
    <cellStyle name="Comma [0] 11 6 3 7" xfId="6354" xr:uid="{E1CACF88-7675-4721-819F-F865909ADD82}"/>
    <cellStyle name="Comma [0] 11 6 4" xfId="6358" xr:uid="{479B68A9-CBE8-4C5C-BE2C-08D12617222C}"/>
    <cellStyle name="Comma [0] 11 6 4 2" xfId="28223" xr:uid="{5992A0A3-8CD9-4A5A-9B03-0AE939574D1B}"/>
    <cellStyle name="Comma [0] 11 6 5" xfId="6359" xr:uid="{22C0B1EF-105F-4B8F-829E-3428F2B91E7F}"/>
    <cellStyle name="Comma [0] 11 6 5 2" xfId="28224" xr:uid="{63C31F9A-EAE9-48FA-BB02-0CD76766597C}"/>
    <cellStyle name="Comma [0] 11 6 6" xfId="51345" xr:uid="{2A6BF91D-7E5D-4B5A-B790-6A4090050BE1}"/>
    <cellStyle name="Comma [0] 11 6 7" xfId="28213" xr:uid="{D3CE292A-6984-4AC9-84D5-CC3AEBADB659}"/>
    <cellStyle name="Comma [0] 11 6 8" xfId="6348" xr:uid="{AF32B0C8-D6A7-47EC-A2FE-4E89881086B2}"/>
    <cellStyle name="Comma [0] 11 7" xfId="3290" xr:uid="{44481A28-F877-4FCA-9FB1-D160DE2C93D3}"/>
    <cellStyle name="Comma [0] 11 7 2" xfId="5324" xr:uid="{BE5E1EC9-FC51-4708-84AC-EB74FC3E83A4}"/>
    <cellStyle name="Comma [0] 11 7 2 2" xfId="6362" xr:uid="{418F4FD9-84F6-4AF2-82BE-FF6A9DCA6195}"/>
    <cellStyle name="Comma [0] 11 7 2 2 2" xfId="28227" xr:uid="{C0858563-4909-40AF-8BAB-3AB851F8CACD}"/>
    <cellStyle name="Comma [0] 11 7 2 3" xfId="6363" xr:uid="{7F45DAF5-6FE5-4D98-8620-7CFCA336FE8C}"/>
    <cellStyle name="Comma [0] 11 7 2 3 2" xfId="28228" xr:uid="{021BA303-E2A2-427D-A725-CB290CD9B93C}"/>
    <cellStyle name="Comma [0] 11 7 2 4" xfId="6364" xr:uid="{860183F8-9832-4A06-922E-8E1E9E7EA91A}"/>
    <cellStyle name="Comma [0] 11 7 2 4 2" xfId="28229" xr:uid="{D485033D-D233-4DD9-8A05-E2A2B0191D7A}"/>
    <cellStyle name="Comma [0] 11 7 2 5" xfId="6365" xr:uid="{7A193A30-1666-4BC6-8416-91FDE72A7C2E}"/>
    <cellStyle name="Comma [0] 11 7 2 5 2" xfId="28230" xr:uid="{9C8DA5D5-7E57-4F9A-B535-67B3D423B342}"/>
    <cellStyle name="Comma [0] 11 7 2 6" xfId="55411" xr:uid="{415CB6C3-2639-41AF-9EA3-CA0923241CD5}"/>
    <cellStyle name="Comma [0] 11 7 2 7" xfId="28226" xr:uid="{4045176B-9451-4158-AEB3-31778A34AEA6}"/>
    <cellStyle name="Comma [0] 11 7 2 8" xfId="6361" xr:uid="{E8932934-4434-466D-BFDE-8BAFB2112D3C}"/>
    <cellStyle name="Comma [0] 11 7 3" xfId="6366" xr:uid="{A3CF5087-8BA7-4FDC-BC0A-39CEE7609ACE}"/>
    <cellStyle name="Comma [0] 11 7 3 2" xfId="28231" xr:uid="{6B72E117-D674-490F-9C75-ECF94FF9C24E}"/>
    <cellStyle name="Comma [0] 11 7 4" xfId="6367" xr:uid="{5E3F5E5F-D7F1-4E34-9549-563A9FB80E5B}"/>
    <cellStyle name="Comma [0] 11 7 4 2" xfId="28232" xr:uid="{9512D1A6-D163-4F4E-A72B-1E0D95219D74}"/>
    <cellStyle name="Comma [0] 11 7 5" xfId="6368" xr:uid="{72CEE09E-A7AC-476A-AE16-C34B382D6BD2}"/>
    <cellStyle name="Comma [0] 11 7 5 2" xfId="28233" xr:uid="{29F72CBA-96C7-40F8-8716-DF3A2CADCDBE}"/>
    <cellStyle name="Comma [0] 11 7 6" xfId="6369" xr:uid="{AFA77106-FDF5-42AF-96D5-92D0FC8C34ED}"/>
    <cellStyle name="Comma [0] 11 7 6 2" xfId="28234" xr:uid="{5E6FD47E-6B52-422E-8942-98581B72C0A3}"/>
    <cellStyle name="Comma [0] 11 7 7" xfId="53377" xr:uid="{6CFBCC1D-3AB4-45E2-A477-127232B411B4}"/>
    <cellStyle name="Comma [0] 11 7 8" xfId="28225" xr:uid="{72F47507-A9D7-495A-843E-B8FF07F330E1}"/>
    <cellStyle name="Comma [0] 11 7 9" xfId="6360" xr:uid="{3C9F4362-1306-43B8-A15F-B696F9FADECF}"/>
    <cellStyle name="Comma [0] 11 8" xfId="3867" xr:uid="{D23E37BB-C12B-48EB-AB01-3207F09C025A}"/>
    <cellStyle name="Comma [0] 11 8 2" xfId="6371" xr:uid="{5B9BB63F-D3BF-482B-8D89-1385F88E6412}"/>
    <cellStyle name="Comma [0] 11 8 2 2" xfId="28236" xr:uid="{8ECB9495-64DB-4334-919D-80F91D692A5A}"/>
    <cellStyle name="Comma [0] 11 8 3" xfId="6372" xr:uid="{2BC90CC3-3688-4E36-A6AC-2538C8F21EE0}"/>
    <cellStyle name="Comma [0] 11 8 3 2" xfId="28237" xr:uid="{47A97D21-B612-4051-B980-85EEF2220D80}"/>
    <cellStyle name="Comma [0] 11 8 4" xfId="6373" xr:uid="{90751EF6-30F4-4548-BAAC-3836A50986F0}"/>
    <cellStyle name="Comma [0] 11 8 4 2" xfId="28238" xr:uid="{4010A8F4-C6B5-4DD2-ADAA-97F08025B13D}"/>
    <cellStyle name="Comma [0] 11 8 5" xfId="6374" xr:uid="{3376DF39-2945-4766-AAC6-89F2BF65C58C}"/>
    <cellStyle name="Comma [0] 11 8 5 2" xfId="28239" xr:uid="{079E5064-3801-4DCD-B0DF-97ADDB12D23D}"/>
    <cellStyle name="Comma [0] 11 8 6" xfId="53954" xr:uid="{3AC0C39D-DCF2-4CA3-923B-27515107E552}"/>
    <cellStyle name="Comma [0] 11 8 7" xfId="28235" xr:uid="{4841462C-E9E2-4B62-A7FB-AD66E36F2114}"/>
    <cellStyle name="Comma [0] 11 8 8" xfId="6370" xr:uid="{7B526D3A-F7C5-4BDE-8024-0A72B9162C3C}"/>
    <cellStyle name="Comma [0] 11 9" xfId="1778" xr:uid="{3224C1E6-D724-436C-8994-6748AB6EC5EE}"/>
    <cellStyle name="Comma [0] 11 9 2" xfId="6376" xr:uid="{1339664E-2339-4F96-BAC8-B99D6701136F}"/>
    <cellStyle name="Comma [0] 11 9 2 2" xfId="28241" xr:uid="{1133E27E-3970-4712-B843-1CFEDA95E0FC}"/>
    <cellStyle name="Comma [0] 11 9 3" xfId="6377" xr:uid="{7512B99D-9FB8-40F9-8ADE-E14FD40CE2B2}"/>
    <cellStyle name="Comma [0] 11 9 3 2" xfId="28242" xr:uid="{F2A5A212-E904-4826-B9CF-BCE8AA8910AF}"/>
    <cellStyle name="Comma [0] 11 9 4" xfId="6378" xr:uid="{D4D7519E-9C9F-42E2-9DFE-CC0F7DD53646}"/>
    <cellStyle name="Comma [0] 11 9 4 2" xfId="28243" xr:uid="{6D0BBEB3-E283-4EB7-A96F-5DE16440FA54}"/>
    <cellStyle name="Comma [0] 11 9 5" xfId="51867" xr:uid="{2269E020-2829-4626-9014-81718A3731DE}"/>
    <cellStyle name="Comma [0] 11 9 6" xfId="28240" xr:uid="{11B944CF-C043-4253-B6FD-8D105A40A4A0}"/>
    <cellStyle name="Comma [0] 11 9 7" xfId="6375" xr:uid="{0405AD97-768A-4D2A-938B-ABFA4D03E4F4}"/>
    <cellStyle name="Comma [0] 12" xfId="154" xr:uid="{42F424B9-DBC6-49D2-9F20-AF1320F97563}"/>
    <cellStyle name="Comma [0] 12 10" xfId="6380" xr:uid="{383FD8AD-496A-45CB-B4EC-830B502405AF}"/>
    <cellStyle name="Comma [0] 12 10 2" xfId="28245" xr:uid="{BED848E1-A4C8-422E-A62E-B9961E5361AA}"/>
    <cellStyle name="Comma [0] 12 11" xfId="6381" xr:uid="{0F5401E5-11BD-4C82-9D5B-74A9BF1B6BBD}"/>
    <cellStyle name="Comma [0] 12 11 2" xfId="28246" xr:uid="{521998C7-B047-46A7-B06F-53ABD4764388}"/>
    <cellStyle name="Comma [0] 12 12" xfId="50251" xr:uid="{C05611AB-47B5-4133-9B0D-742B0DE67F40}"/>
    <cellStyle name="Comma [0] 12 13" xfId="28244" xr:uid="{6086CC17-9467-4096-BBBF-209656A98173}"/>
    <cellStyle name="Comma [0] 12 14" xfId="6379" xr:uid="{702EC862-BD60-46EA-ACD3-320809748854}"/>
    <cellStyle name="Comma [0] 12 2" xfId="255" xr:uid="{E615E095-2BD3-4ACE-9FE4-B9783A88EFA4}"/>
    <cellStyle name="Comma [0] 12 2 10" xfId="6383" xr:uid="{116173C4-3FFC-4824-9AA5-7B907C13D38D}"/>
    <cellStyle name="Comma [0] 12 2 10 2" xfId="28248" xr:uid="{60A11483-818E-45FE-A9B8-129EB99AFB2C}"/>
    <cellStyle name="Comma [0] 12 2 11" xfId="50351" xr:uid="{2F7AE6C4-558A-46EA-94EA-449105A8BAC2}"/>
    <cellStyle name="Comma [0] 12 2 12" xfId="28247" xr:uid="{1F811E0B-D6CF-4471-8DE0-EDF4A46563B2}"/>
    <cellStyle name="Comma [0] 12 2 13" xfId="6382" xr:uid="{7251876D-BDBF-42C8-ACB5-5A4B75F06B33}"/>
    <cellStyle name="Comma [0] 12 2 2" xfId="440" xr:uid="{DD152D3D-0700-493C-B4FA-57A92847BE10}"/>
    <cellStyle name="Comma [0] 12 2 2 10" xfId="50536" xr:uid="{8E4B6A1E-5A12-4C6F-A6C0-EDCB4A26BBA7}"/>
    <cellStyle name="Comma [0] 12 2 2 11" xfId="28249" xr:uid="{4288955B-1851-42C1-BE0B-764F9B22D303}"/>
    <cellStyle name="Comma [0] 12 2 2 12" xfId="6384" xr:uid="{1FFEA7D1-23AE-4B22-80AA-4A5E55C278C2}"/>
    <cellStyle name="Comma [0] 12 2 2 2" xfId="695" xr:uid="{A17A5870-259C-4A53-A6EA-CA6D307A3E14}"/>
    <cellStyle name="Comma [0] 12 2 2 2 10" xfId="28250" xr:uid="{AED64E03-C461-4EEF-9B0E-05CF35194B86}"/>
    <cellStyle name="Comma [0] 12 2 2 2 11" xfId="6385" xr:uid="{C10EE68E-8BEF-4361-9637-E07B4D7D64AD}"/>
    <cellStyle name="Comma [0] 12 2 2 2 2" xfId="1200" xr:uid="{5A434989-DBC0-4BC5-9BB1-6D8779C795C4}"/>
    <cellStyle name="Comma [0] 12 2 2 2 2 2" xfId="4903" xr:uid="{AF5CADE9-1B3E-42BA-8997-DE93BBDEBD64}"/>
    <cellStyle name="Comma [0] 12 2 2 2 2 2 2" xfId="6388" xr:uid="{0C9208BB-2078-477C-8913-35435848FD47}"/>
    <cellStyle name="Comma [0] 12 2 2 2 2 2 2 2" xfId="28253" xr:uid="{EDEB1162-5B86-4EDA-B730-A620D985958A}"/>
    <cellStyle name="Comma [0] 12 2 2 2 2 2 3" xfId="6389" xr:uid="{D8582C55-36DB-419E-9CC2-07D9159665D0}"/>
    <cellStyle name="Comma [0] 12 2 2 2 2 2 3 2" xfId="28254" xr:uid="{BFF82FBB-C9AD-4F94-AB7D-2F6CC1003E5A}"/>
    <cellStyle name="Comma [0] 12 2 2 2 2 2 4" xfId="6390" xr:uid="{6932BCBA-19CD-4247-8E94-0A4B252E7764}"/>
    <cellStyle name="Comma [0] 12 2 2 2 2 2 4 2" xfId="28255" xr:uid="{08693963-1B35-47B3-930A-7922913D3479}"/>
    <cellStyle name="Comma [0] 12 2 2 2 2 2 5" xfId="6391" xr:uid="{FF26D28D-6A1F-48AF-9172-B1EA91C63BA1}"/>
    <cellStyle name="Comma [0] 12 2 2 2 2 2 5 2" xfId="28256" xr:uid="{9D283D52-A8B0-4CC9-B9EB-E87D6EF95E34}"/>
    <cellStyle name="Comma [0] 12 2 2 2 2 2 6" xfId="54990" xr:uid="{54082A4A-ACE2-4E24-B972-15C58D703127}"/>
    <cellStyle name="Comma [0] 12 2 2 2 2 2 7" xfId="28252" xr:uid="{CC3D9370-9171-4903-86A4-21A0FA1939F7}"/>
    <cellStyle name="Comma [0] 12 2 2 2 2 2 8" xfId="6387" xr:uid="{9351B99B-43DE-47FF-9051-CFC652194BDC}"/>
    <cellStyle name="Comma [0] 12 2 2 2 2 3" xfId="3238" xr:uid="{B644601E-7D40-4122-BDBD-E63F346F38B7}"/>
    <cellStyle name="Comma [0] 12 2 2 2 2 3 2" xfId="6393" xr:uid="{05677B65-067C-4F92-A043-94B80B908938}"/>
    <cellStyle name="Comma [0] 12 2 2 2 2 3 2 2" xfId="28258" xr:uid="{0FD45029-5649-4145-AFB9-7D2A00CFE24C}"/>
    <cellStyle name="Comma [0] 12 2 2 2 2 3 3" xfId="6394" xr:uid="{69F91BCB-7B71-4B77-B89F-B200AB827D65}"/>
    <cellStyle name="Comma [0] 12 2 2 2 2 3 3 2" xfId="28259" xr:uid="{54B43920-FA98-4D41-B0A0-9D15E2ECB99D}"/>
    <cellStyle name="Comma [0] 12 2 2 2 2 3 4" xfId="6395" xr:uid="{FEC5BE6E-2D51-4312-A8F5-82BEEFEE090A}"/>
    <cellStyle name="Comma [0] 12 2 2 2 2 3 4 2" xfId="28260" xr:uid="{F78A6FE9-DE7C-499F-9544-8116926C6781}"/>
    <cellStyle name="Comma [0] 12 2 2 2 2 3 5" xfId="53325" xr:uid="{60257BAB-19FF-4DBD-8762-3B4BB616E6D6}"/>
    <cellStyle name="Comma [0] 12 2 2 2 2 3 6" xfId="28257" xr:uid="{1AC8E076-30FF-46AB-8E2C-43C773EECD9F}"/>
    <cellStyle name="Comma [0] 12 2 2 2 2 3 7" xfId="6392" xr:uid="{B3BAAD37-06B0-4BFE-9FB5-28BDAB347D67}"/>
    <cellStyle name="Comma [0] 12 2 2 2 2 4" xfId="6396" xr:uid="{305EB126-D26A-44B6-9F10-D8E2F69B3D2C}"/>
    <cellStyle name="Comma [0] 12 2 2 2 2 4 2" xfId="28261" xr:uid="{3BB91C35-E9FB-4B44-B8FF-E61B39E46929}"/>
    <cellStyle name="Comma [0] 12 2 2 2 2 5" xfId="6397" xr:uid="{038D4473-86A1-46A6-BC69-D363AA078F08}"/>
    <cellStyle name="Comma [0] 12 2 2 2 2 5 2" xfId="28262" xr:uid="{FC363971-08C0-492C-97F4-99F0C0D677C3}"/>
    <cellStyle name="Comma [0] 12 2 2 2 2 6" xfId="51292" xr:uid="{AF6FCECA-4A3E-45CC-A311-9EDC397BF55C}"/>
    <cellStyle name="Comma [0] 12 2 2 2 2 7" xfId="28251" xr:uid="{B6FBD0C0-C94C-4B22-BF23-084592E74F2F}"/>
    <cellStyle name="Comma [0] 12 2 2 2 2 8" xfId="6386" xr:uid="{554BF73D-A8C8-40EF-9696-5BEA5CEF58EC}"/>
    <cellStyle name="Comma [0] 12 2 2 2 3" xfId="1694" xr:uid="{18F07548-CE97-415C-9B93-6B500D3A50C0}"/>
    <cellStyle name="Comma [0] 12 2 2 2 3 2" xfId="5279" xr:uid="{8183D6E8-76F2-424D-AE13-E086636121A3}"/>
    <cellStyle name="Comma [0] 12 2 2 2 3 2 2" xfId="6400" xr:uid="{C1DFC041-38AA-4CC9-8A3B-9AE76A0DA666}"/>
    <cellStyle name="Comma [0] 12 2 2 2 3 2 2 2" xfId="28265" xr:uid="{00FCE054-FDFE-4DD0-8389-35EB884A44B1}"/>
    <cellStyle name="Comma [0] 12 2 2 2 3 2 3" xfId="6401" xr:uid="{7377F27E-1F80-4F1B-AC6F-B8CFD649E946}"/>
    <cellStyle name="Comma [0] 12 2 2 2 3 2 3 2" xfId="28266" xr:uid="{1797DD4D-208F-4627-8CC8-188A2AC84D7B}"/>
    <cellStyle name="Comma [0] 12 2 2 2 3 2 4" xfId="6402" xr:uid="{ED761840-7D06-475B-8C4A-FA84F2CC7B0C}"/>
    <cellStyle name="Comma [0] 12 2 2 2 3 2 4 2" xfId="28267" xr:uid="{C72E178A-24E1-4B4F-BC41-1313E21F58DB}"/>
    <cellStyle name="Comma [0] 12 2 2 2 3 2 5" xfId="6403" xr:uid="{151B2B10-DF95-4E38-AA51-36CDCBD75D8C}"/>
    <cellStyle name="Comma [0] 12 2 2 2 3 2 5 2" xfId="28268" xr:uid="{1FC08543-98F6-4CAD-8206-33B031A7E077}"/>
    <cellStyle name="Comma [0] 12 2 2 2 3 2 6" xfId="55366" xr:uid="{8FF42B2D-448C-47E8-BA4C-DD64949061D0}"/>
    <cellStyle name="Comma [0] 12 2 2 2 3 2 7" xfId="28264" xr:uid="{F60B127C-25B4-4F8F-8817-01CEA0F6792D}"/>
    <cellStyle name="Comma [0] 12 2 2 2 3 2 8" xfId="6399" xr:uid="{5CE76C18-E0AF-463F-B552-5AEA3832C0CB}"/>
    <cellStyle name="Comma [0] 12 2 2 2 3 3" xfId="2741" xr:uid="{4058195B-98D9-4B3F-BC6F-5D4C674B698D}"/>
    <cellStyle name="Comma [0] 12 2 2 2 3 3 2" xfId="6405" xr:uid="{CE9A7DA5-0AB5-42B8-91E2-3B2E334D9E8E}"/>
    <cellStyle name="Comma [0] 12 2 2 2 3 3 2 2" xfId="28270" xr:uid="{8AD9D1A1-2656-4517-8D5D-AB09C6F128AC}"/>
    <cellStyle name="Comma [0] 12 2 2 2 3 3 3" xfId="6406" xr:uid="{EE957690-3815-44DE-9652-21E2C4C38734}"/>
    <cellStyle name="Comma [0] 12 2 2 2 3 3 3 2" xfId="28271" xr:uid="{DA39A359-064F-436C-B9AE-C83F711D6AF2}"/>
    <cellStyle name="Comma [0] 12 2 2 2 3 3 4" xfId="6407" xr:uid="{CECFDA2B-6AE7-4155-B21C-7D79B4FA6838}"/>
    <cellStyle name="Comma [0] 12 2 2 2 3 3 4 2" xfId="28272" xr:uid="{0C308D0B-110A-4678-BD4F-C3477F27B455}"/>
    <cellStyle name="Comma [0] 12 2 2 2 3 3 5" xfId="52829" xr:uid="{2FDD05D1-86D7-4657-903C-4B538D72AB75}"/>
    <cellStyle name="Comma [0] 12 2 2 2 3 3 6" xfId="28269" xr:uid="{D8633C90-EE59-4BAB-A9CD-ADBC98DBB62E}"/>
    <cellStyle name="Comma [0] 12 2 2 2 3 3 7" xfId="6404" xr:uid="{04455463-9E6A-4924-802F-718E80958F76}"/>
    <cellStyle name="Comma [0] 12 2 2 2 3 4" xfId="6408" xr:uid="{57E6C0A4-DC69-480B-AAF3-8F39489D830A}"/>
    <cellStyle name="Comma [0] 12 2 2 2 3 4 2" xfId="28273" xr:uid="{6C5CFEE3-035A-4A18-955D-5CC1CB85DD14}"/>
    <cellStyle name="Comma [0] 12 2 2 2 3 5" xfId="6409" xr:uid="{F7E23977-9368-46FA-9508-42C1C72BC7B5}"/>
    <cellStyle name="Comma [0] 12 2 2 2 3 5 2" xfId="28274" xr:uid="{F358A5C0-6AC6-4B97-8A2F-93D909C4B78F}"/>
    <cellStyle name="Comma [0] 12 2 2 2 3 6" xfId="51786" xr:uid="{F7714FE6-3FD4-455D-BAB1-0E5C1566EB2E}"/>
    <cellStyle name="Comma [0] 12 2 2 2 3 7" xfId="28263" xr:uid="{109B7AAB-3F16-46EB-90C9-0F64DF6EDEB8}"/>
    <cellStyle name="Comma [0] 12 2 2 2 3 8" xfId="6398" xr:uid="{B1793E4F-8F36-4078-8012-E99728247A5D}"/>
    <cellStyle name="Comma [0] 12 2 2 2 4" xfId="3733" xr:uid="{1C4538A2-5BA3-4E9F-94A4-51DC5DB7DCC6}"/>
    <cellStyle name="Comma [0] 12 2 2 2 4 2" xfId="5647" xr:uid="{10C7DE5B-59DE-4227-A634-D42D63A48C6E}"/>
    <cellStyle name="Comma [0] 12 2 2 2 4 2 2" xfId="6412" xr:uid="{C4D84FDB-F435-49FD-9BD1-BD2BAD5C8AAC}"/>
    <cellStyle name="Comma [0] 12 2 2 2 4 2 2 2" xfId="28277" xr:uid="{8914FF48-3648-44A4-A8FA-A94FF9BA3456}"/>
    <cellStyle name="Comma [0] 12 2 2 2 4 2 3" xfId="6413" xr:uid="{E7C5C494-E9F1-45E9-8251-7188520C5257}"/>
    <cellStyle name="Comma [0] 12 2 2 2 4 2 3 2" xfId="28278" xr:uid="{2CC864B4-98C6-48F4-870C-AF79DAF493FF}"/>
    <cellStyle name="Comma [0] 12 2 2 2 4 2 4" xfId="6414" xr:uid="{008C4C42-62B8-420C-A29D-598E8E69A6BA}"/>
    <cellStyle name="Comma [0] 12 2 2 2 4 2 4 2" xfId="28279" xr:uid="{F9977770-0F7C-4070-97EF-94C91FCEA271}"/>
    <cellStyle name="Comma [0] 12 2 2 2 4 2 5" xfId="6415" xr:uid="{F79BE966-7950-422D-B665-036DB2D7A4BF}"/>
    <cellStyle name="Comma [0] 12 2 2 2 4 2 5 2" xfId="28280" xr:uid="{0B52B6D7-EF36-4F23-8BA0-196D8DDE8B6D}"/>
    <cellStyle name="Comma [0] 12 2 2 2 4 2 6" xfId="55734" xr:uid="{C869F903-7445-405D-A1EB-7B174D71A05A}"/>
    <cellStyle name="Comma [0] 12 2 2 2 4 2 7" xfId="28276" xr:uid="{641A5031-EB1C-4673-8C75-4AB4BD84BFC9}"/>
    <cellStyle name="Comma [0] 12 2 2 2 4 2 8" xfId="6411" xr:uid="{B50D813E-A56D-4473-B0D6-789FCC12D23B}"/>
    <cellStyle name="Comma [0] 12 2 2 2 4 3" xfId="6416" xr:uid="{837E0DCE-35D3-4216-8B73-4619E10B506F}"/>
    <cellStyle name="Comma [0] 12 2 2 2 4 3 2" xfId="28281" xr:uid="{BFF2AFC7-3D7C-4409-86D8-D052BD377D83}"/>
    <cellStyle name="Comma [0] 12 2 2 2 4 4" xfId="6417" xr:uid="{CC06D5DE-3B75-4E7D-B158-2082719EA48B}"/>
    <cellStyle name="Comma [0] 12 2 2 2 4 4 2" xfId="28282" xr:uid="{00F7A7C1-7FDC-454C-9FFF-1317DFF5807E}"/>
    <cellStyle name="Comma [0] 12 2 2 2 4 5" xfId="6418" xr:uid="{ED2D33B4-8E72-4E71-A340-9FD1FD533B82}"/>
    <cellStyle name="Comma [0] 12 2 2 2 4 5 2" xfId="28283" xr:uid="{5D16C7AC-C365-465A-9BAB-1341C4222AC7}"/>
    <cellStyle name="Comma [0] 12 2 2 2 4 6" xfId="6419" xr:uid="{771B3352-A6E7-46FC-8794-1A77E2CB118F}"/>
    <cellStyle name="Comma [0] 12 2 2 2 4 6 2" xfId="28284" xr:uid="{74EF142F-4B45-4F11-A3C2-D601AFCE758D}"/>
    <cellStyle name="Comma [0] 12 2 2 2 4 7" xfId="53820" xr:uid="{B5808F85-EF7D-4946-8354-ABCB5524B11C}"/>
    <cellStyle name="Comma [0] 12 2 2 2 4 8" xfId="28275" xr:uid="{C522C5B9-41EC-4A4E-A59D-E3234372CEE5}"/>
    <cellStyle name="Comma [0] 12 2 2 2 4 9" xfId="6410" xr:uid="{0EC0BDCE-7C54-4410-823E-88E76986E0B5}"/>
    <cellStyle name="Comma [0] 12 2 2 2 5" xfId="4406" xr:uid="{069E3387-69B6-4229-8356-09562B578C52}"/>
    <cellStyle name="Comma [0] 12 2 2 2 5 2" xfId="6421" xr:uid="{FDD6F184-BA4C-4D74-AD98-AC7EC41A4287}"/>
    <cellStyle name="Comma [0] 12 2 2 2 5 2 2" xfId="28286" xr:uid="{4D38A10E-2250-4E42-832F-EDB91D6E4D92}"/>
    <cellStyle name="Comma [0] 12 2 2 2 5 3" xfId="6422" xr:uid="{24A6307A-0FDF-4518-8818-259E2179E102}"/>
    <cellStyle name="Comma [0] 12 2 2 2 5 3 2" xfId="28287" xr:uid="{30F82BCE-6BAD-46C1-A5C2-D538D72B6CDB}"/>
    <cellStyle name="Comma [0] 12 2 2 2 5 4" xfId="6423" xr:uid="{B3F13305-4625-46C4-BB9C-6B9F70F355B4}"/>
    <cellStyle name="Comma [0] 12 2 2 2 5 4 2" xfId="28288" xr:uid="{EB855C57-B9F7-492A-BB9A-E5D5318C9591}"/>
    <cellStyle name="Comma [0] 12 2 2 2 5 5" xfId="6424" xr:uid="{7B0FBC8D-93AB-4D23-9BC2-520DDB1FA0AC}"/>
    <cellStyle name="Comma [0] 12 2 2 2 5 5 2" xfId="28289" xr:uid="{0982E69F-14AB-4D1F-ABA5-060ABE5F74C9}"/>
    <cellStyle name="Comma [0] 12 2 2 2 5 6" xfId="54493" xr:uid="{1A9589C6-793D-4323-9756-9473FAA3035D}"/>
    <cellStyle name="Comma [0] 12 2 2 2 5 7" xfId="28285" xr:uid="{F4DB2188-92AB-4A93-97A4-837FA21B2CE0}"/>
    <cellStyle name="Comma [0] 12 2 2 2 5 8" xfId="6420" xr:uid="{EF43226A-77EC-4282-BC1D-10AF55FBD6DB}"/>
    <cellStyle name="Comma [0] 12 2 2 2 6" xfId="2220" xr:uid="{CCAE9DB7-FAC4-44DF-A100-ECB00D014767}"/>
    <cellStyle name="Comma [0] 12 2 2 2 6 2" xfId="6426" xr:uid="{5E153BCF-C1A3-4CEB-88B1-7E10F2EBEAB8}"/>
    <cellStyle name="Comma [0] 12 2 2 2 6 2 2" xfId="28291" xr:uid="{9BE3712C-9E72-4400-A157-F92DE2F6FA15}"/>
    <cellStyle name="Comma [0] 12 2 2 2 6 3" xfId="6427" xr:uid="{D00D75F5-ECF3-4DCF-BC0B-E4A9061BFE83}"/>
    <cellStyle name="Comma [0] 12 2 2 2 6 3 2" xfId="28292" xr:uid="{7C0F8F1D-B140-49E3-8F45-EF8AA1B35D25}"/>
    <cellStyle name="Comma [0] 12 2 2 2 6 4" xfId="6428" xr:uid="{1C95D70D-3EF9-46BF-96D2-F9275735BC1F}"/>
    <cellStyle name="Comma [0] 12 2 2 2 6 4 2" xfId="28293" xr:uid="{26B1EC39-E980-4C2A-A924-843ED9C4471C}"/>
    <cellStyle name="Comma [0] 12 2 2 2 6 5" xfId="52309" xr:uid="{F0372024-D87C-4C79-8633-0A4FF0A08BD2}"/>
    <cellStyle name="Comma [0] 12 2 2 2 6 6" xfId="28290" xr:uid="{06D309FC-0D9C-4273-831C-D4D6910C3300}"/>
    <cellStyle name="Comma [0] 12 2 2 2 6 7" xfId="6425" xr:uid="{32E56A5C-5E85-4094-A115-39662BB1FB80}"/>
    <cellStyle name="Comma [0] 12 2 2 2 7" xfId="6429" xr:uid="{D020DD34-39C5-4AA4-8F33-0CA8D4FEDCD4}"/>
    <cellStyle name="Comma [0] 12 2 2 2 7 2" xfId="28294" xr:uid="{2B1206D2-C327-41A5-B95F-901A3D7E9679}"/>
    <cellStyle name="Comma [0] 12 2 2 2 8" xfId="6430" xr:uid="{76DDDD1E-59F7-4B96-A7FA-D7A7625BFA2A}"/>
    <cellStyle name="Comma [0] 12 2 2 2 8 2" xfId="28295" xr:uid="{CE1C16AD-D512-4458-AE08-3F8AF31BFDBC}"/>
    <cellStyle name="Comma [0] 12 2 2 2 9" xfId="50789" xr:uid="{877CA746-0E70-44CE-9772-20D9CFE8BB76}"/>
    <cellStyle name="Comma [0] 12 2 2 3" xfId="952" xr:uid="{C0B5305D-B446-41A4-A2B7-34D73F77214E}"/>
    <cellStyle name="Comma [0] 12 2 2 3 2" xfId="4655" xr:uid="{E7AC0720-1C63-4450-A87B-54C74CD372D2}"/>
    <cellStyle name="Comma [0] 12 2 2 3 2 2" xfId="6433" xr:uid="{69327947-EEEA-4CC5-8000-EC9806F92D6E}"/>
    <cellStyle name="Comma [0] 12 2 2 3 2 2 2" xfId="28298" xr:uid="{C269883E-DFB4-42B9-A6F2-59EC61BCE837}"/>
    <cellStyle name="Comma [0] 12 2 2 3 2 3" xfId="6434" xr:uid="{94226378-E597-49D7-9484-53D1E44F7183}"/>
    <cellStyle name="Comma [0] 12 2 2 3 2 3 2" xfId="28299" xr:uid="{B9F51DEE-20FB-40C0-BD95-3E8CAA80F2B0}"/>
    <cellStyle name="Comma [0] 12 2 2 3 2 4" xfId="6435" xr:uid="{FA3FD71F-8C4B-4F88-AC91-9448B0C3A015}"/>
    <cellStyle name="Comma [0] 12 2 2 3 2 4 2" xfId="28300" xr:uid="{7AEB3397-85C5-4501-8E49-0B8E3064B0AF}"/>
    <cellStyle name="Comma [0] 12 2 2 3 2 5" xfId="6436" xr:uid="{8614E45F-9172-40EF-BFCF-131F7B14A5E2}"/>
    <cellStyle name="Comma [0] 12 2 2 3 2 5 2" xfId="28301" xr:uid="{40250584-9E7A-4380-A50B-9CF7AED28A19}"/>
    <cellStyle name="Comma [0] 12 2 2 3 2 6" xfId="54742" xr:uid="{F740E43F-898F-4D3C-AA05-05897DF8D6B7}"/>
    <cellStyle name="Comma [0] 12 2 2 3 2 7" xfId="28297" xr:uid="{F2F85310-3234-455E-AEF9-E8BE7304EE0E}"/>
    <cellStyle name="Comma [0] 12 2 2 3 2 8" xfId="6432" xr:uid="{75B406E1-07F3-436C-B55A-57B3FA2534EE}"/>
    <cellStyle name="Comma [0] 12 2 2 3 3" xfId="2990" xr:uid="{418C26BF-F616-4628-B0D7-BCEDD35166AB}"/>
    <cellStyle name="Comma [0] 12 2 2 3 3 2" xfId="6438" xr:uid="{03B91E63-DC4B-4EAE-A462-9B217430BA2F}"/>
    <cellStyle name="Comma [0] 12 2 2 3 3 2 2" xfId="28303" xr:uid="{BAD71F95-C062-448D-A543-3CA9B562E5EF}"/>
    <cellStyle name="Comma [0] 12 2 2 3 3 3" xfId="6439" xr:uid="{15A19CDB-DCB5-40B9-9189-3E01857ACB96}"/>
    <cellStyle name="Comma [0] 12 2 2 3 3 3 2" xfId="28304" xr:uid="{437A797A-197B-4E4E-BF03-4E8DE1A68623}"/>
    <cellStyle name="Comma [0] 12 2 2 3 3 4" xfId="6440" xr:uid="{7979E04D-05A0-4F58-9F35-BBF2B8E5C550}"/>
    <cellStyle name="Comma [0] 12 2 2 3 3 4 2" xfId="28305" xr:uid="{C5B03421-7BB2-4B7A-9F12-0A1D17EC4EA6}"/>
    <cellStyle name="Comma [0] 12 2 2 3 3 5" xfId="53077" xr:uid="{B1658834-EAC7-451A-95C2-0E4BF66C4FF9}"/>
    <cellStyle name="Comma [0] 12 2 2 3 3 6" xfId="28302" xr:uid="{38DB3260-27CE-405F-8F93-39DC5DAB41B7}"/>
    <cellStyle name="Comma [0] 12 2 2 3 3 7" xfId="6437" xr:uid="{B9216D78-6963-4CE6-A85B-FEA6C3403350}"/>
    <cellStyle name="Comma [0] 12 2 2 3 4" xfId="6441" xr:uid="{9B9076C1-3CB8-44B3-BA25-DA24D21CD8E5}"/>
    <cellStyle name="Comma [0] 12 2 2 3 4 2" xfId="28306" xr:uid="{2F63824F-2E8F-49F5-9ABB-B1B37F6214D6}"/>
    <cellStyle name="Comma [0] 12 2 2 3 5" xfId="6442" xr:uid="{F2EBED26-9D8B-499F-9170-16BE04384EB5}"/>
    <cellStyle name="Comma [0] 12 2 2 3 5 2" xfId="28307" xr:uid="{C47603E3-E195-4792-95D9-8865E54C2AE7}"/>
    <cellStyle name="Comma [0] 12 2 2 3 6" xfId="51044" xr:uid="{6FF90D3E-E2A5-4B2B-8D9A-1389DE8D853D}"/>
    <cellStyle name="Comma [0] 12 2 2 3 7" xfId="28296" xr:uid="{2124400D-BFAC-488D-B70F-3AC8404A50D4}"/>
    <cellStyle name="Comma [0] 12 2 2 3 8" xfId="6431" xr:uid="{137FD5C1-635C-4F0D-93EE-8CD3F769F668}"/>
    <cellStyle name="Comma [0] 12 2 2 4" xfId="1447" xr:uid="{88AF73EA-99E0-4F36-AE8F-2C5D8F188AB3}"/>
    <cellStyle name="Comma [0] 12 2 2 4 2" xfId="5095" xr:uid="{93CA7A00-DA6F-470F-BB46-89C6A0429D78}"/>
    <cellStyle name="Comma [0] 12 2 2 4 2 2" xfId="6445" xr:uid="{2B2827D8-28D6-42BA-8A41-B295C811CC26}"/>
    <cellStyle name="Comma [0] 12 2 2 4 2 2 2" xfId="28310" xr:uid="{0820822C-2F18-4948-9ECF-68FF59AFFCB0}"/>
    <cellStyle name="Comma [0] 12 2 2 4 2 3" xfId="6446" xr:uid="{042EE076-C845-42D2-A238-8E51E228912F}"/>
    <cellStyle name="Comma [0] 12 2 2 4 2 3 2" xfId="28311" xr:uid="{5F4303C8-CFCA-4701-98B6-CB0A8D1E7783}"/>
    <cellStyle name="Comma [0] 12 2 2 4 2 4" xfId="6447" xr:uid="{04A768D9-57C6-4954-B39D-01C8E41CB181}"/>
    <cellStyle name="Comma [0] 12 2 2 4 2 4 2" xfId="28312" xr:uid="{FAEE0E4B-A224-4E8C-A158-F3969297582E}"/>
    <cellStyle name="Comma [0] 12 2 2 4 2 5" xfId="6448" xr:uid="{978B138D-D07F-44DC-9C03-8A6B74DEA43C}"/>
    <cellStyle name="Comma [0] 12 2 2 4 2 5 2" xfId="28313" xr:uid="{49997411-0AD0-4ADC-98F3-D6F1F3D57648}"/>
    <cellStyle name="Comma [0] 12 2 2 4 2 6" xfId="55182" xr:uid="{F92B05F4-B3BB-4362-81B3-C953879D76BB}"/>
    <cellStyle name="Comma [0] 12 2 2 4 2 7" xfId="28309" xr:uid="{C703DF9F-1198-4066-A00C-E33889E5D849}"/>
    <cellStyle name="Comma [0] 12 2 2 4 2 8" xfId="6444" xr:uid="{7F022673-AFA7-4B3A-B601-99447155A5F5}"/>
    <cellStyle name="Comma [0] 12 2 2 4 3" xfId="2493" xr:uid="{F9A7D65F-99F8-4268-9F55-26E3539B156D}"/>
    <cellStyle name="Comma [0] 12 2 2 4 3 2" xfId="6450" xr:uid="{A62ECE3A-CAE6-4118-BBF8-FA755024A4D5}"/>
    <cellStyle name="Comma [0] 12 2 2 4 3 2 2" xfId="28315" xr:uid="{BA9CF410-5507-48F4-AEE3-EADBEA6A6E09}"/>
    <cellStyle name="Comma [0] 12 2 2 4 3 3" xfId="6451" xr:uid="{41C69BD1-929F-4099-BB5C-1D667A315427}"/>
    <cellStyle name="Comma [0] 12 2 2 4 3 3 2" xfId="28316" xr:uid="{B46F2581-1C91-4532-AE44-0DFD8B03F732}"/>
    <cellStyle name="Comma [0] 12 2 2 4 3 4" xfId="6452" xr:uid="{9E2504B5-5ED7-46DC-9CC2-32D0477229BD}"/>
    <cellStyle name="Comma [0] 12 2 2 4 3 4 2" xfId="28317" xr:uid="{89B431AD-7508-49EA-8CD5-4801785B6454}"/>
    <cellStyle name="Comma [0] 12 2 2 4 3 5" xfId="52581" xr:uid="{32747EB8-4F64-4807-BBE7-9F3227B73ED1}"/>
    <cellStyle name="Comma [0] 12 2 2 4 3 6" xfId="28314" xr:uid="{E81C7507-EA51-4E22-88A8-B7AA287C0795}"/>
    <cellStyle name="Comma [0] 12 2 2 4 3 7" xfId="6449" xr:uid="{5422D21B-5829-4FD9-B97B-3441D9690B55}"/>
    <cellStyle name="Comma [0] 12 2 2 4 4" xfId="6453" xr:uid="{D9C7AEEF-4E5C-4F74-8816-D219B00F8AA0}"/>
    <cellStyle name="Comma [0] 12 2 2 4 4 2" xfId="28318" xr:uid="{48CC1FD1-C9B1-419F-A3EB-4063F240D5C8}"/>
    <cellStyle name="Comma [0] 12 2 2 4 5" xfId="6454" xr:uid="{28FFE8F6-81A0-4853-80E9-EACE33AE084D}"/>
    <cellStyle name="Comma [0] 12 2 2 4 5 2" xfId="28319" xr:uid="{FE7198E6-127B-4B1E-8377-F852CF3031F7}"/>
    <cellStyle name="Comma [0] 12 2 2 4 6" xfId="51539" xr:uid="{D7EEC63F-C5E9-4141-A465-0FD515AEA8EC}"/>
    <cellStyle name="Comma [0] 12 2 2 4 7" xfId="28308" xr:uid="{C58B4CB8-69DF-4599-A85C-6F820C6B3DC5}"/>
    <cellStyle name="Comma [0] 12 2 2 4 8" xfId="6443" xr:uid="{45E883C7-1F02-4751-8A0C-40C75CD0D6A7}"/>
    <cellStyle name="Comma [0] 12 2 2 5" xfId="3485" xr:uid="{1F644645-E07A-4DCD-86B4-DF75ED9C19AA}"/>
    <cellStyle name="Comma [0] 12 2 2 5 2" xfId="5463" xr:uid="{E20D640D-32AA-4935-8154-35E6344ECE75}"/>
    <cellStyle name="Comma [0] 12 2 2 5 2 2" xfId="6457" xr:uid="{0B232C7C-6091-4E0A-B65A-AA27BF023D51}"/>
    <cellStyle name="Comma [0] 12 2 2 5 2 2 2" xfId="28322" xr:uid="{8C3B5E5E-EB1A-42D3-B8EC-48294924EBB6}"/>
    <cellStyle name="Comma [0] 12 2 2 5 2 3" xfId="6458" xr:uid="{85F1FA4C-CF88-4728-88DB-844294498388}"/>
    <cellStyle name="Comma [0] 12 2 2 5 2 3 2" xfId="28323" xr:uid="{DB90BBB2-35E9-4502-BAB0-8341A341B2D3}"/>
    <cellStyle name="Comma [0] 12 2 2 5 2 4" xfId="6459" xr:uid="{4B0C9A88-A761-41D9-91CB-42591E74F2AE}"/>
    <cellStyle name="Comma [0] 12 2 2 5 2 4 2" xfId="28324" xr:uid="{FA3AF5F6-CA1D-47C9-91DE-E2CCED7BD39C}"/>
    <cellStyle name="Comma [0] 12 2 2 5 2 5" xfId="6460" xr:uid="{80CED78B-3314-4DFF-AB09-1E7989BC22AB}"/>
    <cellStyle name="Comma [0] 12 2 2 5 2 5 2" xfId="28325" xr:uid="{62FAE989-97EE-4393-9660-B35622711789}"/>
    <cellStyle name="Comma [0] 12 2 2 5 2 6" xfId="55550" xr:uid="{4112189D-AEC8-4A1E-9FB7-427A1BD6D1FD}"/>
    <cellStyle name="Comma [0] 12 2 2 5 2 7" xfId="28321" xr:uid="{2FDAC970-CB6C-47F8-AAC2-97D0F826DA0B}"/>
    <cellStyle name="Comma [0] 12 2 2 5 2 8" xfId="6456" xr:uid="{72928946-6AF5-4DBD-ACDA-A1EAEDCFCCA2}"/>
    <cellStyle name="Comma [0] 12 2 2 5 3" xfId="6461" xr:uid="{72CB7AF3-7EF2-46D2-9D53-0B5A5817D687}"/>
    <cellStyle name="Comma [0] 12 2 2 5 3 2" xfId="28326" xr:uid="{36E468EF-805A-4679-84A5-1C1BB026907A}"/>
    <cellStyle name="Comma [0] 12 2 2 5 4" xfId="6462" xr:uid="{C0CB3467-A921-411A-9C55-86BA592CCC3A}"/>
    <cellStyle name="Comma [0] 12 2 2 5 4 2" xfId="28327" xr:uid="{066EDFBF-67E9-44A0-85DE-BECFA728B639}"/>
    <cellStyle name="Comma [0] 12 2 2 5 5" xfId="6463" xr:uid="{73C6DFB1-215A-4218-B5C5-F42DDADE50E5}"/>
    <cellStyle name="Comma [0] 12 2 2 5 5 2" xfId="28328" xr:uid="{6FFC6CCD-DD3F-4301-B1B0-3F516B0814CC}"/>
    <cellStyle name="Comma [0] 12 2 2 5 6" xfId="6464" xr:uid="{A208085C-3CFA-4423-B502-AC843ED445F3}"/>
    <cellStyle name="Comma [0] 12 2 2 5 6 2" xfId="28329" xr:uid="{FA9BE7CC-0BB6-4C2C-886F-88DC8C0F1143}"/>
    <cellStyle name="Comma [0] 12 2 2 5 7" xfId="53572" xr:uid="{BA312533-2F73-436C-BC12-6017475601E8}"/>
    <cellStyle name="Comma [0] 12 2 2 5 8" xfId="28320" xr:uid="{5E0E7369-B7C1-4BC0-BD0C-2B5A91F7F19D}"/>
    <cellStyle name="Comma [0] 12 2 2 5 9" xfId="6455" xr:uid="{DE31C73D-AD56-4336-B437-36B06E1BB407}"/>
    <cellStyle name="Comma [0] 12 2 2 6" xfId="4154" xr:uid="{4D41B515-8187-4328-BD6C-3BF181327758}"/>
    <cellStyle name="Comma [0] 12 2 2 6 2" xfId="6466" xr:uid="{F197F511-3A06-47E5-A1C5-94D4EEBC7220}"/>
    <cellStyle name="Comma [0] 12 2 2 6 2 2" xfId="28331" xr:uid="{3A72C6A5-A6C5-4F52-8EAB-D14FACCA5FF9}"/>
    <cellStyle name="Comma [0] 12 2 2 6 3" xfId="6467" xr:uid="{DED296C8-45D2-4CCC-93B2-0DF0674FF013}"/>
    <cellStyle name="Comma [0] 12 2 2 6 3 2" xfId="28332" xr:uid="{AA5D1181-0111-496C-8CF2-D7D4B2535569}"/>
    <cellStyle name="Comma [0] 12 2 2 6 4" xfId="6468" xr:uid="{D0A1F453-4AFF-48EB-BB2E-A3267A4D162B}"/>
    <cellStyle name="Comma [0] 12 2 2 6 4 2" xfId="28333" xr:uid="{9C22AE32-995A-4270-8343-49D86611F243}"/>
    <cellStyle name="Comma [0] 12 2 2 6 5" xfId="6469" xr:uid="{FB536437-CF0A-4F67-985D-C8AFFA791AFB}"/>
    <cellStyle name="Comma [0] 12 2 2 6 5 2" xfId="28334" xr:uid="{E9839FBC-6584-4AE8-808C-7BC3F1B2EC97}"/>
    <cellStyle name="Comma [0] 12 2 2 6 6" xfId="54241" xr:uid="{288D4D8F-C57F-4BE6-A735-16B28D188D6B}"/>
    <cellStyle name="Comma [0] 12 2 2 6 7" xfId="28330" xr:uid="{3EB7310C-C3EE-4395-9CC2-63576FA7032C}"/>
    <cellStyle name="Comma [0] 12 2 2 6 8" xfId="6465" xr:uid="{DBF95B5A-94AA-4200-9FBB-2C350FFA6241}"/>
    <cellStyle name="Comma [0] 12 2 2 7" xfId="1973" xr:uid="{F518A995-215E-46DA-8E3D-858AAAE2AFC8}"/>
    <cellStyle name="Comma [0] 12 2 2 7 2" xfId="6471" xr:uid="{A32FF685-8C57-43A1-BE01-A136DFA05AB2}"/>
    <cellStyle name="Comma [0] 12 2 2 7 2 2" xfId="28336" xr:uid="{5774C9F3-496D-4C0E-988E-47EC040FA79F}"/>
    <cellStyle name="Comma [0] 12 2 2 7 3" xfId="6472" xr:uid="{A21659FE-8402-4409-9540-93FF1BDC78AD}"/>
    <cellStyle name="Comma [0] 12 2 2 7 3 2" xfId="28337" xr:uid="{BA5ED780-B806-4621-ABFD-906C413A7484}"/>
    <cellStyle name="Comma [0] 12 2 2 7 4" xfId="6473" xr:uid="{C15A89E4-AE70-481E-8FAD-EF72DD1CFBED}"/>
    <cellStyle name="Comma [0] 12 2 2 7 4 2" xfId="28338" xr:uid="{C7586165-4C62-4A2B-A118-83B57D7EEF44}"/>
    <cellStyle name="Comma [0] 12 2 2 7 5" xfId="52062" xr:uid="{D9761D34-F8FA-4CA5-8417-14820B2AF309}"/>
    <cellStyle name="Comma [0] 12 2 2 7 6" xfId="28335" xr:uid="{6E2E4552-F040-443D-8230-8CF3D63B3D6B}"/>
    <cellStyle name="Comma [0] 12 2 2 7 7" xfId="6470" xr:uid="{CB713154-C2D7-4967-BE0E-D618E09C0546}"/>
    <cellStyle name="Comma [0] 12 2 2 8" xfId="6474" xr:uid="{84C7A060-CEDC-408F-9DB1-5451604B1005}"/>
    <cellStyle name="Comma [0] 12 2 2 8 2" xfId="28339" xr:uid="{564F9D00-92A9-423C-8553-93B67FA37EB1}"/>
    <cellStyle name="Comma [0] 12 2 2 9" xfId="6475" xr:uid="{54635917-15D6-4B08-820A-C62AA9311B67}"/>
    <cellStyle name="Comma [0] 12 2 2 9 2" xfId="28340" xr:uid="{B173079B-C7C2-4CF3-912D-104CE2541C12}"/>
    <cellStyle name="Comma [0] 12 2 3" xfId="572" xr:uid="{8135241E-212E-4C48-8829-FD333E7E7B4E}"/>
    <cellStyle name="Comma [0] 12 2 3 10" xfId="28341" xr:uid="{243C62D2-74F6-4C0D-9462-B5DB835065EA}"/>
    <cellStyle name="Comma [0] 12 2 3 11" xfId="6476" xr:uid="{0C665467-DC23-46DC-B09D-6DD6E9D1C705}"/>
    <cellStyle name="Comma [0] 12 2 3 2" xfId="1077" xr:uid="{DB62F563-0648-4439-A453-3512A79082C8}"/>
    <cellStyle name="Comma [0] 12 2 3 2 2" xfId="4780" xr:uid="{301A713E-1EF4-4E8E-9F57-866BDB93B8B2}"/>
    <cellStyle name="Comma [0] 12 2 3 2 2 2" xfId="6479" xr:uid="{28191879-D617-43C6-B152-1E68273E532A}"/>
    <cellStyle name="Comma [0] 12 2 3 2 2 2 2" xfId="28344" xr:uid="{D88E74C2-27A4-4400-BEF2-F867BB0F80C2}"/>
    <cellStyle name="Comma [0] 12 2 3 2 2 3" xfId="6480" xr:uid="{E30241AA-3587-4D38-B68A-248BC212AB70}"/>
    <cellStyle name="Comma [0] 12 2 3 2 2 3 2" xfId="28345" xr:uid="{3AA833BC-E994-4DB6-8AEC-6BCF30BE8966}"/>
    <cellStyle name="Comma [0] 12 2 3 2 2 4" xfId="6481" xr:uid="{12662969-19A0-40CB-A7A8-7653CEECCDCE}"/>
    <cellStyle name="Comma [0] 12 2 3 2 2 4 2" xfId="28346" xr:uid="{4875ABC6-10E8-450B-9321-1F097B261404}"/>
    <cellStyle name="Comma [0] 12 2 3 2 2 5" xfId="6482" xr:uid="{C48A6527-46D9-4067-BADA-ECD9200AC4B8}"/>
    <cellStyle name="Comma [0] 12 2 3 2 2 5 2" xfId="28347" xr:uid="{262AAAC8-384B-4600-942C-127457F9D100}"/>
    <cellStyle name="Comma [0] 12 2 3 2 2 6" xfId="54867" xr:uid="{5967FF81-1811-4775-811D-EFD24B48875F}"/>
    <cellStyle name="Comma [0] 12 2 3 2 2 7" xfId="28343" xr:uid="{C8280AFA-037F-461E-B769-C69E06FD92F7}"/>
    <cellStyle name="Comma [0] 12 2 3 2 2 8" xfId="6478" xr:uid="{6F1D4BE2-3767-4EFF-BF2E-7712A03B21A8}"/>
    <cellStyle name="Comma [0] 12 2 3 2 3" xfId="3115" xr:uid="{D8A1688F-DE91-4445-B3DA-1EB61C740BB6}"/>
    <cellStyle name="Comma [0] 12 2 3 2 3 2" xfId="6484" xr:uid="{8DAEC997-14D2-4BCB-9F75-DA31595C8173}"/>
    <cellStyle name="Comma [0] 12 2 3 2 3 2 2" xfId="28349" xr:uid="{F7BE0BFF-4E58-4987-AC73-0EA9C2F8244D}"/>
    <cellStyle name="Comma [0] 12 2 3 2 3 3" xfId="6485" xr:uid="{D4176903-3CCB-4530-A5B2-25C2390679F6}"/>
    <cellStyle name="Comma [0] 12 2 3 2 3 3 2" xfId="28350" xr:uid="{61D205B0-061B-409E-9E43-D0E788A7AB81}"/>
    <cellStyle name="Comma [0] 12 2 3 2 3 4" xfId="6486" xr:uid="{D1954653-03E4-4F36-9D69-4F047DBC05C8}"/>
    <cellStyle name="Comma [0] 12 2 3 2 3 4 2" xfId="28351" xr:uid="{F3858380-3177-41FD-807B-2C743649C1C1}"/>
    <cellStyle name="Comma [0] 12 2 3 2 3 5" xfId="53202" xr:uid="{2147BBF9-E838-40AA-AA87-E7D860D560CE}"/>
    <cellStyle name="Comma [0] 12 2 3 2 3 6" xfId="28348" xr:uid="{1AE8E488-E084-483D-8F07-11C22031CA00}"/>
    <cellStyle name="Comma [0] 12 2 3 2 3 7" xfId="6483" xr:uid="{15C82E7C-75C2-4D80-A34E-5C889452799C}"/>
    <cellStyle name="Comma [0] 12 2 3 2 4" xfId="6487" xr:uid="{1F213F00-159C-4E7D-9B39-1047E6CA0CF5}"/>
    <cellStyle name="Comma [0] 12 2 3 2 4 2" xfId="28352" xr:uid="{35A6960B-5ACF-4DC1-8B32-1A2BBF8D81E6}"/>
    <cellStyle name="Comma [0] 12 2 3 2 5" xfId="6488" xr:uid="{1CFA3373-09F8-40E1-832F-22B075CA7738}"/>
    <cellStyle name="Comma [0] 12 2 3 2 5 2" xfId="28353" xr:uid="{03CFA08D-BEE9-42FB-BE9A-82F7E20DC1A8}"/>
    <cellStyle name="Comma [0] 12 2 3 2 6" xfId="51169" xr:uid="{399FEAB0-05EA-47A4-8181-CFFE0A64EB5E}"/>
    <cellStyle name="Comma [0] 12 2 3 2 7" xfId="28342" xr:uid="{23FFED8C-62F7-491C-9ABE-812DDCD79CBE}"/>
    <cellStyle name="Comma [0] 12 2 3 2 8" xfId="6477" xr:uid="{174E1189-714C-4B27-A594-F7791F34273A}"/>
    <cellStyle name="Comma [0] 12 2 3 3" xfId="1571" xr:uid="{C3D8DAED-6E47-467B-8C77-A5D9D5065E05}"/>
    <cellStyle name="Comma [0] 12 2 3 3 2" xfId="5187" xr:uid="{A9FBA993-9A5A-470E-B08A-D6354E6F71E0}"/>
    <cellStyle name="Comma [0] 12 2 3 3 2 2" xfId="6491" xr:uid="{CC343CEA-74A1-47A6-B642-4F0F4348896F}"/>
    <cellStyle name="Comma [0] 12 2 3 3 2 2 2" xfId="28356" xr:uid="{606F0B90-4F0A-40D9-BF33-CD0B1F154680}"/>
    <cellStyle name="Comma [0] 12 2 3 3 2 3" xfId="6492" xr:uid="{1935552E-B55F-4C95-8102-CCE2ECEE0E0C}"/>
    <cellStyle name="Comma [0] 12 2 3 3 2 3 2" xfId="28357" xr:uid="{90CFFD8A-44FB-44A3-8181-089F3464C7C6}"/>
    <cellStyle name="Comma [0] 12 2 3 3 2 4" xfId="6493" xr:uid="{35B352BD-7370-41C0-9BC3-08FF0A451195}"/>
    <cellStyle name="Comma [0] 12 2 3 3 2 4 2" xfId="28358" xr:uid="{D8C9C892-9961-4EE9-B403-A1B0DD4125AD}"/>
    <cellStyle name="Comma [0] 12 2 3 3 2 5" xfId="6494" xr:uid="{651477D8-4357-4E9C-8BC3-26B51E437E29}"/>
    <cellStyle name="Comma [0] 12 2 3 3 2 5 2" xfId="28359" xr:uid="{774BE4A6-968D-464D-9220-3986F8741292}"/>
    <cellStyle name="Comma [0] 12 2 3 3 2 6" xfId="55274" xr:uid="{254D2772-3689-410B-8BBA-9E3E415096C4}"/>
    <cellStyle name="Comma [0] 12 2 3 3 2 7" xfId="28355" xr:uid="{5ADCE9DB-29A9-413B-8463-5CE9979065D5}"/>
    <cellStyle name="Comma [0] 12 2 3 3 2 8" xfId="6490" xr:uid="{5749F877-3319-4F12-9AD7-3BFF44CDED08}"/>
    <cellStyle name="Comma [0] 12 2 3 3 3" xfId="2618" xr:uid="{EBAB7840-63CC-4014-9A6E-09F170BE1038}"/>
    <cellStyle name="Comma [0] 12 2 3 3 3 2" xfId="6496" xr:uid="{D09A86BE-263A-4DFA-AD63-19D0B4D37100}"/>
    <cellStyle name="Comma [0] 12 2 3 3 3 2 2" xfId="28361" xr:uid="{53F9648D-BA79-4C65-BACF-9B1E0E9A4B32}"/>
    <cellStyle name="Comma [0] 12 2 3 3 3 3" xfId="6497" xr:uid="{3353351A-D971-4693-BF27-A77364848ADC}"/>
    <cellStyle name="Comma [0] 12 2 3 3 3 3 2" xfId="28362" xr:uid="{50B00902-4016-443B-B2E3-C64B624FB366}"/>
    <cellStyle name="Comma [0] 12 2 3 3 3 4" xfId="6498" xr:uid="{0644BCA3-71B7-413E-9619-4A696DE3142F}"/>
    <cellStyle name="Comma [0] 12 2 3 3 3 4 2" xfId="28363" xr:uid="{9602F84F-7BB9-43DE-840B-697E2A50CED4}"/>
    <cellStyle name="Comma [0] 12 2 3 3 3 5" xfId="52706" xr:uid="{84D2246B-5B7D-4FE8-8A20-E5F5168C2650}"/>
    <cellStyle name="Comma [0] 12 2 3 3 3 6" xfId="28360" xr:uid="{28EC8E95-C4D9-46AC-BB0D-A3CCB8813BF6}"/>
    <cellStyle name="Comma [0] 12 2 3 3 3 7" xfId="6495" xr:uid="{A659F9A8-1A8D-44A7-B920-8EE6941761D7}"/>
    <cellStyle name="Comma [0] 12 2 3 3 4" xfId="6499" xr:uid="{E836DAC9-CCC4-4DBF-9478-2A1E2413FA18}"/>
    <cellStyle name="Comma [0] 12 2 3 3 4 2" xfId="28364" xr:uid="{0571019D-048F-47B7-A325-B4A50BEC24C1}"/>
    <cellStyle name="Comma [0] 12 2 3 3 5" xfId="6500" xr:uid="{E10E59BB-0BEA-4C62-8A26-4247533B4950}"/>
    <cellStyle name="Comma [0] 12 2 3 3 5 2" xfId="28365" xr:uid="{4099C51D-086F-47F6-ADF4-0BA39696CF7A}"/>
    <cellStyle name="Comma [0] 12 2 3 3 6" xfId="51663" xr:uid="{A95D23F6-95BC-496D-B401-B43790D987A5}"/>
    <cellStyle name="Comma [0] 12 2 3 3 7" xfId="28354" xr:uid="{66428AB6-6F0D-44EA-BB4B-33A1F8D46AFE}"/>
    <cellStyle name="Comma [0] 12 2 3 3 8" xfId="6489" xr:uid="{5E5D9287-83D0-49E9-B912-140B67E68AF8}"/>
    <cellStyle name="Comma [0] 12 2 3 4" xfId="3610" xr:uid="{71083BE2-E6AA-4B69-9FE7-FBDFEA722F79}"/>
    <cellStyle name="Comma [0] 12 2 3 4 2" xfId="5555" xr:uid="{FE31BB82-FC7B-483E-B74E-6F53A3265A98}"/>
    <cellStyle name="Comma [0] 12 2 3 4 2 2" xfId="6503" xr:uid="{76038BAA-775A-4F61-8812-FA45F65AF29B}"/>
    <cellStyle name="Comma [0] 12 2 3 4 2 2 2" xfId="28368" xr:uid="{F5AE2AEF-09AF-41C7-9489-D000C52C12B2}"/>
    <cellStyle name="Comma [0] 12 2 3 4 2 3" xfId="6504" xr:uid="{84628C5E-5067-46AD-A0A1-8972BF1BEBC1}"/>
    <cellStyle name="Comma [0] 12 2 3 4 2 3 2" xfId="28369" xr:uid="{78A66E3A-B3A4-4B98-A420-72830C8711AA}"/>
    <cellStyle name="Comma [0] 12 2 3 4 2 4" xfId="6505" xr:uid="{5E8CE985-BF60-4EDA-8173-BAA87998311A}"/>
    <cellStyle name="Comma [0] 12 2 3 4 2 4 2" xfId="28370" xr:uid="{1BCC54CD-2861-4763-80FD-E62F0A71AD31}"/>
    <cellStyle name="Comma [0] 12 2 3 4 2 5" xfId="6506" xr:uid="{CF0B04BD-7649-4EC0-ADE5-7FBF27C95A07}"/>
    <cellStyle name="Comma [0] 12 2 3 4 2 5 2" xfId="28371" xr:uid="{CA7694AA-C655-4A7E-9096-2A94E338BCE8}"/>
    <cellStyle name="Comma [0] 12 2 3 4 2 6" xfId="55642" xr:uid="{2950DD9B-26BE-4FE8-A6F3-E13513922A74}"/>
    <cellStyle name="Comma [0] 12 2 3 4 2 7" xfId="28367" xr:uid="{19D4DE0A-8784-402C-93ED-0DE0747B9841}"/>
    <cellStyle name="Comma [0] 12 2 3 4 2 8" xfId="6502" xr:uid="{9ED05A29-1B7A-4444-A432-9E908167D59E}"/>
    <cellStyle name="Comma [0] 12 2 3 4 3" xfId="6507" xr:uid="{4E511C2C-BCA6-41C6-84C9-8797417EE5D3}"/>
    <cellStyle name="Comma [0] 12 2 3 4 3 2" xfId="28372" xr:uid="{E3E21B65-F7B2-4A31-B87B-BE383F62588D}"/>
    <cellStyle name="Comma [0] 12 2 3 4 4" xfId="6508" xr:uid="{7222037D-3791-4C2F-A1CC-34AB99439E64}"/>
    <cellStyle name="Comma [0] 12 2 3 4 4 2" xfId="28373" xr:uid="{D57764D2-531A-48E8-9270-FBE98BFB81DC}"/>
    <cellStyle name="Comma [0] 12 2 3 4 5" xfId="6509" xr:uid="{159D01C6-3960-42E9-B4D2-85260F209194}"/>
    <cellStyle name="Comma [0] 12 2 3 4 5 2" xfId="28374" xr:uid="{F4E3D1BF-CBA8-479C-86B2-B38D68EBFDF1}"/>
    <cellStyle name="Comma [0] 12 2 3 4 6" xfId="6510" xr:uid="{98D6E548-8DC0-49CC-9AFD-739B5DFE25FE}"/>
    <cellStyle name="Comma [0] 12 2 3 4 6 2" xfId="28375" xr:uid="{32B22FAE-81AA-41ED-99F2-23E69EA9045A}"/>
    <cellStyle name="Comma [0] 12 2 3 4 7" xfId="53697" xr:uid="{021AEB96-FE06-4174-8E8E-422D2A24E726}"/>
    <cellStyle name="Comma [0] 12 2 3 4 8" xfId="28366" xr:uid="{D9D6A19F-58D5-4B84-AA59-E461C8BCF5CA}"/>
    <cellStyle name="Comma [0] 12 2 3 4 9" xfId="6501" xr:uid="{89B320C3-2829-4BC0-8C6C-5F542B226E15}"/>
    <cellStyle name="Comma [0] 12 2 3 5" xfId="4283" xr:uid="{6488E67E-D880-436F-92C1-3AE4B4057645}"/>
    <cellStyle name="Comma [0] 12 2 3 5 2" xfId="6512" xr:uid="{0915E39C-02CB-4E86-BDFC-63B6E6D6619B}"/>
    <cellStyle name="Comma [0] 12 2 3 5 2 2" xfId="28377" xr:uid="{8461ED44-1F2F-46FB-9279-DFD406BBD4AD}"/>
    <cellStyle name="Comma [0] 12 2 3 5 3" xfId="6513" xr:uid="{20267121-5488-4C7A-99A1-7D1AE425507A}"/>
    <cellStyle name="Comma [0] 12 2 3 5 3 2" xfId="28378" xr:uid="{6433448B-7EEC-43EE-8E28-8C8FFCD9EA0A}"/>
    <cellStyle name="Comma [0] 12 2 3 5 4" xfId="6514" xr:uid="{1A6E265F-FCA8-4A7E-8700-9374219A40BE}"/>
    <cellStyle name="Comma [0] 12 2 3 5 4 2" xfId="28379" xr:uid="{F8912D5F-2765-46E9-B364-29C164A005CB}"/>
    <cellStyle name="Comma [0] 12 2 3 5 5" xfId="6515" xr:uid="{CD750F52-A76A-40AD-87FD-11E91FA8FA5E}"/>
    <cellStyle name="Comma [0] 12 2 3 5 5 2" xfId="28380" xr:uid="{25EC2265-05C9-47AA-9119-40744FE1EC38}"/>
    <cellStyle name="Comma [0] 12 2 3 5 6" xfId="54370" xr:uid="{C2AC7189-B632-4FE3-8162-4BF15DF4787E}"/>
    <cellStyle name="Comma [0] 12 2 3 5 7" xfId="28376" xr:uid="{D63389C1-D919-4243-8208-EF1A34FF7AAF}"/>
    <cellStyle name="Comma [0] 12 2 3 5 8" xfId="6511" xr:uid="{5BCBA6DA-C93D-4C4D-8374-14BBDBE6616B}"/>
    <cellStyle name="Comma [0] 12 2 3 6" xfId="2097" xr:uid="{BDB89E6C-29E7-41B1-8018-7C2CE5F0D54E}"/>
    <cellStyle name="Comma [0] 12 2 3 6 2" xfId="6517" xr:uid="{63ECD15C-FF35-4C19-B9E5-F22737309E9F}"/>
    <cellStyle name="Comma [0] 12 2 3 6 2 2" xfId="28382" xr:uid="{D1498237-FE7F-4D80-BF3F-C9530F6399F7}"/>
    <cellStyle name="Comma [0] 12 2 3 6 3" xfId="6518" xr:uid="{69D19004-1A0F-4F65-B41C-E34531BF6B42}"/>
    <cellStyle name="Comma [0] 12 2 3 6 3 2" xfId="28383" xr:uid="{2063DC1F-3560-428A-9263-F0EEED51C838}"/>
    <cellStyle name="Comma [0] 12 2 3 6 4" xfId="6519" xr:uid="{78159F05-8E22-4274-91EB-651482B7BDC6}"/>
    <cellStyle name="Comma [0] 12 2 3 6 4 2" xfId="28384" xr:uid="{56221AEE-3ADC-44EE-82FA-6BD8C2C6A810}"/>
    <cellStyle name="Comma [0] 12 2 3 6 5" xfId="52186" xr:uid="{D48DC4CC-EE64-4C1A-8B40-30DA922CBADA}"/>
    <cellStyle name="Comma [0] 12 2 3 6 6" xfId="28381" xr:uid="{E3B7C4ED-2A08-433F-9381-80A7E996C408}"/>
    <cellStyle name="Comma [0] 12 2 3 6 7" xfId="6516" xr:uid="{92503EFF-C34F-457A-95B1-045987AEFB96}"/>
    <cellStyle name="Comma [0] 12 2 3 7" xfId="6520" xr:uid="{4346F184-AB8D-48DA-AB84-55DECFC4CDB1}"/>
    <cellStyle name="Comma [0] 12 2 3 7 2" xfId="28385" xr:uid="{7B521B41-DFD2-4C9B-BB12-68417FFF97A5}"/>
    <cellStyle name="Comma [0] 12 2 3 8" xfId="6521" xr:uid="{492CE99C-28B5-4870-B3BF-0B7A8C794DD9}"/>
    <cellStyle name="Comma [0] 12 2 3 8 2" xfId="28386" xr:uid="{15D2F921-339C-4CB5-BB20-48951635604C}"/>
    <cellStyle name="Comma [0] 12 2 3 9" xfId="50666" xr:uid="{CF4B902F-13F1-4161-A329-FCBDD8FB5672}"/>
    <cellStyle name="Comma [0] 12 2 4" xfId="829" xr:uid="{3C095535-6C06-487B-9D54-3517A1F8C751}"/>
    <cellStyle name="Comma [0] 12 2 4 2" xfId="4532" xr:uid="{FAA27FE9-6EF0-41B8-8944-4041F9CCBE0B}"/>
    <cellStyle name="Comma [0] 12 2 4 2 2" xfId="6524" xr:uid="{330583D1-1742-4E92-BCC3-B430E7339647}"/>
    <cellStyle name="Comma [0] 12 2 4 2 2 2" xfId="28389" xr:uid="{A7074C3B-C137-470A-A93A-B3435EE0836A}"/>
    <cellStyle name="Comma [0] 12 2 4 2 3" xfId="6525" xr:uid="{99005A56-8965-4BDB-A574-0B177CF0BDF4}"/>
    <cellStyle name="Comma [0] 12 2 4 2 3 2" xfId="28390" xr:uid="{20406F8C-2759-4E43-AF63-F9FBF8BC30D0}"/>
    <cellStyle name="Comma [0] 12 2 4 2 4" xfId="6526" xr:uid="{15F6C28B-FB04-4675-8643-D6E5412D5EDA}"/>
    <cellStyle name="Comma [0] 12 2 4 2 4 2" xfId="28391" xr:uid="{7302DA73-27D6-4506-A35F-AFA7C1CDA227}"/>
    <cellStyle name="Comma [0] 12 2 4 2 5" xfId="6527" xr:uid="{1BC76634-74B2-401E-A00E-5D6741F58AB5}"/>
    <cellStyle name="Comma [0] 12 2 4 2 5 2" xfId="28392" xr:uid="{6BD8C2BC-3DAF-4BF5-823A-8F90FB9CBCEB}"/>
    <cellStyle name="Comma [0] 12 2 4 2 6" xfId="54619" xr:uid="{A48F0781-39F0-41DC-B7C9-D34644D9E2DA}"/>
    <cellStyle name="Comma [0] 12 2 4 2 7" xfId="28388" xr:uid="{5D4CA152-B859-49C4-A349-DE28CC4C4353}"/>
    <cellStyle name="Comma [0] 12 2 4 2 8" xfId="6523" xr:uid="{61EE803E-5735-4B28-8AEB-D27426A79A0A}"/>
    <cellStyle name="Comma [0] 12 2 4 3" xfId="2867" xr:uid="{B194B590-D87B-4D81-A45C-CAD5F45E6AC9}"/>
    <cellStyle name="Comma [0] 12 2 4 3 2" xfId="6529" xr:uid="{B27EEAA8-AC79-45C9-A122-AC58E8A49D90}"/>
    <cellStyle name="Comma [0] 12 2 4 3 2 2" xfId="28394" xr:uid="{4CAF64A6-8598-4894-9540-DD4D7DF93EEE}"/>
    <cellStyle name="Comma [0] 12 2 4 3 3" xfId="6530" xr:uid="{E757A574-DEB2-4863-ACE3-670B995AD6E3}"/>
    <cellStyle name="Comma [0] 12 2 4 3 3 2" xfId="28395" xr:uid="{45E81548-6728-4660-B324-0B10459A46CD}"/>
    <cellStyle name="Comma [0] 12 2 4 3 4" xfId="6531" xr:uid="{918C13FE-BE7C-4311-B0BB-CDAAE2B63B4E}"/>
    <cellStyle name="Comma [0] 12 2 4 3 4 2" xfId="28396" xr:uid="{978D6B04-50AE-45BC-B529-9EF440C70745}"/>
    <cellStyle name="Comma [0] 12 2 4 3 5" xfId="52954" xr:uid="{B231F636-30A1-497F-8263-3D0606936164}"/>
    <cellStyle name="Comma [0] 12 2 4 3 6" xfId="28393" xr:uid="{8C6D63A6-402D-4461-8829-492E0281D2AB}"/>
    <cellStyle name="Comma [0] 12 2 4 3 7" xfId="6528" xr:uid="{BBB3534F-6E58-4CF0-AAC5-3C923BFFF43C}"/>
    <cellStyle name="Comma [0] 12 2 4 4" xfId="6532" xr:uid="{56B4C3FA-64B5-40FB-8EE5-C58FB1BEE619}"/>
    <cellStyle name="Comma [0] 12 2 4 4 2" xfId="28397" xr:uid="{4F57BACE-4673-438B-B08E-2FF3148E4791}"/>
    <cellStyle name="Comma [0] 12 2 4 5" xfId="6533" xr:uid="{54C97AFA-5894-457D-8872-CFCA75B8A0A4}"/>
    <cellStyle name="Comma [0] 12 2 4 5 2" xfId="28398" xr:uid="{01D3878A-3F0A-4156-B502-0F8F8A76A41B}"/>
    <cellStyle name="Comma [0] 12 2 4 6" xfId="50921" xr:uid="{0D966394-27C0-4716-B31D-C1DE8D5AF4E1}"/>
    <cellStyle name="Comma [0] 12 2 4 7" xfId="28387" xr:uid="{5E839DA5-554C-402B-A4AE-649EF4D1B253}"/>
    <cellStyle name="Comma [0] 12 2 4 8" xfId="6522" xr:uid="{973DAB42-AA12-40A4-B7AE-57244E79A9ED}"/>
    <cellStyle name="Comma [0] 12 2 5" xfId="1324" xr:uid="{A55B78B2-CEE7-47A1-A367-651A5DC739E8}"/>
    <cellStyle name="Comma [0] 12 2 5 2" xfId="5004" xr:uid="{37D7E6AF-7ED1-4D60-8CBA-4DDE8C9FF3E3}"/>
    <cellStyle name="Comma [0] 12 2 5 2 2" xfId="6536" xr:uid="{E69B2D4F-E358-4044-A6D3-22408EA69BAB}"/>
    <cellStyle name="Comma [0] 12 2 5 2 2 2" xfId="28401" xr:uid="{A096181A-6F5D-47CF-BE19-1DD4CD4D3CB0}"/>
    <cellStyle name="Comma [0] 12 2 5 2 3" xfId="6537" xr:uid="{9C2405BE-19CF-43B3-80D2-30D42D1D5F4E}"/>
    <cellStyle name="Comma [0] 12 2 5 2 3 2" xfId="28402" xr:uid="{BC9DCA6F-59B0-4269-8B51-95E1A0AABECF}"/>
    <cellStyle name="Comma [0] 12 2 5 2 4" xfId="6538" xr:uid="{30E92EFF-BA2A-45EA-B21B-9C6115B46FFE}"/>
    <cellStyle name="Comma [0] 12 2 5 2 4 2" xfId="28403" xr:uid="{C6C31611-3EE3-4EBD-B45F-7E0D0D72F969}"/>
    <cellStyle name="Comma [0] 12 2 5 2 5" xfId="6539" xr:uid="{178DB115-31EE-4D0F-8B8D-C2AFFBDE5B2C}"/>
    <cellStyle name="Comma [0] 12 2 5 2 5 2" xfId="28404" xr:uid="{077E941E-1100-4AE5-B2DF-FB7A42966884}"/>
    <cellStyle name="Comma [0] 12 2 5 2 6" xfId="55091" xr:uid="{FEF08768-3164-49C8-8B62-0BE622AD0EF3}"/>
    <cellStyle name="Comma [0] 12 2 5 2 7" xfId="28400" xr:uid="{3C01F505-67F8-4199-AD33-5C24C6731FBD}"/>
    <cellStyle name="Comma [0] 12 2 5 2 8" xfId="6535" xr:uid="{A5EEC8C3-637A-490F-9C48-56A992989344}"/>
    <cellStyle name="Comma [0] 12 2 5 3" xfId="2369" xr:uid="{612169D5-7F63-47CB-8FCB-EA12F634B978}"/>
    <cellStyle name="Comma [0] 12 2 5 3 2" xfId="6541" xr:uid="{7B183F2D-A854-4ED1-AB2E-D680A160D738}"/>
    <cellStyle name="Comma [0] 12 2 5 3 2 2" xfId="28406" xr:uid="{6905BDD6-55F7-4076-BA4A-8160168AFC82}"/>
    <cellStyle name="Comma [0] 12 2 5 3 3" xfId="6542" xr:uid="{97BCF651-014C-4F71-B3E1-0936909C4B95}"/>
    <cellStyle name="Comma [0] 12 2 5 3 3 2" xfId="28407" xr:uid="{33CEAE44-462E-465F-9FB6-7482A5D132EF}"/>
    <cellStyle name="Comma [0] 12 2 5 3 4" xfId="6543" xr:uid="{54E3B1E4-8056-48FA-9A7D-C38ED93E898E}"/>
    <cellStyle name="Comma [0] 12 2 5 3 4 2" xfId="28408" xr:uid="{41A4195D-0033-475E-88EA-34AFCFFB21C5}"/>
    <cellStyle name="Comma [0] 12 2 5 3 5" xfId="52457" xr:uid="{ED324E3C-F71A-45BE-BFA2-1E101E4D4429}"/>
    <cellStyle name="Comma [0] 12 2 5 3 6" xfId="28405" xr:uid="{3E6AEB01-A2E1-43E8-A432-F42D8AB042B2}"/>
    <cellStyle name="Comma [0] 12 2 5 3 7" xfId="6540" xr:uid="{E19EF02E-B501-49DE-8499-1D13476AFE91}"/>
    <cellStyle name="Comma [0] 12 2 5 4" xfId="6544" xr:uid="{7FBD9F73-1593-4172-9FD0-49BC7C9977B8}"/>
    <cellStyle name="Comma [0] 12 2 5 4 2" xfId="28409" xr:uid="{58487035-47EC-42FA-A14A-61068AF18882}"/>
    <cellStyle name="Comma [0] 12 2 5 5" xfId="6545" xr:uid="{80694DCE-C2A1-4548-BB6B-C558BD56C510}"/>
    <cellStyle name="Comma [0] 12 2 5 5 2" xfId="28410" xr:uid="{B53601CD-EA8D-401E-9ECC-7759738BD0A4}"/>
    <cellStyle name="Comma [0] 12 2 5 6" xfId="51416" xr:uid="{1AE4245F-BB1D-48E8-BEE4-1855B45E0AE1}"/>
    <cellStyle name="Comma [0] 12 2 5 7" xfId="28399" xr:uid="{15449BFA-57C1-4AAC-A762-1F6E4C78296A}"/>
    <cellStyle name="Comma [0] 12 2 5 8" xfId="6534" xr:uid="{4BC5E4D7-C59F-49CE-86A6-54559D4FA573}"/>
    <cellStyle name="Comma [0] 12 2 6" xfId="3361" xr:uid="{C73E709A-EC65-4A07-8ED4-F2FD435E2420}"/>
    <cellStyle name="Comma [0] 12 2 6 2" xfId="5371" xr:uid="{09796380-D6C8-461A-8B81-784D3D56D3AC}"/>
    <cellStyle name="Comma [0] 12 2 6 2 2" xfId="6548" xr:uid="{5CE765AF-1383-4E6E-AA7E-FE832C33F9B5}"/>
    <cellStyle name="Comma [0] 12 2 6 2 2 2" xfId="28413" xr:uid="{D3F2E850-6391-4269-ACDB-DBD4E19281CB}"/>
    <cellStyle name="Comma [0] 12 2 6 2 3" xfId="6549" xr:uid="{EEC3C279-6832-4293-A529-61F6198B32EA}"/>
    <cellStyle name="Comma [0] 12 2 6 2 3 2" xfId="28414" xr:uid="{CFB04851-4DBA-4B7D-BDC9-AC989CC8CABE}"/>
    <cellStyle name="Comma [0] 12 2 6 2 4" xfId="6550" xr:uid="{CA3A4F79-0383-498F-A5E5-1CAF9D88C9F3}"/>
    <cellStyle name="Comma [0] 12 2 6 2 4 2" xfId="28415" xr:uid="{1B54632C-72D0-4ED1-970E-997EDD434737}"/>
    <cellStyle name="Comma [0] 12 2 6 2 5" xfId="6551" xr:uid="{ABDBEE27-7534-407F-AE4E-FECCC0E43FDA}"/>
    <cellStyle name="Comma [0] 12 2 6 2 5 2" xfId="28416" xr:uid="{F03A38B3-FCD7-4AC8-B9D1-274CE5C0F9CF}"/>
    <cellStyle name="Comma [0] 12 2 6 2 6" xfId="55458" xr:uid="{AC18605F-98BD-47CD-927F-5303B83141E5}"/>
    <cellStyle name="Comma [0] 12 2 6 2 7" xfId="28412" xr:uid="{CAF0A683-A24B-4A89-AF3A-0F2EE13CF95C}"/>
    <cellStyle name="Comma [0] 12 2 6 2 8" xfId="6547" xr:uid="{2CA224D1-EFB6-4505-B761-6C96A5D927DD}"/>
    <cellStyle name="Comma [0] 12 2 6 3" xfId="6552" xr:uid="{A0B1EA29-13C8-4D07-B2A8-4A42ADBCE162}"/>
    <cellStyle name="Comma [0] 12 2 6 3 2" xfId="28417" xr:uid="{A117EF3A-3BFB-45A9-A2B6-5C4C02C03B6F}"/>
    <cellStyle name="Comma [0] 12 2 6 4" xfId="6553" xr:uid="{40CB1129-A7CD-4C4A-8E55-14668D7E93A6}"/>
    <cellStyle name="Comma [0] 12 2 6 4 2" xfId="28418" xr:uid="{0B6F70E7-FD25-4CF3-80B9-4097C74C43B1}"/>
    <cellStyle name="Comma [0] 12 2 6 5" xfId="6554" xr:uid="{AC051FAA-F416-4FB0-ABBB-2C9139468FAA}"/>
    <cellStyle name="Comma [0] 12 2 6 5 2" xfId="28419" xr:uid="{57BE5D1E-8693-4670-93A0-BD93B81CF80E}"/>
    <cellStyle name="Comma [0] 12 2 6 6" xfId="6555" xr:uid="{02CD2870-1F36-4FC6-9997-DB345F6342B2}"/>
    <cellStyle name="Comma [0] 12 2 6 6 2" xfId="28420" xr:uid="{81528583-64C8-4807-9B62-10728E96672F}"/>
    <cellStyle name="Comma [0] 12 2 6 7" xfId="53448" xr:uid="{116D4E1A-7B6B-4A02-8FAB-0E0173022D93}"/>
    <cellStyle name="Comma [0] 12 2 6 8" xfId="28411" xr:uid="{71822FCB-5055-448F-8970-5B910BE7DC11}"/>
    <cellStyle name="Comma [0] 12 2 6 9" xfId="6546" xr:uid="{A24A8595-E7AB-4FF5-A19F-AEEB27E64E42}"/>
    <cellStyle name="Comma [0] 12 2 7" xfId="3970" xr:uid="{2F2D2851-2702-40F8-9DED-794A26CEFE08}"/>
    <cellStyle name="Comma [0] 12 2 7 2" xfId="6557" xr:uid="{6ECB8C42-7AD5-45D8-B2BE-E3F3022BB4B2}"/>
    <cellStyle name="Comma [0] 12 2 7 2 2" xfId="28422" xr:uid="{0627B522-8887-4129-B796-3B5E44083091}"/>
    <cellStyle name="Comma [0] 12 2 7 3" xfId="6558" xr:uid="{527C6602-DD04-4590-9D60-E6253F09638A}"/>
    <cellStyle name="Comma [0] 12 2 7 3 2" xfId="28423" xr:uid="{828F7732-A5E4-4C46-A7E7-B66445DC9E6E}"/>
    <cellStyle name="Comma [0] 12 2 7 4" xfId="6559" xr:uid="{D260AB5C-DBBA-4CA2-9912-0D73619E370D}"/>
    <cellStyle name="Comma [0] 12 2 7 4 2" xfId="28424" xr:uid="{8E013057-0016-4062-9D25-8E8875178200}"/>
    <cellStyle name="Comma [0] 12 2 7 5" xfId="6560" xr:uid="{DBBCD36F-8AE3-4644-B32C-43C5B45DFBBB}"/>
    <cellStyle name="Comma [0] 12 2 7 5 2" xfId="28425" xr:uid="{C7F8F1D2-B69E-4DAD-B59D-9F7576BBC350}"/>
    <cellStyle name="Comma [0] 12 2 7 6" xfId="54057" xr:uid="{02451651-876E-42EC-9023-A1D421C1EFCF}"/>
    <cellStyle name="Comma [0] 12 2 7 7" xfId="28421" xr:uid="{3AB28A55-3E1B-4F8F-97CE-7B0A70476A39}"/>
    <cellStyle name="Comma [0] 12 2 7 8" xfId="6556" xr:uid="{45885B3C-ADDB-4CF9-AD4E-F7B93CFABFEC}"/>
    <cellStyle name="Comma [0] 12 2 8" xfId="1849" xr:uid="{59EA110E-161B-479F-B6BE-731D8B91818F}"/>
    <cellStyle name="Comma [0] 12 2 8 2" xfId="6562" xr:uid="{25A7CD81-6D4C-4BBC-A06D-A81996EBCD97}"/>
    <cellStyle name="Comma [0] 12 2 8 2 2" xfId="28427" xr:uid="{4D18A298-692F-438D-A158-E2E9FB0108C8}"/>
    <cellStyle name="Comma [0] 12 2 8 3" xfId="6563" xr:uid="{110A585B-54E5-4B5D-A536-64E1FB19F974}"/>
    <cellStyle name="Comma [0] 12 2 8 3 2" xfId="28428" xr:uid="{D744E316-7C09-41FC-9443-FB3A1F4383C1}"/>
    <cellStyle name="Comma [0] 12 2 8 4" xfId="6564" xr:uid="{9D800253-2761-4C81-95B3-63B254B726AE}"/>
    <cellStyle name="Comma [0] 12 2 8 4 2" xfId="28429" xr:uid="{E7549324-BF09-4E3B-BE2B-61C01F8DAB99}"/>
    <cellStyle name="Comma [0] 12 2 8 5" xfId="51938" xr:uid="{17D75BF4-C690-4178-8496-803DD84E2008}"/>
    <cellStyle name="Comma [0] 12 2 8 6" xfId="28426" xr:uid="{34222E40-6E4F-44CC-B8FE-658DF8DDFFD3}"/>
    <cellStyle name="Comma [0] 12 2 8 7" xfId="6561" xr:uid="{A52220F0-E0E0-496B-9F11-70F2DF36C06A}"/>
    <cellStyle name="Comma [0] 12 2 9" xfId="6565" xr:uid="{7938B39C-3B3B-4938-A125-6BD41573DD10}"/>
    <cellStyle name="Comma [0] 12 2 9 2" xfId="28430" xr:uid="{E9A07C76-D20B-4356-B887-EE7BC0055C35}"/>
    <cellStyle name="Comma [0] 12 3" xfId="342" xr:uid="{C700F178-5885-4E97-A0E4-F9669192740C}"/>
    <cellStyle name="Comma [0] 12 3 10" xfId="50438" xr:uid="{B97E420F-BA87-4E48-B270-4140781FF2F2}"/>
    <cellStyle name="Comma [0] 12 3 11" xfId="28431" xr:uid="{DE261790-3C2A-4C0C-8790-0C79F689FE3D}"/>
    <cellStyle name="Comma [0] 12 3 12" xfId="6566" xr:uid="{CC18D925-1696-45DD-9910-384599017E3A}"/>
    <cellStyle name="Comma [0] 12 3 2" xfId="626" xr:uid="{AA1C5DC5-9640-4038-8046-D393BEB6454B}"/>
    <cellStyle name="Comma [0] 12 3 2 10" xfId="28432" xr:uid="{CA5C2464-5A8B-4E9C-8BD8-13B969AB4E8B}"/>
    <cellStyle name="Comma [0] 12 3 2 11" xfId="6567" xr:uid="{F72E61E0-8260-4EB0-9A3B-868B5A6482CC}"/>
    <cellStyle name="Comma [0] 12 3 2 2" xfId="1131" xr:uid="{956CBB80-0E57-4362-A32F-29E1C42E3079}"/>
    <cellStyle name="Comma [0] 12 3 2 2 2" xfId="4834" xr:uid="{ED740425-DEF7-4F9B-B772-642895BCC49C}"/>
    <cellStyle name="Comma [0] 12 3 2 2 2 2" xfId="6570" xr:uid="{0ED84E80-0DA7-4999-B490-665AE8A9BCBD}"/>
    <cellStyle name="Comma [0] 12 3 2 2 2 2 2" xfId="28435" xr:uid="{A4342E2A-3A7F-4A04-8C30-AC8436E8E425}"/>
    <cellStyle name="Comma [0] 12 3 2 2 2 3" xfId="6571" xr:uid="{E1A0F184-8746-4C4B-B297-47D251B503C6}"/>
    <cellStyle name="Comma [0] 12 3 2 2 2 3 2" xfId="28436" xr:uid="{959E7F97-8171-45E5-83AC-CB995CED9403}"/>
    <cellStyle name="Comma [0] 12 3 2 2 2 4" xfId="6572" xr:uid="{2F356121-B2E0-4055-A8B2-0905390FE935}"/>
    <cellStyle name="Comma [0] 12 3 2 2 2 4 2" xfId="28437" xr:uid="{F96FE851-719A-435D-9D46-4B23375E5E83}"/>
    <cellStyle name="Comma [0] 12 3 2 2 2 5" xfId="6573" xr:uid="{38A4A17A-DDAE-4AB1-B566-D5015B91C725}"/>
    <cellStyle name="Comma [0] 12 3 2 2 2 5 2" xfId="28438" xr:uid="{E8016DC1-5A46-4727-833E-86E0745272EF}"/>
    <cellStyle name="Comma [0] 12 3 2 2 2 6" xfId="54921" xr:uid="{5DA3EF93-150D-4698-B97E-EBCC9BB1FC29}"/>
    <cellStyle name="Comma [0] 12 3 2 2 2 7" xfId="28434" xr:uid="{A1B5CBC8-1AE9-4141-ADBD-4B0065DB37D8}"/>
    <cellStyle name="Comma [0] 12 3 2 2 2 8" xfId="6569" xr:uid="{2E3F17E8-321D-4D82-904A-A65F81D1A814}"/>
    <cellStyle name="Comma [0] 12 3 2 2 3" xfId="3169" xr:uid="{831C3B65-2187-438C-9662-B0E61DFEDC37}"/>
    <cellStyle name="Comma [0] 12 3 2 2 3 2" xfId="6575" xr:uid="{4BF46F49-79D1-4159-8F83-6249A0A3B15B}"/>
    <cellStyle name="Comma [0] 12 3 2 2 3 2 2" xfId="28440" xr:uid="{52898EA4-3810-45FA-A0C4-7A090DBFB9F3}"/>
    <cellStyle name="Comma [0] 12 3 2 2 3 3" xfId="6576" xr:uid="{3A5A2C73-8FE6-486A-B59A-C9DDAF0A1DAA}"/>
    <cellStyle name="Comma [0] 12 3 2 2 3 3 2" xfId="28441" xr:uid="{35B61020-6A14-4682-BA03-70F18E65DA18}"/>
    <cellStyle name="Comma [0] 12 3 2 2 3 4" xfId="6577" xr:uid="{8EAF195D-2BE3-4E41-A97A-B5BAC36524AE}"/>
    <cellStyle name="Comma [0] 12 3 2 2 3 4 2" xfId="28442" xr:uid="{416DA54D-6523-4967-97BB-142581E5A51D}"/>
    <cellStyle name="Comma [0] 12 3 2 2 3 5" xfId="53256" xr:uid="{8B2DA631-B64C-4188-9D92-1442B2ABA7CA}"/>
    <cellStyle name="Comma [0] 12 3 2 2 3 6" xfId="28439" xr:uid="{490E90CC-CACC-4940-9DE7-4675E53906C8}"/>
    <cellStyle name="Comma [0] 12 3 2 2 3 7" xfId="6574" xr:uid="{85D01ECD-381F-42BF-A461-A98A8D4EDDB0}"/>
    <cellStyle name="Comma [0] 12 3 2 2 4" xfId="6578" xr:uid="{B01801B8-72F9-4E93-995C-5674FF49A795}"/>
    <cellStyle name="Comma [0] 12 3 2 2 4 2" xfId="28443" xr:uid="{E3C2714A-1FDB-4EAA-97E0-384FEC5C0275}"/>
    <cellStyle name="Comma [0] 12 3 2 2 5" xfId="6579" xr:uid="{ABAB367D-D2F1-4342-92FF-0B128A8B4172}"/>
    <cellStyle name="Comma [0] 12 3 2 2 5 2" xfId="28444" xr:uid="{8D5AE888-E77C-4D8B-AC71-1173E914A0DE}"/>
    <cellStyle name="Comma [0] 12 3 2 2 6" xfId="51223" xr:uid="{77E13B8B-9C6F-4170-85F9-3080DC090DF5}"/>
    <cellStyle name="Comma [0] 12 3 2 2 7" xfId="28433" xr:uid="{B89C8268-7127-4482-A91D-B4AE0A51644F}"/>
    <cellStyle name="Comma [0] 12 3 2 2 8" xfId="6568" xr:uid="{B0857890-4482-4A71-9237-B2C1CE6991F4}"/>
    <cellStyle name="Comma [0] 12 3 2 3" xfId="1625" xr:uid="{F2EB709E-9A40-4897-BB88-DEC5B040FBC0}"/>
    <cellStyle name="Comma [0] 12 3 2 3 2" xfId="5234" xr:uid="{F5317A63-EDDD-4736-9110-363DE769F08E}"/>
    <cellStyle name="Comma [0] 12 3 2 3 2 2" xfId="6582" xr:uid="{909DBE36-8BB8-41C0-9E1B-8EB2563CFEFD}"/>
    <cellStyle name="Comma [0] 12 3 2 3 2 2 2" xfId="28447" xr:uid="{75C9F807-3977-4234-A577-9B503ED29F08}"/>
    <cellStyle name="Comma [0] 12 3 2 3 2 3" xfId="6583" xr:uid="{58A42548-DAD1-4623-AB82-E05E5D9D3C46}"/>
    <cellStyle name="Comma [0] 12 3 2 3 2 3 2" xfId="28448" xr:uid="{C3DB6ABD-3E9B-45AE-8719-338934D4B7E5}"/>
    <cellStyle name="Comma [0] 12 3 2 3 2 4" xfId="6584" xr:uid="{C42D4A1D-6FB9-4B65-A5F4-070531AF8291}"/>
    <cellStyle name="Comma [0] 12 3 2 3 2 4 2" xfId="28449" xr:uid="{4DD73A17-84A8-4B7B-82A4-6BECFD7E288C}"/>
    <cellStyle name="Comma [0] 12 3 2 3 2 5" xfId="6585" xr:uid="{2077A699-0E91-4788-9EB4-D5E8762DFCE9}"/>
    <cellStyle name="Comma [0] 12 3 2 3 2 5 2" xfId="28450" xr:uid="{FCCCAA27-2F19-4458-80F3-53147B1FFC02}"/>
    <cellStyle name="Comma [0] 12 3 2 3 2 6" xfId="55321" xr:uid="{CEA2FE85-77F6-48DF-84D2-B5266C168C02}"/>
    <cellStyle name="Comma [0] 12 3 2 3 2 7" xfId="28446" xr:uid="{38BF57D1-DE7B-47A2-8740-5EA3FD348466}"/>
    <cellStyle name="Comma [0] 12 3 2 3 2 8" xfId="6581" xr:uid="{3EA580C8-05BC-46DB-BCE2-F6CA12AC6DA9}"/>
    <cellStyle name="Comma [0] 12 3 2 3 3" xfId="2672" xr:uid="{0A9B3272-CD86-4144-8E14-46365A4FC5DC}"/>
    <cellStyle name="Comma [0] 12 3 2 3 3 2" xfId="6587" xr:uid="{412FEAD0-D02C-4D3C-843A-A6FA8C8515D6}"/>
    <cellStyle name="Comma [0] 12 3 2 3 3 2 2" xfId="28452" xr:uid="{A894D3C5-8C57-4D96-96E9-3D118F3B0621}"/>
    <cellStyle name="Comma [0] 12 3 2 3 3 3" xfId="6588" xr:uid="{9CB2B761-4426-49A6-8A84-CE91F57DBE37}"/>
    <cellStyle name="Comma [0] 12 3 2 3 3 3 2" xfId="28453" xr:uid="{61151472-B1CB-4CB6-B78D-1EBA51A36E19}"/>
    <cellStyle name="Comma [0] 12 3 2 3 3 4" xfId="6589" xr:uid="{4C11A584-64C4-4927-82F5-7E63A7628918}"/>
    <cellStyle name="Comma [0] 12 3 2 3 3 4 2" xfId="28454" xr:uid="{72D21539-67C5-4E58-AED9-2814577EED30}"/>
    <cellStyle name="Comma [0] 12 3 2 3 3 5" xfId="52760" xr:uid="{F24FBF35-ED36-4E22-B750-5E96B31219AB}"/>
    <cellStyle name="Comma [0] 12 3 2 3 3 6" xfId="28451" xr:uid="{5C254A4B-8034-4302-88A0-2C2069524DF9}"/>
    <cellStyle name="Comma [0] 12 3 2 3 3 7" xfId="6586" xr:uid="{465471CE-ECBE-4B49-A8C0-F63624AEF426}"/>
    <cellStyle name="Comma [0] 12 3 2 3 4" xfId="6590" xr:uid="{9C440BCB-5689-4980-9CD7-530D33E2C3E8}"/>
    <cellStyle name="Comma [0] 12 3 2 3 4 2" xfId="28455" xr:uid="{F19BCC4D-A68A-4918-8060-5D7EC65F1648}"/>
    <cellStyle name="Comma [0] 12 3 2 3 5" xfId="6591" xr:uid="{3B4979B5-9FFA-4444-8BB0-2746D85E2A0F}"/>
    <cellStyle name="Comma [0] 12 3 2 3 5 2" xfId="28456" xr:uid="{3476AEB6-A8A0-4FF1-81BE-E93E92482AAB}"/>
    <cellStyle name="Comma [0] 12 3 2 3 6" xfId="51717" xr:uid="{FC6D7077-0224-440F-BC88-612C1CE9503D}"/>
    <cellStyle name="Comma [0] 12 3 2 3 7" xfId="28445" xr:uid="{BD5EF452-F13C-4845-A352-072DCEF011D2}"/>
    <cellStyle name="Comma [0] 12 3 2 3 8" xfId="6580" xr:uid="{0BB1C0B2-874B-4C82-8DF5-128D52F251A6}"/>
    <cellStyle name="Comma [0] 12 3 2 4" xfId="3664" xr:uid="{A018B23C-083C-4EF0-94DA-4E7585558E1D}"/>
    <cellStyle name="Comma [0] 12 3 2 4 2" xfId="5602" xr:uid="{E4619963-58A5-4874-94E1-7B54B215907F}"/>
    <cellStyle name="Comma [0] 12 3 2 4 2 2" xfId="6594" xr:uid="{CD9FC625-8F6B-4FAF-80D9-AF3CBC6B48FF}"/>
    <cellStyle name="Comma [0] 12 3 2 4 2 2 2" xfId="28459" xr:uid="{BE144327-DCC2-4F62-BD1A-9ACE060D41AF}"/>
    <cellStyle name="Comma [0] 12 3 2 4 2 3" xfId="6595" xr:uid="{1BBDA223-9A44-4FC1-9548-3E284A2F4C95}"/>
    <cellStyle name="Comma [0] 12 3 2 4 2 3 2" xfId="28460" xr:uid="{3F5C5481-4B15-4927-8F32-EF48F6E68867}"/>
    <cellStyle name="Comma [0] 12 3 2 4 2 4" xfId="6596" xr:uid="{602DFD24-5B6A-4EA2-A67D-6D634E3B9984}"/>
    <cellStyle name="Comma [0] 12 3 2 4 2 4 2" xfId="28461" xr:uid="{577C02F0-409D-4DCE-B1AA-D36BA2323701}"/>
    <cellStyle name="Comma [0] 12 3 2 4 2 5" xfId="6597" xr:uid="{78B20B26-5B83-4DDD-A1DF-254A99775B14}"/>
    <cellStyle name="Comma [0] 12 3 2 4 2 5 2" xfId="28462" xr:uid="{B16CF672-57CC-4348-8BA3-F34214FCAEBF}"/>
    <cellStyle name="Comma [0] 12 3 2 4 2 6" xfId="55689" xr:uid="{664585E5-EC90-4670-96A8-01D0FFC72C80}"/>
    <cellStyle name="Comma [0] 12 3 2 4 2 7" xfId="28458" xr:uid="{FA7256C5-02BB-472D-906D-FBD4DC7270B5}"/>
    <cellStyle name="Comma [0] 12 3 2 4 2 8" xfId="6593" xr:uid="{8A1E8570-8B39-48B7-B756-617EAFB28F8E}"/>
    <cellStyle name="Comma [0] 12 3 2 4 3" xfId="6598" xr:uid="{FB5FEB82-8BEB-4A22-9695-91FC3DCE8EC7}"/>
    <cellStyle name="Comma [0] 12 3 2 4 3 2" xfId="28463" xr:uid="{C2141730-1A65-415A-AC14-35A4B4DECFA2}"/>
    <cellStyle name="Comma [0] 12 3 2 4 4" xfId="6599" xr:uid="{41ADA6A8-372B-48E8-A598-A82801D0E5F9}"/>
    <cellStyle name="Comma [0] 12 3 2 4 4 2" xfId="28464" xr:uid="{10DE137D-3E40-4F92-A24D-4D8856BBE488}"/>
    <cellStyle name="Comma [0] 12 3 2 4 5" xfId="6600" xr:uid="{AF39484B-2AD2-41AF-B5B8-78816C93F55F}"/>
    <cellStyle name="Comma [0] 12 3 2 4 5 2" xfId="28465" xr:uid="{634A035C-A912-4B48-A481-83C4B93E3B3E}"/>
    <cellStyle name="Comma [0] 12 3 2 4 6" xfId="6601" xr:uid="{78BC7A23-5A65-478E-BD0A-B58460D6B171}"/>
    <cellStyle name="Comma [0] 12 3 2 4 6 2" xfId="28466" xr:uid="{7A8483A4-9C71-4C9B-A3B3-DE993AF41808}"/>
    <cellStyle name="Comma [0] 12 3 2 4 7" xfId="53751" xr:uid="{0325F21B-B34E-42D5-B188-CEA00F019933}"/>
    <cellStyle name="Comma [0] 12 3 2 4 8" xfId="28457" xr:uid="{01EDB87D-FCA7-46E3-846E-E2DE36614160}"/>
    <cellStyle name="Comma [0] 12 3 2 4 9" xfId="6592" xr:uid="{311A9D61-6B88-42D4-9810-CACB919C75A3}"/>
    <cellStyle name="Comma [0] 12 3 2 5" xfId="4337" xr:uid="{55857E2E-4969-48C2-A8CC-2F3A362AA3DF}"/>
    <cellStyle name="Comma [0] 12 3 2 5 2" xfId="6603" xr:uid="{40C887FA-752D-4E1A-93AD-607B60330A62}"/>
    <cellStyle name="Comma [0] 12 3 2 5 2 2" xfId="28468" xr:uid="{EC283156-4176-4825-9DCC-1C101DB781FA}"/>
    <cellStyle name="Comma [0] 12 3 2 5 3" xfId="6604" xr:uid="{0EEAB2AC-62C2-45CF-9AED-FE002DDD37C8}"/>
    <cellStyle name="Comma [0] 12 3 2 5 3 2" xfId="28469" xr:uid="{69390B75-A0B1-4390-BDF9-AD4A63160B61}"/>
    <cellStyle name="Comma [0] 12 3 2 5 4" xfId="6605" xr:uid="{B0D28D73-6237-4F5D-A34E-0868D822CCDE}"/>
    <cellStyle name="Comma [0] 12 3 2 5 4 2" xfId="28470" xr:uid="{EBE30B26-7868-4BBB-AC59-3AEC602A6554}"/>
    <cellStyle name="Comma [0] 12 3 2 5 5" xfId="6606" xr:uid="{3399285C-F123-4C50-B2D3-AA1887D62CB8}"/>
    <cellStyle name="Comma [0] 12 3 2 5 5 2" xfId="28471" xr:uid="{70D3836B-3C09-4161-BE9A-76924554A01F}"/>
    <cellStyle name="Comma [0] 12 3 2 5 6" xfId="54424" xr:uid="{918D509D-209D-4245-A99A-5240FF9B60CB}"/>
    <cellStyle name="Comma [0] 12 3 2 5 7" xfId="28467" xr:uid="{55B2539C-81FE-4315-AE8C-E4F2CD74125F}"/>
    <cellStyle name="Comma [0] 12 3 2 5 8" xfId="6602" xr:uid="{72C36BB2-DFB2-4B94-B27C-596F1ACB3977}"/>
    <cellStyle name="Comma [0] 12 3 2 6" xfId="2151" xr:uid="{E295E4F5-E3BE-4055-A17A-46BEF9B25B62}"/>
    <cellStyle name="Comma [0] 12 3 2 6 2" xfId="6608" xr:uid="{9F726F74-B0B5-4889-A20D-2A9A766FD69D}"/>
    <cellStyle name="Comma [0] 12 3 2 6 2 2" xfId="28473" xr:uid="{A537AD71-0F73-44A3-98EC-C1004F0292C0}"/>
    <cellStyle name="Comma [0] 12 3 2 6 3" xfId="6609" xr:uid="{6801A6E6-9FA8-498B-8D83-4960930FFC6A}"/>
    <cellStyle name="Comma [0] 12 3 2 6 3 2" xfId="28474" xr:uid="{FD9C368C-B391-44C1-BC78-E34751D067C8}"/>
    <cellStyle name="Comma [0] 12 3 2 6 4" xfId="6610" xr:uid="{C7A0B42F-4FCB-47CE-B691-748CC533AD58}"/>
    <cellStyle name="Comma [0] 12 3 2 6 4 2" xfId="28475" xr:uid="{644D257F-9C9A-4739-9DE9-E41299AA40D0}"/>
    <cellStyle name="Comma [0] 12 3 2 6 5" xfId="52240" xr:uid="{869009FA-F9E6-4D3D-9930-97078771BEE3}"/>
    <cellStyle name="Comma [0] 12 3 2 6 6" xfId="28472" xr:uid="{6D10722D-7263-44A7-AE51-B0E29AF69853}"/>
    <cellStyle name="Comma [0] 12 3 2 6 7" xfId="6607" xr:uid="{33BFCB05-1738-49CC-BD58-46E2A0584FD2}"/>
    <cellStyle name="Comma [0] 12 3 2 7" xfId="6611" xr:uid="{0077FFCC-A05E-4147-B6D4-A8C432AB73AF}"/>
    <cellStyle name="Comma [0] 12 3 2 7 2" xfId="28476" xr:uid="{8C1AE01F-7F0B-4E09-9822-44A1FE57546A}"/>
    <cellStyle name="Comma [0] 12 3 2 8" xfId="6612" xr:uid="{EC38FEFB-1B53-47E7-854F-092A1ADF0624}"/>
    <cellStyle name="Comma [0] 12 3 2 8 2" xfId="28477" xr:uid="{E4262F9A-F26F-4E04-9D17-8634EC1B3303}"/>
    <cellStyle name="Comma [0] 12 3 2 9" xfId="50720" xr:uid="{41E13186-7064-470E-92E0-8D0DEA090BEE}"/>
    <cellStyle name="Comma [0] 12 3 3" xfId="883" xr:uid="{1C144922-2BCF-47E8-8122-CA696C3F9245}"/>
    <cellStyle name="Comma [0] 12 3 3 2" xfId="4586" xr:uid="{E3668D88-930C-4323-815E-8AD5B12FF4D3}"/>
    <cellStyle name="Comma [0] 12 3 3 2 2" xfId="6615" xr:uid="{6F3638B3-CF82-4100-966F-E9A55F5BB52F}"/>
    <cellStyle name="Comma [0] 12 3 3 2 2 2" xfId="28480" xr:uid="{CC655C3B-3569-461F-8C7A-96B997255EA2}"/>
    <cellStyle name="Comma [0] 12 3 3 2 3" xfId="6616" xr:uid="{689E0764-6A14-46A3-A913-FED674539C2F}"/>
    <cellStyle name="Comma [0] 12 3 3 2 3 2" xfId="28481" xr:uid="{239BC094-EDB5-4F52-9A06-47BEBF8AF647}"/>
    <cellStyle name="Comma [0] 12 3 3 2 4" xfId="6617" xr:uid="{1E2CBD92-1786-4691-A14F-3AF70179497B}"/>
    <cellStyle name="Comma [0] 12 3 3 2 4 2" xfId="28482" xr:uid="{29D0CB41-360B-4FC1-B7B6-241AECAFD43A}"/>
    <cellStyle name="Comma [0] 12 3 3 2 5" xfId="6618" xr:uid="{BFCB3396-28C7-4E65-95D5-E86DF05E8694}"/>
    <cellStyle name="Comma [0] 12 3 3 2 5 2" xfId="28483" xr:uid="{65F6E228-62A8-43D9-AD01-61B23CFB2B43}"/>
    <cellStyle name="Comma [0] 12 3 3 2 6" xfId="54673" xr:uid="{FBA7EFD2-C4D5-409E-A0D7-CCA48F17DFAC}"/>
    <cellStyle name="Comma [0] 12 3 3 2 7" xfId="28479" xr:uid="{F4CEBEB5-DBD7-4B94-87D1-EA26A1B075C8}"/>
    <cellStyle name="Comma [0] 12 3 3 2 8" xfId="6614" xr:uid="{08C5E224-F3DC-4263-857A-BFC0F67643B9}"/>
    <cellStyle name="Comma [0] 12 3 3 3" xfId="2921" xr:uid="{3B5B662C-B62A-4940-AB14-8045ACE9EEF7}"/>
    <cellStyle name="Comma [0] 12 3 3 3 2" xfId="6620" xr:uid="{795015DF-64D8-4482-AF3C-B6E333366DA5}"/>
    <cellStyle name="Comma [0] 12 3 3 3 2 2" xfId="28485" xr:uid="{4F900021-D686-4E7B-B00B-D10E00EDB202}"/>
    <cellStyle name="Comma [0] 12 3 3 3 3" xfId="6621" xr:uid="{EC3479F2-E653-4524-9EA7-84258760A06A}"/>
    <cellStyle name="Comma [0] 12 3 3 3 3 2" xfId="28486" xr:uid="{C698F623-9B2E-4331-BFCF-042F71C8BD4F}"/>
    <cellStyle name="Comma [0] 12 3 3 3 4" xfId="6622" xr:uid="{C4452DB0-1E0B-48A4-9AB1-331C2A7C19B4}"/>
    <cellStyle name="Comma [0] 12 3 3 3 4 2" xfId="28487" xr:uid="{2B7547C7-9D15-46A0-919C-3A3C4C84A01D}"/>
    <cellStyle name="Comma [0] 12 3 3 3 5" xfId="53008" xr:uid="{45B13F5A-1378-40EE-8E38-EFC77B338B70}"/>
    <cellStyle name="Comma [0] 12 3 3 3 6" xfId="28484" xr:uid="{F2E65B19-B03C-4959-BBD5-31BBC8880010}"/>
    <cellStyle name="Comma [0] 12 3 3 3 7" xfId="6619" xr:uid="{E5B2CC7C-466B-4524-BE0D-2E1E7EC7B3BD}"/>
    <cellStyle name="Comma [0] 12 3 3 4" xfId="6623" xr:uid="{14B752B5-F867-4270-B98B-47C7601384F1}"/>
    <cellStyle name="Comma [0] 12 3 3 4 2" xfId="28488" xr:uid="{7DDC3649-24C7-4799-BE1C-EFE860968F4F}"/>
    <cellStyle name="Comma [0] 12 3 3 5" xfId="6624" xr:uid="{BCAE5E7F-059A-41CE-85F3-38BCE1A80760}"/>
    <cellStyle name="Comma [0] 12 3 3 5 2" xfId="28489" xr:uid="{597DC00D-0A34-4591-9E99-4B05AF039795}"/>
    <cellStyle name="Comma [0] 12 3 3 6" xfId="50975" xr:uid="{B646D0C7-2E19-449D-AA98-A9458933FDAC}"/>
    <cellStyle name="Comma [0] 12 3 3 7" xfId="28478" xr:uid="{354805C3-99C4-4D20-9B4D-C0DFA29451D2}"/>
    <cellStyle name="Comma [0] 12 3 3 8" xfId="6613" xr:uid="{8A6B8A25-C4DF-4CAE-8D57-66BC5E1384E3}"/>
    <cellStyle name="Comma [0] 12 3 4" xfId="1378" xr:uid="{4CE42FCE-763D-4AA9-B2DE-72BAFD7697BB}"/>
    <cellStyle name="Comma [0] 12 3 4 2" xfId="5051" xr:uid="{B2DA2C3F-C733-410E-B478-FFB8C7FAF3B3}"/>
    <cellStyle name="Comma [0] 12 3 4 2 2" xfId="6627" xr:uid="{8E157697-F99D-40B7-BE96-5FC5C0D4A567}"/>
    <cellStyle name="Comma [0] 12 3 4 2 2 2" xfId="28492" xr:uid="{0E5D4D67-5144-49F4-B3F5-7A63439B7B4E}"/>
    <cellStyle name="Comma [0] 12 3 4 2 3" xfId="6628" xr:uid="{152A4E6F-4F0C-48FD-A6AB-3FB3783727E5}"/>
    <cellStyle name="Comma [0] 12 3 4 2 3 2" xfId="28493" xr:uid="{DCFF733A-F991-4362-8E54-BCA2F4CC3909}"/>
    <cellStyle name="Comma [0] 12 3 4 2 4" xfId="6629" xr:uid="{417DC2BB-BBC3-4B6F-BF5C-18DFFF64962D}"/>
    <cellStyle name="Comma [0] 12 3 4 2 4 2" xfId="28494" xr:uid="{B4DE1925-617C-4326-AA2F-3B9CE51E0ED7}"/>
    <cellStyle name="Comma [0] 12 3 4 2 5" xfId="6630" xr:uid="{51FFBB03-D8D1-4708-8FA5-C9E8A34C70C1}"/>
    <cellStyle name="Comma [0] 12 3 4 2 5 2" xfId="28495" xr:uid="{F5DD8DDD-3612-412A-A665-A0C667760F42}"/>
    <cellStyle name="Comma [0] 12 3 4 2 6" xfId="55138" xr:uid="{AD593B89-C605-47C9-82D4-46C9FA1A6EED}"/>
    <cellStyle name="Comma [0] 12 3 4 2 7" xfId="28491" xr:uid="{84351035-EEEE-4760-AFCF-0A728B9413AC}"/>
    <cellStyle name="Comma [0] 12 3 4 2 8" xfId="6626" xr:uid="{B14F6195-BD81-4E7B-B144-9D0E2ED92691}"/>
    <cellStyle name="Comma [0] 12 3 4 3" xfId="2424" xr:uid="{E03A1FA8-50EE-499C-8E99-0D2A2D951814}"/>
    <cellStyle name="Comma [0] 12 3 4 3 2" xfId="6632" xr:uid="{DC172B75-1785-45C2-99CB-79C8E45F9AED}"/>
    <cellStyle name="Comma [0] 12 3 4 3 2 2" xfId="28497" xr:uid="{546758AD-A70A-4BA6-A2F4-5FB60CF07CA9}"/>
    <cellStyle name="Comma [0] 12 3 4 3 3" xfId="6633" xr:uid="{37D6D84D-489C-4B0A-AF22-D2F2BD3B3F55}"/>
    <cellStyle name="Comma [0] 12 3 4 3 3 2" xfId="28498" xr:uid="{DBD9FD5C-D71F-44BD-A6B2-8BAB86C26317}"/>
    <cellStyle name="Comma [0] 12 3 4 3 4" xfId="6634" xr:uid="{2B53E844-517E-4090-8A5C-5CE10CEF16A3}"/>
    <cellStyle name="Comma [0] 12 3 4 3 4 2" xfId="28499" xr:uid="{B012FBF9-6247-4748-97A1-0438A02B9DF1}"/>
    <cellStyle name="Comma [0] 12 3 4 3 5" xfId="52512" xr:uid="{A2D4A5B0-5420-44C6-BD79-0E6260FA34A8}"/>
    <cellStyle name="Comma [0] 12 3 4 3 6" xfId="28496" xr:uid="{95DA341E-D58E-4388-8D3F-804B7039AA58}"/>
    <cellStyle name="Comma [0] 12 3 4 3 7" xfId="6631" xr:uid="{4B9429E7-0EC7-49FB-99CF-CE6B57FD65EF}"/>
    <cellStyle name="Comma [0] 12 3 4 4" xfId="6635" xr:uid="{C43C7F3A-90D9-4AAC-9260-BD42B57551AA}"/>
    <cellStyle name="Comma [0] 12 3 4 4 2" xfId="28500" xr:uid="{C166071A-23E2-42A9-9646-D17306BAF8B0}"/>
    <cellStyle name="Comma [0] 12 3 4 5" xfId="6636" xr:uid="{BB930616-7F1D-482C-9F25-005EB728B8E4}"/>
    <cellStyle name="Comma [0] 12 3 4 5 2" xfId="28501" xr:uid="{D900A22C-2E17-4369-818E-9C6D1E78B350}"/>
    <cellStyle name="Comma [0] 12 3 4 6" xfId="51470" xr:uid="{DB96A1C7-C844-4246-BD75-9F1DDDBFD163}"/>
    <cellStyle name="Comma [0] 12 3 4 7" xfId="28490" xr:uid="{DBD73553-BA4C-4FAC-9C85-BDE45E5DA1F8}"/>
    <cellStyle name="Comma [0] 12 3 4 8" xfId="6625" xr:uid="{CC452198-F31A-47FA-A2F9-3A8494540B5D}"/>
    <cellStyle name="Comma [0] 12 3 5" xfId="3415" xr:uid="{97DE7963-94B7-445B-AB74-55B9C99B95D6}"/>
    <cellStyle name="Comma [0] 12 3 5 2" xfId="5418" xr:uid="{05CD5A02-5C75-4E33-B213-B5FC7C29E99E}"/>
    <cellStyle name="Comma [0] 12 3 5 2 2" xfId="6639" xr:uid="{82AC22B7-6B34-4F37-995C-0005FFA8964D}"/>
    <cellStyle name="Comma [0] 12 3 5 2 2 2" xfId="28504" xr:uid="{6B64E1C7-0709-46B1-A149-8D798078C5D3}"/>
    <cellStyle name="Comma [0] 12 3 5 2 3" xfId="6640" xr:uid="{E9F7184D-C74E-4F32-88CB-C93CDE496EBE}"/>
    <cellStyle name="Comma [0] 12 3 5 2 3 2" xfId="28505" xr:uid="{E5B7A64C-482C-4A74-AB32-9BD285B31E53}"/>
    <cellStyle name="Comma [0] 12 3 5 2 4" xfId="6641" xr:uid="{32D329EC-21F9-4436-A68D-8B63A3EFA3FD}"/>
    <cellStyle name="Comma [0] 12 3 5 2 4 2" xfId="28506" xr:uid="{0E0A0E25-25EA-47F4-84A0-EDE5FCCF45E0}"/>
    <cellStyle name="Comma [0] 12 3 5 2 5" xfId="6642" xr:uid="{B3C8CADA-398B-492B-9ADA-8012EC0E770D}"/>
    <cellStyle name="Comma [0] 12 3 5 2 5 2" xfId="28507" xr:uid="{6A5187C5-F3DB-4962-83F9-D41488D7174F}"/>
    <cellStyle name="Comma [0] 12 3 5 2 6" xfId="55505" xr:uid="{68BCC53D-6153-4AA6-A20B-8417F74A3EC5}"/>
    <cellStyle name="Comma [0] 12 3 5 2 7" xfId="28503" xr:uid="{8CB2C8E4-0BFD-4361-B64F-BAE4D2EB4DDA}"/>
    <cellStyle name="Comma [0] 12 3 5 2 8" xfId="6638" xr:uid="{905A1136-C615-4D03-8781-F374452D2B86}"/>
    <cellStyle name="Comma [0] 12 3 5 3" xfId="6643" xr:uid="{A1BF6540-47CB-4FFE-8193-DB988F76181B}"/>
    <cellStyle name="Comma [0] 12 3 5 3 2" xfId="28508" xr:uid="{49FE73EB-B251-4A71-BD95-9E93EF958CDC}"/>
    <cellStyle name="Comma [0] 12 3 5 4" xfId="6644" xr:uid="{41E793AB-AE12-47CF-83B3-EB709959555C}"/>
    <cellStyle name="Comma [0] 12 3 5 4 2" xfId="28509" xr:uid="{FD8C4F5F-0C25-4438-A266-725CA62FD7CC}"/>
    <cellStyle name="Comma [0] 12 3 5 5" xfId="6645" xr:uid="{2D3A379B-36B8-432F-9789-D35CE82EAAF3}"/>
    <cellStyle name="Comma [0] 12 3 5 5 2" xfId="28510" xr:uid="{F784067D-AD69-4BEB-9270-248601B0CFFD}"/>
    <cellStyle name="Comma [0] 12 3 5 6" xfId="6646" xr:uid="{4C03F0DA-7266-4B98-A216-407F6453328E}"/>
    <cellStyle name="Comma [0] 12 3 5 6 2" xfId="28511" xr:uid="{73FEA6D2-AC3F-450C-A411-2BF5EA1D4ED5}"/>
    <cellStyle name="Comma [0] 12 3 5 7" xfId="53502" xr:uid="{7ED7EA58-5342-48C7-9D4C-47D4845B8430}"/>
    <cellStyle name="Comma [0] 12 3 5 8" xfId="28502" xr:uid="{02B2308E-D3A9-400F-A3F7-D0E2D437D971}"/>
    <cellStyle name="Comma [0] 12 3 5 9" xfId="6637" xr:uid="{FBA4C78E-3735-494B-8F67-01720FFDE0BD}"/>
    <cellStyle name="Comma [0] 12 3 6" xfId="4056" xr:uid="{2AF59445-ADE2-440E-BDF2-9860894AB607}"/>
    <cellStyle name="Comma [0] 12 3 6 2" xfId="6648" xr:uid="{EBA63FBC-09CA-4716-B4F3-B62AA54FD088}"/>
    <cellStyle name="Comma [0] 12 3 6 2 2" xfId="28513" xr:uid="{32990C99-3744-413F-980D-40C22355CEF3}"/>
    <cellStyle name="Comma [0] 12 3 6 3" xfId="6649" xr:uid="{10F3A1B5-292D-434F-9850-45E3E69A8D5C}"/>
    <cellStyle name="Comma [0] 12 3 6 3 2" xfId="28514" xr:uid="{D9621B50-C7D2-41D7-8A73-122C2844A7BF}"/>
    <cellStyle name="Comma [0] 12 3 6 4" xfId="6650" xr:uid="{CA1CFD2C-8284-4F51-AF46-0C3A63757DCB}"/>
    <cellStyle name="Comma [0] 12 3 6 4 2" xfId="28515" xr:uid="{3DFF09BE-246A-47C0-AEDF-F6314A1E740D}"/>
    <cellStyle name="Comma [0] 12 3 6 5" xfId="6651" xr:uid="{919419C1-F52C-4FBA-A608-AC1017F59E77}"/>
    <cellStyle name="Comma [0] 12 3 6 5 2" xfId="28516" xr:uid="{23944637-95D5-47B2-9337-BFC185981FFD}"/>
    <cellStyle name="Comma [0] 12 3 6 6" xfId="54143" xr:uid="{28F116BF-9801-4D2A-9B56-BD479BE7F51D}"/>
    <cellStyle name="Comma [0] 12 3 6 7" xfId="28512" xr:uid="{0A2AE6C4-32AF-44F6-9CC3-6B7C564AF4D3}"/>
    <cellStyle name="Comma [0] 12 3 6 8" xfId="6647" xr:uid="{D68B1BF7-67F8-45A5-959C-F832AD2AC697}"/>
    <cellStyle name="Comma [0] 12 3 7" xfId="1904" xr:uid="{60D7AA1E-F90E-4CCD-BB33-F9B8472F7B1C}"/>
    <cellStyle name="Comma [0] 12 3 7 2" xfId="6653" xr:uid="{3B7F246F-ACDE-4E2C-97B5-14FD0748D0C2}"/>
    <cellStyle name="Comma [0] 12 3 7 2 2" xfId="28518" xr:uid="{0695176A-2813-4E5F-B88F-0A9B70FB344A}"/>
    <cellStyle name="Comma [0] 12 3 7 3" xfId="6654" xr:uid="{6A5B41B8-4B81-4BFF-A196-99568E8A9F9F}"/>
    <cellStyle name="Comma [0] 12 3 7 3 2" xfId="28519" xr:uid="{7B84C672-A2FE-4CAA-B8BC-22131439398A}"/>
    <cellStyle name="Comma [0] 12 3 7 4" xfId="6655" xr:uid="{1A825225-C823-48B3-B264-4806B19A51F8}"/>
    <cellStyle name="Comma [0] 12 3 7 4 2" xfId="28520" xr:uid="{A1639801-A125-4AC7-BE01-BD100F329BDE}"/>
    <cellStyle name="Comma [0] 12 3 7 5" xfId="51993" xr:uid="{070890BA-5CB0-439D-9F76-7EB70947821A}"/>
    <cellStyle name="Comma [0] 12 3 7 6" xfId="28517" xr:uid="{6E75A980-3F00-445A-903E-D2A879C25710}"/>
    <cellStyle name="Comma [0] 12 3 7 7" xfId="6652" xr:uid="{9876D214-C14B-478B-8C99-49F405D230E2}"/>
    <cellStyle name="Comma [0] 12 3 8" xfId="6656" xr:uid="{668E8D84-614C-415C-8477-B0A673CE425F}"/>
    <cellStyle name="Comma [0] 12 3 8 2" xfId="28521" xr:uid="{973708B0-22A4-4516-9521-0278C2E02B8C}"/>
    <cellStyle name="Comma [0] 12 3 9" xfId="6657" xr:uid="{86441969-77A5-4992-B22D-ABEA9E4CB1D8}"/>
    <cellStyle name="Comma [0] 12 3 9 2" xfId="28522" xr:uid="{A46066E9-2810-470C-84D8-8263740BFA3D}"/>
    <cellStyle name="Comma [0] 12 4" xfId="503" xr:uid="{EABDCF38-AA16-4CDD-93D7-30CCB7EA940E}"/>
    <cellStyle name="Comma [0] 12 4 10" xfId="28523" xr:uid="{07B62DCF-6BFC-484D-A6BA-7F53EDAADFB8}"/>
    <cellStyle name="Comma [0] 12 4 11" xfId="6658" xr:uid="{E2E79886-5BCA-4180-A51A-0DEC2E3D6A4B}"/>
    <cellStyle name="Comma [0] 12 4 2" xfId="1008" xr:uid="{113EA030-12EE-4944-A670-C0F82D316890}"/>
    <cellStyle name="Comma [0] 12 4 2 2" xfId="4711" xr:uid="{48D58B49-0C4C-4CD6-A4FF-385F42308E20}"/>
    <cellStyle name="Comma [0] 12 4 2 2 2" xfId="6661" xr:uid="{14189D91-9806-4077-BB02-9AAE6372F3FB}"/>
    <cellStyle name="Comma [0] 12 4 2 2 2 2" xfId="28526" xr:uid="{4FCFC74A-B970-4FF8-BB78-600DB4257375}"/>
    <cellStyle name="Comma [0] 12 4 2 2 3" xfId="6662" xr:uid="{8C2C4A7A-795B-4252-85B5-711E4834A05E}"/>
    <cellStyle name="Comma [0] 12 4 2 2 3 2" xfId="28527" xr:uid="{290CBC17-04DE-4A59-927C-EB309111F850}"/>
    <cellStyle name="Comma [0] 12 4 2 2 4" xfId="6663" xr:uid="{6BD917B9-AE7B-4CA4-9AD5-0BC0BD22518A}"/>
    <cellStyle name="Comma [0] 12 4 2 2 4 2" xfId="28528" xr:uid="{2E6DACDB-8DA1-48A7-BBAC-0F7A4D9E85D9}"/>
    <cellStyle name="Comma [0] 12 4 2 2 5" xfId="6664" xr:uid="{C7D27D70-5A47-4055-9886-AF49909D5473}"/>
    <cellStyle name="Comma [0] 12 4 2 2 5 2" xfId="28529" xr:uid="{0791AE8F-9B0A-4BBE-BC3B-6B38F0B43925}"/>
    <cellStyle name="Comma [0] 12 4 2 2 6" xfId="54798" xr:uid="{CB63353A-C996-4F7D-A146-F154EC7D933F}"/>
    <cellStyle name="Comma [0] 12 4 2 2 7" xfId="28525" xr:uid="{BA64BA36-4971-4B7B-89DD-2C6FF90E6C3B}"/>
    <cellStyle name="Comma [0] 12 4 2 2 8" xfId="6660" xr:uid="{2C5D78C3-9996-434F-9BD7-17B3CD5166D7}"/>
    <cellStyle name="Comma [0] 12 4 2 3" xfId="3046" xr:uid="{E4212D0A-4533-41C9-AB9E-94E9E2FA88B6}"/>
    <cellStyle name="Comma [0] 12 4 2 3 2" xfId="6666" xr:uid="{57DC09DB-14BE-4140-8008-D32770BF9C82}"/>
    <cellStyle name="Comma [0] 12 4 2 3 2 2" xfId="28531" xr:uid="{7958943E-AA7A-48F9-BBCA-9ED826075F6F}"/>
    <cellStyle name="Comma [0] 12 4 2 3 3" xfId="6667" xr:uid="{E300B3B2-9746-4D21-A648-6B43B835B4A5}"/>
    <cellStyle name="Comma [0] 12 4 2 3 3 2" xfId="28532" xr:uid="{8E0F07BC-D889-4465-BA80-F7EDDDA3E1BC}"/>
    <cellStyle name="Comma [0] 12 4 2 3 4" xfId="6668" xr:uid="{727A032A-DBB1-4C7D-99D0-FBCB3B38ADDA}"/>
    <cellStyle name="Comma [0] 12 4 2 3 4 2" xfId="28533" xr:uid="{76F69B18-86FF-440D-A507-8B3B9CEE13A1}"/>
    <cellStyle name="Comma [0] 12 4 2 3 5" xfId="53133" xr:uid="{36485074-E645-4638-9119-2DD7487BD562}"/>
    <cellStyle name="Comma [0] 12 4 2 3 6" xfId="28530" xr:uid="{DFB091BC-AC3E-4994-A05B-73B350F55692}"/>
    <cellStyle name="Comma [0] 12 4 2 3 7" xfId="6665" xr:uid="{372D0F4C-F1C0-4624-9480-EFF2A3518324}"/>
    <cellStyle name="Comma [0] 12 4 2 4" xfId="6669" xr:uid="{09E5417F-029C-4D7A-A8D5-C39A4AB950EE}"/>
    <cellStyle name="Comma [0] 12 4 2 4 2" xfId="28534" xr:uid="{30F442B2-1A36-4582-8732-9BB9EEC1788A}"/>
    <cellStyle name="Comma [0] 12 4 2 5" xfId="6670" xr:uid="{C1AD3D2A-B98C-4D89-989A-2555E249F97C}"/>
    <cellStyle name="Comma [0] 12 4 2 5 2" xfId="28535" xr:uid="{A7C022C4-851A-4199-BDD5-F9C306E370DB}"/>
    <cellStyle name="Comma [0] 12 4 2 6" xfId="51100" xr:uid="{B6212F3D-EAE2-4B72-8364-63C92BA52DA3}"/>
    <cellStyle name="Comma [0] 12 4 2 7" xfId="28524" xr:uid="{921F1FB3-9E9A-4A40-843A-A9FA901E2C2A}"/>
    <cellStyle name="Comma [0] 12 4 2 8" xfId="6659" xr:uid="{FE7AC250-6778-46B0-A587-CB1C9CA23C0F}"/>
    <cellStyle name="Comma [0] 12 4 3" xfId="1502" xr:uid="{C7389DB8-2AEE-4675-8D59-12B6F8487C5D}"/>
    <cellStyle name="Comma [0] 12 4 3 2" xfId="5142" xr:uid="{F7E69927-E281-42D6-AD49-56025F66644F}"/>
    <cellStyle name="Comma [0] 12 4 3 2 2" xfId="6673" xr:uid="{983E599D-66B0-4837-85DA-C01C8FAE5D57}"/>
    <cellStyle name="Comma [0] 12 4 3 2 2 2" xfId="28538" xr:uid="{2C81C69B-9BFD-4D3C-B3C2-DAA728943DAF}"/>
    <cellStyle name="Comma [0] 12 4 3 2 3" xfId="6674" xr:uid="{3761AE3E-21AE-4259-A643-71317AF1EEB6}"/>
    <cellStyle name="Comma [0] 12 4 3 2 3 2" xfId="28539" xr:uid="{5E910D2E-24D8-47E6-82F8-DD723CF7EFC6}"/>
    <cellStyle name="Comma [0] 12 4 3 2 4" xfId="6675" xr:uid="{BD778880-D6FA-4134-B2BC-E1B82505D51E}"/>
    <cellStyle name="Comma [0] 12 4 3 2 4 2" xfId="28540" xr:uid="{6C190AC0-C27A-4D4E-9F2E-556A78DDA4BB}"/>
    <cellStyle name="Comma [0] 12 4 3 2 5" xfId="6676" xr:uid="{B5371EAF-F31F-4379-B3CA-A3433A89407E}"/>
    <cellStyle name="Comma [0] 12 4 3 2 5 2" xfId="28541" xr:uid="{14E97782-53F7-402E-A28D-80B266637416}"/>
    <cellStyle name="Comma [0] 12 4 3 2 6" xfId="55229" xr:uid="{C02A0E8C-6E9A-4D76-9C7D-C34E0CC15A9A}"/>
    <cellStyle name="Comma [0] 12 4 3 2 7" xfId="28537" xr:uid="{265AEA12-D32B-45EB-8871-2F2EB1ED28CB}"/>
    <cellStyle name="Comma [0] 12 4 3 2 8" xfId="6672" xr:uid="{C04E192E-4174-4837-938A-434EFD42A542}"/>
    <cellStyle name="Comma [0] 12 4 3 3" xfId="2549" xr:uid="{E9666ED1-D096-41B4-9AE9-D0698D9BBC51}"/>
    <cellStyle name="Comma [0] 12 4 3 3 2" xfId="6678" xr:uid="{DEEB0479-9202-4886-A010-D1F45207226A}"/>
    <cellStyle name="Comma [0] 12 4 3 3 2 2" xfId="28543" xr:uid="{F2B1DFFB-6A6B-453B-B860-28F10B5A4AC0}"/>
    <cellStyle name="Comma [0] 12 4 3 3 3" xfId="6679" xr:uid="{E6518591-3E5E-46D2-B9A5-76C2598918C0}"/>
    <cellStyle name="Comma [0] 12 4 3 3 3 2" xfId="28544" xr:uid="{3F20D428-DFA9-4213-B4B6-4D91E82F7BF1}"/>
    <cellStyle name="Comma [0] 12 4 3 3 4" xfId="6680" xr:uid="{69C227AB-7D8A-45A2-825A-042183DE0CBE}"/>
    <cellStyle name="Comma [0] 12 4 3 3 4 2" xfId="28545" xr:uid="{0C5827F9-5E2A-4ACF-B572-C8D2EA38EC9D}"/>
    <cellStyle name="Comma [0] 12 4 3 3 5" xfId="52637" xr:uid="{6E61491E-1208-4367-A29C-AD57E4B4724D}"/>
    <cellStyle name="Comma [0] 12 4 3 3 6" xfId="28542" xr:uid="{EE6E1F5F-CA9A-452E-8CFF-836D8E46E9A5}"/>
    <cellStyle name="Comma [0] 12 4 3 3 7" xfId="6677" xr:uid="{DB05C20A-53B6-475F-9A70-03B71EA5329D}"/>
    <cellStyle name="Comma [0] 12 4 3 4" xfId="6681" xr:uid="{1828607B-28CF-4131-86E8-6FEA1E697035}"/>
    <cellStyle name="Comma [0] 12 4 3 4 2" xfId="28546" xr:uid="{18CE3FC1-50D6-499F-B1BF-C6F24DCD0A50}"/>
    <cellStyle name="Comma [0] 12 4 3 5" xfId="6682" xr:uid="{09039498-281B-4D7A-8C2F-02C1A94BDEB1}"/>
    <cellStyle name="Comma [0] 12 4 3 5 2" xfId="28547" xr:uid="{E0800A7C-127F-4A76-AD83-324160D86DEF}"/>
    <cellStyle name="Comma [0] 12 4 3 6" xfId="51594" xr:uid="{7CB3D1A3-4CA4-4CC4-B53B-CD71BF783F18}"/>
    <cellStyle name="Comma [0] 12 4 3 7" xfId="28536" xr:uid="{EB48B9CD-7BB1-4669-8671-BCA38F0422B9}"/>
    <cellStyle name="Comma [0] 12 4 3 8" xfId="6671" xr:uid="{68E16925-8761-414A-946D-02259FE7D23B}"/>
    <cellStyle name="Comma [0] 12 4 4" xfId="3541" xr:uid="{06B47C81-E722-40E7-9B2E-55D36E993F6E}"/>
    <cellStyle name="Comma [0] 12 4 4 2" xfId="5510" xr:uid="{A4D8CB43-9071-45C5-BCB0-2A4CBB1B3893}"/>
    <cellStyle name="Comma [0] 12 4 4 2 2" xfId="6685" xr:uid="{316D174A-130A-418E-9AFE-530463E88678}"/>
    <cellStyle name="Comma [0] 12 4 4 2 2 2" xfId="28550" xr:uid="{BC5F6848-73F3-43C3-8AD7-C00B040514D2}"/>
    <cellStyle name="Comma [0] 12 4 4 2 3" xfId="6686" xr:uid="{3581CDCA-0E42-48E5-AB82-1C70354B233C}"/>
    <cellStyle name="Comma [0] 12 4 4 2 3 2" xfId="28551" xr:uid="{5A7CF40E-E77A-4F16-8B1A-08DB6346FD6D}"/>
    <cellStyle name="Comma [0] 12 4 4 2 4" xfId="6687" xr:uid="{BA6834ED-8FB8-4C5F-822A-B05CD2239348}"/>
    <cellStyle name="Comma [0] 12 4 4 2 4 2" xfId="28552" xr:uid="{EB544557-4690-4B55-A62D-197F1C882D2F}"/>
    <cellStyle name="Comma [0] 12 4 4 2 5" xfId="6688" xr:uid="{8FFF2773-5E39-413C-AB2E-DE2CBE9C2C92}"/>
    <cellStyle name="Comma [0] 12 4 4 2 5 2" xfId="28553" xr:uid="{C0B20519-B2C3-4739-A95E-1DBDDE7402BF}"/>
    <cellStyle name="Comma [0] 12 4 4 2 6" xfId="55597" xr:uid="{3FF620F8-C123-4AC4-AAA5-02FAF437D95B}"/>
    <cellStyle name="Comma [0] 12 4 4 2 7" xfId="28549" xr:uid="{F2AB51E8-EDED-4AB7-8788-146DAA3E7CA3}"/>
    <cellStyle name="Comma [0] 12 4 4 2 8" xfId="6684" xr:uid="{8B4A278F-E5F8-4910-B830-095754EEB7AA}"/>
    <cellStyle name="Comma [0] 12 4 4 3" xfId="6689" xr:uid="{3128A048-2FA2-4AFE-955B-1F8898602F89}"/>
    <cellStyle name="Comma [0] 12 4 4 3 2" xfId="28554" xr:uid="{526982AD-B0A1-4746-8924-7D89CA802B60}"/>
    <cellStyle name="Comma [0] 12 4 4 4" xfId="6690" xr:uid="{4C9612D5-88D9-4C23-8032-A6103ADBF4F5}"/>
    <cellStyle name="Comma [0] 12 4 4 4 2" xfId="28555" xr:uid="{6BEF42FC-9182-4B86-8AE0-1D9FC4853034}"/>
    <cellStyle name="Comma [0] 12 4 4 5" xfId="6691" xr:uid="{B7E2595C-DD14-4E21-B56A-C41DDB0EB744}"/>
    <cellStyle name="Comma [0] 12 4 4 5 2" xfId="28556" xr:uid="{CB153362-57E2-4C0E-8F7B-3CDE2E63BAC6}"/>
    <cellStyle name="Comma [0] 12 4 4 6" xfId="6692" xr:uid="{8431C252-085C-48C3-92ED-9178FFDAD797}"/>
    <cellStyle name="Comma [0] 12 4 4 6 2" xfId="28557" xr:uid="{ED1E6385-5862-4396-9634-AB6FA5A7C736}"/>
    <cellStyle name="Comma [0] 12 4 4 7" xfId="53628" xr:uid="{6DD92078-B226-4B20-B787-40FFEAB55963}"/>
    <cellStyle name="Comma [0] 12 4 4 8" xfId="28548" xr:uid="{23B4810B-1F26-462B-B510-763E92CFA0EA}"/>
    <cellStyle name="Comma [0] 12 4 4 9" xfId="6683" xr:uid="{624F34E4-867C-4886-89EF-9065F10179DE}"/>
    <cellStyle name="Comma [0] 12 4 5" xfId="4214" xr:uid="{3F4B5B36-EC72-43F9-A4CA-45D0D098F4C0}"/>
    <cellStyle name="Comma [0] 12 4 5 2" xfId="6694" xr:uid="{AADBF2FA-6A1B-45DA-B543-2185B553215F}"/>
    <cellStyle name="Comma [0] 12 4 5 2 2" xfId="28559" xr:uid="{8ABE36C9-8223-43EE-885B-28CCD24FD8B9}"/>
    <cellStyle name="Comma [0] 12 4 5 3" xfId="6695" xr:uid="{823E2165-B799-48D6-9645-4C95C348BEC0}"/>
    <cellStyle name="Comma [0] 12 4 5 3 2" xfId="28560" xr:uid="{26994681-944A-4EA1-AB62-A1FC7CACC109}"/>
    <cellStyle name="Comma [0] 12 4 5 4" xfId="6696" xr:uid="{058929D4-E729-422C-ADFA-FA8FF3DF8F5F}"/>
    <cellStyle name="Comma [0] 12 4 5 4 2" xfId="28561" xr:uid="{0F54C4A3-C953-4F9E-B0A0-C0B86D44B66F}"/>
    <cellStyle name="Comma [0] 12 4 5 5" xfId="6697" xr:uid="{9323DB27-8124-43AD-9124-8C08C2808A9C}"/>
    <cellStyle name="Comma [0] 12 4 5 5 2" xfId="28562" xr:uid="{F8AAD9EF-A864-447D-90C3-B102659F36F3}"/>
    <cellStyle name="Comma [0] 12 4 5 6" xfId="54301" xr:uid="{1C5D7F43-A7AD-4A9A-9E77-A85B8E5CB176}"/>
    <cellStyle name="Comma [0] 12 4 5 7" xfId="28558" xr:uid="{1B0E35B5-BD9C-4E6B-BB3B-63953E2BC6CB}"/>
    <cellStyle name="Comma [0] 12 4 5 8" xfId="6693" xr:uid="{03E6E3AC-27FF-43E9-980E-1297C3590F76}"/>
    <cellStyle name="Comma [0] 12 4 6" xfId="2028" xr:uid="{95D34794-9046-4C12-8638-8CA37C4DF25F}"/>
    <cellStyle name="Comma [0] 12 4 6 2" xfId="6699" xr:uid="{576E0C67-6E8D-4CB7-9755-43C944B41811}"/>
    <cellStyle name="Comma [0] 12 4 6 2 2" xfId="28564" xr:uid="{9CB124C9-6172-469E-A964-43257C8FE190}"/>
    <cellStyle name="Comma [0] 12 4 6 3" xfId="6700" xr:uid="{F1FB929B-C453-47DC-9B37-AA51AF1653B8}"/>
    <cellStyle name="Comma [0] 12 4 6 3 2" xfId="28565" xr:uid="{74620EA8-8649-4731-BED3-0A5142DF9249}"/>
    <cellStyle name="Comma [0] 12 4 6 4" xfId="6701" xr:uid="{DB46366F-E62F-4AF6-8D37-FCFEEE8508E9}"/>
    <cellStyle name="Comma [0] 12 4 6 4 2" xfId="28566" xr:uid="{3A14659C-9B86-4249-9605-51DE2FDFE6F0}"/>
    <cellStyle name="Comma [0] 12 4 6 5" xfId="52117" xr:uid="{EBB5E4A9-459F-4A92-9E6E-382F9B125AEF}"/>
    <cellStyle name="Comma [0] 12 4 6 6" xfId="28563" xr:uid="{B4EABE26-750F-44B3-97B9-19D5B5D1A28B}"/>
    <cellStyle name="Comma [0] 12 4 6 7" xfId="6698" xr:uid="{72BCCAFF-41A3-4D5E-B106-1E82E6A6D260}"/>
    <cellStyle name="Comma [0] 12 4 7" xfId="6702" xr:uid="{FE7D3DE4-216E-499B-A439-7D22659A050A}"/>
    <cellStyle name="Comma [0] 12 4 7 2" xfId="28567" xr:uid="{2A44D2B7-4743-4388-A839-862A23C69990}"/>
    <cellStyle name="Comma [0] 12 4 8" xfId="6703" xr:uid="{EFE81290-3ED1-4286-BC53-249293565DCE}"/>
    <cellStyle name="Comma [0] 12 4 8 2" xfId="28568" xr:uid="{DB24E361-3F31-4D85-B617-C9CED75A0E35}"/>
    <cellStyle name="Comma [0] 12 4 9" xfId="50597" xr:uid="{7BC47AB6-F97A-4A45-B32A-F9A5304F3F6A}"/>
    <cellStyle name="Comma [0] 12 5" xfId="760" xr:uid="{7F29618A-F513-4229-BBA9-73A37684F762}"/>
    <cellStyle name="Comma [0] 12 5 2" xfId="4463" xr:uid="{A59CF71C-5F2A-4313-8967-1866CE7BD279}"/>
    <cellStyle name="Comma [0] 12 5 2 2" xfId="6706" xr:uid="{06C56362-5023-4E23-8B01-54674797D879}"/>
    <cellStyle name="Comma [0] 12 5 2 2 2" xfId="28571" xr:uid="{297E104C-53B6-400A-9238-66FED98C4B96}"/>
    <cellStyle name="Comma [0] 12 5 2 3" xfId="6707" xr:uid="{CD9DD67D-5ED8-4167-A332-B54707F7203D}"/>
    <cellStyle name="Comma [0] 12 5 2 3 2" xfId="28572" xr:uid="{40743488-C721-4686-83C0-92E0C3E1D9C3}"/>
    <cellStyle name="Comma [0] 12 5 2 4" xfId="6708" xr:uid="{25EEA2BE-D61B-4437-BFEB-CF085D552043}"/>
    <cellStyle name="Comma [0] 12 5 2 4 2" xfId="28573" xr:uid="{B03815E4-2C9A-47E3-9B2E-52CA2FD3478D}"/>
    <cellStyle name="Comma [0] 12 5 2 5" xfId="6709" xr:uid="{2DDFBD80-B2BC-4240-8FBB-9E5BC391AB90}"/>
    <cellStyle name="Comma [0] 12 5 2 5 2" xfId="28574" xr:uid="{7F88B939-6B79-4346-9A57-085BE157A748}"/>
    <cellStyle name="Comma [0] 12 5 2 6" xfId="54550" xr:uid="{A6915D15-41D5-4C02-AB17-83EB047AD6CA}"/>
    <cellStyle name="Comma [0] 12 5 2 7" xfId="28570" xr:uid="{302AC9E6-ABC1-4DFD-BA0A-083BBDA284D6}"/>
    <cellStyle name="Comma [0] 12 5 2 8" xfId="6705" xr:uid="{738757F3-0AAA-4134-A301-102AE53C643B}"/>
    <cellStyle name="Comma [0] 12 5 3" xfId="2798" xr:uid="{34480714-6AA3-4664-8C3C-3E75D95E0DFF}"/>
    <cellStyle name="Comma [0] 12 5 3 2" xfId="6711" xr:uid="{532D0D67-BF84-48B9-B424-7480C78E07E3}"/>
    <cellStyle name="Comma [0] 12 5 3 2 2" xfId="28576" xr:uid="{C80EB1EE-1551-42DE-8259-9B47682734C4}"/>
    <cellStyle name="Comma [0] 12 5 3 3" xfId="6712" xr:uid="{32E652B2-6D19-46AB-BE0B-E9803453F022}"/>
    <cellStyle name="Comma [0] 12 5 3 3 2" xfId="28577" xr:uid="{84833E14-5CD0-42DB-8251-1E829C072972}"/>
    <cellStyle name="Comma [0] 12 5 3 4" xfId="6713" xr:uid="{A055E36E-62BF-45A6-848C-1E77B2183F3E}"/>
    <cellStyle name="Comma [0] 12 5 3 4 2" xfId="28578" xr:uid="{D99A828B-CDC4-43A5-9DA8-6929B92BA2C8}"/>
    <cellStyle name="Comma [0] 12 5 3 5" xfId="52885" xr:uid="{07E09621-A2F6-4402-8051-14834A63FC9E}"/>
    <cellStyle name="Comma [0] 12 5 3 6" xfId="28575" xr:uid="{7BA49CAA-1536-4E8C-8010-DAA54BBADFFF}"/>
    <cellStyle name="Comma [0] 12 5 3 7" xfId="6710" xr:uid="{081AAD63-C8F4-4741-A94B-88DF23AC7317}"/>
    <cellStyle name="Comma [0] 12 5 4" xfId="6714" xr:uid="{469E1EF3-6ED2-4DFC-8A0D-491EF4630BFA}"/>
    <cellStyle name="Comma [0] 12 5 4 2" xfId="28579" xr:uid="{35213662-F309-4C17-A13F-5E8AE03548A3}"/>
    <cellStyle name="Comma [0] 12 5 5" xfId="6715" xr:uid="{9C9D3F30-2E25-488E-B51F-A86AEE8297A8}"/>
    <cellStyle name="Comma [0] 12 5 5 2" xfId="28580" xr:uid="{918C4297-592F-43CE-B5E9-52E0CD8415E0}"/>
    <cellStyle name="Comma [0] 12 5 6" xfId="50852" xr:uid="{3F78CCA7-D812-47B0-B1FE-5546653AEC92}"/>
    <cellStyle name="Comma [0] 12 5 7" xfId="28569" xr:uid="{2D0FAC7A-50E5-4C1A-B016-3C80D3458A90}"/>
    <cellStyle name="Comma [0] 12 5 8" xfId="6704" xr:uid="{4B7A6AAA-D541-4CAF-B715-95F12F6766FE}"/>
    <cellStyle name="Comma [0] 12 6" xfId="1255" xr:uid="{82DCE6C9-5B2D-47E5-9B05-44E550F5D8E8}"/>
    <cellStyle name="Comma [0] 12 6 2" xfId="4959" xr:uid="{6729A54A-3339-4F00-A7EB-88B3F087AC2C}"/>
    <cellStyle name="Comma [0] 12 6 2 2" xfId="6718" xr:uid="{1F5A1C86-E266-4208-9102-9F9979E0C080}"/>
    <cellStyle name="Comma [0] 12 6 2 2 2" xfId="28583" xr:uid="{378B5FD0-0AE4-425C-B846-E54F8E76E154}"/>
    <cellStyle name="Comma [0] 12 6 2 3" xfId="6719" xr:uid="{54B7D2A8-C082-41D1-BFC4-9551E7D2085F}"/>
    <cellStyle name="Comma [0] 12 6 2 3 2" xfId="28584" xr:uid="{407C2424-7F94-4A61-9C91-89D4C23D8114}"/>
    <cellStyle name="Comma [0] 12 6 2 4" xfId="6720" xr:uid="{29CB854B-284D-4498-B3D2-56167D78329D}"/>
    <cellStyle name="Comma [0] 12 6 2 4 2" xfId="28585" xr:uid="{2B01F891-A17E-44B3-865C-9818004E984B}"/>
    <cellStyle name="Comma [0] 12 6 2 5" xfId="6721" xr:uid="{554A05CB-A5F1-44C5-A5A4-58355D48125A}"/>
    <cellStyle name="Comma [0] 12 6 2 5 2" xfId="28586" xr:uid="{4AD924C7-B650-494A-A752-F0695696EC16}"/>
    <cellStyle name="Comma [0] 12 6 2 6" xfId="55046" xr:uid="{5763C77A-C75C-4820-B7B0-AB88D0DC68CD}"/>
    <cellStyle name="Comma [0] 12 6 2 7" xfId="28582" xr:uid="{57B84034-851B-4CF1-BDAE-18220B3B504F}"/>
    <cellStyle name="Comma [0] 12 6 2 8" xfId="6717" xr:uid="{EE0C29DB-A355-43FD-BB32-AAC756E56445}"/>
    <cellStyle name="Comma [0] 12 6 3" xfId="2300" xr:uid="{D368CD30-D26E-4779-B7EB-9D796795D004}"/>
    <cellStyle name="Comma [0] 12 6 3 2" xfId="6723" xr:uid="{9E253ADB-B5D2-4B24-9F25-66B08F971EC7}"/>
    <cellStyle name="Comma [0] 12 6 3 2 2" xfId="28588" xr:uid="{9217AFE2-C1C3-4091-93A9-6EAB406744D5}"/>
    <cellStyle name="Comma [0] 12 6 3 3" xfId="6724" xr:uid="{C6086A21-34D6-4144-A8C1-2BF215875FD0}"/>
    <cellStyle name="Comma [0] 12 6 3 3 2" xfId="28589" xr:uid="{41CDBD73-6FA1-419D-AEF0-1A213C43BE45}"/>
    <cellStyle name="Comma [0] 12 6 3 4" xfId="6725" xr:uid="{5BB85D13-6EE6-4C02-9127-6D90F6672432}"/>
    <cellStyle name="Comma [0] 12 6 3 4 2" xfId="28590" xr:uid="{650A7A18-66B6-40DA-B353-C9F7CEA5377C}"/>
    <cellStyle name="Comma [0] 12 6 3 5" xfId="52388" xr:uid="{C4893F2C-3E9C-47B3-B683-21481E884F4A}"/>
    <cellStyle name="Comma [0] 12 6 3 6" xfId="28587" xr:uid="{DD7C7873-3533-43D5-B755-6576A77A8E8E}"/>
    <cellStyle name="Comma [0] 12 6 3 7" xfId="6722" xr:uid="{54698C07-6E5F-4AD9-A83A-CEEE5FDB7E3A}"/>
    <cellStyle name="Comma [0] 12 6 4" xfId="6726" xr:uid="{1AC5DD59-4AE4-4CD6-81C4-752107B948B1}"/>
    <cellStyle name="Comma [0] 12 6 4 2" xfId="28591" xr:uid="{9081D009-A055-446B-A6D2-3FEE389FEBB6}"/>
    <cellStyle name="Comma [0] 12 6 5" xfId="6727" xr:uid="{9DF20D1F-A13E-4A29-84B8-B43F6094CB07}"/>
    <cellStyle name="Comma [0] 12 6 5 2" xfId="28592" xr:uid="{C87F474C-709A-47ED-9F7C-3E8734F05AF8}"/>
    <cellStyle name="Comma [0] 12 6 6" xfId="51347" xr:uid="{03B35BE5-2455-4F2A-89C8-DF0A19F79812}"/>
    <cellStyle name="Comma [0] 12 6 7" xfId="28581" xr:uid="{9F4AE051-8A02-4DBA-8B69-A837F5884B68}"/>
    <cellStyle name="Comma [0] 12 6 8" xfId="6716" xr:uid="{17B2759E-3F59-483C-99E8-8E28FA5F0D72}"/>
    <cellStyle name="Comma [0] 12 7" xfId="3292" xr:uid="{107E0ECB-6B0F-46A8-B233-ABE1E257971B}"/>
    <cellStyle name="Comma [0] 12 7 2" xfId="5326" xr:uid="{9FBE61BC-664D-4980-A580-739010948F70}"/>
    <cellStyle name="Comma [0] 12 7 2 2" xfId="6730" xr:uid="{705825E4-9660-4CD1-B251-2FD02DDFF9EB}"/>
    <cellStyle name="Comma [0] 12 7 2 2 2" xfId="28595" xr:uid="{F69BFCE7-8F63-4218-B0F7-89CD68E51FA8}"/>
    <cellStyle name="Comma [0] 12 7 2 3" xfId="6731" xr:uid="{E9B29DB3-137F-486B-986E-A7D37A190D21}"/>
    <cellStyle name="Comma [0] 12 7 2 3 2" xfId="28596" xr:uid="{D95990C4-3617-453E-9B76-734C98F15E13}"/>
    <cellStyle name="Comma [0] 12 7 2 4" xfId="6732" xr:uid="{45F1DC58-7A20-4882-8E00-968DC076B705}"/>
    <cellStyle name="Comma [0] 12 7 2 4 2" xfId="28597" xr:uid="{224AB4F3-2177-4E02-AB85-B9FB93D306CB}"/>
    <cellStyle name="Comma [0] 12 7 2 5" xfId="6733" xr:uid="{27BF1A54-D954-4AB2-BD26-A6B24A30CA79}"/>
    <cellStyle name="Comma [0] 12 7 2 5 2" xfId="28598" xr:uid="{083E4971-31A3-45C5-8E8A-4F3E2C54C530}"/>
    <cellStyle name="Comma [0] 12 7 2 6" xfId="55413" xr:uid="{BFBED71E-30F4-4574-AE45-FE95BBA9694F}"/>
    <cellStyle name="Comma [0] 12 7 2 7" xfId="28594" xr:uid="{5605DC12-A6A9-4D56-A2F5-7B8F07D78FAE}"/>
    <cellStyle name="Comma [0] 12 7 2 8" xfId="6729" xr:uid="{4C8BEE95-AA79-4B7C-9A59-2AB27AA9CECC}"/>
    <cellStyle name="Comma [0] 12 7 3" xfId="6734" xr:uid="{6E05F2CC-4CF6-4D8E-BAA4-209934DD7296}"/>
    <cellStyle name="Comma [0] 12 7 3 2" xfId="28599" xr:uid="{31E65124-33A0-4FB3-9CD3-0A028C799D6F}"/>
    <cellStyle name="Comma [0] 12 7 4" xfId="6735" xr:uid="{72D73B22-9771-4C44-BBA5-F49ACC918181}"/>
    <cellStyle name="Comma [0] 12 7 4 2" xfId="28600" xr:uid="{1E4FE07A-0E56-4B3A-91F6-7EF2F27D956A}"/>
    <cellStyle name="Comma [0] 12 7 5" xfId="6736" xr:uid="{25140D8E-334C-4401-BA6A-FBB94DDE3396}"/>
    <cellStyle name="Comma [0] 12 7 5 2" xfId="28601" xr:uid="{9C7E5651-333F-4589-965A-B2923EF096E4}"/>
    <cellStyle name="Comma [0] 12 7 6" xfId="6737" xr:uid="{90FADDFB-7D3E-406F-93CE-959288F387DC}"/>
    <cellStyle name="Comma [0] 12 7 6 2" xfId="28602" xr:uid="{A63C42CD-E2DC-445A-8DE2-62B56BCFC130}"/>
    <cellStyle name="Comma [0] 12 7 7" xfId="53379" xr:uid="{098FB548-6F64-470F-BD36-F2C259CC9A68}"/>
    <cellStyle name="Comma [0] 12 7 8" xfId="28593" xr:uid="{B880652E-3FE0-44CE-ACF4-A5CEEDFFC353}"/>
    <cellStyle name="Comma [0] 12 7 9" xfId="6728" xr:uid="{23B3D479-4819-4AE2-B45B-ED03F7FA7FC9}"/>
    <cellStyle name="Comma [0] 12 8" xfId="3870" xr:uid="{28BFE0A1-487A-4CB5-ABF9-8DBC4D926A27}"/>
    <cellStyle name="Comma [0] 12 8 2" xfId="6739" xr:uid="{D90CF6AB-3AF3-4816-B6BF-67F80B600EDF}"/>
    <cellStyle name="Comma [0] 12 8 2 2" xfId="28604" xr:uid="{82FF5524-DCC6-4907-A175-C041DDFCFE38}"/>
    <cellStyle name="Comma [0] 12 8 3" xfId="6740" xr:uid="{D92E6A79-C4FA-4C97-A50D-22648A4D695C}"/>
    <cellStyle name="Comma [0] 12 8 3 2" xfId="28605" xr:uid="{21D065F5-4929-4A86-966F-0170555C85D1}"/>
    <cellStyle name="Comma [0] 12 8 4" xfId="6741" xr:uid="{8368AB4F-25C9-49A8-A7AA-973CCCD536AB}"/>
    <cellStyle name="Comma [0] 12 8 4 2" xfId="28606" xr:uid="{11424F56-1496-48EB-A213-8CB288E33FBF}"/>
    <cellStyle name="Comma [0] 12 8 5" xfId="6742" xr:uid="{285AE5CD-E769-4B2C-8D33-27FFED528C01}"/>
    <cellStyle name="Comma [0] 12 8 5 2" xfId="28607" xr:uid="{01776507-CC69-4330-BD41-51A9AB1CC6B5}"/>
    <cellStyle name="Comma [0] 12 8 6" xfId="53957" xr:uid="{D85FCFFB-015D-45A4-9970-5F6846A2652A}"/>
    <cellStyle name="Comma [0] 12 8 7" xfId="28603" xr:uid="{7AA97D06-039E-4280-BD6F-10C19BA168F1}"/>
    <cellStyle name="Comma [0] 12 8 8" xfId="6738" xr:uid="{7398B448-0941-4BB8-BD03-62EEFEC44EDE}"/>
    <cellStyle name="Comma [0] 12 9" xfId="1780" xr:uid="{6CF13AC1-539B-4806-AD05-D8AC0028DFEB}"/>
    <cellStyle name="Comma [0] 12 9 2" xfId="6744" xr:uid="{9356FEE2-C0CE-4083-836B-649DF9CAE8BE}"/>
    <cellStyle name="Comma [0] 12 9 2 2" xfId="28609" xr:uid="{F567C15F-B8B7-40A7-997B-49392FCFC4CD}"/>
    <cellStyle name="Comma [0] 12 9 3" xfId="6745" xr:uid="{F4B1C506-8356-481A-AC20-80998DFF5F37}"/>
    <cellStyle name="Comma [0] 12 9 3 2" xfId="28610" xr:uid="{154F79A9-F84F-4428-83E2-0A3A52B75F26}"/>
    <cellStyle name="Comma [0] 12 9 4" xfId="6746" xr:uid="{1469305C-7BD1-4147-AD09-D90416D9910B}"/>
    <cellStyle name="Comma [0] 12 9 4 2" xfId="28611" xr:uid="{5940B360-24D7-462B-A1C0-EAC8D990900F}"/>
    <cellStyle name="Comma [0] 12 9 5" xfId="51869" xr:uid="{A5035D87-C4C7-4593-9E28-2DA137200E76}"/>
    <cellStyle name="Comma [0] 12 9 6" xfId="28608" xr:uid="{93EFA876-0ED0-4ED1-8EAA-C00FCCB19CFC}"/>
    <cellStyle name="Comma [0] 12 9 7" xfId="6743" xr:uid="{7ADE46F7-52B0-4E1D-AD10-AA7F8EA96325}"/>
    <cellStyle name="Comma [0] 13" xfId="157" xr:uid="{266F2EDC-15DA-40AE-B5BB-FE860D1F499A}"/>
    <cellStyle name="Comma [0] 13 10" xfId="6748" xr:uid="{FAD62069-67DB-4CC3-B00B-EF9617BA7BC7}"/>
    <cellStyle name="Comma [0] 13 10 2" xfId="28613" xr:uid="{AEA0F307-5B86-4304-9ADC-33009FD10D6E}"/>
    <cellStyle name="Comma [0] 13 11" xfId="6749" xr:uid="{9922A23D-37BE-48A4-A239-A0252937ABBB}"/>
    <cellStyle name="Comma [0] 13 11 2" xfId="28614" xr:uid="{1A9C999E-86DC-4509-AFE3-B24C432DE26F}"/>
    <cellStyle name="Comma [0] 13 12" xfId="50254" xr:uid="{D5CA64F0-0DCF-4987-86B3-2B5173732D65}"/>
    <cellStyle name="Comma [0] 13 13" xfId="28612" xr:uid="{145DD37B-60B0-4326-AE24-DEF15E17203A}"/>
    <cellStyle name="Comma [0] 13 14" xfId="6747" xr:uid="{5964A6FC-F77A-41DD-9CAE-8EC0359E13DA}"/>
    <cellStyle name="Comma [0] 13 2" xfId="258" xr:uid="{5C4BD9E1-018E-4F59-BD89-5D7418DACEA1}"/>
    <cellStyle name="Comma [0] 13 2 10" xfId="6751" xr:uid="{C43EB491-52E9-4329-897E-321546F808CA}"/>
    <cellStyle name="Comma [0] 13 2 10 2" xfId="28616" xr:uid="{E3D8E628-041A-4BCB-8D1C-35C795A30B80}"/>
    <cellStyle name="Comma [0] 13 2 11" xfId="50354" xr:uid="{4807E961-92EC-45F6-A873-92A59B3AC27C}"/>
    <cellStyle name="Comma [0] 13 2 12" xfId="28615" xr:uid="{C490D125-002D-4B67-B353-B5C7A2D75BAF}"/>
    <cellStyle name="Comma [0] 13 2 13" xfId="6750" xr:uid="{D464513A-343A-4185-86F4-0FA04EFB2FA8}"/>
    <cellStyle name="Comma [0] 13 2 2" xfId="443" xr:uid="{DD0F73B5-CE14-4AEA-B8CA-60CDA7DFAC13}"/>
    <cellStyle name="Comma [0] 13 2 2 10" xfId="50539" xr:uid="{D41DB5C8-60EB-41DA-AE45-B0D6E3C835FB}"/>
    <cellStyle name="Comma [0] 13 2 2 11" xfId="28617" xr:uid="{C10DDA05-14B3-48CE-9D6E-CF3B978776C7}"/>
    <cellStyle name="Comma [0] 13 2 2 12" xfId="6752" xr:uid="{505E9183-6045-4254-8454-A7107221B039}"/>
    <cellStyle name="Comma [0] 13 2 2 2" xfId="697" xr:uid="{C604DBC9-11F8-41F6-B0E4-BEFD26BF8246}"/>
    <cellStyle name="Comma [0] 13 2 2 2 10" xfId="28618" xr:uid="{9D0D5EDF-C2AE-4DEA-9753-D66E06B8B81D}"/>
    <cellStyle name="Comma [0] 13 2 2 2 11" xfId="6753" xr:uid="{6BF76612-236A-4D8D-9961-63BAE33C52FD}"/>
    <cellStyle name="Comma [0] 13 2 2 2 2" xfId="1202" xr:uid="{24404170-9BB0-4AAF-B7B1-3C9D85731A3A}"/>
    <cellStyle name="Comma [0] 13 2 2 2 2 2" xfId="4905" xr:uid="{74FEEBD1-D8EC-499F-8DF7-DF6EA3098D7B}"/>
    <cellStyle name="Comma [0] 13 2 2 2 2 2 2" xfId="6756" xr:uid="{A999311D-4DE1-42C6-885D-6F558CACD2ED}"/>
    <cellStyle name="Comma [0] 13 2 2 2 2 2 2 2" xfId="28621" xr:uid="{E4B657EB-1DD8-43C9-9A8C-5FDF9D08057D}"/>
    <cellStyle name="Comma [0] 13 2 2 2 2 2 3" xfId="6757" xr:uid="{D8E826A1-8AF2-4E0F-99FB-E833A8474BE2}"/>
    <cellStyle name="Comma [0] 13 2 2 2 2 2 3 2" xfId="28622" xr:uid="{D0745EBF-3CAC-4977-BDD2-D4FBA89FE266}"/>
    <cellStyle name="Comma [0] 13 2 2 2 2 2 4" xfId="6758" xr:uid="{40767F43-3B32-4EF5-BA74-84B340E06522}"/>
    <cellStyle name="Comma [0] 13 2 2 2 2 2 4 2" xfId="28623" xr:uid="{5DEC1262-2D83-4E2D-B548-5E62AA66AE19}"/>
    <cellStyle name="Comma [0] 13 2 2 2 2 2 5" xfId="6759" xr:uid="{26FE96E1-E79C-4C86-A5E0-AC64C04BFA4E}"/>
    <cellStyle name="Comma [0] 13 2 2 2 2 2 5 2" xfId="28624" xr:uid="{706DAAA4-A370-42E7-9ADB-E3BF2710984E}"/>
    <cellStyle name="Comma [0] 13 2 2 2 2 2 6" xfId="54992" xr:uid="{E8611B8F-1A81-43E1-AC86-F3C507FB5C0B}"/>
    <cellStyle name="Comma [0] 13 2 2 2 2 2 7" xfId="28620" xr:uid="{E80BD913-7402-4965-B1B4-CC4CEDA3AC86}"/>
    <cellStyle name="Comma [0] 13 2 2 2 2 2 8" xfId="6755" xr:uid="{6AEFC467-81A1-47E0-8042-2562D57C4D78}"/>
    <cellStyle name="Comma [0] 13 2 2 2 2 3" xfId="3240" xr:uid="{472898A8-A025-4529-B29E-EC59182C2A84}"/>
    <cellStyle name="Comma [0] 13 2 2 2 2 3 2" xfId="6761" xr:uid="{0384FF3C-EDE1-4C80-B2C9-EB315F2CE7AB}"/>
    <cellStyle name="Comma [0] 13 2 2 2 2 3 2 2" xfId="28626" xr:uid="{AA2DF2DF-D480-494F-A379-1F007C897BD7}"/>
    <cellStyle name="Comma [0] 13 2 2 2 2 3 3" xfId="6762" xr:uid="{F44EA72F-C0AF-4029-B973-D707802B36F8}"/>
    <cellStyle name="Comma [0] 13 2 2 2 2 3 3 2" xfId="28627" xr:uid="{B6F976FF-95B3-474C-AE7F-36742D55B2B6}"/>
    <cellStyle name="Comma [0] 13 2 2 2 2 3 4" xfId="6763" xr:uid="{64B915CA-E7E4-4231-BC90-497E7C911320}"/>
    <cellStyle name="Comma [0] 13 2 2 2 2 3 4 2" xfId="28628" xr:uid="{89CB7358-1C02-469A-AE5D-0C9403F54C07}"/>
    <cellStyle name="Comma [0] 13 2 2 2 2 3 5" xfId="53327" xr:uid="{D5541A3A-359B-4AFC-8525-98E288693D0E}"/>
    <cellStyle name="Comma [0] 13 2 2 2 2 3 6" xfId="28625" xr:uid="{005B7885-06C7-4281-A571-CE144F431AF7}"/>
    <cellStyle name="Comma [0] 13 2 2 2 2 3 7" xfId="6760" xr:uid="{25C68D2E-71AC-4490-886A-F33B78AA7A2D}"/>
    <cellStyle name="Comma [0] 13 2 2 2 2 4" xfId="6764" xr:uid="{362D8B1B-633F-41BE-BB93-0E9710B00329}"/>
    <cellStyle name="Comma [0] 13 2 2 2 2 4 2" xfId="28629" xr:uid="{0F4BB11E-8978-40A9-A46A-71E7A1CFF376}"/>
    <cellStyle name="Comma [0] 13 2 2 2 2 5" xfId="6765" xr:uid="{31F2E7D4-9C5D-4BB6-8A29-BE4D0A519A76}"/>
    <cellStyle name="Comma [0] 13 2 2 2 2 5 2" xfId="28630" xr:uid="{B78C44CF-75A4-46B5-A24A-C18266AE6A4F}"/>
    <cellStyle name="Comma [0] 13 2 2 2 2 6" xfId="51294" xr:uid="{FC1773B1-4F2C-4939-88F6-8D3908341E3B}"/>
    <cellStyle name="Comma [0] 13 2 2 2 2 7" xfId="28619" xr:uid="{85D6AA5E-74A7-46E9-81E0-A320391D54CC}"/>
    <cellStyle name="Comma [0] 13 2 2 2 2 8" xfId="6754" xr:uid="{068877C5-EC7C-4164-A349-00BADCCC383C}"/>
    <cellStyle name="Comma [0] 13 2 2 2 3" xfId="1696" xr:uid="{C0EB6DA4-1804-4029-AA0F-6CB8AC22D655}"/>
    <cellStyle name="Comma [0] 13 2 2 2 3 2" xfId="5281" xr:uid="{0F63D52E-FCB5-41D2-90BB-188633C52108}"/>
    <cellStyle name="Comma [0] 13 2 2 2 3 2 2" xfId="6768" xr:uid="{E8A5ECB8-9752-4236-B4B2-3FDDF2D4F4BB}"/>
    <cellStyle name="Comma [0] 13 2 2 2 3 2 2 2" xfId="28633" xr:uid="{210D883F-995F-4572-87F7-DAADEE9EF712}"/>
    <cellStyle name="Comma [0] 13 2 2 2 3 2 3" xfId="6769" xr:uid="{52B81D03-3DFB-4AD8-9045-EFAC0BCDCAF3}"/>
    <cellStyle name="Comma [0] 13 2 2 2 3 2 3 2" xfId="28634" xr:uid="{050A215D-C663-4EF7-A2EE-1D11ED636332}"/>
    <cellStyle name="Comma [0] 13 2 2 2 3 2 4" xfId="6770" xr:uid="{F4DFCB6C-085B-40C6-8454-B4D65B994052}"/>
    <cellStyle name="Comma [0] 13 2 2 2 3 2 4 2" xfId="28635" xr:uid="{CC978F73-C2AE-49C6-B063-D1371C27E0A5}"/>
    <cellStyle name="Comma [0] 13 2 2 2 3 2 5" xfId="6771" xr:uid="{73B824FF-170F-41DB-92BD-F41675F95EA0}"/>
    <cellStyle name="Comma [0] 13 2 2 2 3 2 5 2" xfId="28636" xr:uid="{BD18B68A-706B-4A6C-9C97-2DFA6B1FFF40}"/>
    <cellStyle name="Comma [0] 13 2 2 2 3 2 6" xfId="55368" xr:uid="{18A64F1A-5E41-474F-B0FC-AC064D6D2E42}"/>
    <cellStyle name="Comma [0] 13 2 2 2 3 2 7" xfId="28632" xr:uid="{9BA33110-E75C-45FA-A280-FEFCA0E4EBE1}"/>
    <cellStyle name="Comma [0] 13 2 2 2 3 2 8" xfId="6767" xr:uid="{239E0495-EA6F-4761-B2B9-8413B6E482BE}"/>
    <cellStyle name="Comma [0] 13 2 2 2 3 3" xfId="2743" xr:uid="{F23C986C-27F5-4958-9E6D-95F61E8759CE}"/>
    <cellStyle name="Comma [0] 13 2 2 2 3 3 2" xfId="6773" xr:uid="{4CADCC87-B1FB-4263-B0C7-48AD4CFBB639}"/>
    <cellStyle name="Comma [0] 13 2 2 2 3 3 2 2" xfId="28638" xr:uid="{D12558A5-7CC6-4855-9E02-D686D40D081D}"/>
    <cellStyle name="Comma [0] 13 2 2 2 3 3 3" xfId="6774" xr:uid="{94C42678-7704-46D0-972D-F83928DAC225}"/>
    <cellStyle name="Comma [0] 13 2 2 2 3 3 3 2" xfId="28639" xr:uid="{DBE0CFC3-3FF5-4EDB-9235-B71E0EA0947E}"/>
    <cellStyle name="Comma [0] 13 2 2 2 3 3 4" xfId="6775" xr:uid="{78355529-7F1D-4CFC-90E6-7A2857DCD604}"/>
    <cellStyle name="Comma [0] 13 2 2 2 3 3 4 2" xfId="28640" xr:uid="{DBA1E5AD-1CCA-471B-93A0-8C365E11FB1D}"/>
    <cellStyle name="Comma [0] 13 2 2 2 3 3 5" xfId="52831" xr:uid="{390818A2-A3E5-45FE-9E6B-1CE7B2F13EC7}"/>
    <cellStyle name="Comma [0] 13 2 2 2 3 3 6" xfId="28637" xr:uid="{DC313A0A-2F22-4F87-B250-CB4CA70AA1DD}"/>
    <cellStyle name="Comma [0] 13 2 2 2 3 3 7" xfId="6772" xr:uid="{1E22E7AD-B6AD-458A-BE67-1D49AA4BC53A}"/>
    <cellStyle name="Comma [0] 13 2 2 2 3 4" xfId="6776" xr:uid="{24E8350F-5F31-4988-BBD6-46FE704A2998}"/>
    <cellStyle name="Comma [0] 13 2 2 2 3 4 2" xfId="28641" xr:uid="{F6BD8FFC-EBA4-4C3B-B501-3732E11C2911}"/>
    <cellStyle name="Comma [0] 13 2 2 2 3 5" xfId="6777" xr:uid="{CA58809C-88EB-4C70-A2D2-0A2A52A534E7}"/>
    <cellStyle name="Comma [0] 13 2 2 2 3 5 2" xfId="28642" xr:uid="{17450C40-087D-489A-8F89-717630A01C4B}"/>
    <cellStyle name="Comma [0] 13 2 2 2 3 6" xfId="51788" xr:uid="{69786B68-AD23-4904-BA0D-EAD680AF2B3F}"/>
    <cellStyle name="Comma [0] 13 2 2 2 3 7" xfId="28631" xr:uid="{A081C940-A284-4DA5-83D2-7B8033CE403D}"/>
    <cellStyle name="Comma [0] 13 2 2 2 3 8" xfId="6766" xr:uid="{AD536BFB-25FA-4BDD-8245-FE350340987A}"/>
    <cellStyle name="Comma [0] 13 2 2 2 4" xfId="3735" xr:uid="{0DE56A03-3356-41AA-8F9E-3FA66B0DB03E}"/>
    <cellStyle name="Comma [0] 13 2 2 2 4 2" xfId="5649" xr:uid="{B684BC9D-8BFA-4145-9F52-C9F8E0CF6A9D}"/>
    <cellStyle name="Comma [0] 13 2 2 2 4 2 2" xfId="6780" xr:uid="{9253EC06-89AB-4005-9C07-029622BAE7A4}"/>
    <cellStyle name="Comma [0] 13 2 2 2 4 2 2 2" xfId="28645" xr:uid="{1A7F2FCC-CBAE-40DA-B5B0-E15495356D48}"/>
    <cellStyle name="Comma [0] 13 2 2 2 4 2 3" xfId="6781" xr:uid="{B554DFAF-C899-4A6F-9B52-403C0C5A7318}"/>
    <cellStyle name="Comma [0] 13 2 2 2 4 2 3 2" xfId="28646" xr:uid="{80139C75-0782-4CA1-8D12-B283A33D349D}"/>
    <cellStyle name="Comma [0] 13 2 2 2 4 2 4" xfId="6782" xr:uid="{EBCA1E81-468C-4378-A08C-3A24299CE4B5}"/>
    <cellStyle name="Comma [0] 13 2 2 2 4 2 4 2" xfId="28647" xr:uid="{8D5E5D33-37EF-4D69-9B4F-6475B99467D4}"/>
    <cellStyle name="Comma [0] 13 2 2 2 4 2 5" xfId="6783" xr:uid="{AA9561C6-6B41-4A84-ABC2-8898E4AB1B7C}"/>
    <cellStyle name="Comma [0] 13 2 2 2 4 2 5 2" xfId="28648" xr:uid="{0952181A-B8E6-461E-BB6F-F988DE0D58CC}"/>
    <cellStyle name="Comma [0] 13 2 2 2 4 2 6" xfId="55736" xr:uid="{B687EBBB-AC4C-495C-A11A-F1FBDD46B0D6}"/>
    <cellStyle name="Comma [0] 13 2 2 2 4 2 7" xfId="28644" xr:uid="{82A56081-0EEC-4FA0-8FC6-E642B7BB45FB}"/>
    <cellStyle name="Comma [0] 13 2 2 2 4 2 8" xfId="6779" xr:uid="{724F00CB-5EC0-4334-94BA-8518CE085C2B}"/>
    <cellStyle name="Comma [0] 13 2 2 2 4 3" xfId="6784" xr:uid="{52AF75BD-27F9-4967-848F-748BD0848058}"/>
    <cellStyle name="Comma [0] 13 2 2 2 4 3 2" xfId="28649" xr:uid="{40DDC0C9-090F-437F-B54D-BA1B6E51DD4A}"/>
    <cellStyle name="Comma [0] 13 2 2 2 4 4" xfId="6785" xr:uid="{733DF1B3-2E34-480A-8147-7B7CECA0BC2A}"/>
    <cellStyle name="Comma [0] 13 2 2 2 4 4 2" xfId="28650" xr:uid="{0862B779-6357-454A-B8DD-C96712434C9D}"/>
    <cellStyle name="Comma [0] 13 2 2 2 4 5" xfId="6786" xr:uid="{739CD2B8-51ED-44F8-B14A-C368D24579DB}"/>
    <cellStyle name="Comma [0] 13 2 2 2 4 5 2" xfId="28651" xr:uid="{5FA3C20A-C186-4699-8224-9E6D3A31EA12}"/>
    <cellStyle name="Comma [0] 13 2 2 2 4 6" xfId="6787" xr:uid="{30A5D442-E32B-438F-AAB2-D203D99A6F34}"/>
    <cellStyle name="Comma [0] 13 2 2 2 4 6 2" xfId="28652" xr:uid="{9055C72B-C216-4B4E-B0D7-C8B62940DA78}"/>
    <cellStyle name="Comma [0] 13 2 2 2 4 7" xfId="53822" xr:uid="{A3EC30BD-C2A4-4B47-BA67-408B25C8E074}"/>
    <cellStyle name="Comma [0] 13 2 2 2 4 8" xfId="28643" xr:uid="{9A34A807-DDAF-4F22-A639-3492DDC2983C}"/>
    <cellStyle name="Comma [0] 13 2 2 2 4 9" xfId="6778" xr:uid="{DCD65B61-4EA4-499B-B029-AB373213D6E6}"/>
    <cellStyle name="Comma [0] 13 2 2 2 5" xfId="4408" xr:uid="{DFAB71E4-1372-434E-B9A1-39801D27402E}"/>
    <cellStyle name="Comma [0] 13 2 2 2 5 2" xfId="6789" xr:uid="{2DD39250-F70A-45B6-A6C8-2148E43405A4}"/>
    <cellStyle name="Comma [0] 13 2 2 2 5 2 2" xfId="28654" xr:uid="{FDA70116-57F9-4BE1-937A-9E7BAFD445C4}"/>
    <cellStyle name="Comma [0] 13 2 2 2 5 3" xfId="6790" xr:uid="{11978B74-0B8B-4957-92C6-B27C0D1FEA1B}"/>
    <cellStyle name="Comma [0] 13 2 2 2 5 3 2" xfId="28655" xr:uid="{EE534041-A3A1-49A9-BD5E-131A6B8B36D6}"/>
    <cellStyle name="Comma [0] 13 2 2 2 5 4" xfId="6791" xr:uid="{1C39A611-FF09-47ED-BE6D-C642616D4E2F}"/>
    <cellStyle name="Comma [0] 13 2 2 2 5 4 2" xfId="28656" xr:uid="{1B2E973A-960B-456D-BF94-3F4073A59C0C}"/>
    <cellStyle name="Comma [0] 13 2 2 2 5 5" xfId="6792" xr:uid="{327F7C94-C488-4AA0-BB61-4382186ED24E}"/>
    <cellStyle name="Comma [0] 13 2 2 2 5 5 2" xfId="28657" xr:uid="{A71FC6A0-0284-41CA-8DC1-954AE9DA634F}"/>
    <cellStyle name="Comma [0] 13 2 2 2 5 6" xfId="54495" xr:uid="{84A20552-F683-4D4D-A0AC-97B6A1919132}"/>
    <cellStyle name="Comma [0] 13 2 2 2 5 7" xfId="28653" xr:uid="{67481E95-FFCD-4453-9B9B-31DECE411D94}"/>
    <cellStyle name="Comma [0] 13 2 2 2 5 8" xfId="6788" xr:uid="{D7B9D622-7ACD-4717-8E40-703999C7F2FA}"/>
    <cellStyle name="Comma [0] 13 2 2 2 6" xfId="2222" xr:uid="{5BB64AF4-1F51-4938-B38D-A3EE826BFCA0}"/>
    <cellStyle name="Comma [0] 13 2 2 2 6 2" xfId="6794" xr:uid="{67B73C77-38CE-466F-A4A0-07276189E3DD}"/>
    <cellStyle name="Comma [0] 13 2 2 2 6 2 2" xfId="28659" xr:uid="{BCF94AFA-2A00-484B-B688-CA990B856DE3}"/>
    <cellStyle name="Comma [0] 13 2 2 2 6 3" xfId="6795" xr:uid="{882FFB7A-3B84-4A55-87DD-21B928F8B17B}"/>
    <cellStyle name="Comma [0] 13 2 2 2 6 3 2" xfId="28660" xr:uid="{34F81300-31D0-406C-B622-E20B3B09188A}"/>
    <cellStyle name="Comma [0] 13 2 2 2 6 4" xfId="6796" xr:uid="{3676DBCF-6BE0-4F3C-B63F-A58EDA129B21}"/>
    <cellStyle name="Comma [0] 13 2 2 2 6 4 2" xfId="28661" xr:uid="{CA6004C4-C4FD-490B-A448-EAADF9539D55}"/>
    <cellStyle name="Comma [0] 13 2 2 2 6 5" xfId="52311" xr:uid="{9795C215-D963-4D64-802A-AF7725788390}"/>
    <cellStyle name="Comma [0] 13 2 2 2 6 6" xfId="28658" xr:uid="{5746E7D4-B56A-4E72-B343-65F7CE7652C2}"/>
    <cellStyle name="Comma [0] 13 2 2 2 6 7" xfId="6793" xr:uid="{162EB104-7E2E-4B1F-B425-DB933A7E589F}"/>
    <cellStyle name="Comma [0] 13 2 2 2 7" xfId="6797" xr:uid="{801FF28C-4383-476B-84FC-337F3F1E3082}"/>
    <cellStyle name="Comma [0] 13 2 2 2 7 2" xfId="28662" xr:uid="{3088B61C-7696-415D-9648-54619103CD87}"/>
    <cellStyle name="Comma [0] 13 2 2 2 8" xfId="6798" xr:uid="{710B648A-A7A6-4595-BBDE-EDC404FCE483}"/>
    <cellStyle name="Comma [0] 13 2 2 2 8 2" xfId="28663" xr:uid="{21A427C0-6769-4D87-B09C-E578A146E8AC}"/>
    <cellStyle name="Comma [0] 13 2 2 2 9" xfId="50791" xr:uid="{3657CC1C-F085-4462-8C8A-0433240D020F}"/>
    <cellStyle name="Comma [0] 13 2 2 3" xfId="954" xr:uid="{047A681C-149E-412A-A7DD-D1F354421A1D}"/>
    <cellStyle name="Comma [0] 13 2 2 3 2" xfId="4657" xr:uid="{F45F9FD3-91FB-41A8-85FE-BEC97FB494C7}"/>
    <cellStyle name="Comma [0] 13 2 2 3 2 2" xfId="6801" xr:uid="{7C26A3B1-6B13-4B8E-8E1C-DBAB11C473C4}"/>
    <cellStyle name="Comma [0] 13 2 2 3 2 2 2" xfId="28666" xr:uid="{6A06DD19-641A-4A89-8981-D8CE3A6E91CB}"/>
    <cellStyle name="Comma [0] 13 2 2 3 2 3" xfId="6802" xr:uid="{22FB3006-DD3A-4500-A55B-F1B4D3C4D17E}"/>
    <cellStyle name="Comma [0] 13 2 2 3 2 3 2" xfId="28667" xr:uid="{80C594C9-0937-42F6-8271-0AF64BFCAFCE}"/>
    <cellStyle name="Comma [0] 13 2 2 3 2 4" xfId="6803" xr:uid="{7F2CF690-7591-4D0A-89E1-B3B70A731F87}"/>
    <cellStyle name="Comma [0] 13 2 2 3 2 4 2" xfId="28668" xr:uid="{BFB74A67-1FA9-4592-9837-2D27A505AE7D}"/>
    <cellStyle name="Comma [0] 13 2 2 3 2 5" xfId="6804" xr:uid="{916EC4E2-1F94-4109-A20C-BDC80050ACDB}"/>
    <cellStyle name="Comma [0] 13 2 2 3 2 5 2" xfId="28669" xr:uid="{5CEEEEA3-181A-45CD-915C-101D8DB3CB46}"/>
    <cellStyle name="Comma [0] 13 2 2 3 2 6" xfId="54744" xr:uid="{40109A7A-1D5C-4021-B46B-DB02575603BB}"/>
    <cellStyle name="Comma [0] 13 2 2 3 2 7" xfId="28665" xr:uid="{DFB8440A-190C-407F-8597-BFDE0C734536}"/>
    <cellStyle name="Comma [0] 13 2 2 3 2 8" xfId="6800" xr:uid="{0BCB0DC9-E3BB-4EEF-9013-C9A3217C8A5B}"/>
    <cellStyle name="Comma [0] 13 2 2 3 3" xfId="2992" xr:uid="{A2DBE075-BBC1-45EE-BCC4-D33BF59A4F59}"/>
    <cellStyle name="Comma [0] 13 2 2 3 3 2" xfId="6806" xr:uid="{588288A7-16A9-4CBB-AE8F-EF9BBC879EBF}"/>
    <cellStyle name="Comma [0] 13 2 2 3 3 2 2" xfId="28671" xr:uid="{9AAE96A2-0126-4559-8DC6-3D3C26878FB5}"/>
    <cellStyle name="Comma [0] 13 2 2 3 3 3" xfId="6807" xr:uid="{6A2B3D26-C55F-419D-86FB-0EDC1FE44144}"/>
    <cellStyle name="Comma [0] 13 2 2 3 3 3 2" xfId="28672" xr:uid="{C0FCDC65-E358-4D57-9F5E-165B1B036919}"/>
    <cellStyle name="Comma [0] 13 2 2 3 3 4" xfId="6808" xr:uid="{6EE48703-A47B-4253-8899-AF2D0CC04CFC}"/>
    <cellStyle name="Comma [0] 13 2 2 3 3 4 2" xfId="28673" xr:uid="{6164D4B7-982E-42F1-ADAE-AEC1A3CAE8C4}"/>
    <cellStyle name="Comma [0] 13 2 2 3 3 5" xfId="53079" xr:uid="{0D6F6134-BCEB-4A3D-B62D-264A794E38A8}"/>
    <cellStyle name="Comma [0] 13 2 2 3 3 6" xfId="28670" xr:uid="{F957F239-3750-4997-9545-04EE71E29273}"/>
    <cellStyle name="Comma [0] 13 2 2 3 3 7" xfId="6805" xr:uid="{C5CAAABA-7165-4A95-BC0A-4FFF76584349}"/>
    <cellStyle name="Comma [0] 13 2 2 3 4" xfId="6809" xr:uid="{B59A0CB9-65A1-4930-B402-28FEA8874548}"/>
    <cellStyle name="Comma [0] 13 2 2 3 4 2" xfId="28674" xr:uid="{D4F5E1F7-209B-4200-91C8-14A968623E89}"/>
    <cellStyle name="Comma [0] 13 2 2 3 5" xfId="6810" xr:uid="{733CAE59-B114-46C4-99DC-22870AB6CD52}"/>
    <cellStyle name="Comma [0] 13 2 2 3 5 2" xfId="28675" xr:uid="{100945A4-94AF-4CE0-8B40-D060939C6D76}"/>
    <cellStyle name="Comma [0] 13 2 2 3 6" xfId="51046" xr:uid="{63676002-5058-42D3-B282-138B5BF72A9D}"/>
    <cellStyle name="Comma [0] 13 2 2 3 7" xfId="28664" xr:uid="{D58B1DDD-A703-4FAB-8421-6BF2062F2D26}"/>
    <cellStyle name="Comma [0] 13 2 2 3 8" xfId="6799" xr:uid="{988540CA-5A3A-45D5-BBDE-EF0333057D14}"/>
    <cellStyle name="Comma [0] 13 2 2 4" xfId="1449" xr:uid="{9ABD409F-204D-481A-A9D9-8DC4AED529F5}"/>
    <cellStyle name="Comma [0] 13 2 2 4 2" xfId="5097" xr:uid="{0F39B37C-AEB4-4891-8121-DF22E645E2DA}"/>
    <cellStyle name="Comma [0] 13 2 2 4 2 2" xfId="6813" xr:uid="{E9C85304-C6DF-45B5-85FD-D3DA7A7B073B}"/>
    <cellStyle name="Comma [0] 13 2 2 4 2 2 2" xfId="28678" xr:uid="{16090FA2-24CF-4754-BD60-D979915FEC3D}"/>
    <cellStyle name="Comma [0] 13 2 2 4 2 3" xfId="6814" xr:uid="{00F297D7-2172-4D79-8DB8-D066774CC0C4}"/>
    <cellStyle name="Comma [0] 13 2 2 4 2 3 2" xfId="28679" xr:uid="{DA827F0D-A5EB-45CC-85BD-6B22F4A6CD7A}"/>
    <cellStyle name="Comma [0] 13 2 2 4 2 4" xfId="6815" xr:uid="{A5B49483-ABA7-4536-AC59-169D6BA28F36}"/>
    <cellStyle name="Comma [0] 13 2 2 4 2 4 2" xfId="28680" xr:uid="{4755FABE-0F20-4D44-A911-0620C8F8FB1F}"/>
    <cellStyle name="Comma [0] 13 2 2 4 2 5" xfId="6816" xr:uid="{38445194-9C95-4E7E-BD01-0654D7AFFE57}"/>
    <cellStyle name="Comma [0] 13 2 2 4 2 5 2" xfId="28681" xr:uid="{8DA35F54-5E40-4A7D-9240-A1011425BE1C}"/>
    <cellStyle name="Comma [0] 13 2 2 4 2 6" xfId="55184" xr:uid="{A65EBD11-AE29-43FB-AAE2-A3C4F6646EF5}"/>
    <cellStyle name="Comma [0] 13 2 2 4 2 7" xfId="28677" xr:uid="{5B2533D0-0477-4E76-8B54-8D3ABF45537E}"/>
    <cellStyle name="Comma [0] 13 2 2 4 2 8" xfId="6812" xr:uid="{D47E4478-37AB-4E09-B384-8A6B00396BF4}"/>
    <cellStyle name="Comma [0] 13 2 2 4 3" xfId="2495" xr:uid="{A37744E8-3DBA-4683-B17D-30D37FBDE4E7}"/>
    <cellStyle name="Comma [0] 13 2 2 4 3 2" xfId="6818" xr:uid="{9EE5CD05-4E7D-497F-9D7F-A033D5CFC884}"/>
    <cellStyle name="Comma [0] 13 2 2 4 3 2 2" xfId="28683" xr:uid="{5DD5A06A-968D-432C-A675-F294F5A98E2D}"/>
    <cellStyle name="Comma [0] 13 2 2 4 3 3" xfId="6819" xr:uid="{75325114-2A14-42D1-B7CB-0748623D0B16}"/>
    <cellStyle name="Comma [0] 13 2 2 4 3 3 2" xfId="28684" xr:uid="{F4013E43-A63A-4225-B7B9-BBB86C32A771}"/>
    <cellStyle name="Comma [0] 13 2 2 4 3 4" xfId="6820" xr:uid="{5754C7E5-DB7C-473B-9403-B9EE41CD9458}"/>
    <cellStyle name="Comma [0] 13 2 2 4 3 4 2" xfId="28685" xr:uid="{0D999A88-3E97-4CC1-964E-98AEC71B422C}"/>
    <cellStyle name="Comma [0] 13 2 2 4 3 5" xfId="52583" xr:uid="{5D76EC2B-EACB-4EAB-9D9E-F5C6BB6773FA}"/>
    <cellStyle name="Comma [0] 13 2 2 4 3 6" xfId="28682" xr:uid="{D6F39B68-D23C-4961-B512-1DF8378414A4}"/>
    <cellStyle name="Comma [0] 13 2 2 4 3 7" xfId="6817" xr:uid="{10B85AD2-9132-4D76-B9A1-F99BEDDE3F9F}"/>
    <cellStyle name="Comma [0] 13 2 2 4 4" xfId="6821" xr:uid="{9E50D73A-02FE-42C6-91D8-6D8DDAD5CED6}"/>
    <cellStyle name="Comma [0] 13 2 2 4 4 2" xfId="28686" xr:uid="{05B6F255-C9C8-46F8-B654-CAE7C3191421}"/>
    <cellStyle name="Comma [0] 13 2 2 4 5" xfId="6822" xr:uid="{1FE205D2-40A9-4636-96EA-7F853000111B}"/>
    <cellStyle name="Comma [0] 13 2 2 4 5 2" xfId="28687" xr:uid="{BF03C41A-750A-46D9-92EF-79679DA9BC28}"/>
    <cellStyle name="Comma [0] 13 2 2 4 6" xfId="51541" xr:uid="{8CFB0E0D-0428-48BD-A475-2C953EF4A441}"/>
    <cellStyle name="Comma [0] 13 2 2 4 7" xfId="28676" xr:uid="{A2F45705-7168-4B19-A75D-BA59FB941E7C}"/>
    <cellStyle name="Comma [0] 13 2 2 4 8" xfId="6811" xr:uid="{F2D259AE-FE1A-4337-AE40-06D009DB89BA}"/>
    <cellStyle name="Comma [0] 13 2 2 5" xfId="3487" xr:uid="{0908C2FE-D605-4B8A-87EE-6F24B622B550}"/>
    <cellStyle name="Comma [0] 13 2 2 5 2" xfId="5465" xr:uid="{148487B7-FD09-484F-B569-DEE5F463ED35}"/>
    <cellStyle name="Comma [0] 13 2 2 5 2 2" xfId="6825" xr:uid="{ADA3635F-65DC-4C08-ABC8-114DA799FBCF}"/>
    <cellStyle name="Comma [0] 13 2 2 5 2 2 2" xfId="28690" xr:uid="{250C9A18-EC5B-445B-ACC9-8FD826BD9289}"/>
    <cellStyle name="Comma [0] 13 2 2 5 2 3" xfId="6826" xr:uid="{D3703FEC-05F9-4455-87BD-1FC70C891CC6}"/>
    <cellStyle name="Comma [0] 13 2 2 5 2 3 2" xfId="28691" xr:uid="{F3826E6B-566A-4A83-9CCA-F74ABF8CEA22}"/>
    <cellStyle name="Comma [0] 13 2 2 5 2 4" xfId="6827" xr:uid="{9D06C368-255E-4DE2-9FB2-3E6CC4FDEAFE}"/>
    <cellStyle name="Comma [0] 13 2 2 5 2 4 2" xfId="28692" xr:uid="{1E7EFB04-16C4-48BF-BA35-2A7B411131FA}"/>
    <cellStyle name="Comma [0] 13 2 2 5 2 5" xfId="6828" xr:uid="{0BC3F8F5-16FE-48D8-BB9F-B1277C92B430}"/>
    <cellStyle name="Comma [0] 13 2 2 5 2 5 2" xfId="28693" xr:uid="{EA36D7F5-0895-4580-AE95-B6121CB8DCD1}"/>
    <cellStyle name="Comma [0] 13 2 2 5 2 6" xfId="55552" xr:uid="{CD3B9346-9C16-48BD-A8A6-437DBAAF0FAD}"/>
    <cellStyle name="Comma [0] 13 2 2 5 2 7" xfId="28689" xr:uid="{4555D416-3FBD-4069-985B-AD34C72694FD}"/>
    <cellStyle name="Comma [0] 13 2 2 5 2 8" xfId="6824" xr:uid="{282F6C2C-FB22-4D8B-AF1F-6787B1255AAC}"/>
    <cellStyle name="Comma [0] 13 2 2 5 3" xfId="6829" xr:uid="{DD4C21B9-A1D7-4305-AAB0-438EF916B601}"/>
    <cellStyle name="Comma [0] 13 2 2 5 3 2" xfId="28694" xr:uid="{88F2AC03-638F-4F88-AE2D-1996DF1A7B2F}"/>
    <cellStyle name="Comma [0] 13 2 2 5 4" xfId="6830" xr:uid="{3CFD6DE6-2247-4625-AB12-4E68F56D9D88}"/>
    <cellStyle name="Comma [0] 13 2 2 5 4 2" xfId="28695" xr:uid="{1EC02B63-E766-4B68-81E3-BCD99745B0FD}"/>
    <cellStyle name="Comma [0] 13 2 2 5 5" xfId="6831" xr:uid="{0090558D-1249-4084-A945-2CE0E8DC0FC4}"/>
    <cellStyle name="Comma [0] 13 2 2 5 5 2" xfId="28696" xr:uid="{1CFB34F0-C08E-4EC1-95EA-FD7C2C1178D2}"/>
    <cellStyle name="Comma [0] 13 2 2 5 6" xfId="6832" xr:uid="{8AD3595A-97B8-402E-903F-B4463C9C675C}"/>
    <cellStyle name="Comma [0] 13 2 2 5 6 2" xfId="28697" xr:uid="{C7F25811-FB8C-41F5-B9CD-AB76E32968F6}"/>
    <cellStyle name="Comma [0] 13 2 2 5 7" xfId="53574" xr:uid="{F159B89B-5DEC-4CDF-87AD-E88CB0F17C00}"/>
    <cellStyle name="Comma [0] 13 2 2 5 8" xfId="28688" xr:uid="{C8A79633-981D-4273-9F49-E3667EC1B97F}"/>
    <cellStyle name="Comma [0] 13 2 2 5 9" xfId="6823" xr:uid="{DD15F5C1-02F0-4ECD-9BDA-B4C1DFA4DC64}"/>
    <cellStyle name="Comma [0] 13 2 2 6" xfId="4157" xr:uid="{358D9F45-BCB1-4F03-A02E-9BDA74B65304}"/>
    <cellStyle name="Comma [0] 13 2 2 6 2" xfId="6834" xr:uid="{D61F6376-949E-4194-9B2D-F68413AF1621}"/>
    <cellStyle name="Comma [0] 13 2 2 6 2 2" xfId="28699" xr:uid="{E81603BF-2762-4CFA-90B3-FFABB0B1386D}"/>
    <cellStyle name="Comma [0] 13 2 2 6 3" xfId="6835" xr:uid="{5F7A7CC7-CAA6-41E8-BBA3-BB14161F2BF2}"/>
    <cellStyle name="Comma [0] 13 2 2 6 3 2" xfId="28700" xr:uid="{ECA2E700-A1BC-4FC7-9FFA-61FA67846AFE}"/>
    <cellStyle name="Comma [0] 13 2 2 6 4" xfId="6836" xr:uid="{3016CEC7-9D0C-4362-82DC-9B6892C91E17}"/>
    <cellStyle name="Comma [0] 13 2 2 6 4 2" xfId="28701" xr:uid="{5E18FDE0-23BC-4F99-BCC5-FB567A290781}"/>
    <cellStyle name="Comma [0] 13 2 2 6 5" xfId="6837" xr:uid="{4E83A7D3-C88F-48FB-BE87-0A8CAD3EA4A9}"/>
    <cellStyle name="Comma [0] 13 2 2 6 5 2" xfId="28702" xr:uid="{3C594D50-615E-4BF4-A191-25C62CC5B3F1}"/>
    <cellStyle name="Comma [0] 13 2 2 6 6" xfId="54244" xr:uid="{E570CA6C-708D-4CE8-AE26-5E1DEC24D5CB}"/>
    <cellStyle name="Comma [0] 13 2 2 6 7" xfId="28698" xr:uid="{3BE9AD6D-1D4B-4A46-993A-03522CD73690}"/>
    <cellStyle name="Comma [0] 13 2 2 6 8" xfId="6833" xr:uid="{CF20E029-4A95-4D63-9FA5-0C500C935869}"/>
    <cellStyle name="Comma [0] 13 2 2 7" xfId="1975" xr:uid="{46E7ED86-5F84-484A-B5B0-38E805A2DBD7}"/>
    <cellStyle name="Comma [0] 13 2 2 7 2" xfId="6839" xr:uid="{84143E61-6BC6-4C30-A34A-300A2CC999E5}"/>
    <cellStyle name="Comma [0] 13 2 2 7 2 2" xfId="28704" xr:uid="{233F8963-A68F-43D4-AA3C-6453E13DCBB3}"/>
    <cellStyle name="Comma [0] 13 2 2 7 3" xfId="6840" xr:uid="{A9DCC387-B4CC-4B62-A22D-EAF35D1D0CDF}"/>
    <cellStyle name="Comma [0] 13 2 2 7 3 2" xfId="28705" xr:uid="{4A4193C1-E17B-4126-9753-C125A4299D78}"/>
    <cellStyle name="Comma [0] 13 2 2 7 4" xfId="6841" xr:uid="{9696F083-1448-4F39-AE22-DE24BBC93403}"/>
    <cellStyle name="Comma [0] 13 2 2 7 4 2" xfId="28706" xr:uid="{CD32A0A9-923D-45C6-BB7F-0D5BFE5E7423}"/>
    <cellStyle name="Comma [0] 13 2 2 7 5" xfId="52064" xr:uid="{A9DCFF20-65A4-4F7B-B053-18CA52FDAFA5}"/>
    <cellStyle name="Comma [0] 13 2 2 7 6" xfId="28703" xr:uid="{6953C061-69BA-43E2-9854-37D4B136A1D8}"/>
    <cellStyle name="Comma [0] 13 2 2 7 7" xfId="6838" xr:uid="{3A882012-4069-46A3-8D15-891B32DF16C6}"/>
    <cellStyle name="Comma [0] 13 2 2 8" xfId="6842" xr:uid="{42401760-7AB6-4101-80BC-2561CE29620C}"/>
    <cellStyle name="Comma [0] 13 2 2 8 2" xfId="28707" xr:uid="{111955B4-F550-4057-9E49-DACC6560B64B}"/>
    <cellStyle name="Comma [0] 13 2 2 9" xfId="6843" xr:uid="{7BF83A1E-BA51-4570-9943-4B3334EBEA25}"/>
    <cellStyle name="Comma [0] 13 2 2 9 2" xfId="28708" xr:uid="{3B5741CA-1DDA-41E8-9F4E-CA09C4A0A6F6}"/>
    <cellStyle name="Comma [0] 13 2 3" xfId="574" xr:uid="{DB579383-7641-4ABB-B7BA-2929F915127C}"/>
    <cellStyle name="Comma [0] 13 2 3 10" xfId="28709" xr:uid="{28EDADBA-8B35-4B1C-97DA-B3A479AAF7BE}"/>
    <cellStyle name="Comma [0] 13 2 3 11" xfId="6844" xr:uid="{3E8C0A4F-3BF2-4721-B8C4-4A2F3BF7498D}"/>
    <cellStyle name="Comma [0] 13 2 3 2" xfId="1079" xr:uid="{642B297B-9035-4933-BBBB-B4DD6877D2E2}"/>
    <cellStyle name="Comma [0] 13 2 3 2 2" xfId="4782" xr:uid="{7844830D-B0B1-4850-93C7-1C9008121FF0}"/>
    <cellStyle name="Comma [0] 13 2 3 2 2 2" xfId="6847" xr:uid="{39B4AAB5-54B8-4604-8535-D69AC3FFC0A9}"/>
    <cellStyle name="Comma [0] 13 2 3 2 2 2 2" xfId="28712" xr:uid="{0658575E-1839-4A2B-98CD-0A335C5D5BA1}"/>
    <cellStyle name="Comma [0] 13 2 3 2 2 3" xfId="6848" xr:uid="{68F94A9A-B353-47FE-9016-1D624FA01246}"/>
    <cellStyle name="Comma [0] 13 2 3 2 2 3 2" xfId="28713" xr:uid="{42EE6673-3488-40E5-ADF1-530E5C4A081F}"/>
    <cellStyle name="Comma [0] 13 2 3 2 2 4" xfId="6849" xr:uid="{0193CC7C-678B-4A02-8B30-5E5935304529}"/>
    <cellStyle name="Comma [0] 13 2 3 2 2 4 2" xfId="28714" xr:uid="{8F259096-8C00-49B9-906C-70346D306896}"/>
    <cellStyle name="Comma [0] 13 2 3 2 2 5" xfId="6850" xr:uid="{3AD3F1EF-BDA6-40D4-8155-AB5DD3A47814}"/>
    <cellStyle name="Comma [0] 13 2 3 2 2 5 2" xfId="28715" xr:uid="{389988E3-50F2-4678-9B3C-DAF7386AA62E}"/>
    <cellStyle name="Comma [0] 13 2 3 2 2 6" xfId="54869" xr:uid="{E52EC779-6335-4786-8F91-9928B822B304}"/>
    <cellStyle name="Comma [0] 13 2 3 2 2 7" xfId="28711" xr:uid="{28D98814-ECDC-446F-A4FD-CE8DACBD4AEA}"/>
    <cellStyle name="Comma [0] 13 2 3 2 2 8" xfId="6846" xr:uid="{51D2AFBB-18E2-4B46-90A5-C52FF2AD7E84}"/>
    <cellStyle name="Comma [0] 13 2 3 2 3" xfId="3117" xr:uid="{4D3CD1AE-D6EA-4E41-847E-4BC8892CBA64}"/>
    <cellStyle name="Comma [0] 13 2 3 2 3 2" xfId="6852" xr:uid="{8D663BB5-ABE3-4772-92B6-CA7952105386}"/>
    <cellStyle name="Comma [0] 13 2 3 2 3 2 2" xfId="28717" xr:uid="{A5604AE2-7336-45E4-A12B-DEFDBE6FCFD3}"/>
    <cellStyle name="Comma [0] 13 2 3 2 3 3" xfId="6853" xr:uid="{5033F980-DBFE-4787-97A3-AC91F571F2C0}"/>
    <cellStyle name="Comma [0] 13 2 3 2 3 3 2" xfId="28718" xr:uid="{60EBBDD2-C357-40AE-8D5C-C9CBA35F60C0}"/>
    <cellStyle name="Comma [0] 13 2 3 2 3 4" xfId="6854" xr:uid="{00C77BB2-4C08-4823-95A7-9022738CC4C0}"/>
    <cellStyle name="Comma [0] 13 2 3 2 3 4 2" xfId="28719" xr:uid="{93C5D26F-B772-4B90-A6A4-2FE47324C0A1}"/>
    <cellStyle name="Comma [0] 13 2 3 2 3 5" xfId="53204" xr:uid="{8B7147C2-CFA3-4A63-97FB-8BDBE8CD10A1}"/>
    <cellStyle name="Comma [0] 13 2 3 2 3 6" xfId="28716" xr:uid="{B1C0C431-50CE-4E87-95E8-8FE8C755E6AC}"/>
    <cellStyle name="Comma [0] 13 2 3 2 3 7" xfId="6851" xr:uid="{88CF95F9-F2E1-4BA1-9FF4-2CD570C336FF}"/>
    <cellStyle name="Comma [0] 13 2 3 2 4" xfId="6855" xr:uid="{87133878-2B15-491E-9213-90D33FA5E3BE}"/>
    <cellStyle name="Comma [0] 13 2 3 2 4 2" xfId="28720" xr:uid="{4BBA6C26-6619-4F47-9D46-E785A1E9F0CF}"/>
    <cellStyle name="Comma [0] 13 2 3 2 5" xfId="6856" xr:uid="{A97F4BA1-CA78-4C33-AC15-F563980919F1}"/>
    <cellStyle name="Comma [0] 13 2 3 2 5 2" xfId="28721" xr:uid="{05B881A3-61C3-4F56-A7D7-1D36AAAC3E55}"/>
    <cellStyle name="Comma [0] 13 2 3 2 6" xfId="51171" xr:uid="{FDA2E979-52C7-4B28-A81A-C288419AC487}"/>
    <cellStyle name="Comma [0] 13 2 3 2 7" xfId="28710" xr:uid="{9EA9D075-A853-4F93-B011-0DA21B768670}"/>
    <cellStyle name="Comma [0] 13 2 3 2 8" xfId="6845" xr:uid="{172B7DCA-D2E4-4BBD-B26B-102E50F42B9F}"/>
    <cellStyle name="Comma [0] 13 2 3 3" xfId="1573" xr:uid="{5AAEBF4C-0E5F-455D-9574-30E68F268635}"/>
    <cellStyle name="Comma [0] 13 2 3 3 2" xfId="5189" xr:uid="{E96DC730-5DE1-46A4-B3F2-4D5D89A63050}"/>
    <cellStyle name="Comma [0] 13 2 3 3 2 2" xfId="6859" xr:uid="{7BAC43BF-82E2-464D-83B2-859010A63291}"/>
    <cellStyle name="Comma [0] 13 2 3 3 2 2 2" xfId="28724" xr:uid="{4E06FE74-F77E-4CB0-A4E8-C1828E40D03E}"/>
    <cellStyle name="Comma [0] 13 2 3 3 2 3" xfId="6860" xr:uid="{180260AA-20A5-469D-9739-0AC9E8D96B8B}"/>
    <cellStyle name="Comma [0] 13 2 3 3 2 3 2" xfId="28725" xr:uid="{1A69D47B-3AE7-4358-9719-9A4BDC577699}"/>
    <cellStyle name="Comma [0] 13 2 3 3 2 4" xfId="6861" xr:uid="{1A0FCD14-64DE-470D-87E5-16DB9FE6407C}"/>
    <cellStyle name="Comma [0] 13 2 3 3 2 4 2" xfId="28726" xr:uid="{7B54FE1A-F105-4E20-9937-D95D97387E6B}"/>
    <cellStyle name="Comma [0] 13 2 3 3 2 5" xfId="6862" xr:uid="{16B606F8-F4F1-4A40-B08C-7B8129ED6B3A}"/>
    <cellStyle name="Comma [0] 13 2 3 3 2 5 2" xfId="28727" xr:uid="{53404C46-1D44-4ACE-84E9-BDE8AF459501}"/>
    <cellStyle name="Comma [0] 13 2 3 3 2 6" xfId="55276" xr:uid="{0BB8FD7E-EE9C-4FC9-8B71-AB7A6C1F7467}"/>
    <cellStyle name="Comma [0] 13 2 3 3 2 7" xfId="28723" xr:uid="{FA2BE03A-F51C-4548-BDDF-C0FB780EE7E7}"/>
    <cellStyle name="Comma [0] 13 2 3 3 2 8" xfId="6858" xr:uid="{2146D60E-1A2B-48C5-8E72-F13621FAC8CB}"/>
    <cellStyle name="Comma [0] 13 2 3 3 3" xfId="2620" xr:uid="{6D43FB52-5CDC-40F6-9237-1BE7BEAF89D2}"/>
    <cellStyle name="Comma [0] 13 2 3 3 3 2" xfId="6864" xr:uid="{14CD73DB-1C31-44C2-BF4C-DEB89BA6CD89}"/>
    <cellStyle name="Comma [0] 13 2 3 3 3 2 2" xfId="28729" xr:uid="{A0C3453B-CB4C-48D4-B4CD-43137FEABA59}"/>
    <cellStyle name="Comma [0] 13 2 3 3 3 3" xfId="6865" xr:uid="{8EE5DE07-6BAA-4BB4-A8F0-06A3045BD46C}"/>
    <cellStyle name="Comma [0] 13 2 3 3 3 3 2" xfId="28730" xr:uid="{E1239635-7D42-4510-80E0-6438EED57DAF}"/>
    <cellStyle name="Comma [0] 13 2 3 3 3 4" xfId="6866" xr:uid="{BFD55D8C-A40F-4B7C-B359-20F8FE09D492}"/>
    <cellStyle name="Comma [0] 13 2 3 3 3 4 2" xfId="28731" xr:uid="{5C8C8906-9638-4AA7-BA0F-3860276D41CE}"/>
    <cellStyle name="Comma [0] 13 2 3 3 3 5" xfId="52708" xr:uid="{E2786F96-5588-4233-92EC-AAE7FC7922CC}"/>
    <cellStyle name="Comma [0] 13 2 3 3 3 6" xfId="28728" xr:uid="{07D81F8D-4B77-48B9-983C-C8A806E44857}"/>
    <cellStyle name="Comma [0] 13 2 3 3 3 7" xfId="6863" xr:uid="{BF058DCD-C33C-49DF-8D7C-EC0D345B1403}"/>
    <cellStyle name="Comma [0] 13 2 3 3 4" xfId="6867" xr:uid="{6B640337-DF78-44F1-AFDF-B604831AAE0A}"/>
    <cellStyle name="Comma [0] 13 2 3 3 4 2" xfId="28732" xr:uid="{AF78DDEE-470A-4989-B9BE-F10B11DA5435}"/>
    <cellStyle name="Comma [0] 13 2 3 3 5" xfId="6868" xr:uid="{254990C9-D9D4-477D-B1DA-3D8D0F042EA0}"/>
    <cellStyle name="Comma [0] 13 2 3 3 5 2" xfId="28733" xr:uid="{0CCE18D6-FAD7-4EC0-B8F1-1A8BDFAB1E88}"/>
    <cellStyle name="Comma [0] 13 2 3 3 6" xfId="51665" xr:uid="{2B498502-95BC-4B8A-BAA9-9CD4A33825EA}"/>
    <cellStyle name="Comma [0] 13 2 3 3 7" xfId="28722" xr:uid="{24E750E1-38BE-4E58-9C1D-75E5AF60C05E}"/>
    <cellStyle name="Comma [0] 13 2 3 3 8" xfId="6857" xr:uid="{17637D16-D532-4884-9B53-DA0F1E8E09A7}"/>
    <cellStyle name="Comma [0] 13 2 3 4" xfId="3612" xr:uid="{708C231E-3C8C-49BB-8757-2ACC672B44AC}"/>
    <cellStyle name="Comma [0] 13 2 3 4 2" xfId="5557" xr:uid="{9E8E27B6-AD10-43AE-A5F4-107C494BA24E}"/>
    <cellStyle name="Comma [0] 13 2 3 4 2 2" xfId="6871" xr:uid="{6F65FA6F-8F04-414E-95D4-80222DAEE3C5}"/>
    <cellStyle name="Comma [0] 13 2 3 4 2 2 2" xfId="28736" xr:uid="{27217458-7B21-489D-BCCD-B024CB2A5641}"/>
    <cellStyle name="Comma [0] 13 2 3 4 2 3" xfId="6872" xr:uid="{F1C80B2C-31F4-4D1E-9DE9-EB604B6B6721}"/>
    <cellStyle name="Comma [0] 13 2 3 4 2 3 2" xfId="28737" xr:uid="{96FFEC77-EE43-4CB5-BC79-F050BD7E34C4}"/>
    <cellStyle name="Comma [0] 13 2 3 4 2 4" xfId="6873" xr:uid="{25379DA8-C460-484A-BF2F-65863E5ACCEC}"/>
    <cellStyle name="Comma [0] 13 2 3 4 2 4 2" xfId="28738" xr:uid="{4AC4E2F5-EFD8-487C-8361-EC5C1134002A}"/>
    <cellStyle name="Comma [0] 13 2 3 4 2 5" xfId="6874" xr:uid="{6F328D02-5ABA-44BB-BCE1-DE7C7EC60FD2}"/>
    <cellStyle name="Comma [0] 13 2 3 4 2 5 2" xfId="28739" xr:uid="{84B04136-5795-4B66-A23C-89F0352AEB39}"/>
    <cellStyle name="Comma [0] 13 2 3 4 2 6" xfId="55644" xr:uid="{3A754EC7-3EFE-4A6D-9AE3-08DB603B80F2}"/>
    <cellStyle name="Comma [0] 13 2 3 4 2 7" xfId="28735" xr:uid="{BBBCD202-AED9-4188-AD7D-36476CC3B160}"/>
    <cellStyle name="Comma [0] 13 2 3 4 2 8" xfId="6870" xr:uid="{6554BB58-D8E2-43BC-A46A-FD13CA6F8413}"/>
    <cellStyle name="Comma [0] 13 2 3 4 3" xfId="6875" xr:uid="{B9468E35-0475-4690-ABB6-6E3675153708}"/>
    <cellStyle name="Comma [0] 13 2 3 4 3 2" xfId="28740" xr:uid="{5503D6AC-119C-414F-83F8-C9330C754DB7}"/>
    <cellStyle name="Comma [0] 13 2 3 4 4" xfId="6876" xr:uid="{B8A1F1EC-0323-43FA-AD18-EDCD45D30497}"/>
    <cellStyle name="Comma [0] 13 2 3 4 4 2" xfId="28741" xr:uid="{07A39D68-A575-4799-8F85-F27B4869AAED}"/>
    <cellStyle name="Comma [0] 13 2 3 4 5" xfId="6877" xr:uid="{FE5E674A-FC8A-445D-B5AD-F3436CD0EA1B}"/>
    <cellStyle name="Comma [0] 13 2 3 4 5 2" xfId="28742" xr:uid="{3846EB37-9450-4410-BEEC-A48447F41EF8}"/>
    <cellStyle name="Comma [0] 13 2 3 4 6" xfId="6878" xr:uid="{00D832F0-9BA2-4E58-B735-E0158B171059}"/>
    <cellStyle name="Comma [0] 13 2 3 4 6 2" xfId="28743" xr:uid="{E87F8E99-2AF9-4429-888B-81E898FF88FF}"/>
    <cellStyle name="Comma [0] 13 2 3 4 7" xfId="53699" xr:uid="{1B4902D5-B8E6-4AAE-92A3-EDBBE6549F82}"/>
    <cellStyle name="Comma [0] 13 2 3 4 8" xfId="28734" xr:uid="{EC02589E-022C-4721-8BFE-B7698B80B170}"/>
    <cellStyle name="Comma [0] 13 2 3 4 9" xfId="6869" xr:uid="{B49371D7-AC90-43AC-89A8-F07A57C20228}"/>
    <cellStyle name="Comma [0] 13 2 3 5" xfId="4285" xr:uid="{AF949F3D-F03D-4EFF-8DB6-7A374DE079C8}"/>
    <cellStyle name="Comma [0] 13 2 3 5 2" xfId="6880" xr:uid="{2DEEEACA-452C-4204-9FAB-8CCF27BA526D}"/>
    <cellStyle name="Comma [0] 13 2 3 5 2 2" xfId="28745" xr:uid="{77091DD3-42CC-4CAD-8DF8-C6E10CFDEF4A}"/>
    <cellStyle name="Comma [0] 13 2 3 5 3" xfId="6881" xr:uid="{8D53523C-925C-4F33-85D5-637BC0FBBD87}"/>
    <cellStyle name="Comma [0] 13 2 3 5 3 2" xfId="28746" xr:uid="{AC527BE4-37BA-43C7-92CB-A96789B46082}"/>
    <cellStyle name="Comma [0] 13 2 3 5 4" xfId="6882" xr:uid="{A4ECEA8D-AA6A-446E-8EA9-60FCD11F2524}"/>
    <cellStyle name="Comma [0] 13 2 3 5 4 2" xfId="28747" xr:uid="{043B559F-AB0D-4754-9085-A4E847BFB413}"/>
    <cellStyle name="Comma [0] 13 2 3 5 5" xfId="6883" xr:uid="{91CDBD8C-D592-44F5-B110-971D2158E9E0}"/>
    <cellStyle name="Comma [0] 13 2 3 5 5 2" xfId="28748" xr:uid="{A0548BCD-925B-4E92-AECE-EC7589EE22A3}"/>
    <cellStyle name="Comma [0] 13 2 3 5 6" xfId="54372" xr:uid="{E0E1D6BE-F449-4596-BA27-70A36E8E392B}"/>
    <cellStyle name="Comma [0] 13 2 3 5 7" xfId="28744" xr:uid="{8A9F7DDF-86EA-4D68-BBCF-0EB80C74D757}"/>
    <cellStyle name="Comma [0] 13 2 3 5 8" xfId="6879" xr:uid="{B2D2A4FC-2C81-414E-9DD7-025004580208}"/>
    <cellStyle name="Comma [0] 13 2 3 6" xfId="2099" xr:uid="{1ED555C2-3E84-497A-BA05-7219808A8E14}"/>
    <cellStyle name="Comma [0] 13 2 3 6 2" xfId="6885" xr:uid="{E01E05F0-B94F-4BF7-BE32-207967ABB364}"/>
    <cellStyle name="Comma [0] 13 2 3 6 2 2" xfId="28750" xr:uid="{5CB74DDD-7790-4366-81B8-B93F9F1A7606}"/>
    <cellStyle name="Comma [0] 13 2 3 6 3" xfId="6886" xr:uid="{FF8AD79A-5CD2-4A38-A366-8CC42AC0DB97}"/>
    <cellStyle name="Comma [0] 13 2 3 6 3 2" xfId="28751" xr:uid="{A3EFD8D0-ADC8-4AB2-99BB-96FFA8242DA7}"/>
    <cellStyle name="Comma [0] 13 2 3 6 4" xfId="6887" xr:uid="{87DB9F1F-B59C-491E-9A73-22DF400663D1}"/>
    <cellStyle name="Comma [0] 13 2 3 6 4 2" xfId="28752" xr:uid="{36C88FDA-C2E7-430D-91FD-0FE4DB24B542}"/>
    <cellStyle name="Comma [0] 13 2 3 6 5" xfId="52188" xr:uid="{9FCF2788-F1C1-4113-BB0F-DA618E461E85}"/>
    <cellStyle name="Comma [0] 13 2 3 6 6" xfId="28749" xr:uid="{BBD25A92-1031-475A-80B6-12D27BD71E06}"/>
    <cellStyle name="Comma [0] 13 2 3 6 7" xfId="6884" xr:uid="{DEB45E2B-5F96-4EA4-A99A-F0626A5C43D2}"/>
    <cellStyle name="Comma [0] 13 2 3 7" xfId="6888" xr:uid="{41A4D92A-C4F5-4C41-99AD-07021F4F7581}"/>
    <cellStyle name="Comma [0] 13 2 3 7 2" xfId="28753" xr:uid="{F3279CF7-B2D8-4073-A691-B485B1001029}"/>
    <cellStyle name="Comma [0] 13 2 3 8" xfId="6889" xr:uid="{1677C5BA-DD9A-456B-A448-2922766C03CB}"/>
    <cellStyle name="Comma [0] 13 2 3 8 2" xfId="28754" xr:uid="{38FEE4AF-47D3-4988-864E-D89D52C4E37D}"/>
    <cellStyle name="Comma [0] 13 2 3 9" xfId="50668" xr:uid="{B3134043-02AA-4A38-ADF2-B8EA46383CBE}"/>
    <cellStyle name="Comma [0] 13 2 4" xfId="831" xr:uid="{994538CC-90CE-475C-884A-9E63264CC8AE}"/>
    <cellStyle name="Comma [0] 13 2 4 2" xfId="4534" xr:uid="{0477198B-B7DD-4BAD-B47A-976DB5297FAB}"/>
    <cellStyle name="Comma [0] 13 2 4 2 2" xfId="6892" xr:uid="{E73E1F76-04FE-4D1F-A62C-50F6C68B3145}"/>
    <cellStyle name="Comma [0] 13 2 4 2 2 2" xfId="28757" xr:uid="{1DD260FF-EE36-4176-A1E3-3E5B737A0E21}"/>
    <cellStyle name="Comma [0] 13 2 4 2 3" xfId="6893" xr:uid="{6DDCED61-3F96-456C-9947-C78B259E9976}"/>
    <cellStyle name="Comma [0] 13 2 4 2 3 2" xfId="28758" xr:uid="{D8CBB637-4ED1-4A2E-8453-99FEE06EC0DF}"/>
    <cellStyle name="Comma [0] 13 2 4 2 4" xfId="6894" xr:uid="{BBA5BBB6-2D91-49FE-AE4F-B0855F9E87FB}"/>
    <cellStyle name="Comma [0] 13 2 4 2 4 2" xfId="28759" xr:uid="{9111D470-7F5B-46F6-A414-5D70E2A33951}"/>
    <cellStyle name="Comma [0] 13 2 4 2 5" xfId="6895" xr:uid="{BAE534F7-E928-4C36-9167-2DF2D1A68EB1}"/>
    <cellStyle name="Comma [0] 13 2 4 2 5 2" xfId="28760" xr:uid="{CB2532F6-71FF-40B9-A006-7B663AA1E034}"/>
    <cellStyle name="Comma [0] 13 2 4 2 6" xfId="54621" xr:uid="{FD3305CB-E562-46A8-8A0D-BC24E4294203}"/>
    <cellStyle name="Comma [0] 13 2 4 2 7" xfId="28756" xr:uid="{01462A41-FBAD-4A16-8BCB-6279D004FCEF}"/>
    <cellStyle name="Comma [0] 13 2 4 2 8" xfId="6891" xr:uid="{B8ED4C21-7948-4002-B8C6-44F1A797CAEA}"/>
    <cellStyle name="Comma [0] 13 2 4 3" xfId="2869" xr:uid="{0B738918-3405-4205-A494-8F2D671BC4D6}"/>
    <cellStyle name="Comma [0] 13 2 4 3 2" xfId="6897" xr:uid="{52214227-79CE-4659-AEB9-35B319D9CD08}"/>
    <cellStyle name="Comma [0] 13 2 4 3 2 2" xfId="28762" xr:uid="{BE346730-48FF-4E36-A004-4FE85D416949}"/>
    <cellStyle name="Comma [0] 13 2 4 3 3" xfId="6898" xr:uid="{2EFD889B-AA97-4ED7-A556-8994CAF77231}"/>
    <cellStyle name="Comma [0] 13 2 4 3 3 2" xfId="28763" xr:uid="{38627A0D-35E7-41F8-846A-39366A765341}"/>
    <cellStyle name="Comma [0] 13 2 4 3 4" xfId="6899" xr:uid="{F340849D-6F31-42B5-A522-7F86AFEECA8E}"/>
    <cellStyle name="Comma [0] 13 2 4 3 4 2" xfId="28764" xr:uid="{D1F124B7-7800-4570-AEB8-32907F80B3F0}"/>
    <cellStyle name="Comma [0] 13 2 4 3 5" xfId="52956" xr:uid="{93522FB6-837D-44D7-9C8C-4E2804BEE2F0}"/>
    <cellStyle name="Comma [0] 13 2 4 3 6" xfId="28761" xr:uid="{3A4A61DF-E95E-460E-8B2E-EA032A231888}"/>
    <cellStyle name="Comma [0] 13 2 4 3 7" xfId="6896" xr:uid="{149DC6C1-136A-4B16-8B54-98D22BFC849B}"/>
    <cellStyle name="Comma [0] 13 2 4 4" xfId="6900" xr:uid="{34F72D06-C7F1-4B56-9724-F0BAA1A1DA74}"/>
    <cellStyle name="Comma [0] 13 2 4 4 2" xfId="28765" xr:uid="{D1EAE65A-3609-444D-A390-F66FCECD17BD}"/>
    <cellStyle name="Comma [0] 13 2 4 5" xfId="6901" xr:uid="{44FBE3B8-8B7E-420C-B9BD-72AFCB4683DF}"/>
    <cellStyle name="Comma [0] 13 2 4 5 2" xfId="28766" xr:uid="{6D0D743B-7A05-4366-AE43-0A0EDF0B47ED}"/>
    <cellStyle name="Comma [0] 13 2 4 6" xfId="50923" xr:uid="{506460EA-55FE-4170-BA1B-8A466FA5EFD3}"/>
    <cellStyle name="Comma [0] 13 2 4 7" xfId="28755" xr:uid="{80E0D269-E129-44BA-80DA-26417F50E9B5}"/>
    <cellStyle name="Comma [0] 13 2 4 8" xfId="6890" xr:uid="{D8D1B14D-C300-4128-93A6-7ACA9D351C56}"/>
    <cellStyle name="Comma [0] 13 2 5" xfId="1326" xr:uid="{2C726899-412D-4D86-B8DE-8DA5311DDD1F}"/>
    <cellStyle name="Comma [0] 13 2 5 2" xfId="5006" xr:uid="{E87EBC0C-EAC3-4F0C-BD57-255CAC4AD869}"/>
    <cellStyle name="Comma [0] 13 2 5 2 2" xfId="6904" xr:uid="{71AA4FB1-4D0A-4CA1-9C8F-2209C1DBBD13}"/>
    <cellStyle name="Comma [0] 13 2 5 2 2 2" xfId="28769" xr:uid="{AFDC46C1-CBF6-45CC-BDC7-87E5AD18FFCA}"/>
    <cellStyle name="Comma [0] 13 2 5 2 3" xfId="6905" xr:uid="{DBC19014-C458-43D0-B474-5BFCE4436BBA}"/>
    <cellStyle name="Comma [0] 13 2 5 2 3 2" xfId="28770" xr:uid="{99F64D57-1AAC-44B6-9DDB-60011EC282BF}"/>
    <cellStyle name="Comma [0] 13 2 5 2 4" xfId="6906" xr:uid="{E71DAF57-7DB8-43DD-BCAA-EAD0A3246AAA}"/>
    <cellStyle name="Comma [0] 13 2 5 2 4 2" xfId="28771" xr:uid="{77D6C31C-D69D-4F15-B249-F727DF49E6C0}"/>
    <cellStyle name="Comma [0] 13 2 5 2 5" xfId="6907" xr:uid="{38853A7D-EF95-40C8-A24D-00FF095EF53C}"/>
    <cellStyle name="Comma [0] 13 2 5 2 5 2" xfId="28772" xr:uid="{FE979A55-7017-4F53-823B-CF7E7F8930AD}"/>
    <cellStyle name="Comma [0] 13 2 5 2 6" xfId="55093" xr:uid="{A4A6D6D4-AF90-465F-8B22-A97E37D33618}"/>
    <cellStyle name="Comma [0] 13 2 5 2 7" xfId="28768" xr:uid="{48560ACA-A4DE-4280-B7DF-FF45DD5B4E73}"/>
    <cellStyle name="Comma [0] 13 2 5 2 8" xfId="6903" xr:uid="{2B0B4103-D38E-4EC9-B454-06B3F59593A5}"/>
    <cellStyle name="Comma [0] 13 2 5 3" xfId="2371" xr:uid="{E43659A8-3510-4733-BFAB-BCBF402C301E}"/>
    <cellStyle name="Comma [0] 13 2 5 3 2" xfId="6909" xr:uid="{8FCDD5D8-C67E-4481-8F78-BF894A0FBDF5}"/>
    <cellStyle name="Comma [0] 13 2 5 3 2 2" xfId="28774" xr:uid="{10437DE2-1906-46DA-8FD0-26AA30A788FB}"/>
    <cellStyle name="Comma [0] 13 2 5 3 3" xfId="6910" xr:uid="{71457D4F-86A4-4F93-BA4F-9F83041AC269}"/>
    <cellStyle name="Comma [0] 13 2 5 3 3 2" xfId="28775" xr:uid="{0D2A407C-4225-4245-9154-245228F1ADCC}"/>
    <cellStyle name="Comma [0] 13 2 5 3 4" xfId="6911" xr:uid="{C5440116-F590-4BDE-9638-E57C2DF82A20}"/>
    <cellStyle name="Comma [0] 13 2 5 3 4 2" xfId="28776" xr:uid="{48AE478B-B240-4CF3-8EDB-E53D5301AC83}"/>
    <cellStyle name="Comma [0] 13 2 5 3 5" xfId="52459" xr:uid="{19A6EEAE-676D-4273-9682-889D432385EF}"/>
    <cellStyle name="Comma [0] 13 2 5 3 6" xfId="28773" xr:uid="{28674FBF-DE7A-4186-935E-F475EE9398C9}"/>
    <cellStyle name="Comma [0] 13 2 5 3 7" xfId="6908" xr:uid="{04FCD662-9CFD-46FD-BD86-DBB510D6CFC6}"/>
    <cellStyle name="Comma [0] 13 2 5 4" xfId="6912" xr:uid="{FDDAC476-01DD-4EFE-90D3-CCC5C9EBAFF3}"/>
    <cellStyle name="Comma [0] 13 2 5 4 2" xfId="28777" xr:uid="{C40761AF-91B9-4495-AF8F-D496D4677C72}"/>
    <cellStyle name="Comma [0] 13 2 5 5" xfId="6913" xr:uid="{DAA9189B-2285-4712-833E-6BA9562B4AD3}"/>
    <cellStyle name="Comma [0] 13 2 5 5 2" xfId="28778" xr:uid="{391A3E33-A8D3-4D92-8466-9C329745E934}"/>
    <cellStyle name="Comma [0] 13 2 5 6" xfId="51418" xr:uid="{9154A4E3-C603-4F8F-B9DC-689DF3297984}"/>
    <cellStyle name="Comma [0] 13 2 5 7" xfId="28767" xr:uid="{74D933C4-7940-4113-9C87-A3AF64298392}"/>
    <cellStyle name="Comma [0] 13 2 5 8" xfId="6902" xr:uid="{B3F36584-13CF-4777-B3BB-3D2ACC39FCA3}"/>
    <cellStyle name="Comma [0] 13 2 6" xfId="3363" xr:uid="{75A3C469-D6CB-4B4C-9A55-B7068CFCB508}"/>
    <cellStyle name="Comma [0] 13 2 6 2" xfId="5373" xr:uid="{F9329DB1-9C87-45EA-B569-406DB49BD726}"/>
    <cellStyle name="Comma [0] 13 2 6 2 2" xfId="6916" xr:uid="{5931F135-08D5-4740-A89A-F75E80A2B5EA}"/>
    <cellStyle name="Comma [0] 13 2 6 2 2 2" xfId="28781" xr:uid="{EF464295-C20F-4334-B0D9-4B45ABAE90BE}"/>
    <cellStyle name="Comma [0] 13 2 6 2 3" xfId="6917" xr:uid="{DE55F2FB-7313-40D1-9808-762E0A4E1CA1}"/>
    <cellStyle name="Comma [0] 13 2 6 2 3 2" xfId="28782" xr:uid="{7A033BBD-278F-4748-82E5-420B0C23F189}"/>
    <cellStyle name="Comma [0] 13 2 6 2 4" xfId="6918" xr:uid="{088E50DE-24B9-465B-8318-838C2679A254}"/>
    <cellStyle name="Comma [0] 13 2 6 2 4 2" xfId="28783" xr:uid="{17A20C7F-08D5-482F-90A9-4E1BBC7F9F48}"/>
    <cellStyle name="Comma [0] 13 2 6 2 5" xfId="6919" xr:uid="{B7ABBDCB-CD4C-4762-BAE6-95F0A69F6FF1}"/>
    <cellStyle name="Comma [0] 13 2 6 2 5 2" xfId="28784" xr:uid="{CE2C238F-5055-42ED-A3A8-0D8595876B20}"/>
    <cellStyle name="Comma [0] 13 2 6 2 6" xfId="55460" xr:uid="{DA7973EE-858C-4D33-A6DB-98D371D10BDB}"/>
    <cellStyle name="Comma [0] 13 2 6 2 7" xfId="28780" xr:uid="{9F54B478-E13F-4AFB-A5A5-A68D989C51ED}"/>
    <cellStyle name="Comma [0] 13 2 6 2 8" xfId="6915" xr:uid="{1437D830-43E9-4E75-B88E-2940BCB03EF0}"/>
    <cellStyle name="Comma [0] 13 2 6 3" xfId="6920" xr:uid="{9D5B95A1-98EC-4385-A693-9BD42F3361F8}"/>
    <cellStyle name="Comma [0] 13 2 6 3 2" xfId="28785" xr:uid="{C4357DDE-CDD2-4E84-ABA5-1623B8B96BFC}"/>
    <cellStyle name="Comma [0] 13 2 6 4" xfId="6921" xr:uid="{80A963CB-9507-48EC-8DBA-59B7F4B8A93B}"/>
    <cellStyle name="Comma [0] 13 2 6 4 2" xfId="28786" xr:uid="{3C0EA7BF-F954-40C4-B1D8-B9BFFC248B4F}"/>
    <cellStyle name="Comma [0] 13 2 6 5" xfId="6922" xr:uid="{D49CBA33-D749-4C5A-8B8F-706CDBA72EAF}"/>
    <cellStyle name="Comma [0] 13 2 6 5 2" xfId="28787" xr:uid="{9CFAC4EF-A780-458F-A1D6-53E47E9024F8}"/>
    <cellStyle name="Comma [0] 13 2 6 6" xfId="6923" xr:uid="{11B98F75-5893-4737-8F95-61C7785DF421}"/>
    <cellStyle name="Comma [0] 13 2 6 6 2" xfId="28788" xr:uid="{96BC270F-7912-4D3B-AA9E-907A34BA643A}"/>
    <cellStyle name="Comma [0] 13 2 6 7" xfId="53450" xr:uid="{684C1CCC-E7BA-4E06-85DF-E27808F9669E}"/>
    <cellStyle name="Comma [0] 13 2 6 8" xfId="28779" xr:uid="{DD87B4AD-3EBB-4C0E-8665-4B3E5F0D007E}"/>
    <cellStyle name="Comma [0] 13 2 6 9" xfId="6914" xr:uid="{A30371AD-9A30-4F3D-ACA5-6AE14B958C13}"/>
    <cellStyle name="Comma [0] 13 2 7" xfId="3973" xr:uid="{86D0D708-CC7D-4E2A-AA99-8B4AFFA852B6}"/>
    <cellStyle name="Comma [0] 13 2 7 2" xfId="6925" xr:uid="{142FB7A0-9474-4A34-A0D6-92A7BFB1ABAB}"/>
    <cellStyle name="Comma [0] 13 2 7 2 2" xfId="28790" xr:uid="{FFF14F3F-FB47-48DB-8FCE-76C1AE3A91BD}"/>
    <cellStyle name="Comma [0] 13 2 7 3" xfId="6926" xr:uid="{76CA9916-FA9E-4749-995F-61F0E29359DA}"/>
    <cellStyle name="Comma [0] 13 2 7 3 2" xfId="28791" xr:uid="{431B9025-857E-404D-AF3D-7F44954DDEF1}"/>
    <cellStyle name="Comma [0] 13 2 7 4" xfId="6927" xr:uid="{675A98DA-3E2F-48EF-8D37-C39D16CADC2D}"/>
    <cellStyle name="Comma [0] 13 2 7 4 2" xfId="28792" xr:uid="{D5B9F129-03FE-433F-88F6-914EF7A6444B}"/>
    <cellStyle name="Comma [0] 13 2 7 5" xfId="6928" xr:uid="{17C70702-C62B-47FE-884A-29CC784E7076}"/>
    <cellStyle name="Comma [0] 13 2 7 5 2" xfId="28793" xr:uid="{C3EB9E4F-B832-4FEA-9958-CCFEBE98F8D8}"/>
    <cellStyle name="Comma [0] 13 2 7 6" xfId="54060" xr:uid="{AFB9B4CB-4166-4EBE-8C14-CB352AEF96F7}"/>
    <cellStyle name="Comma [0] 13 2 7 7" xfId="28789" xr:uid="{9DA0E26B-28DE-4F18-B2D0-AA2B1E01FE27}"/>
    <cellStyle name="Comma [0] 13 2 7 8" xfId="6924" xr:uid="{F7A2BB60-C21B-47D0-B411-253DBAD365C3}"/>
    <cellStyle name="Comma [0] 13 2 8" xfId="1851" xr:uid="{493E4C0F-8E85-4EF8-8B7C-6AAFEF8418FC}"/>
    <cellStyle name="Comma [0] 13 2 8 2" xfId="6930" xr:uid="{458B9EB7-DDDD-4C8A-8158-CACF804F92D2}"/>
    <cellStyle name="Comma [0] 13 2 8 2 2" xfId="28795" xr:uid="{033B980B-4633-4D26-B269-A34C75C0F774}"/>
    <cellStyle name="Comma [0] 13 2 8 3" xfId="6931" xr:uid="{DF1B882C-F88B-491E-B3AC-6D8C948260C9}"/>
    <cellStyle name="Comma [0] 13 2 8 3 2" xfId="28796" xr:uid="{09CCA8D7-1A45-430B-A803-FD134BABD03D}"/>
    <cellStyle name="Comma [0] 13 2 8 4" xfId="6932" xr:uid="{0D0387CB-DE63-4E57-B1F1-DCB50AEB231C}"/>
    <cellStyle name="Comma [0] 13 2 8 4 2" xfId="28797" xr:uid="{1ACE6954-0F7C-4147-AC70-E79ADAEE24E7}"/>
    <cellStyle name="Comma [0] 13 2 8 5" xfId="51940" xr:uid="{D534E129-8931-4992-836D-0A537FA89151}"/>
    <cellStyle name="Comma [0] 13 2 8 6" xfId="28794" xr:uid="{A252930D-2862-4830-86C2-3C3F5D0B2C87}"/>
    <cellStyle name="Comma [0] 13 2 8 7" xfId="6929" xr:uid="{2C7001B6-8A82-4021-BB36-FF2504826C3E}"/>
    <cellStyle name="Comma [0] 13 2 9" xfId="6933" xr:uid="{6CF9E85C-2684-4179-A635-21E843F06E94}"/>
    <cellStyle name="Comma [0] 13 2 9 2" xfId="28798" xr:uid="{97CEB0EC-1361-4440-8558-A652CFFBF2BF}"/>
    <cellStyle name="Comma [0] 13 3" xfId="345" xr:uid="{757A87D4-79D4-41C0-B884-814B8E8162A1}"/>
    <cellStyle name="Comma [0] 13 3 10" xfId="50441" xr:uid="{10345AD0-2558-4435-9C03-3834F631D4A9}"/>
    <cellStyle name="Comma [0] 13 3 11" xfId="28799" xr:uid="{B129CFC8-B11D-48B1-B38B-572E30636148}"/>
    <cellStyle name="Comma [0] 13 3 12" xfId="6934" xr:uid="{0F2DF97B-E4B5-49DC-8592-585614122892}"/>
    <cellStyle name="Comma [0] 13 3 2" xfId="628" xr:uid="{17E77215-0074-49E0-8BDE-DBAB234BD1CA}"/>
    <cellStyle name="Comma [0] 13 3 2 10" xfId="28800" xr:uid="{89EA6352-5149-4CB9-8B68-FD3BF773612A}"/>
    <cellStyle name="Comma [0] 13 3 2 11" xfId="6935" xr:uid="{E04EDB46-1D6C-4E10-A698-5A920B5DB24F}"/>
    <cellStyle name="Comma [0] 13 3 2 2" xfId="1133" xr:uid="{F2FFC2BC-5AE3-44BF-9571-56C2A9B63F6B}"/>
    <cellStyle name="Comma [0] 13 3 2 2 2" xfId="4836" xr:uid="{7CA49D7B-FEEF-4F82-B33E-12EDEF925043}"/>
    <cellStyle name="Comma [0] 13 3 2 2 2 2" xfId="6938" xr:uid="{E0C2F869-5DBD-41C0-8B88-184F1E07C44E}"/>
    <cellStyle name="Comma [0] 13 3 2 2 2 2 2" xfId="28803" xr:uid="{570E7E8C-E53E-41B1-B7D3-9E348C503B1D}"/>
    <cellStyle name="Comma [0] 13 3 2 2 2 3" xfId="6939" xr:uid="{5B83DE08-0E26-47D5-920F-4D278D7C3B83}"/>
    <cellStyle name="Comma [0] 13 3 2 2 2 3 2" xfId="28804" xr:uid="{B596206E-32D8-4C9A-B80D-DB263FA9684D}"/>
    <cellStyle name="Comma [0] 13 3 2 2 2 4" xfId="6940" xr:uid="{F685FD4A-AB70-4CD7-8C47-E057A705591B}"/>
    <cellStyle name="Comma [0] 13 3 2 2 2 4 2" xfId="28805" xr:uid="{DC57EB20-3A8D-4E26-87E2-4FE38ABC292D}"/>
    <cellStyle name="Comma [0] 13 3 2 2 2 5" xfId="6941" xr:uid="{AD764735-FE47-491F-A0D7-42F4B3E16927}"/>
    <cellStyle name="Comma [0] 13 3 2 2 2 5 2" xfId="28806" xr:uid="{9DD78AB9-D356-4B57-9D58-A2A45578FF1A}"/>
    <cellStyle name="Comma [0] 13 3 2 2 2 6" xfId="54923" xr:uid="{B9D92D0E-B188-4EEF-81A0-BC2DD5093774}"/>
    <cellStyle name="Comma [0] 13 3 2 2 2 7" xfId="28802" xr:uid="{F2A40697-EA06-4F26-9A1F-67AC1A3CCE35}"/>
    <cellStyle name="Comma [0] 13 3 2 2 2 8" xfId="6937" xr:uid="{3B35A587-ACCE-4C73-B9B6-6F1242EEF90C}"/>
    <cellStyle name="Comma [0] 13 3 2 2 3" xfId="3171" xr:uid="{340BE175-D660-4886-8E37-D38EF600B198}"/>
    <cellStyle name="Comma [0] 13 3 2 2 3 2" xfId="6943" xr:uid="{C338D5A0-5D4E-4202-80AA-7167F25C4EF3}"/>
    <cellStyle name="Comma [0] 13 3 2 2 3 2 2" xfId="28808" xr:uid="{BA23C369-0060-4841-A7B7-71A1166C63AD}"/>
    <cellStyle name="Comma [0] 13 3 2 2 3 3" xfId="6944" xr:uid="{87CC9AD5-607F-4266-BBC0-BA0BAE5061A4}"/>
    <cellStyle name="Comma [0] 13 3 2 2 3 3 2" xfId="28809" xr:uid="{F9BBE5A1-AD7C-40A5-8FC9-E8532C1CCE8B}"/>
    <cellStyle name="Comma [0] 13 3 2 2 3 4" xfId="6945" xr:uid="{26C3C10A-56F6-41DD-B015-49774847EA68}"/>
    <cellStyle name="Comma [0] 13 3 2 2 3 4 2" xfId="28810" xr:uid="{4C0A3F30-B338-44E7-87DD-E9A9F7271550}"/>
    <cellStyle name="Comma [0] 13 3 2 2 3 5" xfId="53258" xr:uid="{71E94DA0-550F-4A30-A8A0-2780B1D85E43}"/>
    <cellStyle name="Comma [0] 13 3 2 2 3 6" xfId="28807" xr:uid="{65C26711-0D83-4EB4-B571-00F5E49B8E42}"/>
    <cellStyle name="Comma [0] 13 3 2 2 3 7" xfId="6942" xr:uid="{533D6780-1862-46B9-80D4-65C207ACD18F}"/>
    <cellStyle name="Comma [0] 13 3 2 2 4" xfId="6946" xr:uid="{70F98D2B-E0EC-4A73-A803-6789009A2038}"/>
    <cellStyle name="Comma [0] 13 3 2 2 4 2" xfId="28811" xr:uid="{BC77DD73-D61B-4D41-B110-D3D8C8C2A2E9}"/>
    <cellStyle name="Comma [0] 13 3 2 2 5" xfId="6947" xr:uid="{FEB15F56-6DDF-4F0B-B561-36E15B57EF86}"/>
    <cellStyle name="Comma [0] 13 3 2 2 5 2" xfId="28812" xr:uid="{46992CC9-9EEE-4302-B032-5B60B24FB609}"/>
    <cellStyle name="Comma [0] 13 3 2 2 6" xfId="51225" xr:uid="{23AAB0DB-0C72-4A90-A053-B8528A812BD9}"/>
    <cellStyle name="Comma [0] 13 3 2 2 7" xfId="28801" xr:uid="{608AB8AF-4C2B-46BA-8658-8059E2058911}"/>
    <cellStyle name="Comma [0] 13 3 2 2 8" xfId="6936" xr:uid="{0B98138F-672A-42FA-9088-6CC708F4EFBB}"/>
    <cellStyle name="Comma [0] 13 3 2 3" xfId="1627" xr:uid="{C3D2BF54-37B7-45E6-961A-E534F9A36DD9}"/>
    <cellStyle name="Comma [0] 13 3 2 3 2" xfId="5236" xr:uid="{AF21A53B-DBC2-4478-8CB3-6A35B5EE27A4}"/>
    <cellStyle name="Comma [0] 13 3 2 3 2 2" xfId="6950" xr:uid="{DE0D1D5A-298F-49DA-B937-852CAF99CF43}"/>
    <cellStyle name="Comma [0] 13 3 2 3 2 2 2" xfId="28815" xr:uid="{4DBC6171-4D5B-459B-B0C6-EBE69E2C5535}"/>
    <cellStyle name="Comma [0] 13 3 2 3 2 3" xfId="6951" xr:uid="{9EB4D1E7-3242-4459-ACD5-C5FDA5D41B81}"/>
    <cellStyle name="Comma [0] 13 3 2 3 2 3 2" xfId="28816" xr:uid="{2602AC28-1FBD-4D16-856A-1BEF5AA264E9}"/>
    <cellStyle name="Comma [0] 13 3 2 3 2 4" xfId="6952" xr:uid="{33AB861F-FF2E-459A-BA74-28DC3F440957}"/>
    <cellStyle name="Comma [0] 13 3 2 3 2 4 2" xfId="28817" xr:uid="{3FA18A89-4F47-4A4F-8BD1-E3CA86825D6C}"/>
    <cellStyle name="Comma [0] 13 3 2 3 2 5" xfId="6953" xr:uid="{63B0D2EC-98D3-451D-BA3D-E1D98D490715}"/>
    <cellStyle name="Comma [0] 13 3 2 3 2 5 2" xfId="28818" xr:uid="{4B51BFAF-02C9-468B-B867-CCB67D80A459}"/>
    <cellStyle name="Comma [0] 13 3 2 3 2 6" xfId="55323" xr:uid="{C579F740-D6DF-4FC2-A415-65C27CBAF9F3}"/>
    <cellStyle name="Comma [0] 13 3 2 3 2 7" xfId="28814" xr:uid="{9E607507-537D-4F25-8EEC-FD5CB840790F}"/>
    <cellStyle name="Comma [0] 13 3 2 3 2 8" xfId="6949" xr:uid="{B20FA191-593D-4299-B090-36428A372900}"/>
    <cellStyle name="Comma [0] 13 3 2 3 3" xfId="2674" xr:uid="{7402D96A-1089-4DB1-845D-D7F3A28D3425}"/>
    <cellStyle name="Comma [0] 13 3 2 3 3 2" xfId="6955" xr:uid="{50E89E2E-D5B4-43E2-BD5A-EE245275E74E}"/>
    <cellStyle name="Comma [0] 13 3 2 3 3 2 2" xfId="28820" xr:uid="{AD98F05E-E4DA-47EA-8B47-B4CECEB58115}"/>
    <cellStyle name="Comma [0] 13 3 2 3 3 3" xfId="6956" xr:uid="{72F1BEE1-080B-4A1E-A720-86CF7F9E9E59}"/>
    <cellStyle name="Comma [0] 13 3 2 3 3 3 2" xfId="28821" xr:uid="{2E29D556-3188-41F3-9C1E-9F40F49DA5F2}"/>
    <cellStyle name="Comma [0] 13 3 2 3 3 4" xfId="6957" xr:uid="{D86264F7-E179-451A-9D6E-3058775B25E7}"/>
    <cellStyle name="Comma [0] 13 3 2 3 3 4 2" xfId="28822" xr:uid="{51D0182A-F12C-4972-85E6-ED1A422671FE}"/>
    <cellStyle name="Comma [0] 13 3 2 3 3 5" xfId="52762" xr:uid="{88FB3EAD-87CD-4B37-A4E2-F6EC5D14FA70}"/>
    <cellStyle name="Comma [0] 13 3 2 3 3 6" xfId="28819" xr:uid="{7D2644F0-F110-4275-BB88-3BE646D796CE}"/>
    <cellStyle name="Comma [0] 13 3 2 3 3 7" xfId="6954" xr:uid="{4E9A0702-AC63-427B-9909-B118F3E19FF6}"/>
    <cellStyle name="Comma [0] 13 3 2 3 4" xfId="6958" xr:uid="{49260FF9-C4CA-4C70-B0AD-C6DDEC21FC03}"/>
    <cellStyle name="Comma [0] 13 3 2 3 4 2" xfId="28823" xr:uid="{D546DD8D-053D-4612-8228-8CB763449595}"/>
    <cellStyle name="Comma [0] 13 3 2 3 5" xfId="6959" xr:uid="{60121895-6F27-4C7E-903C-6F7CE14F9214}"/>
    <cellStyle name="Comma [0] 13 3 2 3 5 2" xfId="28824" xr:uid="{D31D66B1-E7F4-4F78-A81F-CCCCC43DB3C4}"/>
    <cellStyle name="Comma [0] 13 3 2 3 6" xfId="51719" xr:uid="{4FA9D1CC-D6B8-4F21-9527-EEEDF89934BC}"/>
    <cellStyle name="Comma [0] 13 3 2 3 7" xfId="28813" xr:uid="{16A3D522-4BA9-45EB-994B-E0D60A37C878}"/>
    <cellStyle name="Comma [0] 13 3 2 3 8" xfId="6948" xr:uid="{D2EEFA73-B40B-4D7A-9EF5-1F0AA64E9280}"/>
    <cellStyle name="Comma [0] 13 3 2 4" xfId="3666" xr:uid="{3356E6E2-5069-478B-BB19-E667537B3EC2}"/>
    <cellStyle name="Comma [0] 13 3 2 4 2" xfId="5604" xr:uid="{D73DB202-0378-4D50-8FAF-4E5E6AC0EAF0}"/>
    <cellStyle name="Comma [0] 13 3 2 4 2 2" xfId="6962" xr:uid="{1BF312BF-BC84-4637-BAD8-8B1108781108}"/>
    <cellStyle name="Comma [0] 13 3 2 4 2 2 2" xfId="28827" xr:uid="{C4D38F23-E725-40B3-A829-BCEA80E15CBD}"/>
    <cellStyle name="Comma [0] 13 3 2 4 2 3" xfId="6963" xr:uid="{AB3D8CDB-5B33-4D7A-A824-A97EFD9D93D6}"/>
    <cellStyle name="Comma [0] 13 3 2 4 2 3 2" xfId="28828" xr:uid="{E38998E0-4C77-4616-93D3-8AFE33765B5C}"/>
    <cellStyle name="Comma [0] 13 3 2 4 2 4" xfId="6964" xr:uid="{E116251F-5A14-49CA-8855-0479A8822FB8}"/>
    <cellStyle name="Comma [0] 13 3 2 4 2 4 2" xfId="28829" xr:uid="{F00EA55E-1290-45F9-B9EA-D47FEFC3E648}"/>
    <cellStyle name="Comma [0] 13 3 2 4 2 5" xfId="6965" xr:uid="{C2C65ED2-519B-4994-91F7-CCA0614F21CF}"/>
    <cellStyle name="Comma [0] 13 3 2 4 2 5 2" xfId="28830" xr:uid="{95891E04-A7F5-42D6-B3F1-BEC7AD7CDD95}"/>
    <cellStyle name="Comma [0] 13 3 2 4 2 6" xfId="55691" xr:uid="{F1FA6357-2B6F-48BF-ADF0-A9DB1FFC1598}"/>
    <cellStyle name="Comma [0] 13 3 2 4 2 7" xfId="28826" xr:uid="{059EDF51-DA3B-49CC-9C74-DD9109683EF5}"/>
    <cellStyle name="Comma [0] 13 3 2 4 2 8" xfId="6961" xr:uid="{587CB8EA-5F7C-4709-BAE2-32DD859335AA}"/>
    <cellStyle name="Comma [0] 13 3 2 4 3" xfId="6966" xr:uid="{14118FBF-1D6F-4798-AA4D-B345392665F4}"/>
    <cellStyle name="Comma [0] 13 3 2 4 3 2" xfId="28831" xr:uid="{3659A81B-B9AE-4A44-918B-78278865F8CE}"/>
    <cellStyle name="Comma [0] 13 3 2 4 4" xfId="6967" xr:uid="{55FB0930-2F7E-4590-BA00-ED07764C3AC3}"/>
    <cellStyle name="Comma [0] 13 3 2 4 4 2" xfId="28832" xr:uid="{F5FF8AF1-B7E5-40BB-AF56-D685EEF096DC}"/>
    <cellStyle name="Comma [0] 13 3 2 4 5" xfId="6968" xr:uid="{0195BB2D-D91D-4EF2-8599-1D26483CFF5A}"/>
    <cellStyle name="Comma [0] 13 3 2 4 5 2" xfId="28833" xr:uid="{EEF32B05-3486-4354-9F97-6979950F4ABF}"/>
    <cellStyle name="Comma [0] 13 3 2 4 6" xfId="6969" xr:uid="{C32EB96E-CDFA-4703-AE22-F6BFB2E18FC5}"/>
    <cellStyle name="Comma [0] 13 3 2 4 6 2" xfId="28834" xr:uid="{BDFAAE09-2BFA-473E-BA0A-CE0631597F18}"/>
    <cellStyle name="Comma [0] 13 3 2 4 7" xfId="53753" xr:uid="{0616BE61-5432-4F1B-852C-790D2743D801}"/>
    <cellStyle name="Comma [0] 13 3 2 4 8" xfId="28825" xr:uid="{4DD50EEE-6E66-4768-A9A1-7BEF0D70B770}"/>
    <cellStyle name="Comma [0] 13 3 2 4 9" xfId="6960" xr:uid="{B82DCD91-7AC5-40DF-ACFF-0988B7A80EBA}"/>
    <cellStyle name="Comma [0] 13 3 2 5" xfId="4339" xr:uid="{DB791043-0F5A-4C60-8D84-DC369469170B}"/>
    <cellStyle name="Comma [0] 13 3 2 5 2" xfId="6971" xr:uid="{5D81D02A-5B34-4941-9B26-4E30EA085589}"/>
    <cellStyle name="Comma [0] 13 3 2 5 2 2" xfId="28836" xr:uid="{C6CC9AA7-8B89-46E5-B28B-EE0709AA9C08}"/>
    <cellStyle name="Comma [0] 13 3 2 5 3" xfId="6972" xr:uid="{EAEBFDC2-4205-4D0C-B6AF-4111B099B399}"/>
    <cellStyle name="Comma [0] 13 3 2 5 3 2" xfId="28837" xr:uid="{228DE5C5-3019-44C3-9FE2-2F6D7D8C1C27}"/>
    <cellStyle name="Comma [0] 13 3 2 5 4" xfId="6973" xr:uid="{0374FF87-FEEA-4698-963A-D090E25939EB}"/>
    <cellStyle name="Comma [0] 13 3 2 5 4 2" xfId="28838" xr:uid="{DBB06E9A-EC8A-4F34-B310-BA274A178EB4}"/>
    <cellStyle name="Comma [0] 13 3 2 5 5" xfId="6974" xr:uid="{3CDBF7F7-E0E4-48E3-BDC2-18D6FE06A10F}"/>
    <cellStyle name="Comma [0] 13 3 2 5 5 2" xfId="28839" xr:uid="{DA1D7FD7-EA2A-424D-B123-9ED9756D8AAC}"/>
    <cellStyle name="Comma [0] 13 3 2 5 6" xfId="54426" xr:uid="{F8A79E4C-1711-426C-A99D-0E3969647A59}"/>
    <cellStyle name="Comma [0] 13 3 2 5 7" xfId="28835" xr:uid="{C765E8A0-0B74-4A86-B33D-205B8101C036}"/>
    <cellStyle name="Comma [0] 13 3 2 5 8" xfId="6970" xr:uid="{A50E8F31-A4E3-48FA-B854-C97760C3AD08}"/>
    <cellStyle name="Comma [0] 13 3 2 6" xfId="2153" xr:uid="{89487D6F-3E40-48D9-8BB5-45F4052DCB3E}"/>
    <cellStyle name="Comma [0] 13 3 2 6 2" xfId="6976" xr:uid="{11AEF3C7-47A7-4352-8170-2CC3FBCB2B49}"/>
    <cellStyle name="Comma [0] 13 3 2 6 2 2" xfId="28841" xr:uid="{CD7A6B4C-04BD-4255-B374-21CBD4D9D880}"/>
    <cellStyle name="Comma [0] 13 3 2 6 3" xfId="6977" xr:uid="{80D9CE97-AD77-445E-9476-63A63DE7A3B1}"/>
    <cellStyle name="Comma [0] 13 3 2 6 3 2" xfId="28842" xr:uid="{81F2D1CA-5133-4A0B-859E-6C58E5E966AD}"/>
    <cellStyle name="Comma [0] 13 3 2 6 4" xfId="6978" xr:uid="{AABF37AB-8298-44E2-A5A9-966868509FEC}"/>
    <cellStyle name="Comma [0] 13 3 2 6 4 2" xfId="28843" xr:uid="{58EC0087-8A5A-4E08-93F2-89E7B9C57E22}"/>
    <cellStyle name="Comma [0] 13 3 2 6 5" xfId="52242" xr:uid="{0B137A6B-9B7B-47A9-988D-53DA447EE854}"/>
    <cellStyle name="Comma [0] 13 3 2 6 6" xfId="28840" xr:uid="{0862C0BF-3F2F-4DDC-9A70-303535A2E790}"/>
    <cellStyle name="Comma [0] 13 3 2 6 7" xfId="6975" xr:uid="{3D1B5A69-F8CC-4F8C-AE60-C4AE2AD859E0}"/>
    <cellStyle name="Comma [0] 13 3 2 7" xfId="6979" xr:uid="{197B5061-4EA7-4695-8C8E-B033222BF029}"/>
    <cellStyle name="Comma [0] 13 3 2 7 2" xfId="28844" xr:uid="{4C353ABF-5FD4-4F87-A886-E091C9238F24}"/>
    <cellStyle name="Comma [0] 13 3 2 8" xfId="6980" xr:uid="{9F4AD81D-84BA-4E46-AEB3-A2F01DE06F9C}"/>
    <cellStyle name="Comma [0] 13 3 2 8 2" xfId="28845" xr:uid="{05A37484-31B4-4BF6-94CE-7F315A12DEEB}"/>
    <cellStyle name="Comma [0] 13 3 2 9" xfId="50722" xr:uid="{7F2E6745-117A-40A7-81BF-8FB5F87853EF}"/>
    <cellStyle name="Comma [0] 13 3 3" xfId="885" xr:uid="{BCF8186A-2DB4-450F-84F6-E60CDB5F3476}"/>
    <cellStyle name="Comma [0] 13 3 3 2" xfId="4588" xr:uid="{300A9BE4-A82C-43E2-92A1-0F3912D0C479}"/>
    <cellStyle name="Comma [0] 13 3 3 2 2" xfId="6983" xr:uid="{7131AC9D-E85A-4C22-81C1-916EC7A92132}"/>
    <cellStyle name="Comma [0] 13 3 3 2 2 2" xfId="28848" xr:uid="{E2DDD4FC-8891-47A0-9138-913E86853588}"/>
    <cellStyle name="Comma [0] 13 3 3 2 3" xfId="6984" xr:uid="{E46EEDBC-3238-47FA-8067-8B438FB90C46}"/>
    <cellStyle name="Comma [0] 13 3 3 2 3 2" xfId="28849" xr:uid="{2A61E42D-493D-4AE4-90B4-0841555DD97F}"/>
    <cellStyle name="Comma [0] 13 3 3 2 4" xfId="6985" xr:uid="{F3F251B1-51AD-47D1-9289-7533C7EA287D}"/>
    <cellStyle name="Comma [0] 13 3 3 2 4 2" xfId="28850" xr:uid="{D81E9ED1-52D6-4C6D-B929-E107DB4B2C0E}"/>
    <cellStyle name="Comma [0] 13 3 3 2 5" xfId="6986" xr:uid="{214BFA1B-1277-4732-BEE4-AAA7DF360FB3}"/>
    <cellStyle name="Comma [0] 13 3 3 2 5 2" xfId="28851" xr:uid="{4084BA86-B490-44FD-B2A1-C9CE47F5057D}"/>
    <cellStyle name="Comma [0] 13 3 3 2 6" xfId="54675" xr:uid="{B7566C40-58F0-40F8-85F3-D2E6EE979217}"/>
    <cellStyle name="Comma [0] 13 3 3 2 7" xfId="28847" xr:uid="{1837C6DD-579E-43AB-8010-0CA27544C1FB}"/>
    <cellStyle name="Comma [0] 13 3 3 2 8" xfId="6982" xr:uid="{43EFFF39-B00C-45AF-BF59-9A4725704A62}"/>
    <cellStyle name="Comma [0] 13 3 3 3" xfId="2923" xr:uid="{16C85148-D115-4BF6-9447-5CDD901FC8C9}"/>
    <cellStyle name="Comma [0] 13 3 3 3 2" xfId="6988" xr:uid="{C8888EA6-6A4A-4B95-BBD0-F71A2304486C}"/>
    <cellStyle name="Comma [0] 13 3 3 3 2 2" xfId="28853" xr:uid="{35ABDBB4-9CC0-4A4C-8D42-9AB2FBCF9DB5}"/>
    <cellStyle name="Comma [0] 13 3 3 3 3" xfId="6989" xr:uid="{64B350EE-18B8-46B8-8048-92E216570B30}"/>
    <cellStyle name="Comma [0] 13 3 3 3 3 2" xfId="28854" xr:uid="{09448B0B-C003-4E93-90CF-66648E34410B}"/>
    <cellStyle name="Comma [0] 13 3 3 3 4" xfId="6990" xr:uid="{794C8BCA-5BFD-4E7E-A1D6-8C75680D4AB8}"/>
    <cellStyle name="Comma [0] 13 3 3 3 4 2" xfId="28855" xr:uid="{A88C9807-C2C7-4CA5-A9C3-C1985EB00BE4}"/>
    <cellStyle name="Comma [0] 13 3 3 3 5" xfId="53010" xr:uid="{E9A70C64-9C25-464A-B7F6-61112A78A6D4}"/>
    <cellStyle name="Comma [0] 13 3 3 3 6" xfId="28852" xr:uid="{0521F342-F878-48D9-8080-50BDF0F30E10}"/>
    <cellStyle name="Comma [0] 13 3 3 3 7" xfId="6987" xr:uid="{A161242E-FF91-4466-B76A-45B6B080C2B9}"/>
    <cellStyle name="Comma [0] 13 3 3 4" xfId="6991" xr:uid="{79BED71F-8895-4F79-8335-B997CF2BFC9B}"/>
    <cellStyle name="Comma [0] 13 3 3 4 2" xfId="28856" xr:uid="{9C5D3AAC-86E5-4823-9AD0-E25C70C60BFD}"/>
    <cellStyle name="Comma [0] 13 3 3 5" xfId="6992" xr:uid="{16D8027D-4E63-4CDD-9872-7B8AD9358F28}"/>
    <cellStyle name="Comma [0] 13 3 3 5 2" xfId="28857" xr:uid="{4F5942DC-B16A-49CA-B848-536CF0E10C4D}"/>
    <cellStyle name="Comma [0] 13 3 3 6" xfId="50977" xr:uid="{9D794661-A03E-4E68-946D-D4964796E5A2}"/>
    <cellStyle name="Comma [0] 13 3 3 7" xfId="28846" xr:uid="{9CF7A4ED-FFA8-4395-A18D-C31AC3CC687D}"/>
    <cellStyle name="Comma [0] 13 3 3 8" xfId="6981" xr:uid="{DC286DEF-B35E-4B4C-98C1-CBC3A4DA3748}"/>
    <cellStyle name="Comma [0] 13 3 4" xfId="1380" xr:uid="{BB6297DD-A510-4583-A2DC-F546AF69BCFA}"/>
    <cellStyle name="Comma [0] 13 3 4 2" xfId="5053" xr:uid="{3E8C65E0-A8DA-47B9-9C00-3006066A47F4}"/>
    <cellStyle name="Comma [0] 13 3 4 2 2" xfId="6995" xr:uid="{04EB7E4A-0E8D-47E4-A5B2-C76847635043}"/>
    <cellStyle name="Comma [0] 13 3 4 2 2 2" xfId="28860" xr:uid="{61D4A430-F189-4821-AC1B-3ABED5A08D87}"/>
    <cellStyle name="Comma [0] 13 3 4 2 3" xfId="6996" xr:uid="{15AD2D21-0BB2-415A-BD25-F20CEC715538}"/>
    <cellStyle name="Comma [0] 13 3 4 2 3 2" xfId="28861" xr:uid="{BD005F59-39CA-4957-9F38-1B5522794EAC}"/>
    <cellStyle name="Comma [0] 13 3 4 2 4" xfId="6997" xr:uid="{F2C15663-AA5F-4ABA-942C-DEEB108DFA8A}"/>
    <cellStyle name="Comma [0] 13 3 4 2 4 2" xfId="28862" xr:uid="{EE5671E4-6750-4153-B15F-ABC2F0B94143}"/>
    <cellStyle name="Comma [0] 13 3 4 2 5" xfId="6998" xr:uid="{EE6CFC75-A662-4572-A330-4481243293BE}"/>
    <cellStyle name="Comma [0] 13 3 4 2 5 2" xfId="28863" xr:uid="{483F4791-9EFE-459F-8553-3B51457962FA}"/>
    <cellStyle name="Comma [0] 13 3 4 2 6" xfId="55140" xr:uid="{56A8DC70-15F4-43CA-974B-4128D3E597CD}"/>
    <cellStyle name="Comma [0] 13 3 4 2 7" xfId="28859" xr:uid="{FC3C2311-26A1-4A24-B802-AD88F7116689}"/>
    <cellStyle name="Comma [0] 13 3 4 2 8" xfId="6994" xr:uid="{79EC3B60-6059-4B93-89A1-B9B67EDE8E26}"/>
    <cellStyle name="Comma [0] 13 3 4 3" xfId="2426" xr:uid="{9CBFB0FF-D018-4653-BAF5-EBB4D509DE33}"/>
    <cellStyle name="Comma [0] 13 3 4 3 2" xfId="7000" xr:uid="{182D0653-FBE8-4384-A13A-AE2014529841}"/>
    <cellStyle name="Comma [0] 13 3 4 3 2 2" xfId="28865" xr:uid="{12B3C077-C2AD-48CC-8F44-519C1DC0FE6F}"/>
    <cellStyle name="Comma [0] 13 3 4 3 3" xfId="7001" xr:uid="{528FA3A3-3D77-40D9-9FAA-922623737A35}"/>
    <cellStyle name="Comma [0] 13 3 4 3 3 2" xfId="28866" xr:uid="{6F88F3CB-49C8-41E9-AF66-964946D958F7}"/>
    <cellStyle name="Comma [0] 13 3 4 3 4" xfId="7002" xr:uid="{57A8E0FC-D078-43A5-804F-7DD0E3964170}"/>
    <cellStyle name="Comma [0] 13 3 4 3 4 2" xfId="28867" xr:uid="{C8705E75-D58A-4E66-9D9D-580FD33A2F91}"/>
    <cellStyle name="Comma [0] 13 3 4 3 5" xfId="52514" xr:uid="{E3072241-EF5F-4E98-80B4-0073E7DA9839}"/>
    <cellStyle name="Comma [0] 13 3 4 3 6" xfId="28864" xr:uid="{AE57686B-90A7-4750-AE8B-132BF35F1E27}"/>
    <cellStyle name="Comma [0] 13 3 4 3 7" xfId="6999" xr:uid="{AB5A53EE-501C-4721-88E0-3EAE88D44845}"/>
    <cellStyle name="Comma [0] 13 3 4 4" xfId="7003" xr:uid="{DF9852AB-2AEA-416E-9D4E-20BEDEBE2BA9}"/>
    <cellStyle name="Comma [0] 13 3 4 4 2" xfId="28868" xr:uid="{F1C0E39B-09C0-47E2-A8FC-D7FF80EDF375}"/>
    <cellStyle name="Comma [0] 13 3 4 5" xfId="7004" xr:uid="{6BB919B7-9D87-466D-9858-7FB81BBCC77F}"/>
    <cellStyle name="Comma [0] 13 3 4 5 2" xfId="28869" xr:uid="{F7AF88C8-FCE2-4DB3-B2C2-0E9AE5FAE1A2}"/>
    <cellStyle name="Comma [0] 13 3 4 6" xfId="51472" xr:uid="{92EE5C9E-5329-49BB-9C6E-0740135BF601}"/>
    <cellStyle name="Comma [0] 13 3 4 7" xfId="28858" xr:uid="{37C33961-7DEA-4F23-A328-FC7BC0F121F4}"/>
    <cellStyle name="Comma [0] 13 3 4 8" xfId="6993" xr:uid="{D69EF08E-5FC1-458C-AA4E-0EF9E98EB0C0}"/>
    <cellStyle name="Comma [0] 13 3 5" xfId="3417" xr:uid="{1C64B9BE-E224-4E9A-8B1D-CF309B99BE07}"/>
    <cellStyle name="Comma [0] 13 3 5 2" xfId="5420" xr:uid="{9615E5A3-F2AF-4DAA-8744-E47EE102B6BD}"/>
    <cellStyle name="Comma [0] 13 3 5 2 2" xfId="7007" xr:uid="{1486443A-A1CD-401B-B8B0-E35F3D4DEFA4}"/>
    <cellStyle name="Comma [0] 13 3 5 2 2 2" xfId="28872" xr:uid="{F2FAA95C-3A43-4E85-87BF-E228EC66115E}"/>
    <cellStyle name="Comma [0] 13 3 5 2 3" xfId="7008" xr:uid="{A638A610-570A-4177-8DED-CF8EB87CE08A}"/>
    <cellStyle name="Comma [0] 13 3 5 2 3 2" xfId="28873" xr:uid="{C3EA6851-F0FB-432D-ADE1-14DDD0ACF67D}"/>
    <cellStyle name="Comma [0] 13 3 5 2 4" xfId="7009" xr:uid="{981A3987-FE42-4EF2-84E9-199D645C2F18}"/>
    <cellStyle name="Comma [0] 13 3 5 2 4 2" xfId="28874" xr:uid="{3A9CDC32-7F74-4E90-91C1-71ABA0ED5B42}"/>
    <cellStyle name="Comma [0] 13 3 5 2 5" xfId="7010" xr:uid="{1D5C8F68-A347-4000-9947-6A132FC22350}"/>
    <cellStyle name="Comma [0] 13 3 5 2 5 2" xfId="28875" xr:uid="{2439D9B7-9CAA-49D1-93F3-1D12FD91FBD7}"/>
    <cellStyle name="Comma [0] 13 3 5 2 6" xfId="55507" xr:uid="{51F077D4-7FA6-4221-BA36-AD06D6E6C851}"/>
    <cellStyle name="Comma [0] 13 3 5 2 7" xfId="28871" xr:uid="{1657350B-A5EA-4A9A-B4CA-4A68F6C4B826}"/>
    <cellStyle name="Comma [0] 13 3 5 2 8" xfId="7006" xr:uid="{BC194C6E-CC65-47CD-A054-311B4C076510}"/>
    <cellStyle name="Comma [0] 13 3 5 3" xfId="7011" xr:uid="{B091C2B4-B4B4-4697-98CC-1D7E745858FC}"/>
    <cellStyle name="Comma [0] 13 3 5 3 2" xfId="28876" xr:uid="{070709C7-0D5F-4555-B8D0-408DA3357BEA}"/>
    <cellStyle name="Comma [0] 13 3 5 4" xfId="7012" xr:uid="{FF7B820E-3414-4B1A-A877-30CD18131497}"/>
    <cellStyle name="Comma [0] 13 3 5 4 2" xfId="28877" xr:uid="{F4E7BD85-9198-4FFD-A4C1-3ACC98EC8E20}"/>
    <cellStyle name="Comma [0] 13 3 5 5" xfId="7013" xr:uid="{7F1E6C4A-2E1F-41A9-BFE4-2EBF905C3D08}"/>
    <cellStyle name="Comma [0] 13 3 5 5 2" xfId="28878" xr:uid="{C8AF82A2-2B31-4941-BD17-4203DF826A1D}"/>
    <cellStyle name="Comma [0] 13 3 5 6" xfId="7014" xr:uid="{BDF572E7-C7E3-4416-AD51-CA292B454C24}"/>
    <cellStyle name="Comma [0] 13 3 5 6 2" xfId="28879" xr:uid="{326D0AD3-E9CD-4862-9B3E-7225A4A3D61B}"/>
    <cellStyle name="Comma [0] 13 3 5 7" xfId="53504" xr:uid="{AA235900-204C-4C76-9B85-F31DD9FB5A5E}"/>
    <cellStyle name="Comma [0] 13 3 5 8" xfId="28870" xr:uid="{16504F17-17E9-499C-A4FC-85A48DAF7C45}"/>
    <cellStyle name="Comma [0] 13 3 5 9" xfId="7005" xr:uid="{B32B48CC-746A-4B70-9F15-4465AA64F30E}"/>
    <cellStyle name="Comma [0] 13 3 6" xfId="4059" xr:uid="{C11C14FD-4431-4DEA-930F-5BDE69456EC8}"/>
    <cellStyle name="Comma [0] 13 3 6 2" xfId="7016" xr:uid="{8962C0EC-B09C-4A5D-9A1E-65A94B9D3A68}"/>
    <cellStyle name="Comma [0] 13 3 6 2 2" xfId="28881" xr:uid="{77D068CD-BD94-4FD4-BDF4-6F4B63D76D15}"/>
    <cellStyle name="Comma [0] 13 3 6 3" xfId="7017" xr:uid="{D3EC01DC-F4B5-483B-882F-505284248DAA}"/>
    <cellStyle name="Comma [0] 13 3 6 3 2" xfId="28882" xr:uid="{9F22C38C-CE35-47C0-BC5B-973E2C76E9A1}"/>
    <cellStyle name="Comma [0] 13 3 6 4" xfId="7018" xr:uid="{D29824FD-5DA3-4893-A188-1C55F889E16F}"/>
    <cellStyle name="Comma [0] 13 3 6 4 2" xfId="28883" xr:uid="{6A5CE5F4-B50E-4F5D-919A-E2A0A6AB6DBA}"/>
    <cellStyle name="Comma [0] 13 3 6 5" xfId="7019" xr:uid="{0D33B163-1903-4CFD-BFEE-5692FBA6947A}"/>
    <cellStyle name="Comma [0] 13 3 6 5 2" xfId="28884" xr:uid="{864AA5B3-9B83-46DF-9C33-98490A7F2A18}"/>
    <cellStyle name="Comma [0] 13 3 6 6" xfId="54146" xr:uid="{91612497-8F78-40C4-8892-5751ACCA4DA9}"/>
    <cellStyle name="Comma [0] 13 3 6 7" xfId="28880" xr:uid="{EA8F674F-C2C8-4896-849A-395F9128C13B}"/>
    <cellStyle name="Comma [0] 13 3 6 8" xfId="7015" xr:uid="{A00EC633-65D1-4EF5-A571-3165D8DC6DA8}"/>
    <cellStyle name="Comma [0] 13 3 7" xfId="1906" xr:uid="{AD5B1AC8-10E5-437E-9640-F338B6B76E09}"/>
    <cellStyle name="Comma [0] 13 3 7 2" xfId="7021" xr:uid="{16E82FA7-BB8A-445F-97DD-32FA0DCC815C}"/>
    <cellStyle name="Comma [0] 13 3 7 2 2" xfId="28886" xr:uid="{785DF02B-7E92-4C22-8A01-7B82E05B0691}"/>
    <cellStyle name="Comma [0] 13 3 7 3" xfId="7022" xr:uid="{CE63F106-0B51-47EA-A226-6C456016F3BE}"/>
    <cellStyle name="Comma [0] 13 3 7 3 2" xfId="28887" xr:uid="{A6B07379-CD77-403A-8E04-59C9561535A3}"/>
    <cellStyle name="Comma [0] 13 3 7 4" xfId="7023" xr:uid="{9DBBCB21-A07F-4B30-BF1E-862CE25BCC67}"/>
    <cellStyle name="Comma [0] 13 3 7 4 2" xfId="28888" xr:uid="{10578023-4D9D-4151-A89F-6F4236362D10}"/>
    <cellStyle name="Comma [0] 13 3 7 5" xfId="51995" xr:uid="{AAB1B22B-1E36-406F-918E-9A5A0B7BA672}"/>
    <cellStyle name="Comma [0] 13 3 7 6" xfId="28885" xr:uid="{E956DF8D-3A98-4A5E-852D-050A394BB888}"/>
    <cellStyle name="Comma [0] 13 3 7 7" xfId="7020" xr:uid="{D0CDEE8C-B14D-43AD-A68C-6EEC8642C580}"/>
    <cellStyle name="Comma [0] 13 3 8" xfId="7024" xr:uid="{99F9DA2E-85F4-4BB8-B688-3881AE90E37F}"/>
    <cellStyle name="Comma [0] 13 3 8 2" xfId="28889" xr:uid="{CDEC929A-3DDB-4A9F-8C51-133B65A37C8C}"/>
    <cellStyle name="Comma [0] 13 3 9" xfId="7025" xr:uid="{3A17C04C-DEFB-481F-9A2D-E9950898E945}"/>
    <cellStyle name="Comma [0] 13 3 9 2" xfId="28890" xr:uid="{BA505A24-67D4-45D5-A0DF-4EEB46BAFCC7}"/>
    <cellStyle name="Comma [0] 13 4" xfId="505" xr:uid="{CA304252-00A6-4E72-850E-6F8D60CC0E03}"/>
    <cellStyle name="Comma [0] 13 4 10" xfId="28891" xr:uid="{14E72D29-A18F-4BFB-9DD4-580039F8A43C}"/>
    <cellStyle name="Comma [0] 13 4 11" xfId="7026" xr:uid="{4EDDD5A7-ECCD-49A8-A596-AC030125335B}"/>
    <cellStyle name="Comma [0] 13 4 2" xfId="1010" xr:uid="{3A8EA072-78F3-4841-BF74-8D39917BAB92}"/>
    <cellStyle name="Comma [0] 13 4 2 2" xfId="4713" xr:uid="{920BC2DF-30DE-4652-BC38-F0E563FED0D0}"/>
    <cellStyle name="Comma [0] 13 4 2 2 2" xfId="7029" xr:uid="{CB3DD418-7D2D-4DD3-9D43-7FE7299213E4}"/>
    <cellStyle name="Comma [0] 13 4 2 2 2 2" xfId="28894" xr:uid="{1570A440-54AA-41F6-B861-2EF7B3752695}"/>
    <cellStyle name="Comma [0] 13 4 2 2 3" xfId="7030" xr:uid="{D4F90DA8-4ADF-43D1-A035-18C0AEE917B9}"/>
    <cellStyle name="Comma [0] 13 4 2 2 3 2" xfId="28895" xr:uid="{C20DAFA5-FD87-4F12-BB4D-2CC79FFD9886}"/>
    <cellStyle name="Comma [0] 13 4 2 2 4" xfId="7031" xr:uid="{54DD65C7-26BE-4FE2-A943-7762F098E0EA}"/>
    <cellStyle name="Comma [0] 13 4 2 2 4 2" xfId="28896" xr:uid="{06A4389F-D346-432A-A9FD-18871C3C3F44}"/>
    <cellStyle name="Comma [0] 13 4 2 2 5" xfId="7032" xr:uid="{B31FCA49-08E8-4AFB-9468-E30E220ECE7A}"/>
    <cellStyle name="Comma [0] 13 4 2 2 5 2" xfId="28897" xr:uid="{45E0D014-AE28-4071-A0B2-091D56627F4C}"/>
    <cellStyle name="Comma [0] 13 4 2 2 6" xfId="54800" xr:uid="{AB03B996-4D7B-48FD-B9DC-FA7923D67A11}"/>
    <cellStyle name="Comma [0] 13 4 2 2 7" xfId="28893" xr:uid="{A11E7BE4-882D-4CC7-8AC5-99942346D1C2}"/>
    <cellStyle name="Comma [0] 13 4 2 2 8" xfId="7028" xr:uid="{FB33FA1C-BB23-4C24-9D89-A24D25A9506B}"/>
    <cellStyle name="Comma [0] 13 4 2 3" xfId="3048" xr:uid="{2CAA5387-A8D8-4900-B007-949FF9CB8685}"/>
    <cellStyle name="Comma [0] 13 4 2 3 2" xfId="7034" xr:uid="{6E33DFDB-F60D-4EE1-B208-3392F5EB1409}"/>
    <cellStyle name="Comma [0] 13 4 2 3 2 2" xfId="28899" xr:uid="{AC2A072C-9B43-425B-B562-147E7E949FFD}"/>
    <cellStyle name="Comma [0] 13 4 2 3 3" xfId="7035" xr:uid="{02B898E7-AF2A-4AF1-831A-D159A19AF03F}"/>
    <cellStyle name="Comma [0] 13 4 2 3 3 2" xfId="28900" xr:uid="{9AE56ACE-D49C-4DBD-8466-BDAA644DE71C}"/>
    <cellStyle name="Comma [0] 13 4 2 3 4" xfId="7036" xr:uid="{51038963-7AD3-4BAF-AB33-DDAE3FAAA264}"/>
    <cellStyle name="Comma [0] 13 4 2 3 4 2" xfId="28901" xr:uid="{13B282A6-2627-410F-951B-42ABEF4F9689}"/>
    <cellStyle name="Comma [0] 13 4 2 3 5" xfId="53135" xr:uid="{3B618452-27ED-468C-B575-1FD2954ADBF4}"/>
    <cellStyle name="Comma [0] 13 4 2 3 6" xfId="28898" xr:uid="{26ABAD86-B172-455C-999E-24BAD3A3F11E}"/>
    <cellStyle name="Comma [0] 13 4 2 3 7" xfId="7033" xr:uid="{FBA5F196-8217-4028-8829-758837395755}"/>
    <cellStyle name="Comma [0] 13 4 2 4" xfId="7037" xr:uid="{BBDF7911-0D9A-4AEF-B441-D49E71ADE774}"/>
    <cellStyle name="Comma [0] 13 4 2 4 2" xfId="28902" xr:uid="{6F80307E-5AC3-4BDA-940E-667D9CCFE2B4}"/>
    <cellStyle name="Comma [0] 13 4 2 5" xfId="7038" xr:uid="{39422EF7-A36D-4883-92F6-7B1CB78A976C}"/>
    <cellStyle name="Comma [0] 13 4 2 5 2" xfId="28903" xr:uid="{995B0674-0774-435A-A0D6-EFD1E9FFEE20}"/>
    <cellStyle name="Comma [0] 13 4 2 6" xfId="51102" xr:uid="{170429B9-19E3-4608-A2A0-AF6B3CF149D8}"/>
    <cellStyle name="Comma [0] 13 4 2 7" xfId="28892" xr:uid="{CABC835F-E3BA-488E-9CF7-5C1E68B7085C}"/>
    <cellStyle name="Comma [0] 13 4 2 8" xfId="7027" xr:uid="{6A4C886D-68D5-4239-A93D-33F64138F167}"/>
    <cellStyle name="Comma [0] 13 4 3" xfId="1504" xr:uid="{EE4F44D7-7ECA-4946-949A-9D350C678893}"/>
    <cellStyle name="Comma [0] 13 4 3 2" xfId="5144" xr:uid="{AA2B9AA5-2091-45FB-811B-7A8F36ABAA93}"/>
    <cellStyle name="Comma [0] 13 4 3 2 2" xfId="7041" xr:uid="{440C75ED-C0B8-4601-98F4-67EAACFE1D10}"/>
    <cellStyle name="Comma [0] 13 4 3 2 2 2" xfId="28906" xr:uid="{C8DFC83F-CCB5-46C0-AB7A-454E92F6A114}"/>
    <cellStyle name="Comma [0] 13 4 3 2 3" xfId="7042" xr:uid="{7BED27AD-3EAA-4DE4-95B2-49B0C63A2C02}"/>
    <cellStyle name="Comma [0] 13 4 3 2 3 2" xfId="28907" xr:uid="{BF7050FB-BA04-44DF-905B-2D2ADFAC7F45}"/>
    <cellStyle name="Comma [0] 13 4 3 2 4" xfId="7043" xr:uid="{510EC90A-1FF0-4B67-A7EA-E911C8B768B5}"/>
    <cellStyle name="Comma [0] 13 4 3 2 4 2" xfId="28908" xr:uid="{7D60B309-D6BA-4108-9027-04678E76695E}"/>
    <cellStyle name="Comma [0] 13 4 3 2 5" xfId="7044" xr:uid="{1D94EE46-8211-47E2-943B-DDA39826BA19}"/>
    <cellStyle name="Comma [0] 13 4 3 2 5 2" xfId="28909" xr:uid="{969EEA14-90B3-42C2-B5C6-98DFE5CA5C6E}"/>
    <cellStyle name="Comma [0] 13 4 3 2 6" xfId="55231" xr:uid="{701EBDCA-C34B-40BA-A5F4-14F768F272C8}"/>
    <cellStyle name="Comma [0] 13 4 3 2 7" xfId="28905" xr:uid="{8A79D95E-FC42-4995-85DC-E938FA0E8C2B}"/>
    <cellStyle name="Comma [0] 13 4 3 2 8" xfId="7040" xr:uid="{EF8569D1-B7BA-42E2-9D6C-343DB85A3419}"/>
    <cellStyle name="Comma [0] 13 4 3 3" xfId="2551" xr:uid="{09249B40-BA3F-43A4-95F8-BEDFFC2F86B3}"/>
    <cellStyle name="Comma [0] 13 4 3 3 2" xfId="7046" xr:uid="{BF6D5930-EE97-42A2-9D32-3811725FF82F}"/>
    <cellStyle name="Comma [0] 13 4 3 3 2 2" xfId="28911" xr:uid="{5FD4E168-9621-4C77-B7BD-F0BE2B4FC646}"/>
    <cellStyle name="Comma [0] 13 4 3 3 3" xfId="7047" xr:uid="{200276B6-8E3D-4C5E-B574-37C2E8125434}"/>
    <cellStyle name="Comma [0] 13 4 3 3 3 2" xfId="28912" xr:uid="{8938FDD7-2784-4AC8-9565-6E4EA0A758B1}"/>
    <cellStyle name="Comma [0] 13 4 3 3 4" xfId="7048" xr:uid="{C124F921-AEEB-4799-B67F-30AF1AD610DE}"/>
    <cellStyle name="Comma [0] 13 4 3 3 4 2" xfId="28913" xr:uid="{0215FE5C-9816-452B-BCDE-F69F5C8BF542}"/>
    <cellStyle name="Comma [0] 13 4 3 3 5" xfId="52639" xr:uid="{E8B36F97-2826-482F-B6FF-D21BB3A99922}"/>
    <cellStyle name="Comma [0] 13 4 3 3 6" xfId="28910" xr:uid="{9ED64991-1BD0-4D3F-8C7F-741769B74E0C}"/>
    <cellStyle name="Comma [0] 13 4 3 3 7" xfId="7045" xr:uid="{1A28C14A-984A-47A4-B10A-3ED433297769}"/>
    <cellStyle name="Comma [0] 13 4 3 4" xfId="7049" xr:uid="{D7486723-0062-46CB-AF16-493857A6726A}"/>
    <cellStyle name="Comma [0] 13 4 3 4 2" xfId="28914" xr:uid="{9E3BAF0B-A08D-4E2B-84BA-F6FBD5E4FA76}"/>
    <cellStyle name="Comma [0] 13 4 3 5" xfId="7050" xr:uid="{6166151C-9AF6-42FB-9EDB-90A4AF02AE69}"/>
    <cellStyle name="Comma [0] 13 4 3 5 2" xfId="28915" xr:uid="{99605D6F-8887-4FB2-BAFF-60315B864191}"/>
    <cellStyle name="Comma [0] 13 4 3 6" xfId="51596" xr:uid="{89A607FC-802E-455D-B3B1-E7755699914E}"/>
    <cellStyle name="Comma [0] 13 4 3 7" xfId="28904" xr:uid="{26F535D0-919D-4F25-AAC4-6518CBCA6C91}"/>
    <cellStyle name="Comma [0] 13 4 3 8" xfId="7039" xr:uid="{D2E40F7D-B522-418B-BD2B-9FD43F39FAE2}"/>
    <cellStyle name="Comma [0] 13 4 4" xfId="3543" xr:uid="{25A62B4A-671E-4915-A689-0B4CF63A0D4F}"/>
    <cellStyle name="Comma [0] 13 4 4 2" xfId="5512" xr:uid="{C053529D-8FF3-44D4-9FB6-E20498641DDC}"/>
    <cellStyle name="Comma [0] 13 4 4 2 2" xfId="7053" xr:uid="{A151E757-A3BE-42C5-A833-0CD03979FE11}"/>
    <cellStyle name="Comma [0] 13 4 4 2 2 2" xfId="28918" xr:uid="{18E8C4A8-9CA7-4913-97D8-F690AA54C988}"/>
    <cellStyle name="Comma [0] 13 4 4 2 3" xfId="7054" xr:uid="{CCFC8066-0B34-4E52-BFA3-453806077C34}"/>
    <cellStyle name="Comma [0] 13 4 4 2 3 2" xfId="28919" xr:uid="{FD346B2B-5410-4106-BD51-01789A12D501}"/>
    <cellStyle name="Comma [0] 13 4 4 2 4" xfId="7055" xr:uid="{BBBA3FDD-7D64-4C49-AF8F-2393332D5879}"/>
    <cellStyle name="Comma [0] 13 4 4 2 4 2" xfId="28920" xr:uid="{0DE1FCDF-CAD3-45FE-BA9B-E9B7BC704779}"/>
    <cellStyle name="Comma [0] 13 4 4 2 5" xfId="7056" xr:uid="{39AC10B3-B413-47F4-917D-BC489C7F4993}"/>
    <cellStyle name="Comma [0] 13 4 4 2 5 2" xfId="28921" xr:uid="{7705811A-44AC-4025-92DE-96B5AC4F7F2A}"/>
    <cellStyle name="Comma [0] 13 4 4 2 6" xfId="55599" xr:uid="{0EA1767A-E41F-4EB4-8DDD-228AF41E2263}"/>
    <cellStyle name="Comma [0] 13 4 4 2 7" xfId="28917" xr:uid="{3F784B92-3D68-4D1E-9B0F-48C8C1DA4D3D}"/>
    <cellStyle name="Comma [0] 13 4 4 2 8" xfId="7052" xr:uid="{980AD76E-DB84-4F6A-BA17-423101282E2D}"/>
    <cellStyle name="Comma [0] 13 4 4 3" xfId="7057" xr:uid="{E58284DF-3641-4730-95C6-353D275786FA}"/>
    <cellStyle name="Comma [0] 13 4 4 3 2" xfId="28922" xr:uid="{DABD940F-A7AC-4B46-8BF9-2B7ABFA4895D}"/>
    <cellStyle name="Comma [0] 13 4 4 4" xfId="7058" xr:uid="{0C933809-60F3-47C1-AE15-943E30B60CB6}"/>
    <cellStyle name="Comma [0] 13 4 4 4 2" xfId="28923" xr:uid="{DD4945A0-EEA8-4F3F-90DE-1D94D02E5004}"/>
    <cellStyle name="Comma [0] 13 4 4 5" xfId="7059" xr:uid="{515BC364-2EF8-4EDA-AC9C-92E6D49F2E90}"/>
    <cellStyle name="Comma [0] 13 4 4 5 2" xfId="28924" xr:uid="{789680AF-9991-4A2A-93F9-2B475023782B}"/>
    <cellStyle name="Comma [0] 13 4 4 6" xfId="7060" xr:uid="{729962E9-D091-4312-B948-EC45BCD59A32}"/>
    <cellStyle name="Comma [0] 13 4 4 6 2" xfId="28925" xr:uid="{5F82E797-289C-4553-AD8C-0589B7D1AE51}"/>
    <cellStyle name="Comma [0] 13 4 4 7" xfId="53630" xr:uid="{E315EDBF-3A93-4465-AC22-60B9C4424800}"/>
    <cellStyle name="Comma [0] 13 4 4 8" xfId="28916" xr:uid="{2479E017-837C-463E-8F40-AC01EB3360AB}"/>
    <cellStyle name="Comma [0] 13 4 4 9" xfId="7051" xr:uid="{E1330BE5-1BC9-4A88-BE38-2D0D7F8F2D3F}"/>
    <cellStyle name="Comma [0] 13 4 5" xfId="4216" xr:uid="{E3843635-1FBF-4FD5-B47F-C9838F799476}"/>
    <cellStyle name="Comma [0] 13 4 5 2" xfId="7062" xr:uid="{1DB06BD9-6829-4157-B716-DBD5A6B75316}"/>
    <cellStyle name="Comma [0] 13 4 5 2 2" xfId="28927" xr:uid="{3FFD62DD-304C-4C30-B74A-5076870E9CEC}"/>
    <cellStyle name="Comma [0] 13 4 5 3" xfId="7063" xr:uid="{C61FD875-4227-4D53-89E3-FD4A5240071C}"/>
    <cellStyle name="Comma [0] 13 4 5 3 2" xfId="28928" xr:uid="{2513ABF1-B181-4CC2-AED9-8164ACAFE6F5}"/>
    <cellStyle name="Comma [0] 13 4 5 4" xfId="7064" xr:uid="{7E52F369-86B3-48CF-86DD-D65B7B69B90B}"/>
    <cellStyle name="Comma [0] 13 4 5 4 2" xfId="28929" xr:uid="{892F677C-386E-4682-B17D-D47FBB83A451}"/>
    <cellStyle name="Comma [0] 13 4 5 5" xfId="7065" xr:uid="{86925760-9763-4321-9F17-7F97FAB16AB5}"/>
    <cellStyle name="Comma [0] 13 4 5 5 2" xfId="28930" xr:uid="{925A0EE9-6EAC-40C2-B161-9A9550D8849A}"/>
    <cellStyle name="Comma [0] 13 4 5 6" xfId="54303" xr:uid="{5AAF446E-F773-47F6-B946-30BD745D0324}"/>
    <cellStyle name="Comma [0] 13 4 5 7" xfId="28926" xr:uid="{50DCEC69-41E0-4574-962B-4E3F1474F95F}"/>
    <cellStyle name="Comma [0] 13 4 5 8" xfId="7061" xr:uid="{8DBADC55-63D4-4F7C-A1C2-E8B79BA41CFC}"/>
    <cellStyle name="Comma [0] 13 4 6" xfId="2030" xr:uid="{D17DC10F-BE6D-4AC4-9677-D339D42BC978}"/>
    <cellStyle name="Comma [0] 13 4 6 2" xfId="7067" xr:uid="{AE0579F7-AEC8-431A-B04A-D1CC6A91644E}"/>
    <cellStyle name="Comma [0] 13 4 6 2 2" xfId="28932" xr:uid="{704D2A54-2F81-4203-A6B8-C0C3074EFA17}"/>
    <cellStyle name="Comma [0] 13 4 6 3" xfId="7068" xr:uid="{CA25B7C0-2869-4A25-80B7-7DAECCE642CA}"/>
    <cellStyle name="Comma [0] 13 4 6 3 2" xfId="28933" xr:uid="{6B14872D-8390-446A-B346-B24BE3DAABD5}"/>
    <cellStyle name="Comma [0] 13 4 6 4" xfId="7069" xr:uid="{12FFD0AB-5E22-4C8D-8C5E-2BFB62521759}"/>
    <cellStyle name="Comma [0] 13 4 6 4 2" xfId="28934" xr:uid="{1715FAEE-AB5C-4044-BDDD-43B276A3EECA}"/>
    <cellStyle name="Comma [0] 13 4 6 5" xfId="52119" xr:uid="{1EE89945-EF86-4CCF-B75B-AC72969A9C88}"/>
    <cellStyle name="Comma [0] 13 4 6 6" xfId="28931" xr:uid="{1D84ED96-952B-44DF-86EA-67961BC4C9B3}"/>
    <cellStyle name="Comma [0] 13 4 6 7" xfId="7066" xr:uid="{BB6CE468-69EF-4E70-B69C-C40657B838DD}"/>
    <cellStyle name="Comma [0] 13 4 7" xfId="7070" xr:uid="{7CEC044E-F6BD-4DD3-8C9C-CA07B45BF0BF}"/>
    <cellStyle name="Comma [0] 13 4 7 2" xfId="28935" xr:uid="{87CF3329-1A38-4BFB-BCAF-CDC484549124}"/>
    <cellStyle name="Comma [0] 13 4 8" xfId="7071" xr:uid="{DDACF79E-D3FB-4836-A9F8-DD1A4EC1059D}"/>
    <cellStyle name="Comma [0] 13 4 8 2" xfId="28936" xr:uid="{AC7D2499-549C-44E4-9BA0-4157C6EAEC1A}"/>
    <cellStyle name="Comma [0] 13 4 9" xfId="50599" xr:uid="{ACF5CE53-FA9F-4694-A5D9-980100E85D81}"/>
    <cellStyle name="Comma [0] 13 5" xfId="762" xr:uid="{5471E394-BE02-4B7E-A732-6BA7755C877C}"/>
    <cellStyle name="Comma [0] 13 5 2" xfId="4465" xr:uid="{E524AA8F-43F8-44C4-B943-C24DE306103C}"/>
    <cellStyle name="Comma [0] 13 5 2 2" xfId="7074" xr:uid="{7BFD6B90-7F00-42DD-9948-DA3BF55E6385}"/>
    <cellStyle name="Comma [0] 13 5 2 2 2" xfId="28939" xr:uid="{4AAFBEB6-0EAA-43E3-B364-6FA980E9A890}"/>
    <cellStyle name="Comma [0] 13 5 2 3" xfId="7075" xr:uid="{6CE6E6F0-AF57-4B21-A99B-FB7D4A80F9C6}"/>
    <cellStyle name="Comma [0] 13 5 2 3 2" xfId="28940" xr:uid="{8049D6E7-00B9-46A2-8B92-00237EFADD3F}"/>
    <cellStyle name="Comma [0] 13 5 2 4" xfId="7076" xr:uid="{06E81C1C-0370-448E-833C-C9B0E1290DA2}"/>
    <cellStyle name="Comma [0] 13 5 2 4 2" xfId="28941" xr:uid="{C9C87749-3545-42FB-B6B9-5C7437528CF0}"/>
    <cellStyle name="Comma [0] 13 5 2 5" xfId="7077" xr:uid="{79C70049-2421-40B6-82E6-57381AE01978}"/>
    <cellStyle name="Comma [0] 13 5 2 5 2" xfId="28942" xr:uid="{30663075-4988-44B3-8036-293A5117BA92}"/>
    <cellStyle name="Comma [0] 13 5 2 6" xfId="54552" xr:uid="{C7A48393-6A1A-47B6-B5CD-B17693223E61}"/>
    <cellStyle name="Comma [0] 13 5 2 7" xfId="28938" xr:uid="{2DCD3C9E-C8CB-4B00-8379-8454EC4621E9}"/>
    <cellStyle name="Comma [0] 13 5 2 8" xfId="7073" xr:uid="{2B0DFBCE-E511-4784-89E9-1CAB23B8EDC2}"/>
    <cellStyle name="Comma [0] 13 5 3" xfId="2800" xr:uid="{14AF06B1-73C1-4A4E-944F-E47CB66BF24D}"/>
    <cellStyle name="Comma [0] 13 5 3 2" xfId="7079" xr:uid="{18FE4487-CFCE-47FE-8DEC-8381B2A7A998}"/>
    <cellStyle name="Comma [0] 13 5 3 2 2" xfId="28944" xr:uid="{3874A0BB-FDFB-4135-869F-AE217486FF9D}"/>
    <cellStyle name="Comma [0] 13 5 3 3" xfId="7080" xr:uid="{8DC9EB57-4E42-40AF-91D0-7565A00BEAA5}"/>
    <cellStyle name="Comma [0] 13 5 3 3 2" xfId="28945" xr:uid="{75632876-042D-4156-B0F7-74ABDA4F2CB9}"/>
    <cellStyle name="Comma [0] 13 5 3 4" xfId="7081" xr:uid="{3E88A946-0A23-4B9E-827D-F9978F033C78}"/>
    <cellStyle name="Comma [0] 13 5 3 4 2" xfId="28946" xr:uid="{A2F762EF-E9CD-4FEA-B34D-E334A73990B0}"/>
    <cellStyle name="Comma [0] 13 5 3 5" xfId="52887" xr:uid="{D3BD6B17-EAE5-4CBF-89DE-1A051FF7D02B}"/>
    <cellStyle name="Comma [0] 13 5 3 6" xfId="28943" xr:uid="{7050CF19-C082-4FF3-B522-8604F65C9D50}"/>
    <cellStyle name="Comma [0] 13 5 3 7" xfId="7078" xr:uid="{E3ECC2ED-78F7-4D32-B026-28C5B5BFEA1A}"/>
    <cellStyle name="Comma [0] 13 5 4" xfId="7082" xr:uid="{B572800C-7442-4924-B979-DFF5B7D0EAFE}"/>
    <cellStyle name="Comma [0] 13 5 4 2" xfId="28947" xr:uid="{317C11A6-A905-4C2C-91EC-6F676F2F2653}"/>
    <cellStyle name="Comma [0] 13 5 5" xfId="7083" xr:uid="{7D99E280-2EA7-4D4A-BEEA-506E25175297}"/>
    <cellStyle name="Comma [0] 13 5 5 2" xfId="28948" xr:uid="{BE480AD6-4DCC-465B-AAFD-C55B688509E1}"/>
    <cellStyle name="Comma [0] 13 5 6" xfId="50854" xr:uid="{3679AD05-1CC1-4A9F-AA21-EDF82C69E4C9}"/>
    <cellStyle name="Comma [0] 13 5 7" xfId="28937" xr:uid="{7AD80FC0-24EF-4BF7-B0E8-967B2BC908FF}"/>
    <cellStyle name="Comma [0] 13 5 8" xfId="7072" xr:uid="{A2080195-B847-437A-82C8-4CDA95003A33}"/>
    <cellStyle name="Comma [0] 13 6" xfId="1257" xr:uid="{F058CB4F-869D-4371-B8A4-DA78E72F2E6F}"/>
    <cellStyle name="Comma [0] 13 6 2" xfId="4961" xr:uid="{2C495FA5-BFA7-40CB-804A-B1D7B36FA721}"/>
    <cellStyle name="Comma [0] 13 6 2 2" xfId="7086" xr:uid="{BFC829B3-C3AB-4E8F-AD64-69B20A8DA489}"/>
    <cellStyle name="Comma [0] 13 6 2 2 2" xfId="28951" xr:uid="{281A6BAF-B56C-4EF6-A120-4DE9AC32C261}"/>
    <cellStyle name="Comma [0] 13 6 2 3" xfId="7087" xr:uid="{2F801BA1-8349-4CB4-B50E-67B5CED0D9C1}"/>
    <cellStyle name="Comma [0] 13 6 2 3 2" xfId="28952" xr:uid="{E582821E-AEAC-4EC1-8001-4047E1A6FCCB}"/>
    <cellStyle name="Comma [0] 13 6 2 4" xfId="7088" xr:uid="{247E44A2-0084-4669-BDDC-3240C3C2C598}"/>
    <cellStyle name="Comma [0] 13 6 2 4 2" xfId="28953" xr:uid="{443BA83D-5E94-4243-966A-EAA2C0023B5E}"/>
    <cellStyle name="Comma [0] 13 6 2 5" xfId="7089" xr:uid="{451694E9-7A05-4A44-B841-60A823D10A92}"/>
    <cellStyle name="Comma [0] 13 6 2 5 2" xfId="28954" xr:uid="{340C9171-99E7-4EFA-A8F6-C594468FA05C}"/>
    <cellStyle name="Comma [0] 13 6 2 6" xfId="55048" xr:uid="{DDF375A6-AC61-4933-8B80-B84FCCF62990}"/>
    <cellStyle name="Comma [0] 13 6 2 7" xfId="28950" xr:uid="{B45D63BF-F074-4016-8DBE-3C900F128661}"/>
    <cellStyle name="Comma [0] 13 6 2 8" xfId="7085" xr:uid="{ED3E5B14-8DDD-4A02-B522-3A2AE6BC47A9}"/>
    <cellStyle name="Comma [0] 13 6 3" xfId="2302" xr:uid="{1DCDD323-915B-4C1B-8779-5343640A4BD4}"/>
    <cellStyle name="Comma [0] 13 6 3 2" xfId="7091" xr:uid="{2FD9CEC8-CB33-423D-A6CA-237097DF93FF}"/>
    <cellStyle name="Comma [0] 13 6 3 2 2" xfId="28956" xr:uid="{B7A05413-3E6A-44CE-A975-D5FB960FEDC3}"/>
    <cellStyle name="Comma [0] 13 6 3 3" xfId="7092" xr:uid="{1724816F-5804-4348-AA70-5C1539510267}"/>
    <cellStyle name="Comma [0] 13 6 3 3 2" xfId="28957" xr:uid="{AE6BA23F-4F58-4FD8-89D1-0F8C1D8B6E99}"/>
    <cellStyle name="Comma [0] 13 6 3 4" xfId="7093" xr:uid="{6E0F228E-E281-4CF3-BAA2-66D066335A00}"/>
    <cellStyle name="Comma [0] 13 6 3 4 2" xfId="28958" xr:uid="{AAC2005E-1B80-4130-A6C1-C74C8A364BB1}"/>
    <cellStyle name="Comma [0] 13 6 3 5" xfId="52390" xr:uid="{2A52012F-E221-46E0-A70C-CE156CC861BB}"/>
    <cellStyle name="Comma [0] 13 6 3 6" xfId="28955" xr:uid="{2ADB9A8F-67E1-4033-9B01-7821FFB60672}"/>
    <cellStyle name="Comma [0] 13 6 3 7" xfId="7090" xr:uid="{8C354F52-382A-4EEE-B7F5-4FF160293300}"/>
    <cellStyle name="Comma [0] 13 6 4" xfId="7094" xr:uid="{3C6919E7-CAB3-4C92-9534-BD227506E5F8}"/>
    <cellStyle name="Comma [0] 13 6 4 2" xfId="28959" xr:uid="{EAD649B1-DAB4-4C9F-8323-53196420997A}"/>
    <cellStyle name="Comma [0] 13 6 5" xfId="7095" xr:uid="{06722755-32A2-4C24-A3E2-0A6C4E61F7F8}"/>
    <cellStyle name="Comma [0] 13 6 5 2" xfId="28960" xr:uid="{25D4AE60-7B68-488F-A849-1AE885999688}"/>
    <cellStyle name="Comma [0] 13 6 6" xfId="51349" xr:uid="{F579CE82-1A34-4120-913F-C3F4062F8185}"/>
    <cellStyle name="Comma [0] 13 6 7" xfId="28949" xr:uid="{EF4003C9-16FA-4F68-AF8A-4FEDB6B375F8}"/>
    <cellStyle name="Comma [0] 13 6 8" xfId="7084" xr:uid="{E4852055-B952-4AE2-B53F-22DA65E6B8F1}"/>
    <cellStyle name="Comma [0] 13 7" xfId="3294" xr:uid="{16575C7D-04AC-4BCE-AD0D-71B834ED2F28}"/>
    <cellStyle name="Comma [0] 13 7 2" xfId="5328" xr:uid="{402A6769-4876-46EC-8C3D-AFC50F15BF2D}"/>
    <cellStyle name="Comma [0] 13 7 2 2" xfId="7098" xr:uid="{44B4C0A8-5D2B-43CD-BCFD-FB7482261A04}"/>
    <cellStyle name="Comma [0] 13 7 2 2 2" xfId="28963" xr:uid="{63092FD3-48F6-4827-A39A-7F9FE467790E}"/>
    <cellStyle name="Comma [0] 13 7 2 3" xfId="7099" xr:uid="{95DDBB19-35AF-4FB7-A2B1-E26F8BC481DC}"/>
    <cellStyle name="Comma [0] 13 7 2 3 2" xfId="28964" xr:uid="{778E892D-9E8D-48EA-A2C7-06C5F8ECBF30}"/>
    <cellStyle name="Comma [0] 13 7 2 4" xfId="7100" xr:uid="{7CA44A69-9E7C-43F1-9F5D-4FF347C6C1A0}"/>
    <cellStyle name="Comma [0] 13 7 2 4 2" xfId="28965" xr:uid="{CBDC901A-C8EF-48EC-A447-9BA8BE78B652}"/>
    <cellStyle name="Comma [0] 13 7 2 5" xfId="7101" xr:uid="{C1278992-FAAC-4F1D-BC95-6813F27F8AEC}"/>
    <cellStyle name="Comma [0] 13 7 2 5 2" xfId="28966" xr:uid="{0157653E-375E-416F-AF2A-690097DE0F39}"/>
    <cellStyle name="Comma [0] 13 7 2 6" xfId="55415" xr:uid="{54A5B195-47A6-48FF-9B77-AA2DFFA4BE7A}"/>
    <cellStyle name="Comma [0] 13 7 2 7" xfId="28962" xr:uid="{BF3CD232-000D-40C1-867D-F409002AA28D}"/>
    <cellStyle name="Comma [0] 13 7 2 8" xfId="7097" xr:uid="{CAE09CCA-DE83-4758-A974-B151DBBA0743}"/>
    <cellStyle name="Comma [0] 13 7 3" xfId="7102" xr:uid="{CBDE9B3F-38A0-4F7E-BA60-D8816EC16552}"/>
    <cellStyle name="Comma [0] 13 7 3 2" xfId="28967" xr:uid="{719DE138-7EC1-4B4A-B9CE-891F9322E0AD}"/>
    <cellStyle name="Comma [0] 13 7 4" xfId="7103" xr:uid="{4E7CA08C-4432-4832-8114-932F5236DDEA}"/>
    <cellStyle name="Comma [0] 13 7 4 2" xfId="28968" xr:uid="{93928829-009F-4688-A21B-5E5B6659A5B4}"/>
    <cellStyle name="Comma [0] 13 7 5" xfId="7104" xr:uid="{8AF4A017-7218-45CD-A722-7C1FC5A11415}"/>
    <cellStyle name="Comma [0] 13 7 5 2" xfId="28969" xr:uid="{744B214B-4EDE-4C2C-87CA-F5916911C59D}"/>
    <cellStyle name="Comma [0] 13 7 6" xfId="7105" xr:uid="{73733EC8-7DB2-4472-8315-AB11D43079EB}"/>
    <cellStyle name="Comma [0] 13 7 6 2" xfId="28970" xr:uid="{EBD297B2-ECD8-4A8F-8952-D6566DB48520}"/>
    <cellStyle name="Comma [0] 13 7 7" xfId="53381" xr:uid="{F4B434B5-7C32-4624-B725-944F6EF98C7F}"/>
    <cellStyle name="Comma [0] 13 7 8" xfId="28961" xr:uid="{7927F9A0-408C-4DBA-8205-62AA2D60D24E}"/>
    <cellStyle name="Comma [0] 13 7 9" xfId="7096" xr:uid="{7DE0FF52-65AE-4984-B0C2-06EBC7318762}"/>
    <cellStyle name="Comma [0] 13 8" xfId="3873" xr:uid="{23B56801-AE54-4B00-AB65-0339DA5F1CA8}"/>
    <cellStyle name="Comma [0] 13 8 2" xfId="7107" xr:uid="{AF8245F2-3D1B-406F-BF07-4C01FAADC2ED}"/>
    <cellStyle name="Comma [0] 13 8 2 2" xfId="28972" xr:uid="{8559EF8B-B974-4461-ADA9-9EBB594B1F88}"/>
    <cellStyle name="Comma [0] 13 8 3" xfId="7108" xr:uid="{8D43591B-323C-4B01-BB9B-0C66E8454CCD}"/>
    <cellStyle name="Comma [0] 13 8 3 2" xfId="28973" xr:uid="{393FA5C0-479F-4245-B753-2EFF3C5EFC80}"/>
    <cellStyle name="Comma [0] 13 8 4" xfId="7109" xr:uid="{29A4396E-232C-48ED-A9E0-79F7127D68A4}"/>
    <cellStyle name="Comma [0] 13 8 4 2" xfId="28974" xr:uid="{D54AF952-63A8-47B2-9CC5-63B52F189E6C}"/>
    <cellStyle name="Comma [0] 13 8 5" xfId="7110" xr:uid="{F6FAEC55-E86C-471E-B318-45B411F08434}"/>
    <cellStyle name="Comma [0] 13 8 5 2" xfId="28975" xr:uid="{F23B51A9-5504-48BE-98EC-44FE30235240}"/>
    <cellStyle name="Comma [0] 13 8 6" xfId="53960" xr:uid="{0EDE2E1A-C596-44D7-A2D0-6BF215064D5F}"/>
    <cellStyle name="Comma [0] 13 8 7" xfId="28971" xr:uid="{E6220570-CB9C-456C-8B50-A51FD471C763}"/>
    <cellStyle name="Comma [0] 13 8 8" xfId="7106" xr:uid="{273519B2-089C-4196-B544-280CE5A9341C}"/>
    <cellStyle name="Comma [0] 13 9" xfId="1782" xr:uid="{EFF68C51-3889-4D10-80DC-EF4948F09B2E}"/>
    <cellStyle name="Comma [0] 13 9 2" xfId="7112" xr:uid="{91C081CC-8E50-4AED-9D5D-61E149136660}"/>
    <cellStyle name="Comma [0] 13 9 2 2" xfId="28977" xr:uid="{9D64242C-C826-4381-9C2C-65F2252CCD6B}"/>
    <cellStyle name="Comma [0] 13 9 3" xfId="7113" xr:uid="{A3DE2834-ADAF-4D0C-BFCC-EA849EAE1858}"/>
    <cellStyle name="Comma [0] 13 9 3 2" xfId="28978" xr:uid="{6528B1CB-F0D8-4A4E-87FA-8A0CB70C5622}"/>
    <cellStyle name="Comma [0] 13 9 4" xfId="7114" xr:uid="{302FD842-DB81-40C0-80F9-6D0DBC889169}"/>
    <cellStyle name="Comma [0] 13 9 4 2" xfId="28979" xr:uid="{E9C12B17-2716-4787-BE79-2893FCE9C9C7}"/>
    <cellStyle name="Comma [0] 13 9 5" xfId="51871" xr:uid="{BE56FC6F-F59A-465F-B9E7-8DA4ABBF4A6C}"/>
    <cellStyle name="Comma [0] 13 9 6" xfId="28976" xr:uid="{63D829CD-9E00-451A-ADAF-F99D3BD33775}"/>
    <cellStyle name="Comma [0] 13 9 7" xfId="7111" xr:uid="{FAC88CA0-9E13-44AE-9E50-F84F3B0BBCA0}"/>
    <cellStyle name="Comma [0] 14" xfId="161" xr:uid="{A2B43454-0E43-4E2C-882C-035F7CC8CFDF}"/>
    <cellStyle name="Comma [0] 14 10" xfId="7116" xr:uid="{40079E40-5D01-4CEF-A140-D4BFA6668D44}"/>
    <cellStyle name="Comma [0] 14 10 2" xfId="28981" xr:uid="{E6D805FD-D548-4EDA-93F5-7E34DEE9BE78}"/>
    <cellStyle name="Comma [0] 14 11" xfId="7117" xr:uid="{ADF7D88D-26CC-4738-A469-2A4D8DC9BB0D}"/>
    <cellStyle name="Comma [0] 14 11 2" xfId="28982" xr:uid="{1162388D-264D-42DE-878D-29FB46C84FD5}"/>
    <cellStyle name="Comma [0] 14 12" xfId="50258" xr:uid="{53904945-CF2B-44EE-849F-D76AA2F864C1}"/>
    <cellStyle name="Comma [0] 14 13" xfId="28980" xr:uid="{9A2589AE-5FF6-497E-B59F-A335060F0FD5}"/>
    <cellStyle name="Comma [0] 14 14" xfId="7115" xr:uid="{3DB0FD60-B710-4AB3-BEC8-0A671C8CE8CF}"/>
    <cellStyle name="Comma [0] 14 2" xfId="262" xr:uid="{6183B678-7B84-4ED5-B7F0-33B999C77193}"/>
    <cellStyle name="Comma [0] 14 2 10" xfId="7119" xr:uid="{A93382B7-49E6-4465-B271-97150D871AD5}"/>
    <cellStyle name="Comma [0] 14 2 10 2" xfId="28984" xr:uid="{61411430-8C68-443C-B0A1-AFE849830F63}"/>
    <cellStyle name="Comma [0] 14 2 11" xfId="50358" xr:uid="{A90CDB3F-CDD9-40E0-8A3B-45F50633FFD5}"/>
    <cellStyle name="Comma [0] 14 2 12" xfId="28983" xr:uid="{3605054D-2F0D-40B2-A440-2B028E023892}"/>
    <cellStyle name="Comma [0] 14 2 13" xfId="7118" xr:uid="{B64F0546-FA54-476A-B5E1-5D53EAD9087D}"/>
    <cellStyle name="Comma [0] 14 2 2" xfId="447" xr:uid="{7B3282D3-FAF8-4055-B125-773B7498BD12}"/>
    <cellStyle name="Comma [0] 14 2 2 10" xfId="50543" xr:uid="{38271A79-4B7A-4723-B9A1-EE298933EFC0}"/>
    <cellStyle name="Comma [0] 14 2 2 11" xfId="28985" xr:uid="{2D3E829A-C6B8-450A-B18A-73CE89E59E36}"/>
    <cellStyle name="Comma [0] 14 2 2 12" xfId="7120" xr:uid="{8A22D4D7-91AE-406A-A175-A2EAC7A26984}"/>
    <cellStyle name="Comma [0] 14 2 2 2" xfId="700" xr:uid="{B9805CDB-110E-4F34-9608-E4507EC35E74}"/>
    <cellStyle name="Comma [0] 14 2 2 2 10" xfId="28986" xr:uid="{D4ADCA90-3798-4AFB-91DF-E92C5825686A}"/>
    <cellStyle name="Comma [0] 14 2 2 2 11" xfId="7121" xr:uid="{9A19FAA1-1FB6-4DB4-B5D6-70BF441096A2}"/>
    <cellStyle name="Comma [0] 14 2 2 2 2" xfId="1205" xr:uid="{7D78F083-EA35-45A5-94AC-2DF231CC54AE}"/>
    <cellStyle name="Comma [0] 14 2 2 2 2 2" xfId="4908" xr:uid="{78C01593-EF05-467D-A691-0A1677693BA7}"/>
    <cellStyle name="Comma [0] 14 2 2 2 2 2 2" xfId="7124" xr:uid="{858229AE-4EE2-4FC3-BA89-C81A8F809C44}"/>
    <cellStyle name="Comma [0] 14 2 2 2 2 2 2 2" xfId="28989" xr:uid="{A231884D-55B3-4705-8BBC-DDB3EDE75142}"/>
    <cellStyle name="Comma [0] 14 2 2 2 2 2 3" xfId="7125" xr:uid="{CAEA1B7B-4740-4C44-8C22-8EB2E8B1A5E0}"/>
    <cellStyle name="Comma [0] 14 2 2 2 2 2 3 2" xfId="28990" xr:uid="{62FB32F5-5C74-468F-A99F-B076260F0744}"/>
    <cellStyle name="Comma [0] 14 2 2 2 2 2 4" xfId="7126" xr:uid="{6CE969A2-9EE5-4EA0-9450-11031A0AC34F}"/>
    <cellStyle name="Comma [0] 14 2 2 2 2 2 4 2" xfId="28991" xr:uid="{9757C06C-F700-421D-88EF-E780ED4DB468}"/>
    <cellStyle name="Comma [0] 14 2 2 2 2 2 5" xfId="7127" xr:uid="{F8B48FA4-F74E-4175-8A6F-F571F28C925C}"/>
    <cellStyle name="Comma [0] 14 2 2 2 2 2 5 2" xfId="28992" xr:uid="{C4CC1ED9-9C56-4FB3-BA13-E565F428C335}"/>
    <cellStyle name="Comma [0] 14 2 2 2 2 2 6" xfId="54995" xr:uid="{B6371F82-A824-413D-AA31-67EF0C266D8E}"/>
    <cellStyle name="Comma [0] 14 2 2 2 2 2 7" xfId="28988" xr:uid="{7C3D853B-16F9-47E6-B5E2-2DE4AEEF7023}"/>
    <cellStyle name="Comma [0] 14 2 2 2 2 2 8" xfId="7123" xr:uid="{937422D4-4AB9-4DD7-B098-D8DEBDC54E21}"/>
    <cellStyle name="Comma [0] 14 2 2 2 2 3" xfId="3243" xr:uid="{AE27A467-3F8F-4D0F-965D-FEB1B4DB0946}"/>
    <cellStyle name="Comma [0] 14 2 2 2 2 3 2" xfId="7129" xr:uid="{D4FBE30E-F590-41A7-AD16-3B3CAE8F0F66}"/>
    <cellStyle name="Comma [0] 14 2 2 2 2 3 2 2" xfId="28994" xr:uid="{34CACD3E-4C03-408A-A222-9A0DBED9725F}"/>
    <cellStyle name="Comma [0] 14 2 2 2 2 3 3" xfId="7130" xr:uid="{090D35E0-F417-413E-9EA7-876E0093DA4F}"/>
    <cellStyle name="Comma [0] 14 2 2 2 2 3 3 2" xfId="28995" xr:uid="{56FEECD7-B337-4E2C-894F-CEA971D3A04D}"/>
    <cellStyle name="Comma [0] 14 2 2 2 2 3 4" xfId="7131" xr:uid="{A1F95909-7FC1-4CBE-8724-691678CCC73A}"/>
    <cellStyle name="Comma [0] 14 2 2 2 2 3 4 2" xfId="28996" xr:uid="{37AA18B0-1AEF-4EC9-B620-0A4A26975A37}"/>
    <cellStyle name="Comma [0] 14 2 2 2 2 3 5" xfId="53330" xr:uid="{AFCCF475-2CDE-4FB0-93F3-6E8B525B44DE}"/>
    <cellStyle name="Comma [0] 14 2 2 2 2 3 6" xfId="28993" xr:uid="{7FCA11B7-E213-4E1A-94CF-66EC8D2FF567}"/>
    <cellStyle name="Comma [0] 14 2 2 2 2 3 7" xfId="7128" xr:uid="{A2776978-0509-4894-8C65-008E0E5FCC8B}"/>
    <cellStyle name="Comma [0] 14 2 2 2 2 4" xfId="7132" xr:uid="{5E7F5230-57A2-48BB-BF9B-D3F114F03BDD}"/>
    <cellStyle name="Comma [0] 14 2 2 2 2 4 2" xfId="28997" xr:uid="{C89E5363-7466-42D5-B65C-3CEB663368C1}"/>
    <cellStyle name="Comma [0] 14 2 2 2 2 5" xfId="7133" xr:uid="{7929A320-2A8A-4F8E-824B-950D8A33E43B}"/>
    <cellStyle name="Comma [0] 14 2 2 2 2 5 2" xfId="28998" xr:uid="{FF4A5D60-9FFA-4EF1-8D7F-3708C2BCFE48}"/>
    <cellStyle name="Comma [0] 14 2 2 2 2 6" xfId="51297" xr:uid="{4B07B3F1-6F86-4710-8840-C9112339D986}"/>
    <cellStyle name="Comma [0] 14 2 2 2 2 7" xfId="28987" xr:uid="{AC5A1DB6-AEAF-45AA-953A-9223BE0062F4}"/>
    <cellStyle name="Comma [0] 14 2 2 2 2 8" xfId="7122" xr:uid="{A99CFAA6-0465-42DF-B9AD-6D1C592192D4}"/>
    <cellStyle name="Comma [0] 14 2 2 2 3" xfId="1699" xr:uid="{04A1DE8D-0732-4957-82AE-8451036561D9}"/>
    <cellStyle name="Comma [0] 14 2 2 2 3 2" xfId="5284" xr:uid="{292640F8-0A8C-4465-A904-C759D22AE289}"/>
    <cellStyle name="Comma [0] 14 2 2 2 3 2 2" xfId="7136" xr:uid="{013737E5-9566-4CCF-98FC-AB01D6D58161}"/>
    <cellStyle name="Comma [0] 14 2 2 2 3 2 2 2" xfId="29001" xr:uid="{9586AF25-B418-4846-A909-90D7394734BE}"/>
    <cellStyle name="Comma [0] 14 2 2 2 3 2 3" xfId="7137" xr:uid="{69E83573-9DFF-4F42-B31E-58553691060E}"/>
    <cellStyle name="Comma [0] 14 2 2 2 3 2 3 2" xfId="29002" xr:uid="{F3D42AD5-199E-4DA7-AF02-730529D61E03}"/>
    <cellStyle name="Comma [0] 14 2 2 2 3 2 4" xfId="7138" xr:uid="{53C88AB7-1545-4387-A2F6-EFE18B3D95A3}"/>
    <cellStyle name="Comma [0] 14 2 2 2 3 2 4 2" xfId="29003" xr:uid="{7D228F1C-784C-4E71-86EA-28F6C5F08F4C}"/>
    <cellStyle name="Comma [0] 14 2 2 2 3 2 5" xfId="7139" xr:uid="{493C0CD5-0A3B-41ED-9086-A98EC215B790}"/>
    <cellStyle name="Comma [0] 14 2 2 2 3 2 5 2" xfId="29004" xr:uid="{2EBE4345-0E06-4253-AA80-5A6A4184B226}"/>
    <cellStyle name="Comma [0] 14 2 2 2 3 2 6" xfId="55371" xr:uid="{BE584FFE-ECC8-4088-BA78-3B562D425FFC}"/>
    <cellStyle name="Comma [0] 14 2 2 2 3 2 7" xfId="29000" xr:uid="{2EB845F1-05AE-4971-9B48-AD39BBAF0437}"/>
    <cellStyle name="Comma [0] 14 2 2 2 3 2 8" xfId="7135" xr:uid="{12422086-DE2D-4901-B4B7-7D17826FC02A}"/>
    <cellStyle name="Comma [0] 14 2 2 2 3 3" xfId="2746" xr:uid="{57CD2B58-5E31-4379-9BB9-2B63E21D4CF2}"/>
    <cellStyle name="Comma [0] 14 2 2 2 3 3 2" xfId="7141" xr:uid="{3590D3DA-BF75-4207-BEC6-1290EC90E0FD}"/>
    <cellStyle name="Comma [0] 14 2 2 2 3 3 2 2" xfId="29006" xr:uid="{6F68AA18-DCB9-4169-B6A3-DD7259841754}"/>
    <cellStyle name="Comma [0] 14 2 2 2 3 3 3" xfId="7142" xr:uid="{C7C4E7B9-6EE7-4273-8D70-4B2B4C916678}"/>
    <cellStyle name="Comma [0] 14 2 2 2 3 3 3 2" xfId="29007" xr:uid="{2FC2B0CE-8CD9-4B61-9701-860D68D04E08}"/>
    <cellStyle name="Comma [0] 14 2 2 2 3 3 4" xfId="7143" xr:uid="{F6E88696-5CEE-4C7E-9785-835C8D28E1F7}"/>
    <cellStyle name="Comma [0] 14 2 2 2 3 3 4 2" xfId="29008" xr:uid="{26889581-4FF7-45D9-8EDB-36F581C3CFEC}"/>
    <cellStyle name="Comma [0] 14 2 2 2 3 3 5" xfId="52834" xr:uid="{38D63D58-2AAE-43E1-B911-A1057D8D3940}"/>
    <cellStyle name="Comma [0] 14 2 2 2 3 3 6" xfId="29005" xr:uid="{C021388A-AB8E-4B2C-8BD1-6AAA122E9579}"/>
    <cellStyle name="Comma [0] 14 2 2 2 3 3 7" xfId="7140" xr:uid="{893F277B-5E49-4BFF-A200-6EC71EC8E82B}"/>
    <cellStyle name="Comma [0] 14 2 2 2 3 4" xfId="7144" xr:uid="{5E1C1B39-9306-4D2E-83AF-A8778277B043}"/>
    <cellStyle name="Comma [0] 14 2 2 2 3 4 2" xfId="29009" xr:uid="{B4F1A126-BEC2-47AC-81C7-0B81FC5183C8}"/>
    <cellStyle name="Comma [0] 14 2 2 2 3 5" xfId="7145" xr:uid="{D8FE420A-4079-48CF-8F7D-A9DB70B66C5E}"/>
    <cellStyle name="Comma [0] 14 2 2 2 3 5 2" xfId="29010" xr:uid="{4E18E0A1-5D8D-4315-BF87-6FB45830F515}"/>
    <cellStyle name="Comma [0] 14 2 2 2 3 6" xfId="51791" xr:uid="{4A085DE5-713E-413C-BA48-7947D9D4F454}"/>
    <cellStyle name="Comma [0] 14 2 2 2 3 7" xfId="28999" xr:uid="{11CE5DBA-98F0-45C3-A06C-373FA9FD3D1E}"/>
    <cellStyle name="Comma [0] 14 2 2 2 3 8" xfId="7134" xr:uid="{4D9C3C45-DEED-4600-8E0B-AA8405CBD43F}"/>
    <cellStyle name="Comma [0] 14 2 2 2 4" xfId="3738" xr:uid="{88229739-9687-455D-A85F-0349BE5C8928}"/>
    <cellStyle name="Comma [0] 14 2 2 2 4 2" xfId="5652" xr:uid="{88778D53-7210-4D22-B5DA-86F66F6A17A3}"/>
    <cellStyle name="Comma [0] 14 2 2 2 4 2 2" xfId="7148" xr:uid="{11E01957-4B26-4D6D-AE16-51526FC81A96}"/>
    <cellStyle name="Comma [0] 14 2 2 2 4 2 2 2" xfId="29013" xr:uid="{18E9011E-4BD9-4DEF-8B72-DB31C8554BBE}"/>
    <cellStyle name="Comma [0] 14 2 2 2 4 2 3" xfId="7149" xr:uid="{4EB263F7-B1D4-4F3B-A084-A1B4C32D4A7D}"/>
    <cellStyle name="Comma [0] 14 2 2 2 4 2 3 2" xfId="29014" xr:uid="{E8920E26-7E32-44BF-AB0B-2A7B40F14C0E}"/>
    <cellStyle name="Comma [0] 14 2 2 2 4 2 4" xfId="7150" xr:uid="{FE514694-D931-4305-AC8A-BA4750C670DF}"/>
    <cellStyle name="Comma [0] 14 2 2 2 4 2 4 2" xfId="29015" xr:uid="{C3824F6A-C6AB-4266-8AC6-B62DD6802F22}"/>
    <cellStyle name="Comma [0] 14 2 2 2 4 2 5" xfId="7151" xr:uid="{4FD6B388-E5CA-4567-9004-C95F55DD36C4}"/>
    <cellStyle name="Comma [0] 14 2 2 2 4 2 5 2" xfId="29016" xr:uid="{615D7649-F5CB-4E4C-957C-4E010B5B754A}"/>
    <cellStyle name="Comma [0] 14 2 2 2 4 2 6" xfId="55739" xr:uid="{7CA949B8-2974-4911-A614-FE077F1AA045}"/>
    <cellStyle name="Comma [0] 14 2 2 2 4 2 7" xfId="29012" xr:uid="{1A8AAB49-850F-4913-A5CE-8D4A76F36999}"/>
    <cellStyle name="Comma [0] 14 2 2 2 4 2 8" xfId="7147" xr:uid="{84174CBF-E1C0-4516-AE02-B0E0CC9CA94A}"/>
    <cellStyle name="Comma [0] 14 2 2 2 4 3" xfId="7152" xr:uid="{306F1439-65FC-424C-902B-CBD686517967}"/>
    <cellStyle name="Comma [0] 14 2 2 2 4 3 2" xfId="29017" xr:uid="{7BE03E2B-A402-4E93-86FF-52B6BF5B8500}"/>
    <cellStyle name="Comma [0] 14 2 2 2 4 4" xfId="7153" xr:uid="{34A1ACB0-F40D-4A26-8EB2-669C1BA10650}"/>
    <cellStyle name="Comma [0] 14 2 2 2 4 4 2" xfId="29018" xr:uid="{F0603429-EEFF-4D43-965F-2904B5FE8BC6}"/>
    <cellStyle name="Comma [0] 14 2 2 2 4 5" xfId="7154" xr:uid="{2850B64D-0995-4DA1-83AA-380633435082}"/>
    <cellStyle name="Comma [0] 14 2 2 2 4 5 2" xfId="29019" xr:uid="{04781F7D-DE50-43A4-991F-AF17AA50FD57}"/>
    <cellStyle name="Comma [0] 14 2 2 2 4 6" xfId="7155" xr:uid="{1077471A-E737-4932-AFD7-4172F0AB0D50}"/>
    <cellStyle name="Comma [0] 14 2 2 2 4 6 2" xfId="29020" xr:uid="{9186FEB6-88D9-4C78-B43B-A7FAD893AFB7}"/>
    <cellStyle name="Comma [0] 14 2 2 2 4 7" xfId="53825" xr:uid="{C0366ED7-EF72-4A64-9A03-3E6A7E07933B}"/>
    <cellStyle name="Comma [0] 14 2 2 2 4 8" xfId="29011" xr:uid="{7929390F-C545-4E95-B8D6-846FE2B56884}"/>
    <cellStyle name="Comma [0] 14 2 2 2 4 9" xfId="7146" xr:uid="{634DC1B5-FD7F-42E5-88FA-DA0B9BA9065E}"/>
    <cellStyle name="Comma [0] 14 2 2 2 5" xfId="4411" xr:uid="{F25A54CE-3849-42F2-9440-CD12F10E5005}"/>
    <cellStyle name="Comma [0] 14 2 2 2 5 2" xfId="7157" xr:uid="{40E3A030-8984-4FC1-9FAF-CCE9043A070F}"/>
    <cellStyle name="Comma [0] 14 2 2 2 5 2 2" xfId="29022" xr:uid="{4713A998-07B7-4E1D-857C-6027982198B5}"/>
    <cellStyle name="Comma [0] 14 2 2 2 5 3" xfId="7158" xr:uid="{2FDCA717-A1EF-4BF7-B249-0B7139FB8CD0}"/>
    <cellStyle name="Comma [0] 14 2 2 2 5 3 2" xfId="29023" xr:uid="{61B2DEF0-BAEE-4A68-8915-4243EBCDF5E6}"/>
    <cellStyle name="Comma [0] 14 2 2 2 5 4" xfId="7159" xr:uid="{D49AB792-0768-4CA7-BF66-F17C784B3958}"/>
    <cellStyle name="Comma [0] 14 2 2 2 5 4 2" xfId="29024" xr:uid="{05325883-2D40-47F8-9712-967EDF5248A0}"/>
    <cellStyle name="Comma [0] 14 2 2 2 5 5" xfId="7160" xr:uid="{594AE00A-8569-4AF4-871D-4F9E1F78162B}"/>
    <cellStyle name="Comma [0] 14 2 2 2 5 5 2" xfId="29025" xr:uid="{606392BA-230E-4D35-A7A0-F19CCC7C72E1}"/>
    <cellStyle name="Comma [0] 14 2 2 2 5 6" xfId="54498" xr:uid="{F9B18AF7-6816-402F-9FFE-227BF8B8C7B9}"/>
    <cellStyle name="Comma [0] 14 2 2 2 5 7" xfId="29021" xr:uid="{6B8A99C6-C00F-4649-A9AD-EF208B658A74}"/>
    <cellStyle name="Comma [0] 14 2 2 2 5 8" xfId="7156" xr:uid="{7D19E767-A1C6-4D72-975E-E78916C2A2FC}"/>
    <cellStyle name="Comma [0] 14 2 2 2 6" xfId="2225" xr:uid="{192F6012-2C8A-4402-BF95-4AEDC2B02BBE}"/>
    <cellStyle name="Comma [0] 14 2 2 2 6 2" xfId="7162" xr:uid="{7728AAEE-9B38-43BC-A1DA-DE180416DD95}"/>
    <cellStyle name="Comma [0] 14 2 2 2 6 2 2" xfId="29027" xr:uid="{05183366-6CCD-4DFC-B9F6-2AB98BADF437}"/>
    <cellStyle name="Comma [0] 14 2 2 2 6 3" xfId="7163" xr:uid="{F5767774-4991-496A-8605-54DDA0D51811}"/>
    <cellStyle name="Comma [0] 14 2 2 2 6 3 2" xfId="29028" xr:uid="{71576F4F-DCC4-4E8C-A7F4-70C84A0A0903}"/>
    <cellStyle name="Comma [0] 14 2 2 2 6 4" xfId="7164" xr:uid="{FDDF503D-35C9-4DF5-8BD8-3F40D709CE53}"/>
    <cellStyle name="Comma [0] 14 2 2 2 6 4 2" xfId="29029" xr:uid="{55712AD9-7286-4B7B-9B56-0B12254A63A0}"/>
    <cellStyle name="Comma [0] 14 2 2 2 6 5" xfId="52314" xr:uid="{A52038D8-F58A-473F-A693-DC18A93DC36C}"/>
    <cellStyle name="Comma [0] 14 2 2 2 6 6" xfId="29026" xr:uid="{A64B0569-E954-418E-8FFC-DFA7E330A773}"/>
    <cellStyle name="Comma [0] 14 2 2 2 6 7" xfId="7161" xr:uid="{4C41616B-7E7A-41C1-9C41-092A3B019FEA}"/>
    <cellStyle name="Comma [0] 14 2 2 2 7" xfId="7165" xr:uid="{55BADB0F-F45C-45D1-856A-DE2E688E3845}"/>
    <cellStyle name="Comma [0] 14 2 2 2 7 2" xfId="29030" xr:uid="{891FEC29-CA65-4A78-8EE3-2F6FA8C1CA3A}"/>
    <cellStyle name="Comma [0] 14 2 2 2 8" xfId="7166" xr:uid="{FC6C0DDD-80C8-435F-B763-730949CFF2FC}"/>
    <cellStyle name="Comma [0] 14 2 2 2 8 2" xfId="29031" xr:uid="{AAEB8868-4A91-4BAE-81A5-83D0878A25DF}"/>
    <cellStyle name="Comma [0] 14 2 2 2 9" xfId="50794" xr:uid="{00E296C3-3526-4D87-96DC-B1A55C29D6E1}"/>
    <cellStyle name="Comma [0] 14 2 2 3" xfId="957" xr:uid="{DA367ADD-E49A-4D95-A95A-F2D278146444}"/>
    <cellStyle name="Comma [0] 14 2 2 3 2" xfId="4660" xr:uid="{09FA7A86-1C1E-4610-AA95-24E04C6F1D37}"/>
    <cellStyle name="Comma [0] 14 2 2 3 2 2" xfId="7169" xr:uid="{A2DAC165-0CF2-4262-9F10-762626CB0841}"/>
    <cellStyle name="Comma [0] 14 2 2 3 2 2 2" xfId="29034" xr:uid="{09B53CEB-0AB9-493A-96D2-03F6A60F9751}"/>
    <cellStyle name="Comma [0] 14 2 2 3 2 3" xfId="7170" xr:uid="{CAD78E86-7993-4FE1-A3A9-3FDAAC3A6B7E}"/>
    <cellStyle name="Comma [0] 14 2 2 3 2 3 2" xfId="29035" xr:uid="{FAAE2055-548A-447E-B967-379C3B6C922D}"/>
    <cellStyle name="Comma [0] 14 2 2 3 2 4" xfId="7171" xr:uid="{DE7139D0-E408-44CF-A9AE-2958E8974D63}"/>
    <cellStyle name="Comma [0] 14 2 2 3 2 4 2" xfId="29036" xr:uid="{573341C3-8BFD-4A5C-96C3-EA5A309CA175}"/>
    <cellStyle name="Comma [0] 14 2 2 3 2 5" xfId="7172" xr:uid="{3309360E-13D4-4116-89D6-A1732262138A}"/>
    <cellStyle name="Comma [0] 14 2 2 3 2 5 2" xfId="29037" xr:uid="{976D4B8C-76DF-48C8-A933-D185A6C5089F}"/>
    <cellStyle name="Comma [0] 14 2 2 3 2 6" xfId="54747" xr:uid="{9B1BBB06-ADE7-4F0D-9234-1C96A5017838}"/>
    <cellStyle name="Comma [0] 14 2 2 3 2 7" xfId="29033" xr:uid="{F8354D76-1227-4F02-AC5F-D01B6DFA24E5}"/>
    <cellStyle name="Comma [0] 14 2 2 3 2 8" xfId="7168" xr:uid="{49CE7935-629F-4461-8897-5FD2CD4F0655}"/>
    <cellStyle name="Comma [0] 14 2 2 3 3" xfId="2995" xr:uid="{1C49EAA8-A211-4593-9AC9-F44B95579B3C}"/>
    <cellStyle name="Comma [0] 14 2 2 3 3 2" xfId="7174" xr:uid="{8309DC4C-5B34-4251-B649-E7178985BCFC}"/>
    <cellStyle name="Comma [0] 14 2 2 3 3 2 2" xfId="29039" xr:uid="{C941E71A-267B-4B9D-881C-4A13A7B20FE7}"/>
    <cellStyle name="Comma [0] 14 2 2 3 3 3" xfId="7175" xr:uid="{99B51394-D600-4ECB-BBBC-C918BB712898}"/>
    <cellStyle name="Comma [0] 14 2 2 3 3 3 2" xfId="29040" xr:uid="{420BE4C4-E508-446B-A1BC-B77F49A38B76}"/>
    <cellStyle name="Comma [0] 14 2 2 3 3 4" xfId="7176" xr:uid="{137319CC-9593-414B-8459-D95894E540C4}"/>
    <cellStyle name="Comma [0] 14 2 2 3 3 4 2" xfId="29041" xr:uid="{723880A0-7EC0-43D2-B11C-C914A7948B7D}"/>
    <cellStyle name="Comma [0] 14 2 2 3 3 5" xfId="53082" xr:uid="{B01BA91F-DBDA-435A-8D9D-06525D000578}"/>
    <cellStyle name="Comma [0] 14 2 2 3 3 6" xfId="29038" xr:uid="{E2485442-5C3C-4769-A27D-C6DD76343E9F}"/>
    <cellStyle name="Comma [0] 14 2 2 3 3 7" xfId="7173" xr:uid="{A8DA773B-22D9-46F4-B392-47C378F2E990}"/>
    <cellStyle name="Comma [0] 14 2 2 3 4" xfId="7177" xr:uid="{65099650-D813-4D47-9427-2001022F8D46}"/>
    <cellStyle name="Comma [0] 14 2 2 3 4 2" xfId="29042" xr:uid="{68F0A9A8-05B6-4A27-9D05-27702D330C67}"/>
    <cellStyle name="Comma [0] 14 2 2 3 5" xfId="7178" xr:uid="{B151AFB5-AB01-4C07-93F5-E0B29F518DC7}"/>
    <cellStyle name="Comma [0] 14 2 2 3 5 2" xfId="29043" xr:uid="{5D1DBC2D-280A-49AA-9BCB-93AC507CF1A2}"/>
    <cellStyle name="Comma [0] 14 2 2 3 6" xfId="51049" xr:uid="{B72900C9-0FFB-41DF-B5A6-09EEC94C4BC9}"/>
    <cellStyle name="Comma [0] 14 2 2 3 7" xfId="29032" xr:uid="{963DADD2-6C4B-4192-A15A-8D35892C4D52}"/>
    <cellStyle name="Comma [0] 14 2 2 3 8" xfId="7167" xr:uid="{D3F63B36-500D-4F0E-B851-1445FED3D657}"/>
    <cellStyle name="Comma [0] 14 2 2 4" xfId="1452" xr:uid="{B58C322D-E362-4F94-9FB2-81140898FE28}"/>
    <cellStyle name="Comma [0] 14 2 2 4 2" xfId="5100" xr:uid="{6994BDFD-4C29-4E36-80C6-3CF62FA2B1A7}"/>
    <cellStyle name="Comma [0] 14 2 2 4 2 2" xfId="7181" xr:uid="{7E2CE442-865A-4626-800E-A73AF75D66D6}"/>
    <cellStyle name="Comma [0] 14 2 2 4 2 2 2" xfId="29046" xr:uid="{D9126A2C-12A7-4C94-AB6F-430DEB1EB8AE}"/>
    <cellStyle name="Comma [0] 14 2 2 4 2 3" xfId="7182" xr:uid="{F1F1AB83-C60A-46FC-BF31-F68941083705}"/>
    <cellStyle name="Comma [0] 14 2 2 4 2 3 2" xfId="29047" xr:uid="{D222AE9A-2F73-440A-B1E6-E9B967B25882}"/>
    <cellStyle name="Comma [0] 14 2 2 4 2 4" xfId="7183" xr:uid="{EF5DDAEC-1B86-4547-A350-DB9B6735F859}"/>
    <cellStyle name="Comma [0] 14 2 2 4 2 4 2" xfId="29048" xr:uid="{EA907233-A885-4BBB-BE58-F3DD872B3206}"/>
    <cellStyle name="Comma [0] 14 2 2 4 2 5" xfId="7184" xr:uid="{6E913B35-2473-4902-B5E6-037248905D2D}"/>
    <cellStyle name="Comma [0] 14 2 2 4 2 5 2" xfId="29049" xr:uid="{BB9BC443-69FE-4B59-8B0F-E827D5B3876B}"/>
    <cellStyle name="Comma [0] 14 2 2 4 2 6" xfId="55187" xr:uid="{8937BC0C-AA81-4E4F-AB8B-B85BE5FD4D90}"/>
    <cellStyle name="Comma [0] 14 2 2 4 2 7" xfId="29045" xr:uid="{58FFC845-B24C-4B3C-BCFE-32AD644873F7}"/>
    <cellStyle name="Comma [0] 14 2 2 4 2 8" xfId="7180" xr:uid="{D1A64108-9F71-404D-9B67-AC9656069789}"/>
    <cellStyle name="Comma [0] 14 2 2 4 3" xfId="2498" xr:uid="{C8B00347-85EC-4CF0-BC57-8F292A1C8801}"/>
    <cellStyle name="Comma [0] 14 2 2 4 3 2" xfId="7186" xr:uid="{DDB71872-2404-48F3-BB4B-E27D77E8E86D}"/>
    <cellStyle name="Comma [0] 14 2 2 4 3 2 2" xfId="29051" xr:uid="{ABF31903-C84C-45DC-ACEF-17A7C4ACEC4A}"/>
    <cellStyle name="Comma [0] 14 2 2 4 3 3" xfId="7187" xr:uid="{5BB92D33-852F-43EA-828D-8D4DC236A08E}"/>
    <cellStyle name="Comma [0] 14 2 2 4 3 3 2" xfId="29052" xr:uid="{FB10136B-CD94-4F20-BD3A-93B31FC489F9}"/>
    <cellStyle name="Comma [0] 14 2 2 4 3 4" xfId="7188" xr:uid="{2ACF81E3-A93C-4B6D-888D-3D661F06E6FF}"/>
    <cellStyle name="Comma [0] 14 2 2 4 3 4 2" xfId="29053" xr:uid="{2C47C56A-C243-4B59-ACBE-8123F2FDD544}"/>
    <cellStyle name="Comma [0] 14 2 2 4 3 5" xfId="52586" xr:uid="{F3D8D3B6-988F-43E3-B9A5-B8A177C3DE9C}"/>
    <cellStyle name="Comma [0] 14 2 2 4 3 6" xfId="29050" xr:uid="{053B777D-F36A-4C6B-80F8-956D608005F9}"/>
    <cellStyle name="Comma [0] 14 2 2 4 3 7" xfId="7185" xr:uid="{C1F5BCF2-FDF9-4274-AC63-93EFFE0F5532}"/>
    <cellStyle name="Comma [0] 14 2 2 4 4" xfId="7189" xr:uid="{613EBA14-2A56-4327-B15E-3BE3C4BA85E9}"/>
    <cellStyle name="Comma [0] 14 2 2 4 4 2" xfId="29054" xr:uid="{4EE6E94B-4AB6-4C74-BF7A-006B837457D5}"/>
    <cellStyle name="Comma [0] 14 2 2 4 5" xfId="7190" xr:uid="{D234E8A8-45E6-472F-B88A-9C7530079E36}"/>
    <cellStyle name="Comma [0] 14 2 2 4 5 2" xfId="29055" xr:uid="{0C23422E-1704-4E51-89DA-6AB1CF5AB72B}"/>
    <cellStyle name="Comma [0] 14 2 2 4 6" xfId="51544" xr:uid="{8DDBFCB8-56B1-4089-8C22-5752A2851EBE}"/>
    <cellStyle name="Comma [0] 14 2 2 4 7" xfId="29044" xr:uid="{3AA9FE53-BF4E-4B17-835A-0884C541C0AA}"/>
    <cellStyle name="Comma [0] 14 2 2 4 8" xfId="7179" xr:uid="{2D7E88D2-5DA0-4084-B57E-0A985CF2828C}"/>
    <cellStyle name="Comma [0] 14 2 2 5" xfId="3490" xr:uid="{BE039E47-AECF-4C4D-9F7D-D73EB3739C0B}"/>
    <cellStyle name="Comma [0] 14 2 2 5 2" xfId="5468" xr:uid="{A4C5BBFC-C68F-4AD2-8A17-C92C68789A32}"/>
    <cellStyle name="Comma [0] 14 2 2 5 2 2" xfId="7193" xr:uid="{381DF8CB-C0F1-4623-820C-F435AE1FD818}"/>
    <cellStyle name="Comma [0] 14 2 2 5 2 2 2" xfId="29058" xr:uid="{F01B1A1C-DBD7-4590-B621-5075B9D5A267}"/>
    <cellStyle name="Comma [0] 14 2 2 5 2 3" xfId="7194" xr:uid="{B395E2EC-2FA2-4042-AD52-5780E8B487C5}"/>
    <cellStyle name="Comma [0] 14 2 2 5 2 3 2" xfId="29059" xr:uid="{E87DA5F1-EF72-4BDD-BB5B-5D1DFF2D7C68}"/>
    <cellStyle name="Comma [0] 14 2 2 5 2 4" xfId="7195" xr:uid="{D6C8374B-9E4B-4786-B416-38E922414529}"/>
    <cellStyle name="Comma [0] 14 2 2 5 2 4 2" xfId="29060" xr:uid="{76E35753-D4D4-48DE-BD52-9FC804AA8EE1}"/>
    <cellStyle name="Comma [0] 14 2 2 5 2 5" xfId="7196" xr:uid="{5B405A3B-EE67-451B-AFB6-ED95FF07D8DB}"/>
    <cellStyle name="Comma [0] 14 2 2 5 2 5 2" xfId="29061" xr:uid="{E049E106-9407-4E5D-9CCF-6BEE3DBD5C8E}"/>
    <cellStyle name="Comma [0] 14 2 2 5 2 6" xfId="55555" xr:uid="{A72EEA6F-2EF4-482C-B08B-CE1405A8F272}"/>
    <cellStyle name="Comma [0] 14 2 2 5 2 7" xfId="29057" xr:uid="{7888090D-96F1-4231-B333-61E5D8B10491}"/>
    <cellStyle name="Comma [0] 14 2 2 5 2 8" xfId="7192" xr:uid="{B85358A5-4DEE-43EF-8E92-B4B4BD3E7A4C}"/>
    <cellStyle name="Comma [0] 14 2 2 5 3" xfId="7197" xr:uid="{33D4E959-6355-41E2-9B1A-B5C001E37301}"/>
    <cellStyle name="Comma [0] 14 2 2 5 3 2" xfId="29062" xr:uid="{AC9A3F33-8425-4F6B-80F6-38F6EB688721}"/>
    <cellStyle name="Comma [0] 14 2 2 5 4" xfId="7198" xr:uid="{089F7421-E68A-4334-A5CC-66BFEFA73520}"/>
    <cellStyle name="Comma [0] 14 2 2 5 4 2" xfId="29063" xr:uid="{C2D78B67-0FA2-497A-9B8B-3A3C5AD2B46E}"/>
    <cellStyle name="Comma [0] 14 2 2 5 5" xfId="7199" xr:uid="{CB4E7A0F-961A-40F6-B86F-1303907CE43D}"/>
    <cellStyle name="Comma [0] 14 2 2 5 5 2" xfId="29064" xr:uid="{6E49DDE5-A5F0-4760-AB66-B4BCDB0CE1DC}"/>
    <cellStyle name="Comma [0] 14 2 2 5 6" xfId="7200" xr:uid="{9172F32C-20D9-4748-95D0-BFC5ABDB6DB5}"/>
    <cellStyle name="Comma [0] 14 2 2 5 6 2" xfId="29065" xr:uid="{E8DC602B-7A1B-4E7E-B6CB-2EE52B533D16}"/>
    <cellStyle name="Comma [0] 14 2 2 5 7" xfId="53577" xr:uid="{E7CEBCC8-1AA3-464F-9B13-030B2E0AFBB5}"/>
    <cellStyle name="Comma [0] 14 2 2 5 8" xfId="29056" xr:uid="{A36F8022-0822-4418-99E0-D800288F0FBC}"/>
    <cellStyle name="Comma [0] 14 2 2 5 9" xfId="7191" xr:uid="{63FF1627-6731-4538-A0EF-ED567D05AC04}"/>
    <cellStyle name="Comma [0] 14 2 2 6" xfId="4161" xr:uid="{7D0188B7-91A2-4454-8716-CD322807104D}"/>
    <cellStyle name="Comma [0] 14 2 2 6 2" xfId="7202" xr:uid="{85049CA5-C64E-41A4-B71C-CA09EF4EC397}"/>
    <cellStyle name="Comma [0] 14 2 2 6 2 2" xfId="29067" xr:uid="{0E7A6FBA-E412-404D-85CB-ECE5CA62EBAC}"/>
    <cellStyle name="Comma [0] 14 2 2 6 3" xfId="7203" xr:uid="{BA35D273-0131-4E3D-A813-B70437883F15}"/>
    <cellStyle name="Comma [0] 14 2 2 6 3 2" xfId="29068" xr:uid="{05600955-1CA0-42A4-BC14-F4AC69B43857}"/>
    <cellStyle name="Comma [0] 14 2 2 6 4" xfId="7204" xr:uid="{1143FE25-F310-468D-8505-BAFC28C87B36}"/>
    <cellStyle name="Comma [0] 14 2 2 6 4 2" xfId="29069" xr:uid="{C2F40D24-9816-4973-B71E-E855DDB0F206}"/>
    <cellStyle name="Comma [0] 14 2 2 6 5" xfId="7205" xr:uid="{D4B46C08-4ADA-4F05-AA9C-89386C692994}"/>
    <cellStyle name="Comma [0] 14 2 2 6 5 2" xfId="29070" xr:uid="{44A7E356-18A3-4373-B5A5-08C2495BFA86}"/>
    <cellStyle name="Comma [0] 14 2 2 6 6" xfId="54248" xr:uid="{80741F6A-C268-426D-A4F2-4D8DC7E59BE7}"/>
    <cellStyle name="Comma [0] 14 2 2 6 7" xfId="29066" xr:uid="{7CB3A9E8-861C-4EA1-89CF-ABDED05ECD10}"/>
    <cellStyle name="Comma [0] 14 2 2 6 8" xfId="7201" xr:uid="{97BA3D36-C93C-4DA8-95C5-89B3E1455C8A}"/>
    <cellStyle name="Comma [0] 14 2 2 7" xfId="1978" xr:uid="{3458E297-17E0-4D87-8ACF-54D1AF8EE892}"/>
    <cellStyle name="Comma [0] 14 2 2 7 2" xfId="7207" xr:uid="{22383011-675F-4A54-86C7-B4B4E576201B}"/>
    <cellStyle name="Comma [0] 14 2 2 7 2 2" xfId="29072" xr:uid="{10876474-CF27-4CBA-A379-E49B293C6345}"/>
    <cellStyle name="Comma [0] 14 2 2 7 3" xfId="7208" xr:uid="{6EA2ECAE-58DE-4BD5-B2FD-26DB4A4BC1CA}"/>
    <cellStyle name="Comma [0] 14 2 2 7 3 2" xfId="29073" xr:uid="{4A3754C4-0F61-47F9-83CF-EA1759D66AA2}"/>
    <cellStyle name="Comma [0] 14 2 2 7 4" xfId="7209" xr:uid="{9C3C09D1-B90C-4757-A0FD-A2809668DA09}"/>
    <cellStyle name="Comma [0] 14 2 2 7 4 2" xfId="29074" xr:uid="{E1E5A022-19F8-40AD-949C-97A39658A500}"/>
    <cellStyle name="Comma [0] 14 2 2 7 5" xfId="52067" xr:uid="{0D027E0D-7BFA-45D3-8687-361F86DB86D0}"/>
    <cellStyle name="Comma [0] 14 2 2 7 6" xfId="29071" xr:uid="{63B01FEB-0591-4050-9C59-654C84457E75}"/>
    <cellStyle name="Comma [0] 14 2 2 7 7" xfId="7206" xr:uid="{3A1683E3-510A-41F2-AC52-890D2B7F9FE1}"/>
    <cellStyle name="Comma [0] 14 2 2 8" xfId="7210" xr:uid="{B0BA5B9D-74E5-45B0-8667-2438A41F7C5F}"/>
    <cellStyle name="Comma [0] 14 2 2 8 2" xfId="29075" xr:uid="{2FD98EF8-23A3-48E6-BF07-A02A557F8FB9}"/>
    <cellStyle name="Comma [0] 14 2 2 9" xfId="7211" xr:uid="{AF1FB302-82FE-4AC5-B02C-5463CA8844A3}"/>
    <cellStyle name="Comma [0] 14 2 2 9 2" xfId="29076" xr:uid="{C9B286EE-BB35-41F8-99B9-71A81DDE0882}"/>
    <cellStyle name="Comma [0] 14 2 3" xfId="577" xr:uid="{D2B801E1-928D-42A2-960A-D656532A7E58}"/>
    <cellStyle name="Comma [0] 14 2 3 10" xfId="29077" xr:uid="{DCC90179-42BE-4C26-B649-9D6344C88646}"/>
    <cellStyle name="Comma [0] 14 2 3 11" xfId="7212" xr:uid="{2F7DE804-0B0D-41C2-BB72-2E043A563F85}"/>
    <cellStyle name="Comma [0] 14 2 3 2" xfId="1082" xr:uid="{70D5B01C-88BF-426F-8891-6B0A872999B5}"/>
    <cellStyle name="Comma [0] 14 2 3 2 2" xfId="4785" xr:uid="{4AF2742D-6AAB-4161-B8E2-57B0F1BD66B7}"/>
    <cellStyle name="Comma [0] 14 2 3 2 2 2" xfId="7215" xr:uid="{15117791-91CF-4914-8BA3-8C75B2991340}"/>
    <cellStyle name="Comma [0] 14 2 3 2 2 2 2" xfId="29080" xr:uid="{6E837BEE-5DEC-48C6-ABE1-5EB978C9FD09}"/>
    <cellStyle name="Comma [0] 14 2 3 2 2 3" xfId="7216" xr:uid="{4B91501E-851D-4618-809F-9789D4DA1BBC}"/>
    <cellStyle name="Comma [0] 14 2 3 2 2 3 2" xfId="29081" xr:uid="{FC6903FB-BC80-47AE-87C4-28F4911135F4}"/>
    <cellStyle name="Comma [0] 14 2 3 2 2 4" xfId="7217" xr:uid="{319F8296-5257-4B8B-8031-29E7B3976820}"/>
    <cellStyle name="Comma [0] 14 2 3 2 2 4 2" xfId="29082" xr:uid="{CB2876F9-7034-4740-A220-B511463C2F08}"/>
    <cellStyle name="Comma [0] 14 2 3 2 2 5" xfId="7218" xr:uid="{D55C1423-89D2-4C8B-8B04-0CC368E5D646}"/>
    <cellStyle name="Comma [0] 14 2 3 2 2 5 2" xfId="29083" xr:uid="{4BA3F789-C6C7-46D4-9131-B045773CA077}"/>
    <cellStyle name="Comma [0] 14 2 3 2 2 6" xfId="54872" xr:uid="{E0BDDE22-DF0B-4743-84EE-18920CF5B489}"/>
    <cellStyle name="Comma [0] 14 2 3 2 2 7" xfId="29079" xr:uid="{A6DCE622-7F09-48E7-BE8D-069A78407283}"/>
    <cellStyle name="Comma [0] 14 2 3 2 2 8" xfId="7214" xr:uid="{487FEC8A-4C99-42B4-B5AD-542FABB76C9E}"/>
    <cellStyle name="Comma [0] 14 2 3 2 3" xfId="3120" xr:uid="{EB64E7B2-FBF3-413B-A02A-109C2E200161}"/>
    <cellStyle name="Comma [0] 14 2 3 2 3 2" xfId="7220" xr:uid="{B0338444-FF81-4143-94AF-6EB316E8E10E}"/>
    <cellStyle name="Comma [0] 14 2 3 2 3 2 2" xfId="29085" xr:uid="{2370DB28-276D-440F-8E51-B00AD57A1FDF}"/>
    <cellStyle name="Comma [0] 14 2 3 2 3 3" xfId="7221" xr:uid="{A57A0968-4203-4351-88BE-5E860C7C341A}"/>
    <cellStyle name="Comma [0] 14 2 3 2 3 3 2" xfId="29086" xr:uid="{1EC7C5EF-2901-4FC4-A4B0-26503C7AB333}"/>
    <cellStyle name="Comma [0] 14 2 3 2 3 4" xfId="7222" xr:uid="{9BEFAEB9-FC36-416B-AFF9-2E2DBEDB25BD}"/>
    <cellStyle name="Comma [0] 14 2 3 2 3 4 2" xfId="29087" xr:uid="{DB3AE0E4-CFFD-4728-A244-D7312F88B429}"/>
    <cellStyle name="Comma [0] 14 2 3 2 3 5" xfId="53207" xr:uid="{86497612-C6F3-4D37-870B-550886C52E4F}"/>
    <cellStyle name="Comma [0] 14 2 3 2 3 6" xfId="29084" xr:uid="{DEE4E9F2-7D0D-43A1-BA25-055C31D68091}"/>
    <cellStyle name="Comma [0] 14 2 3 2 3 7" xfId="7219" xr:uid="{9BC20011-BE98-44C1-91F0-C64C7709D164}"/>
    <cellStyle name="Comma [0] 14 2 3 2 4" xfId="7223" xr:uid="{847335B1-5084-4F07-BA6B-2F944556DBF0}"/>
    <cellStyle name="Comma [0] 14 2 3 2 4 2" xfId="29088" xr:uid="{D42335A6-A846-446A-B2FA-45DFD4759D0F}"/>
    <cellStyle name="Comma [0] 14 2 3 2 5" xfId="7224" xr:uid="{A34A41EE-CB7F-46D1-B737-CD6E616FF65D}"/>
    <cellStyle name="Comma [0] 14 2 3 2 5 2" xfId="29089" xr:uid="{9E4C587D-9926-4302-9C1F-0042F3AA36FB}"/>
    <cellStyle name="Comma [0] 14 2 3 2 6" xfId="51174" xr:uid="{F8EBD71E-B267-4E0F-B754-8CC6DFFAA899}"/>
    <cellStyle name="Comma [0] 14 2 3 2 7" xfId="29078" xr:uid="{04868B20-C761-45D7-8066-DE43FF9B178D}"/>
    <cellStyle name="Comma [0] 14 2 3 2 8" xfId="7213" xr:uid="{9DA56C47-3D0B-41C4-BC2E-CFCC08113296}"/>
    <cellStyle name="Comma [0] 14 2 3 3" xfId="1576" xr:uid="{ADE7797D-FE0B-4C7C-987D-267795A59D1B}"/>
    <cellStyle name="Comma [0] 14 2 3 3 2" xfId="5192" xr:uid="{B61CC6C8-6583-4C91-B773-19C47BE41D60}"/>
    <cellStyle name="Comma [0] 14 2 3 3 2 2" xfId="7227" xr:uid="{62972B5F-0C9F-4C26-9222-ED6D6A8C4DAB}"/>
    <cellStyle name="Comma [0] 14 2 3 3 2 2 2" xfId="29092" xr:uid="{BBC05E4E-6C20-4B9D-9CDB-FC9EF59BDDDC}"/>
    <cellStyle name="Comma [0] 14 2 3 3 2 3" xfId="7228" xr:uid="{0557F76C-1B7E-4ACB-855D-B08E5A3A6D12}"/>
    <cellStyle name="Comma [0] 14 2 3 3 2 3 2" xfId="29093" xr:uid="{B1D57191-1577-40D6-8D39-7AD9C35BC9BE}"/>
    <cellStyle name="Comma [0] 14 2 3 3 2 4" xfId="7229" xr:uid="{59F35E1C-B950-471A-9FBF-7B76843DC71D}"/>
    <cellStyle name="Comma [0] 14 2 3 3 2 4 2" xfId="29094" xr:uid="{BC2A2351-CDC5-4549-BAD5-8EDD15BD69B3}"/>
    <cellStyle name="Comma [0] 14 2 3 3 2 5" xfId="7230" xr:uid="{7C37E7AA-EC9B-4C00-AD4A-90DE31C72214}"/>
    <cellStyle name="Comma [0] 14 2 3 3 2 5 2" xfId="29095" xr:uid="{DBD51439-A603-425D-9A16-13877E7CA17B}"/>
    <cellStyle name="Comma [0] 14 2 3 3 2 6" xfId="55279" xr:uid="{108CDA3B-0AF2-4837-8023-9DC4120985D4}"/>
    <cellStyle name="Comma [0] 14 2 3 3 2 7" xfId="29091" xr:uid="{51E131E0-9214-46D0-A392-E24F7639BE0E}"/>
    <cellStyle name="Comma [0] 14 2 3 3 2 8" xfId="7226" xr:uid="{D2693A8F-F998-460A-87E0-DC3AE581C54E}"/>
    <cellStyle name="Comma [0] 14 2 3 3 3" xfId="2623" xr:uid="{0E056102-6CD6-4AB6-ACD5-79FBF433D0BA}"/>
    <cellStyle name="Comma [0] 14 2 3 3 3 2" xfId="7232" xr:uid="{92244387-78AE-4EB5-B0EC-F0FC57C906CC}"/>
    <cellStyle name="Comma [0] 14 2 3 3 3 2 2" xfId="29097" xr:uid="{C8F771F8-B6BE-4F10-998A-4CDD8CC90942}"/>
    <cellStyle name="Comma [0] 14 2 3 3 3 3" xfId="7233" xr:uid="{3F266ED0-8733-4EF2-B878-ACAF50DFD7ED}"/>
    <cellStyle name="Comma [0] 14 2 3 3 3 3 2" xfId="29098" xr:uid="{6AC802CC-8B3D-4D50-8184-981752DB469B}"/>
    <cellStyle name="Comma [0] 14 2 3 3 3 4" xfId="7234" xr:uid="{F40DCC7D-8024-40A1-B3C5-B0563A731811}"/>
    <cellStyle name="Comma [0] 14 2 3 3 3 4 2" xfId="29099" xr:uid="{549118A8-CB5F-430B-A33A-F50045E5F65B}"/>
    <cellStyle name="Comma [0] 14 2 3 3 3 5" xfId="52711" xr:uid="{AC8BE2C7-34BF-416B-B66E-95873B547EA4}"/>
    <cellStyle name="Comma [0] 14 2 3 3 3 6" xfId="29096" xr:uid="{138A7AD1-D856-458B-B085-2C0D99587FFC}"/>
    <cellStyle name="Comma [0] 14 2 3 3 3 7" xfId="7231" xr:uid="{7DA59F25-6D1A-49D5-8DB6-7E4C9FDE62BD}"/>
    <cellStyle name="Comma [0] 14 2 3 3 4" xfId="7235" xr:uid="{BE0C4EB7-2AE8-4A8C-8B30-D9AA94336E16}"/>
    <cellStyle name="Comma [0] 14 2 3 3 4 2" xfId="29100" xr:uid="{582F213C-1636-45B8-A8E1-5D70E1B1A19E}"/>
    <cellStyle name="Comma [0] 14 2 3 3 5" xfId="7236" xr:uid="{A45AB1F3-17B8-4BCE-8D77-A6D62A19F24E}"/>
    <cellStyle name="Comma [0] 14 2 3 3 5 2" xfId="29101" xr:uid="{52C765D5-9626-4481-B395-5DFE1F7E9CBD}"/>
    <cellStyle name="Comma [0] 14 2 3 3 6" xfId="51668" xr:uid="{F6B3DF5E-3BEE-4B39-BE94-3A229DF31CD7}"/>
    <cellStyle name="Comma [0] 14 2 3 3 7" xfId="29090" xr:uid="{F6D43779-2BBF-4F81-A8A8-09B389ED4969}"/>
    <cellStyle name="Comma [0] 14 2 3 3 8" xfId="7225" xr:uid="{6148F0DC-330F-41EC-897F-A2C4A9255F75}"/>
    <cellStyle name="Comma [0] 14 2 3 4" xfId="3615" xr:uid="{E09B63F0-37F5-456A-A08E-4A422250D8CA}"/>
    <cellStyle name="Comma [0] 14 2 3 4 2" xfId="5560" xr:uid="{253F9D13-F646-45E4-8367-F3C0A8ED7049}"/>
    <cellStyle name="Comma [0] 14 2 3 4 2 2" xfId="7239" xr:uid="{01B70821-5D8B-4A59-90DF-0AA1243FDD5A}"/>
    <cellStyle name="Comma [0] 14 2 3 4 2 2 2" xfId="29104" xr:uid="{D113351B-BD27-43DF-80EE-125DC8B7CC34}"/>
    <cellStyle name="Comma [0] 14 2 3 4 2 3" xfId="7240" xr:uid="{727DCC54-6424-4373-8EF8-5811720CC9D6}"/>
    <cellStyle name="Comma [0] 14 2 3 4 2 3 2" xfId="29105" xr:uid="{5DF209C1-28CD-4273-8C8A-697B562C39FC}"/>
    <cellStyle name="Comma [0] 14 2 3 4 2 4" xfId="7241" xr:uid="{0D511AEF-E72D-4C99-A93C-7E34461688EA}"/>
    <cellStyle name="Comma [0] 14 2 3 4 2 4 2" xfId="29106" xr:uid="{2AD7B56F-8E9E-4141-AAF8-D00378564F76}"/>
    <cellStyle name="Comma [0] 14 2 3 4 2 5" xfId="7242" xr:uid="{07BEB114-1EF1-497E-B105-AF3F5D9035E9}"/>
    <cellStyle name="Comma [0] 14 2 3 4 2 5 2" xfId="29107" xr:uid="{054D7E68-7EB3-4A3B-B534-D2DFF058C36D}"/>
    <cellStyle name="Comma [0] 14 2 3 4 2 6" xfId="55647" xr:uid="{F66BEBFC-2A47-42B4-92E4-B3329C7FECD6}"/>
    <cellStyle name="Comma [0] 14 2 3 4 2 7" xfId="29103" xr:uid="{D5871C43-0F1F-40A6-ACF9-01923D94925E}"/>
    <cellStyle name="Comma [0] 14 2 3 4 2 8" xfId="7238" xr:uid="{2D36BED5-3EEE-43CD-92C8-0DE848207AE4}"/>
    <cellStyle name="Comma [0] 14 2 3 4 3" xfId="7243" xr:uid="{9F09CBBC-0A92-49EA-BFA7-ECA3B8AC7B1F}"/>
    <cellStyle name="Comma [0] 14 2 3 4 3 2" xfId="29108" xr:uid="{B80C84A5-159D-4E82-BE4E-8F399A8E5895}"/>
    <cellStyle name="Comma [0] 14 2 3 4 4" xfId="7244" xr:uid="{B9C49301-8123-4DC2-AC24-44DB14EE1486}"/>
    <cellStyle name="Comma [0] 14 2 3 4 4 2" xfId="29109" xr:uid="{F6FA6110-D9AA-4C0A-AAE3-541826A29D59}"/>
    <cellStyle name="Comma [0] 14 2 3 4 5" xfId="7245" xr:uid="{E1DCF0D0-9475-41A3-84A7-B2D0E22F6653}"/>
    <cellStyle name="Comma [0] 14 2 3 4 5 2" xfId="29110" xr:uid="{DAEF3721-09F1-4107-AEA1-FCEFD6EEB72E}"/>
    <cellStyle name="Comma [0] 14 2 3 4 6" xfId="7246" xr:uid="{A9A7CB4A-C655-481E-B840-B08F42D68D07}"/>
    <cellStyle name="Comma [0] 14 2 3 4 6 2" xfId="29111" xr:uid="{56E3EF5D-4489-43CC-BA29-A97EBC720E43}"/>
    <cellStyle name="Comma [0] 14 2 3 4 7" xfId="53702" xr:uid="{316BFAD4-02CA-4BEA-8F38-842530E7825A}"/>
    <cellStyle name="Comma [0] 14 2 3 4 8" xfId="29102" xr:uid="{3F08A97E-C68F-44B3-9099-7A786874397F}"/>
    <cellStyle name="Comma [0] 14 2 3 4 9" xfId="7237" xr:uid="{C36C9F9C-48F5-4A7C-9342-3673D9A92101}"/>
    <cellStyle name="Comma [0] 14 2 3 5" xfId="4288" xr:uid="{D106E3BC-C659-4AEA-9985-F07099FDEA79}"/>
    <cellStyle name="Comma [0] 14 2 3 5 2" xfId="7248" xr:uid="{CEAA71B7-31D5-48A3-BC2D-8E2DAE8A65B2}"/>
    <cellStyle name="Comma [0] 14 2 3 5 2 2" xfId="29113" xr:uid="{9F06D07C-CB19-435C-B0E4-0271B37FB663}"/>
    <cellStyle name="Comma [0] 14 2 3 5 3" xfId="7249" xr:uid="{D28603D6-FC83-4A05-B97B-653B685535BD}"/>
    <cellStyle name="Comma [0] 14 2 3 5 3 2" xfId="29114" xr:uid="{7C43B1B1-6B54-4285-A473-58390E6DAAEC}"/>
    <cellStyle name="Comma [0] 14 2 3 5 4" xfId="7250" xr:uid="{76844E99-08D9-4A25-96F3-28130AF7AF99}"/>
    <cellStyle name="Comma [0] 14 2 3 5 4 2" xfId="29115" xr:uid="{FFBD201D-9217-4660-895C-C748F175DD16}"/>
    <cellStyle name="Comma [0] 14 2 3 5 5" xfId="7251" xr:uid="{0BBB4711-CEB6-4DE5-95BC-4EE6CCA80DE1}"/>
    <cellStyle name="Comma [0] 14 2 3 5 5 2" xfId="29116" xr:uid="{873DD43F-2FF9-45C6-B024-BCA3DB48F957}"/>
    <cellStyle name="Comma [0] 14 2 3 5 6" xfId="54375" xr:uid="{C3D28BAE-F443-4D32-A491-0C8F41835574}"/>
    <cellStyle name="Comma [0] 14 2 3 5 7" xfId="29112" xr:uid="{BDD7F57B-3C00-4ACC-B2D9-3BD3F991AD93}"/>
    <cellStyle name="Comma [0] 14 2 3 5 8" xfId="7247" xr:uid="{BBA98E5E-15F7-4154-8DDC-450881997E85}"/>
    <cellStyle name="Comma [0] 14 2 3 6" xfId="2102" xr:uid="{74CE3FD3-92C4-4823-833F-803568EF1FCB}"/>
    <cellStyle name="Comma [0] 14 2 3 6 2" xfId="7253" xr:uid="{07DE2853-F2F4-4859-A115-90351B18B97E}"/>
    <cellStyle name="Comma [0] 14 2 3 6 2 2" xfId="29118" xr:uid="{BEF0900A-5094-4BFD-8009-99918C9F2943}"/>
    <cellStyle name="Comma [0] 14 2 3 6 3" xfId="7254" xr:uid="{5848372E-8976-4D2C-B587-88E5103326B4}"/>
    <cellStyle name="Comma [0] 14 2 3 6 3 2" xfId="29119" xr:uid="{2767746B-02D5-417F-BA8E-2A94C6FA5175}"/>
    <cellStyle name="Comma [0] 14 2 3 6 4" xfId="7255" xr:uid="{D24ED4C9-F1B6-49CB-96A4-DCD4E21C3FD5}"/>
    <cellStyle name="Comma [0] 14 2 3 6 4 2" xfId="29120" xr:uid="{F1433356-43F4-4A54-AA13-EE6C8377815C}"/>
    <cellStyle name="Comma [0] 14 2 3 6 5" xfId="52191" xr:uid="{CD686EF2-773D-4A19-9EDF-771FFC449BB7}"/>
    <cellStyle name="Comma [0] 14 2 3 6 6" xfId="29117" xr:uid="{AFA734EF-64FD-4C1C-BBD1-513A700314C9}"/>
    <cellStyle name="Comma [0] 14 2 3 6 7" xfId="7252" xr:uid="{AF5FFA4C-4F65-4B78-96E7-A287FA51E48A}"/>
    <cellStyle name="Comma [0] 14 2 3 7" xfId="7256" xr:uid="{D1FC755F-E481-4093-A161-02269A1F7911}"/>
    <cellStyle name="Comma [0] 14 2 3 7 2" xfId="29121" xr:uid="{02B9E4CB-11DB-4BD1-B269-2FF07153DE73}"/>
    <cellStyle name="Comma [0] 14 2 3 8" xfId="7257" xr:uid="{F6635CA4-1290-4905-97FC-ECE8967BB249}"/>
    <cellStyle name="Comma [0] 14 2 3 8 2" xfId="29122" xr:uid="{5090A02C-6834-437A-B00D-3015AD7BF12D}"/>
    <cellStyle name="Comma [0] 14 2 3 9" xfId="50671" xr:uid="{7465E7AE-94D3-48E5-86E6-E7A559BD8C12}"/>
    <cellStyle name="Comma [0] 14 2 4" xfId="834" xr:uid="{05386816-533E-475A-8374-BB88AF9FA99E}"/>
    <cellStyle name="Comma [0] 14 2 4 2" xfId="4537" xr:uid="{77F33057-5F80-4966-BF7F-E02E9AE9DA66}"/>
    <cellStyle name="Comma [0] 14 2 4 2 2" xfId="7260" xr:uid="{FD24FA3D-2E8B-4E99-A78B-919A6D6AF11D}"/>
    <cellStyle name="Comma [0] 14 2 4 2 2 2" xfId="29125" xr:uid="{14855697-61B4-4D1B-8812-D48C77050D04}"/>
    <cellStyle name="Comma [0] 14 2 4 2 3" xfId="7261" xr:uid="{CF0B2202-B5F8-43A6-8425-105E4296D963}"/>
    <cellStyle name="Comma [0] 14 2 4 2 3 2" xfId="29126" xr:uid="{86C701E9-8D00-4F57-ADB2-D698C973F504}"/>
    <cellStyle name="Comma [0] 14 2 4 2 4" xfId="7262" xr:uid="{ADC09F2F-0A5C-4A56-A221-FB8654A0B90B}"/>
    <cellStyle name="Comma [0] 14 2 4 2 4 2" xfId="29127" xr:uid="{BC4571F0-FEBB-489B-8B10-537AC28B798F}"/>
    <cellStyle name="Comma [0] 14 2 4 2 5" xfId="7263" xr:uid="{D989938B-5A69-46AD-B7D4-60DC6E338C72}"/>
    <cellStyle name="Comma [0] 14 2 4 2 5 2" xfId="29128" xr:uid="{8C22D18D-89FE-4D6C-A481-E2260E823797}"/>
    <cellStyle name="Comma [0] 14 2 4 2 6" xfId="54624" xr:uid="{135F30B5-2A8A-4CD0-B91A-31646A530393}"/>
    <cellStyle name="Comma [0] 14 2 4 2 7" xfId="29124" xr:uid="{1855020C-4AE4-40DA-A4D7-E99DAED52A28}"/>
    <cellStyle name="Comma [0] 14 2 4 2 8" xfId="7259" xr:uid="{B9378EFB-47C6-4902-AAF3-9DE971DF77F9}"/>
    <cellStyle name="Comma [0] 14 2 4 3" xfId="2872" xr:uid="{E237048B-2500-4E7B-A157-8E8FB8F54B4C}"/>
    <cellStyle name="Comma [0] 14 2 4 3 2" xfId="7265" xr:uid="{DC4454AA-F27C-434E-87C5-8BBE4D46B4FC}"/>
    <cellStyle name="Comma [0] 14 2 4 3 2 2" xfId="29130" xr:uid="{41210599-FE7F-48F0-9D4B-234431166C37}"/>
    <cellStyle name="Comma [0] 14 2 4 3 3" xfId="7266" xr:uid="{04BAB51E-A61F-4F4D-8E57-C1A1B29F6FAA}"/>
    <cellStyle name="Comma [0] 14 2 4 3 3 2" xfId="29131" xr:uid="{B7530CE9-045E-4BF2-BC63-A8B7985F2A8D}"/>
    <cellStyle name="Comma [0] 14 2 4 3 4" xfId="7267" xr:uid="{CDEEC18C-FA88-461A-B027-C2E163BD7D6C}"/>
    <cellStyle name="Comma [0] 14 2 4 3 4 2" xfId="29132" xr:uid="{7933639E-0E9C-4CDF-A98D-0D2CA646B71D}"/>
    <cellStyle name="Comma [0] 14 2 4 3 5" xfId="52959" xr:uid="{0D8EB080-CA08-4E2C-A53F-D376511CBB0A}"/>
    <cellStyle name="Comma [0] 14 2 4 3 6" xfId="29129" xr:uid="{020F43EB-CA35-4D90-95E4-818F471E4C8F}"/>
    <cellStyle name="Comma [0] 14 2 4 3 7" xfId="7264" xr:uid="{3DD7F37E-49FD-4E10-9BFD-7E5D36EE5F9B}"/>
    <cellStyle name="Comma [0] 14 2 4 4" xfId="7268" xr:uid="{A31002CD-B1CC-490D-8B65-FD01369DC07C}"/>
    <cellStyle name="Comma [0] 14 2 4 4 2" xfId="29133" xr:uid="{AF5B9C22-E27D-4C3A-AD25-EED66939AF4A}"/>
    <cellStyle name="Comma [0] 14 2 4 5" xfId="7269" xr:uid="{DCF0F6A3-16D3-4A02-BF5A-4CB604D6431B}"/>
    <cellStyle name="Comma [0] 14 2 4 5 2" xfId="29134" xr:uid="{8061AD0C-5AB1-4107-9CDB-DFAF22576E74}"/>
    <cellStyle name="Comma [0] 14 2 4 6" xfId="50926" xr:uid="{9F972467-DC69-4542-84AA-600BD74D34DE}"/>
    <cellStyle name="Comma [0] 14 2 4 7" xfId="29123" xr:uid="{FD8833C5-BFBB-4F19-AA5F-FA2A087B9738}"/>
    <cellStyle name="Comma [0] 14 2 4 8" xfId="7258" xr:uid="{DDFB27D0-3CA9-424D-B1ED-4B4B0F56A119}"/>
    <cellStyle name="Comma [0] 14 2 5" xfId="1329" xr:uid="{03B28C04-4C57-4BCF-A531-F2F4F5CDD007}"/>
    <cellStyle name="Comma [0] 14 2 5 2" xfId="5009" xr:uid="{7E847506-B05B-4582-A6A9-17907D9A02A0}"/>
    <cellStyle name="Comma [0] 14 2 5 2 2" xfId="7272" xr:uid="{956FE197-F231-4A6C-AD5F-83F11BED3776}"/>
    <cellStyle name="Comma [0] 14 2 5 2 2 2" xfId="29137" xr:uid="{B8FEDD35-5DFF-4790-AFF4-F8BA77052423}"/>
    <cellStyle name="Comma [0] 14 2 5 2 3" xfId="7273" xr:uid="{6611005C-84F1-4ED4-A65A-C22218F99E26}"/>
    <cellStyle name="Comma [0] 14 2 5 2 3 2" xfId="29138" xr:uid="{5F922ABA-84BF-45D8-8911-B04A04091422}"/>
    <cellStyle name="Comma [0] 14 2 5 2 4" xfId="7274" xr:uid="{F23EB05A-3678-4B83-8E28-C09320FB1710}"/>
    <cellStyle name="Comma [0] 14 2 5 2 4 2" xfId="29139" xr:uid="{AEBC66C8-5CCD-43AF-BE78-C72D6225A218}"/>
    <cellStyle name="Comma [0] 14 2 5 2 5" xfId="7275" xr:uid="{F6BCF9A6-3A0E-4CBF-8E88-10AE46945E90}"/>
    <cellStyle name="Comma [0] 14 2 5 2 5 2" xfId="29140" xr:uid="{C58E1A60-8EDD-4734-B5E1-1ACD9CF3542D}"/>
    <cellStyle name="Comma [0] 14 2 5 2 6" xfId="55096" xr:uid="{11AAE03E-3FB5-4414-8317-53CFDC653EF7}"/>
    <cellStyle name="Comma [0] 14 2 5 2 7" xfId="29136" xr:uid="{BD4F7D43-DAF5-4052-8458-D8193BC01484}"/>
    <cellStyle name="Comma [0] 14 2 5 2 8" xfId="7271" xr:uid="{6F5DD862-7BD1-45D4-9726-583ECE3176A9}"/>
    <cellStyle name="Comma [0] 14 2 5 3" xfId="2374" xr:uid="{23FB366B-2E2E-4AA0-8EEA-E9C965DC304A}"/>
    <cellStyle name="Comma [0] 14 2 5 3 2" xfId="7277" xr:uid="{5522696C-59FB-44CA-89AC-36EE8D8C9302}"/>
    <cellStyle name="Comma [0] 14 2 5 3 2 2" xfId="29142" xr:uid="{F78B81CF-6C98-4481-A571-E74BF0524EF3}"/>
    <cellStyle name="Comma [0] 14 2 5 3 3" xfId="7278" xr:uid="{F84ED3ED-A9CC-447C-9D5B-A3AF6E65DFF8}"/>
    <cellStyle name="Comma [0] 14 2 5 3 3 2" xfId="29143" xr:uid="{4DE6FF4A-8A72-4C54-B0A2-BB2DC2965D5D}"/>
    <cellStyle name="Comma [0] 14 2 5 3 4" xfId="7279" xr:uid="{283A28D7-2DF5-4454-BD2B-D8613D2D85AE}"/>
    <cellStyle name="Comma [0] 14 2 5 3 4 2" xfId="29144" xr:uid="{D805DC75-8BCE-4173-A2DF-72CDC372EE06}"/>
    <cellStyle name="Comma [0] 14 2 5 3 5" xfId="52462" xr:uid="{BEA6BF45-A300-4C8F-BE8D-229ECF3CF5F9}"/>
    <cellStyle name="Comma [0] 14 2 5 3 6" xfId="29141" xr:uid="{8EB18296-6CAA-4AE7-91CC-C184A3E5F11A}"/>
    <cellStyle name="Comma [0] 14 2 5 3 7" xfId="7276" xr:uid="{E6C846DA-3C4B-4187-8F71-9EE915B33BE4}"/>
    <cellStyle name="Comma [0] 14 2 5 4" xfId="7280" xr:uid="{9C0312EF-9F36-4E54-922D-A3C7CB0DFB2C}"/>
    <cellStyle name="Comma [0] 14 2 5 4 2" xfId="29145" xr:uid="{FEA42608-E6CC-46DD-9D11-AC4A81E7D977}"/>
    <cellStyle name="Comma [0] 14 2 5 5" xfId="7281" xr:uid="{17BE6CDB-8897-4AAE-9605-1718232CCB28}"/>
    <cellStyle name="Comma [0] 14 2 5 5 2" xfId="29146" xr:uid="{DC8C54A3-C3EE-4ED7-9DAD-D61EC35C58CC}"/>
    <cellStyle name="Comma [0] 14 2 5 6" xfId="51421" xr:uid="{1E0BDB5B-34F8-4C4E-B581-4CD5935B9E7B}"/>
    <cellStyle name="Comma [0] 14 2 5 7" xfId="29135" xr:uid="{9B5A326C-BD6E-4272-87B6-6920B3692603}"/>
    <cellStyle name="Comma [0] 14 2 5 8" xfId="7270" xr:uid="{326AC601-3FE6-43BF-93B8-CAF36D7AC5A9}"/>
    <cellStyle name="Comma [0] 14 2 6" xfId="3366" xr:uid="{FFDCCE4D-C450-435E-ACAA-AC122F44507E}"/>
    <cellStyle name="Comma [0] 14 2 6 2" xfId="5376" xr:uid="{A5F7384E-1B11-4EE8-82B2-9EA38443712E}"/>
    <cellStyle name="Comma [0] 14 2 6 2 2" xfId="7284" xr:uid="{AD6C97A8-19EF-485F-9DAB-6247B9EE9C50}"/>
    <cellStyle name="Comma [0] 14 2 6 2 2 2" xfId="29149" xr:uid="{ED47F4DF-0F58-4572-9B84-5BA9896EF907}"/>
    <cellStyle name="Comma [0] 14 2 6 2 3" xfId="7285" xr:uid="{1076EA1F-579B-499D-B77A-AEC6ED477BF2}"/>
    <cellStyle name="Comma [0] 14 2 6 2 3 2" xfId="29150" xr:uid="{E6AB6FD7-2B5C-4EA5-A1D9-A3AC23783A2D}"/>
    <cellStyle name="Comma [0] 14 2 6 2 4" xfId="7286" xr:uid="{8376ED26-82DC-427D-BF00-E7E94BC2D8D1}"/>
    <cellStyle name="Comma [0] 14 2 6 2 4 2" xfId="29151" xr:uid="{A2058B7B-0633-483A-9E2E-1EF863F0C63E}"/>
    <cellStyle name="Comma [0] 14 2 6 2 5" xfId="7287" xr:uid="{B022A085-7714-43B8-81E3-B0615BFEF418}"/>
    <cellStyle name="Comma [0] 14 2 6 2 5 2" xfId="29152" xr:uid="{F67926C1-C3DE-4FCA-AA06-D229B99D8D82}"/>
    <cellStyle name="Comma [0] 14 2 6 2 6" xfId="55463" xr:uid="{4FB8D477-93CB-4752-A572-E65F863D1946}"/>
    <cellStyle name="Comma [0] 14 2 6 2 7" xfId="29148" xr:uid="{ACB66914-5BF3-4AEC-A7A4-AD3F5154FE78}"/>
    <cellStyle name="Comma [0] 14 2 6 2 8" xfId="7283" xr:uid="{6EDD7EC3-2CF2-4C74-85A2-0BC63808359C}"/>
    <cellStyle name="Comma [0] 14 2 6 3" xfId="7288" xr:uid="{6E96F400-C7DB-41B1-BD37-1AD9EE20979E}"/>
    <cellStyle name="Comma [0] 14 2 6 3 2" xfId="29153" xr:uid="{F6A4346E-3C93-41E4-8C35-C0C6FAA66C5E}"/>
    <cellStyle name="Comma [0] 14 2 6 4" xfId="7289" xr:uid="{8B0A9CA6-248D-4823-B163-D023F634D945}"/>
    <cellStyle name="Comma [0] 14 2 6 4 2" xfId="29154" xr:uid="{AF993BBC-8783-4CB0-B9A5-302C768D165A}"/>
    <cellStyle name="Comma [0] 14 2 6 5" xfId="7290" xr:uid="{B23AE3A0-CF34-4532-BC3C-FFA2470CF142}"/>
    <cellStyle name="Comma [0] 14 2 6 5 2" xfId="29155" xr:uid="{65BFC0BF-DD59-420E-846C-E9754B47AAA3}"/>
    <cellStyle name="Comma [0] 14 2 6 6" xfId="7291" xr:uid="{9321DEB2-5DF5-4A50-95BD-2071D40EC97F}"/>
    <cellStyle name="Comma [0] 14 2 6 6 2" xfId="29156" xr:uid="{F945313E-044C-46B6-AF85-D59910638E21}"/>
    <cellStyle name="Comma [0] 14 2 6 7" xfId="53453" xr:uid="{0C1D517F-9252-496F-802D-7031DF76A71B}"/>
    <cellStyle name="Comma [0] 14 2 6 8" xfId="29147" xr:uid="{8C6FAD97-076A-4FE4-A24F-EEE8ED720EA2}"/>
    <cellStyle name="Comma [0] 14 2 6 9" xfId="7282" xr:uid="{D1017FEB-F83A-4793-BCE5-C59D05DE6116}"/>
    <cellStyle name="Comma [0] 14 2 7" xfId="3977" xr:uid="{42A48D7E-A1D9-4625-880F-920168B2BD40}"/>
    <cellStyle name="Comma [0] 14 2 7 2" xfId="7293" xr:uid="{3FB5101E-DA3F-406A-BAC6-6D45D9C18038}"/>
    <cellStyle name="Comma [0] 14 2 7 2 2" xfId="29158" xr:uid="{667F72A8-F33E-4B6F-AA75-6953572943FB}"/>
    <cellStyle name="Comma [0] 14 2 7 3" xfId="7294" xr:uid="{A32ED568-4149-4310-B640-7AD5E200359B}"/>
    <cellStyle name="Comma [0] 14 2 7 3 2" xfId="29159" xr:uid="{CCF10568-E154-4420-AF00-99D8688E8CE4}"/>
    <cellStyle name="Comma [0] 14 2 7 4" xfId="7295" xr:uid="{F5ABFE3A-2DFC-4184-A18F-A72639FF42E9}"/>
    <cellStyle name="Comma [0] 14 2 7 4 2" xfId="29160" xr:uid="{73558C73-C206-4B44-ADB7-0D1229867BFF}"/>
    <cellStyle name="Comma [0] 14 2 7 5" xfId="7296" xr:uid="{200519C6-E69B-4E43-80AF-CD3F39EDE948}"/>
    <cellStyle name="Comma [0] 14 2 7 5 2" xfId="29161" xr:uid="{149055AA-C108-494F-8EF3-9B2B4E8F7661}"/>
    <cellStyle name="Comma [0] 14 2 7 6" xfId="54064" xr:uid="{5552D150-1680-45F7-956D-CAD37B65E62D}"/>
    <cellStyle name="Comma [0] 14 2 7 7" xfId="29157" xr:uid="{6C231FD6-766E-4632-9FB6-86EF4368AA12}"/>
    <cellStyle name="Comma [0] 14 2 7 8" xfId="7292" xr:uid="{C5E27F5B-802B-4FAE-98E1-78CE06C4D838}"/>
    <cellStyle name="Comma [0] 14 2 8" xfId="1854" xr:uid="{953F07C5-0762-42A5-9670-CFB5383979BF}"/>
    <cellStyle name="Comma [0] 14 2 8 2" xfId="7298" xr:uid="{577C291E-9508-4535-A97E-5AFD7F6552D3}"/>
    <cellStyle name="Comma [0] 14 2 8 2 2" xfId="29163" xr:uid="{0F250A15-128D-4874-89F9-C6AAB7B88314}"/>
    <cellStyle name="Comma [0] 14 2 8 3" xfId="7299" xr:uid="{1289A740-27B8-42B0-AA58-9FDFBDDA9748}"/>
    <cellStyle name="Comma [0] 14 2 8 3 2" xfId="29164" xr:uid="{9B6CC6F5-2443-4DA3-848D-6717956EFAC1}"/>
    <cellStyle name="Comma [0] 14 2 8 4" xfId="7300" xr:uid="{577B5D83-2A82-442C-9078-622FF13CD0A2}"/>
    <cellStyle name="Comma [0] 14 2 8 4 2" xfId="29165" xr:uid="{A70A6466-4347-4F3F-9B16-6E692F510257}"/>
    <cellStyle name="Comma [0] 14 2 8 5" xfId="51943" xr:uid="{88D3A579-5179-40C2-BA9D-11814488D824}"/>
    <cellStyle name="Comma [0] 14 2 8 6" xfId="29162" xr:uid="{ECFA7145-33B3-4C28-BD77-AE1351F1B578}"/>
    <cellStyle name="Comma [0] 14 2 8 7" xfId="7297" xr:uid="{600D1232-6579-409F-8E8A-960CCC92BE08}"/>
    <cellStyle name="Comma [0] 14 2 9" xfId="7301" xr:uid="{BAB332B2-9703-44BD-A6DF-EECF7E3B1F1E}"/>
    <cellStyle name="Comma [0] 14 2 9 2" xfId="29166" xr:uid="{3E3F23AF-EC83-4208-AD6B-30341D37ECD1}"/>
    <cellStyle name="Comma [0] 14 3" xfId="349" xr:uid="{C1F7BD52-3B46-4CE3-BAA0-C761FD2CC301}"/>
    <cellStyle name="Comma [0] 14 3 10" xfId="50445" xr:uid="{96162B9D-D087-4AE0-8A76-24AA4094AE6E}"/>
    <cellStyle name="Comma [0] 14 3 11" xfId="29167" xr:uid="{FBE0DEAA-C7D8-4FCB-9F34-E9D6A1137527}"/>
    <cellStyle name="Comma [0] 14 3 12" xfId="7302" xr:uid="{2080D1C7-C1F2-4697-8345-3F4A4CAB68FB}"/>
    <cellStyle name="Comma [0] 14 3 2" xfId="631" xr:uid="{F2C396B6-E51E-4E61-A6FA-4504C7AEDB5B}"/>
    <cellStyle name="Comma [0] 14 3 2 10" xfId="29168" xr:uid="{EB912D42-C42A-45B4-9A25-F0347980BC1D}"/>
    <cellStyle name="Comma [0] 14 3 2 11" xfId="7303" xr:uid="{D30C6C88-FD7B-442F-83E5-6BA2DE5EECAA}"/>
    <cellStyle name="Comma [0] 14 3 2 2" xfId="1136" xr:uid="{AAFB8928-4E4C-4882-90E7-C7D80A5ECDEF}"/>
    <cellStyle name="Comma [0] 14 3 2 2 2" xfId="4839" xr:uid="{841552BF-F8EE-4F1F-B8FE-290D15D7A1B7}"/>
    <cellStyle name="Comma [0] 14 3 2 2 2 2" xfId="7306" xr:uid="{31F11A61-D15A-4F46-813D-398D74D3A206}"/>
    <cellStyle name="Comma [0] 14 3 2 2 2 2 2" xfId="29171" xr:uid="{052EFA82-3115-411F-819F-B79C9D94D735}"/>
    <cellStyle name="Comma [0] 14 3 2 2 2 3" xfId="7307" xr:uid="{65052D63-B6AE-476F-A56E-90257A160846}"/>
    <cellStyle name="Comma [0] 14 3 2 2 2 3 2" xfId="29172" xr:uid="{B649508A-EEF8-423D-B3BB-D86F6B55C00F}"/>
    <cellStyle name="Comma [0] 14 3 2 2 2 4" xfId="7308" xr:uid="{AEDA299C-3660-4D5D-BBA9-7F2A8B45F192}"/>
    <cellStyle name="Comma [0] 14 3 2 2 2 4 2" xfId="29173" xr:uid="{D8CD8C1F-4E3E-4485-91A8-B1C88F563674}"/>
    <cellStyle name="Comma [0] 14 3 2 2 2 5" xfId="7309" xr:uid="{CF72E0DE-8810-4129-955A-E2837B9A7A3B}"/>
    <cellStyle name="Comma [0] 14 3 2 2 2 5 2" xfId="29174" xr:uid="{0790E385-B557-4E30-8D6C-6A3CEECDDE03}"/>
    <cellStyle name="Comma [0] 14 3 2 2 2 6" xfId="54926" xr:uid="{F40A9781-4813-4A4A-93C1-EAED704BE327}"/>
    <cellStyle name="Comma [0] 14 3 2 2 2 7" xfId="29170" xr:uid="{564B3263-F15C-4E0C-B2CF-28D6CD236EA5}"/>
    <cellStyle name="Comma [0] 14 3 2 2 2 8" xfId="7305" xr:uid="{97F8B88A-838B-4721-AC8F-26F33345A710}"/>
    <cellStyle name="Comma [0] 14 3 2 2 3" xfId="3174" xr:uid="{76D9F234-C228-40E3-9DA6-FCF05B9E9C2D}"/>
    <cellStyle name="Comma [0] 14 3 2 2 3 2" xfId="7311" xr:uid="{C7AED87B-16F1-4C93-AE49-74D0F0E23DE1}"/>
    <cellStyle name="Comma [0] 14 3 2 2 3 2 2" xfId="29176" xr:uid="{97A55DAD-EEFB-4D2F-8670-87CBB4359EEF}"/>
    <cellStyle name="Comma [0] 14 3 2 2 3 3" xfId="7312" xr:uid="{015EB8E5-05E8-402D-883B-6C0BAF993E80}"/>
    <cellStyle name="Comma [0] 14 3 2 2 3 3 2" xfId="29177" xr:uid="{F0B37872-84B0-4F6C-B54A-5118A64ACE37}"/>
    <cellStyle name="Comma [0] 14 3 2 2 3 4" xfId="7313" xr:uid="{A4800323-A77F-443F-AE21-993DAF2CF709}"/>
    <cellStyle name="Comma [0] 14 3 2 2 3 4 2" xfId="29178" xr:uid="{FF1623C3-00FF-4375-88B1-C3134778629B}"/>
    <cellStyle name="Comma [0] 14 3 2 2 3 5" xfId="53261" xr:uid="{3B0E7355-BEE6-40A3-AFC2-90C849C215F7}"/>
    <cellStyle name="Comma [0] 14 3 2 2 3 6" xfId="29175" xr:uid="{D853CFA4-A6E3-449A-8E59-F3EA21AA7F49}"/>
    <cellStyle name="Comma [0] 14 3 2 2 3 7" xfId="7310" xr:uid="{F0880B37-6808-4D0A-AA29-3A65D3431104}"/>
    <cellStyle name="Comma [0] 14 3 2 2 4" xfId="7314" xr:uid="{C7A818F6-74E2-44B5-8AC6-FCBD1D899176}"/>
    <cellStyle name="Comma [0] 14 3 2 2 4 2" xfId="29179" xr:uid="{D8A568AD-4D81-40ED-8651-3288F7F43E69}"/>
    <cellStyle name="Comma [0] 14 3 2 2 5" xfId="7315" xr:uid="{E3DAA0CD-EF16-4EDD-B717-398069A45225}"/>
    <cellStyle name="Comma [0] 14 3 2 2 5 2" xfId="29180" xr:uid="{B06A3DD5-3D77-4998-9FA1-D1162BF13600}"/>
    <cellStyle name="Comma [0] 14 3 2 2 6" xfId="51228" xr:uid="{5F3B3B23-6A26-4298-8105-1555E9DE5DFF}"/>
    <cellStyle name="Comma [0] 14 3 2 2 7" xfId="29169" xr:uid="{54563903-FC6F-46A1-88B2-939696EB7B61}"/>
    <cellStyle name="Comma [0] 14 3 2 2 8" xfId="7304" xr:uid="{688D04E6-9DD3-42B3-9E16-0028C7A1CF4D}"/>
    <cellStyle name="Comma [0] 14 3 2 3" xfId="1630" xr:uid="{990DD33E-6B97-4547-8A71-15AA8CBC02CF}"/>
    <cellStyle name="Comma [0] 14 3 2 3 2" xfId="5239" xr:uid="{A5B6C470-C3DA-4AFE-9967-F9F540F2E228}"/>
    <cellStyle name="Comma [0] 14 3 2 3 2 2" xfId="7318" xr:uid="{CF0D646A-7458-4657-8255-14A5F9370579}"/>
    <cellStyle name="Comma [0] 14 3 2 3 2 2 2" xfId="29183" xr:uid="{ECC912DD-0135-432C-9FFC-45F0ADF8B527}"/>
    <cellStyle name="Comma [0] 14 3 2 3 2 3" xfId="7319" xr:uid="{0B2EAB50-FF67-44CF-8122-27400CEF943C}"/>
    <cellStyle name="Comma [0] 14 3 2 3 2 3 2" xfId="29184" xr:uid="{03E89FE1-BAD2-4BF2-96D0-CD9E7A26F939}"/>
    <cellStyle name="Comma [0] 14 3 2 3 2 4" xfId="7320" xr:uid="{028A73C2-3E43-4D7C-B40B-E2C22EC4BCA9}"/>
    <cellStyle name="Comma [0] 14 3 2 3 2 4 2" xfId="29185" xr:uid="{2DA8D8B5-E0D8-4E4B-B2A2-692906A9FF81}"/>
    <cellStyle name="Comma [0] 14 3 2 3 2 5" xfId="7321" xr:uid="{C75F8291-06FF-4EEA-BE92-A697A40CC74C}"/>
    <cellStyle name="Comma [0] 14 3 2 3 2 5 2" xfId="29186" xr:uid="{90B4D8BE-CE12-48EE-BC09-27E82A2E34A7}"/>
    <cellStyle name="Comma [0] 14 3 2 3 2 6" xfId="55326" xr:uid="{F6EF8DF0-E636-4EE1-99AF-891950CA3B3B}"/>
    <cellStyle name="Comma [0] 14 3 2 3 2 7" xfId="29182" xr:uid="{F8DD5E93-55F4-470B-A63C-9C97BC0E40C5}"/>
    <cellStyle name="Comma [0] 14 3 2 3 2 8" xfId="7317" xr:uid="{CCC74D8D-9A5C-404B-BE77-2BD73B59133D}"/>
    <cellStyle name="Comma [0] 14 3 2 3 3" xfId="2677" xr:uid="{27025801-64CE-4A77-8C52-DD98E19E75DC}"/>
    <cellStyle name="Comma [0] 14 3 2 3 3 2" xfId="7323" xr:uid="{08119911-A25D-4C67-8A0A-4B7FA71CBD0E}"/>
    <cellStyle name="Comma [0] 14 3 2 3 3 2 2" xfId="29188" xr:uid="{12ACBA38-8B35-4AFC-A5AB-A91A9CB5568E}"/>
    <cellStyle name="Comma [0] 14 3 2 3 3 3" xfId="7324" xr:uid="{8B9F7353-D00D-4E37-AF12-1BA7A8FFCE68}"/>
    <cellStyle name="Comma [0] 14 3 2 3 3 3 2" xfId="29189" xr:uid="{7B780D0E-04E2-44FD-815C-392385652214}"/>
    <cellStyle name="Comma [0] 14 3 2 3 3 4" xfId="7325" xr:uid="{3DCF6D17-AC54-4355-9210-B513F42B085C}"/>
    <cellStyle name="Comma [0] 14 3 2 3 3 4 2" xfId="29190" xr:uid="{7D086B29-BB23-4AC8-9759-DFD27022AE85}"/>
    <cellStyle name="Comma [0] 14 3 2 3 3 5" xfId="52765" xr:uid="{8437B9DC-939B-411E-874A-B37DF20C6652}"/>
    <cellStyle name="Comma [0] 14 3 2 3 3 6" xfId="29187" xr:uid="{A70F5FD8-C251-479D-8F7B-DDE578166CF1}"/>
    <cellStyle name="Comma [0] 14 3 2 3 3 7" xfId="7322" xr:uid="{3868801A-A3DB-4F00-92C7-793F69F3D306}"/>
    <cellStyle name="Comma [0] 14 3 2 3 4" xfId="7326" xr:uid="{0125AD03-150A-477D-82C4-E684E6B429C6}"/>
    <cellStyle name="Comma [0] 14 3 2 3 4 2" xfId="29191" xr:uid="{D8A553F2-90A4-4355-8DFF-B69CB7F37404}"/>
    <cellStyle name="Comma [0] 14 3 2 3 5" xfId="7327" xr:uid="{1EDB38BA-BB4E-4AAA-B299-DBE7188718C5}"/>
    <cellStyle name="Comma [0] 14 3 2 3 5 2" xfId="29192" xr:uid="{1559F711-AD27-4CE9-9B31-4E7A64E389CF}"/>
    <cellStyle name="Comma [0] 14 3 2 3 6" xfId="51722" xr:uid="{1CC97651-DBC2-4DE9-B381-1457F2CD0DC5}"/>
    <cellStyle name="Comma [0] 14 3 2 3 7" xfId="29181" xr:uid="{F73A09AD-E37F-4CE3-BEE1-355332D01E7E}"/>
    <cellStyle name="Comma [0] 14 3 2 3 8" xfId="7316" xr:uid="{F8D15E22-5274-461D-B8C0-AED763664A58}"/>
    <cellStyle name="Comma [0] 14 3 2 4" xfId="3669" xr:uid="{11D72E54-8D8B-4C12-BAF3-CA542C445EC2}"/>
    <cellStyle name="Comma [0] 14 3 2 4 2" xfId="5607" xr:uid="{8DA9EFCD-A3B1-4516-ACFC-8DB089D51602}"/>
    <cellStyle name="Comma [0] 14 3 2 4 2 2" xfId="7330" xr:uid="{5E463FD5-B0D2-47FD-BE10-6C012D513FB6}"/>
    <cellStyle name="Comma [0] 14 3 2 4 2 2 2" xfId="29195" xr:uid="{E672BC72-277E-4F93-8735-496D61835825}"/>
    <cellStyle name="Comma [0] 14 3 2 4 2 3" xfId="7331" xr:uid="{4F873374-0FE8-48DB-AD95-86B8B01E7303}"/>
    <cellStyle name="Comma [0] 14 3 2 4 2 3 2" xfId="29196" xr:uid="{067246B9-1333-4767-A619-10716D5F14CD}"/>
    <cellStyle name="Comma [0] 14 3 2 4 2 4" xfId="7332" xr:uid="{6A1F4401-D0AA-46A4-A83B-B90C4D47E322}"/>
    <cellStyle name="Comma [0] 14 3 2 4 2 4 2" xfId="29197" xr:uid="{6242E850-40D2-4D4D-9A9F-0E0D956959A8}"/>
    <cellStyle name="Comma [0] 14 3 2 4 2 5" xfId="7333" xr:uid="{40994412-2FCC-44DE-B61C-E440D4388015}"/>
    <cellStyle name="Comma [0] 14 3 2 4 2 5 2" xfId="29198" xr:uid="{0A0E6ACD-BDFF-44E9-92B9-D862BAC2BF06}"/>
    <cellStyle name="Comma [0] 14 3 2 4 2 6" xfId="55694" xr:uid="{8682FAFF-7EF9-426E-BBE2-A1C8183D72DB}"/>
    <cellStyle name="Comma [0] 14 3 2 4 2 7" xfId="29194" xr:uid="{4963B90C-D0D4-49D6-990C-8DEDE9979B1E}"/>
    <cellStyle name="Comma [0] 14 3 2 4 2 8" xfId="7329" xr:uid="{1626232D-724D-4F78-A6A8-BC2F11860BBF}"/>
    <cellStyle name="Comma [0] 14 3 2 4 3" xfId="7334" xr:uid="{0A718093-9204-4FBD-8058-6D7FE5F0F224}"/>
    <cellStyle name="Comma [0] 14 3 2 4 3 2" xfId="29199" xr:uid="{B5AB7C15-0C6E-4D4A-B49F-1B39CA5F3D6D}"/>
    <cellStyle name="Comma [0] 14 3 2 4 4" xfId="7335" xr:uid="{A56415B0-E4F0-4330-9EC1-92ACB05481F4}"/>
    <cellStyle name="Comma [0] 14 3 2 4 4 2" xfId="29200" xr:uid="{56F34245-FDFC-48EE-8F0B-ED3097B1A335}"/>
    <cellStyle name="Comma [0] 14 3 2 4 5" xfId="7336" xr:uid="{3927EFE7-3502-4A92-ACB7-2CA3C4195DE6}"/>
    <cellStyle name="Comma [0] 14 3 2 4 5 2" xfId="29201" xr:uid="{F3C4EFBC-B80C-4EB4-A126-F08E74F943C9}"/>
    <cellStyle name="Comma [0] 14 3 2 4 6" xfId="7337" xr:uid="{914FF5B0-E1DB-44FD-866F-CD46C890D48A}"/>
    <cellStyle name="Comma [0] 14 3 2 4 6 2" xfId="29202" xr:uid="{0415CC5D-BDC0-4989-86A1-99926B49FCEE}"/>
    <cellStyle name="Comma [0] 14 3 2 4 7" xfId="53756" xr:uid="{F15E6F2C-F0CF-4C59-9329-EECC6A0F3DBE}"/>
    <cellStyle name="Comma [0] 14 3 2 4 8" xfId="29193" xr:uid="{D0E5BB41-C9AE-42C5-9B19-FF675A0A6DF4}"/>
    <cellStyle name="Comma [0] 14 3 2 4 9" xfId="7328" xr:uid="{5EECECE5-A423-4093-ABFA-FF334CE9A4C6}"/>
    <cellStyle name="Comma [0] 14 3 2 5" xfId="4342" xr:uid="{EE93C460-0D8A-4B34-ADDC-4C133756B42B}"/>
    <cellStyle name="Comma [0] 14 3 2 5 2" xfId="7339" xr:uid="{9A1D5EFC-F2C0-4279-9E7E-60BC51396F15}"/>
    <cellStyle name="Comma [0] 14 3 2 5 2 2" xfId="29204" xr:uid="{C6AABB55-A0EE-4EBC-B1C7-659E3F222F1C}"/>
    <cellStyle name="Comma [0] 14 3 2 5 3" xfId="7340" xr:uid="{50B90B56-D907-4287-A0DA-2698EC377AB9}"/>
    <cellStyle name="Comma [0] 14 3 2 5 3 2" xfId="29205" xr:uid="{07EBE4EF-BAEA-471F-ABC6-C23CA60DA12E}"/>
    <cellStyle name="Comma [0] 14 3 2 5 4" xfId="7341" xr:uid="{934CF16B-2F38-4258-B619-5FC402DA52D9}"/>
    <cellStyle name="Comma [0] 14 3 2 5 4 2" xfId="29206" xr:uid="{91C6D027-72E6-4702-BAE7-52700CB7C4FA}"/>
    <cellStyle name="Comma [0] 14 3 2 5 5" xfId="7342" xr:uid="{12F4F3BD-E953-4C43-93DA-163F6A97C514}"/>
    <cellStyle name="Comma [0] 14 3 2 5 5 2" xfId="29207" xr:uid="{078A2666-9975-4120-9A70-D642C6FD1CF2}"/>
    <cellStyle name="Comma [0] 14 3 2 5 6" xfId="54429" xr:uid="{E831ECB7-6327-4AE4-AF9C-124D928D9FAD}"/>
    <cellStyle name="Comma [0] 14 3 2 5 7" xfId="29203" xr:uid="{B0B415CE-9D98-47F1-B81E-B313E714C0C5}"/>
    <cellStyle name="Comma [0] 14 3 2 5 8" xfId="7338" xr:uid="{7D7F3B0B-DFD0-4078-BB99-7942AC8A1DB7}"/>
    <cellStyle name="Comma [0] 14 3 2 6" xfId="2156" xr:uid="{C8A50701-3939-4238-8B5A-43B7AAD41D05}"/>
    <cellStyle name="Comma [0] 14 3 2 6 2" xfId="7344" xr:uid="{A9276EA5-F26D-4104-9BFA-D34CFC4FB7FA}"/>
    <cellStyle name="Comma [0] 14 3 2 6 2 2" xfId="29209" xr:uid="{49287980-590C-47C3-AD0C-F66DB588FF85}"/>
    <cellStyle name="Comma [0] 14 3 2 6 3" xfId="7345" xr:uid="{425454C1-26FE-4F46-8EB1-DD99AE405E34}"/>
    <cellStyle name="Comma [0] 14 3 2 6 3 2" xfId="29210" xr:uid="{7D65D800-3829-4DEF-AE09-08DE2EB55369}"/>
    <cellStyle name="Comma [0] 14 3 2 6 4" xfId="7346" xr:uid="{A6BF1824-D9C4-4FAC-A0DC-E02504AFD980}"/>
    <cellStyle name="Comma [0] 14 3 2 6 4 2" xfId="29211" xr:uid="{FBDEE080-4E1A-4D07-974D-EA4FFE2EAD92}"/>
    <cellStyle name="Comma [0] 14 3 2 6 5" xfId="52245" xr:uid="{B18D4B2D-F60D-4610-93FB-DFC0B2CBFC9F}"/>
    <cellStyle name="Comma [0] 14 3 2 6 6" xfId="29208" xr:uid="{07CAF88A-8AF8-4721-8E19-06DFD0ECD754}"/>
    <cellStyle name="Comma [0] 14 3 2 6 7" xfId="7343" xr:uid="{C85FFF65-D14D-46B3-A14B-F806112EC0E8}"/>
    <cellStyle name="Comma [0] 14 3 2 7" xfId="7347" xr:uid="{FC06B7C1-D279-467A-B456-2A69975861E6}"/>
    <cellStyle name="Comma [0] 14 3 2 7 2" xfId="29212" xr:uid="{EE0F31B6-BCC7-4EF7-ADB5-DCA732240CA0}"/>
    <cellStyle name="Comma [0] 14 3 2 8" xfId="7348" xr:uid="{988F4908-7639-4432-8E56-0F238574E138}"/>
    <cellStyle name="Comma [0] 14 3 2 8 2" xfId="29213" xr:uid="{C70EB021-E0EE-448D-8948-2F74EB16B151}"/>
    <cellStyle name="Comma [0] 14 3 2 9" xfId="50725" xr:uid="{45FD11B7-31B7-4F4F-A47E-B955E39C3DBC}"/>
    <cellStyle name="Comma [0] 14 3 3" xfId="888" xr:uid="{36682E95-347F-4AFB-9D3D-471CA509B4F5}"/>
    <cellStyle name="Comma [0] 14 3 3 2" xfId="4591" xr:uid="{D2937889-968E-4421-85EA-9DDD0C4235F5}"/>
    <cellStyle name="Comma [0] 14 3 3 2 2" xfId="7351" xr:uid="{861AAF26-9EB5-4966-A4A2-BC9A49277B18}"/>
    <cellStyle name="Comma [0] 14 3 3 2 2 2" xfId="29216" xr:uid="{0B673A0D-064D-4D6D-940A-BBF299509846}"/>
    <cellStyle name="Comma [0] 14 3 3 2 3" xfId="7352" xr:uid="{0EBCC3CE-08B4-4041-83B5-953B7F58BC2A}"/>
    <cellStyle name="Comma [0] 14 3 3 2 3 2" xfId="29217" xr:uid="{D7C28817-05D5-43A8-A047-88B6BC153107}"/>
    <cellStyle name="Comma [0] 14 3 3 2 4" xfId="7353" xr:uid="{109AE480-AD44-4F4C-AC1D-0E49E78067FD}"/>
    <cellStyle name="Comma [0] 14 3 3 2 4 2" xfId="29218" xr:uid="{9F481576-D8B0-4C48-BD3F-211994DFF342}"/>
    <cellStyle name="Comma [0] 14 3 3 2 5" xfId="7354" xr:uid="{7F4B6B27-B01B-4D7D-B439-02C30AC49277}"/>
    <cellStyle name="Comma [0] 14 3 3 2 5 2" xfId="29219" xr:uid="{C0EF8551-61F9-42E5-ADBB-505BB871F35C}"/>
    <cellStyle name="Comma [0] 14 3 3 2 6" xfId="54678" xr:uid="{2AACF978-1837-4E52-A066-3EBC694715C0}"/>
    <cellStyle name="Comma [0] 14 3 3 2 7" xfId="29215" xr:uid="{AF1BA1B0-B639-4DCD-8A16-1932B607497A}"/>
    <cellStyle name="Comma [0] 14 3 3 2 8" xfId="7350" xr:uid="{56DE55D8-8F50-4960-8E47-E2D3D5789CAB}"/>
    <cellStyle name="Comma [0] 14 3 3 3" xfId="2926" xr:uid="{6BE7C916-C984-4AE3-9A1B-FCA7EC5B94B5}"/>
    <cellStyle name="Comma [0] 14 3 3 3 2" xfId="7356" xr:uid="{D3FD96A4-1860-4313-8860-A8A589351654}"/>
    <cellStyle name="Comma [0] 14 3 3 3 2 2" xfId="29221" xr:uid="{A9EB0843-866F-460A-B901-0400FC81ED22}"/>
    <cellStyle name="Comma [0] 14 3 3 3 3" xfId="7357" xr:uid="{0402ECDD-87A4-4B91-87C6-054D3712E9EB}"/>
    <cellStyle name="Comma [0] 14 3 3 3 3 2" xfId="29222" xr:uid="{597B0336-E900-4B7A-9245-037D15A6489C}"/>
    <cellStyle name="Comma [0] 14 3 3 3 4" xfId="7358" xr:uid="{BB0B76CC-7734-4CF6-BCDB-CB2C25C75B5E}"/>
    <cellStyle name="Comma [0] 14 3 3 3 4 2" xfId="29223" xr:uid="{731C948E-2C80-490B-A16D-29CEC69D3D61}"/>
    <cellStyle name="Comma [0] 14 3 3 3 5" xfId="53013" xr:uid="{5CD0E3C6-D4AE-45D1-BBDA-A41F47247813}"/>
    <cellStyle name="Comma [0] 14 3 3 3 6" xfId="29220" xr:uid="{0BD44804-792B-4D67-BEBC-FC87CF254DE7}"/>
    <cellStyle name="Comma [0] 14 3 3 3 7" xfId="7355" xr:uid="{54B58423-51A2-41F0-9E88-8F1239C8A5AB}"/>
    <cellStyle name="Comma [0] 14 3 3 4" xfId="7359" xr:uid="{C191FA18-F050-49D4-9F2E-FDC1C5CA2765}"/>
    <cellStyle name="Comma [0] 14 3 3 4 2" xfId="29224" xr:uid="{FBD4D19B-61A4-47AB-85D4-A8D7FD6C65CC}"/>
    <cellStyle name="Comma [0] 14 3 3 5" xfId="7360" xr:uid="{24176569-3A0B-4735-AB78-608A431D8387}"/>
    <cellStyle name="Comma [0] 14 3 3 5 2" xfId="29225" xr:uid="{15524FB2-4949-4381-AFA1-230E1D64687E}"/>
    <cellStyle name="Comma [0] 14 3 3 6" xfId="50980" xr:uid="{8442CC70-8D18-458C-A845-072CDD00D413}"/>
    <cellStyle name="Comma [0] 14 3 3 7" xfId="29214" xr:uid="{E492EC6E-DDB2-47D3-A813-5AFCAB17493C}"/>
    <cellStyle name="Comma [0] 14 3 3 8" xfId="7349" xr:uid="{78FFDAA6-C780-4903-B114-CE51E2008213}"/>
    <cellStyle name="Comma [0] 14 3 4" xfId="1383" xr:uid="{17AE80E2-F924-45CC-A7E8-3D5288F00DD4}"/>
    <cellStyle name="Comma [0] 14 3 4 2" xfId="5056" xr:uid="{3E0FF1FB-898E-4DB9-9B00-962BDB20FB13}"/>
    <cellStyle name="Comma [0] 14 3 4 2 2" xfId="7363" xr:uid="{BC803AA7-B68E-4078-BA2B-112D48FE2C75}"/>
    <cellStyle name="Comma [0] 14 3 4 2 2 2" xfId="29228" xr:uid="{3DE4EC9F-2513-4EF4-A711-E140AD5AB277}"/>
    <cellStyle name="Comma [0] 14 3 4 2 3" xfId="7364" xr:uid="{E0545E50-2129-4EF5-80D4-ABD729202324}"/>
    <cellStyle name="Comma [0] 14 3 4 2 3 2" xfId="29229" xr:uid="{E6536E4A-0043-4ACF-9842-D7210AAA54F2}"/>
    <cellStyle name="Comma [0] 14 3 4 2 4" xfId="7365" xr:uid="{921D5272-B836-4D43-8A82-B96688006848}"/>
    <cellStyle name="Comma [0] 14 3 4 2 4 2" xfId="29230" xr:uid="{79BCB43C-580E-4C83-AE00-9F73A53D3B0B}"/>
    <cellStyle name="Comma [0] 14 3 4 2 5" xfId="7366" xr:uid="{859606E5-3ED7-4EE5-8320-3A3F9FC657A0}"/>
    <cellStyle name="Comma [0] 14 3 4 2 5 2" xfId="29231" xr:uid="{A968A72C-AB69-4BF1-82DD-31FD32EAA91E}"/>
    <cellStyle name="Comma [0] 14 3 4 2 6" xfId="55143" xr:uid="{29932559-4136-468E-AD80-B7EA2D253E75}"/>
    <cellStyle name="Comma [0] 14 3 4 2 7" xfId="29227" xr:uid="{D0482D42-0368-4FD2-A62B-C970D7BFC96F}"/>
    <cellStyle name="Comma [0] 14 3 4 2 8" xfId="7362" xr:uid="{412B2D20-223A-4E98-9B20-5600B5689B46}"/>
    <cellStyle name="Comma [0] 14 3 4 3" xfId="2429" xr:uid="{487C1FA4-38C5-4BCB-9048-61F90B01D1A8}"/>
    <cellStyle name="Comma [0] 14 3 4 3 2" xfId="7368" xr:uid="{B59EA8A7-D701-4F4B-BB24-118D7C3F7632}"/>
    <cellStyle name="Comma [0] 14 3 4 3 2 2" xfId="29233" xr:uid="{A17C4F50-100B-47A1-9B9D-DBF88BFB5296}"/>
    <cellStyle name="Comma [0] 14 3 4 3 3" xfId="7369" xr:uid="{511DA67E-FFBB-4FF0-9F3D-FD64BA9142FB}"/>
    <cellStyle name="Comma [0] 14 3 4 3 3 2" xfId="29234" xr:uid="{312466DA-3D96-4C6A-BB17-B91068C47B17}"/>
    <cellStyle name="Comma [0] 14 3 4 3 4" xfId="7370" xr:uid="{802B32D6-D9D0-494A-A481-77CFA729B881}"/>
    <cellStyle name="Comma [0] 14 3 4 3 4 2" xfId="29235" xr:uid="{973445E6-9A05-4E5C-9658-7694634A54D5}"/>
    <cellStyle name="Comma [0] 14 3 4 3 5" xfId="52517" xr:uid="{61BFF635-28CD-45E0-A49B-46B814A56699}"/>
    <cellStyle name="Comma [0] 14 3 4 3 6" xfId="29232" xr:uid="{A9A31B77-EAD7-40D1-A3E9-5806AFFCEC20}"/>
    <cellStyle name="Comma [0] 14 3 4 3 7" xfId="7367" xr:uid="{70C537E0-1D62-4760-854E-7F8081B4AA70}"/>
    <cellStyle name="Comma [0] 14 3 4 4" xfId="7371" xr:uid="{18169FA2-95BE-498B-AF29-54D6B69651B6}"/>
    <cellStyle name="Comma [0] 14 3 4 4 2" xfId="29236" xr:uid="{1D55BEEB-24C5-4A82-9CCE-4E80DE75D9EE}"/>
    <cellStyle name="Comma [0] 14 3 4 5" xfId="7372" xr:uid="{1ACDA5F3-2DCB-4F58-98C3-4B73F68DECF9}"/>
    <cellStyle name="Comma [0] 14 3 4 5 2" xfId="29237" xr:uid="{8C7766E2-F461-4B42-8ABF-BF0A2E19347A}"/>
    <cellStyle name="Comma [0] 14 3 4 6" xfId="51475" xr:uid="{8FD50608-09A4-44C5-82A2-00BD11D7788E}"/>
    <cellStyle name="Comma [0] 14 3 4 7" xfId="29226" xr:uid="{40DDAC74-F912-40E2-96D1-3F2ECBF8EC72}"/>
    <cellStyle name="Comma [0] 14 3 4 8" xfId="7361" xr:uid="{29E40D30-EBDE-4646-8E61-755D13D5476E}"/>
    <cellStyle name="Comma [0] 14 3 5" xfId="3420" xr:uid="{E2DBF519-3B42-4A30-902E-7E8EA6F8E68F}"/>
    <cellStyle name="Comma [0] 14 3 5 2" xfId="5423" xr:uid="{3AA83C40-93E6-4757-A295-9EE2CCFA1FDB}"/>
    <cellStyle name="Comma [0] 14 3 5 2 2" xfId="7375" xr:uid="{F8B3BAB5-7689-4DEC-93AA-CDB7D82B6492}"/>
    <cellStyle name="Comma [0] 14 3 5 2 2 2" xfId="29240" xr:uid="{31F72243-3A92-44AA-9CA2-C6F17F5E75B6}"/>
    <cellStyle name="Comma [0] 14 3 5 2 3" xfId="7376" xr:uid="{4E45E9D9-2145-48E6-B5AC-CC973F80486A}"/>
    <cellStyle name="Comma [0] 14 3 5 2 3 2" xfId="29241" xr:uid="{4A672A3D-5A12-44CC-9D1D-D2FC60F7376A}"/>
    <cellStyle name="Comma [0] 14 3 5 2 4" xfId="7377" xr:uid="{8ABF45E9-4472-4FA7-996B-9B9F7068CBB3}"/>
    <cellStyle name="Comma [0] 14 3 5 2 4 2" xfId="29242" xr:uid="{88F55DAD-1C48-456F-A2E6-46A529116E47}"/>
    <cellStyle name="Comma [0] 14 3 5 2 5" xfId="7378" xr:uid="{DE9BE941-B3D2-4AFA-961A-A01BB5B19930}"/>
    <cellStyle name="Comma [0] 14 3 5 2 5 2" xfId="29243" xr:uid="{E7DDAFE1-DD25-4D3D-A8A4-A495FB8941FB}"/>
    <cellStyle name="Comma [0] 14 3 5 2 6" xfId="55510" xr:uid="{78212041-3AF2-43C8-A921-879FA41CFE63}"/>
    <cellStyle name="Comma [0] 14 3 5 2 7" xfId="29239" xr:uid="{C1E88559-0E46-4628-9926-4173F674E44F}"/>
    <cellStyle name="Comma [0] 14 3 5 2 8" xfId="7374" xr:uid="{A9CD755C-E395-48BD-A3E9-BEAB2C895F2A}"/>
    <cellStyle name="Comma [0] 14 3 5 3" xfId="7379" xr:uid="{8330AA54-7124-41AD-AB74-BC9E0659512F}"/>
    <cellStyle name="Comma [0] 14 3 5 3 2" xfId="29244" xr:uid="{9C1859D2-74E1-4F46-B9BD-9D7BD5696640}"/>
    <cellStyle name="Comma [0] 14 3 5 4" xfId="7380" xr:uid="{BEC62124-6B89-40C7-8524-D821ACFE4BB0}"/>
    <cellStyle name="Comma [0] 14 3 5 4 2" xfId="29245" xr:uid="{CBC08D85-6311-4588-BF1A-4B313CFB8374}"/>
    <cellStyle name="Comma [0] 14 3 5 5" xfId="7381" xr:uid="{4AE88F16-6C0A-44D7-90FC-D11630767D5C}"/>
    <cellStyle name="Comma [0] 14 3 5 5 2" xfId="29246" xr:uid="{3E2CBED1-AED4-4E69-BE0D-D783CE7D7320}"/>
    <cellStyle name="Comma [0] 14 3 5 6" xfId="7382" xr:uid="{E04CC13D-A153-4F80-9C00-79B1D5FEAF9B}"/>
    <cellStyle name="Comma [0] 14 3 5 6 2" xfId="29247" xr:uid="{97D9D225-4C93-411E-B078-DA9D8CE90FE3}"/>
    <cellStyle name="Comma [0] 14 3 5 7" xfId="53507" xr:uid="{B1DCB059-6539-4E38-BCF7-84BC039583C0}"/>
    <cellStyle name="Comma [0] 14 3 5 8" xfId="29238" xr:uid="{72F4CB88-83F0-470D-BBE1-7960F32D8937}"/>
    <cellStyle name="Comma [0] 14 3 5 9" xfId="7373" xr:uid="{1AE7487D-B43F-4BB5-B7A0-E92EA78C9123}"/>
    <cellStyle name="Comma [0] 14 3 6" xfId="4063" xr:uid="{D5A9D2F7-9CB7-4EE2-A053-2319CECC1D99}"/>
    <cellStyle name="Comma [0] 14 3 6 2" xfId="7384" xr:uid="{7386B507-A21B-4775-804F-2ACDC1C0873F}"/>
    <cellStyle name="Comma [0] 14 3 6 2 2" xfId="29249" xr:uid="{D4CE3F8D-CCC9-47FC-9A63-E20234DCDB65}"/>
    <cellStyle name="Comma [0] 14 3 6 3" xfId="7385" xr:uid="{280C338E-A8D4-4742-9CAA-5607894826FA}"/>
    <cellStyle name="Comma [0] 14 3 6 3 2" xfId="29250" xr:uid="{3E30F6CB-F47F-4405-A0D3-498C0DA0B0AD}"/>
    <cellStyle name="Comma [0] 14 3 6 4" xfId="7386" xr:uid="{CBCB5EEA-E68E-4CA0-B97E-784948FD0FE9}"/>
    <cellStyle name="Comma [0] 14 3 6 4 2" xfId="29251" xr:uid="{38143C22-FECF-48E0-9D23-49B33CFABFAA}"/>
    <cellStyle name="Comma [0] 14 3 6 5" xfId="7387" xr:uid="{7F394367-5A48-4F7D-9297-78E91A1FC54E}"/>
    <cellStyle name="Comma [0] 14 3 6 5 2" xfId="29252" xr:uid="{A8DA2B5C-7531-4528-BFB1-4492251484F6}"/>
    <cellStyle name="Comma [0] 14 3 6 6" xfId="54150" xr:uid="{C1DCC8EB-5115-4815-B5D7-9E375B313285}"/>
    <cellStyle name="Comma [0] 14 3 6 7" xfId="29248" xr:uid="{C4609416-6ACF-4A07-B902-80237F483E18}"/>
    <cellStyle name="Comma [0] 14 3 6 8" xfId="7383" xr:uid="{668416E5-67F3-4B48-9CE4-420AECDCFD85}"/>
    <cellStyle name="Comma [0] 14 3 7" xfId="1909" xr:uid="{30F3693D-DBEA-49D5-9E1E-0F84076795B2}"/>
    <cellStyle name="Comma [0] 14 3 7 2" xfId="7389" xr:uid="{A4C8DBCE-8D68-4013-AEDD-B0B0C5405D28}"/>
    <cellStyle name="Comma [0] 14 3 7 2 2" xfId="29254" xr:uid="{1C237AE2-91ED-415F-9D7B-D5CE43493231}"/>
    <cellStyle name="Comma [0] 14 3 7 3" xfId="7390" xr:uid="{0BD9F2BC-BA9A-4323-AA1D-14756382200F}"/>
    <cellStyle name="Comma [0] 14 3 7 3 2" xfId="29255" xr:uid="{75537077-D25B-4984-86AC-116DE5B427ED}"/>
    <cellStyle name="Comma [0] 14 3 7 4" xfId="7391" xr:uid="{A1BECDEC-184C-47D5-AA94-385EF0CFCF34}"/>
    <cellStyle name="Comma [0] 14 3 7 4 2" xfId="29256" xr:uid="{C1033296-75EC-4D58-94D6-E15964518D72}"/>
    <cellStyle name="Comma [0] 14 3 7 5" xfId="51998" xr:uid="{7066C6F6-2591-4E1F-8B32-A09EE6F6E72F}"/>
    <cellStyle name="Comma [0] 14 3 7 6" xfId="29253" xr:uid="{6543A5A7-B371-4206-AEA9-F9E22BFF4A0E}"/>
    <cellStyle name="Comma [0] 14 3 7 7" xfId="7388" xr:uid="{063CECD2-BE96-476D-AB4E-CDCB1F0B5D6E}"/>
    <cellStyle name="Comma [0] 14 3 8" xfId="7392" xr:uid="{B0BF1F76-B508-4AC7-B396-D6BA7B9E4745}"/>
    <cellStyle name="Comma [0] 14 3 8 2" xfId="29257" xr:uid="{7AD41DDF-425C-430E-B6FF-586FCB6FD71A}"/>
    <cellStyle name="Comma [0] 14 3 9" xfId="7393" xr:uid="{558D56DB-3923-4ABF-AC13-D862CB8F77A9}"/>
    <cellStyle name="Comma [0] 14 3 9 2" xfId="29258" xr:uid="{C059E6C1-3AD9-4371-875D-21FC8567856A}"/>
    <cellStyle name="Comma [0] 14 4" xfId="508" xr:uid="{3281DD6C-FA66-42AC-984B-A4284DBD05FC}"/>
    <cellStyle name="Comma [0] 14 4 10" xfId="29259" xr:uid="{94A9AD14-51FE-41A7-B342-A257F0037661}"/>
    <cellStyle name="Comma [0] 14 4 11" xfId="7394" xr:uid="{F523DCCD-61CE-42E9-B848-EA0194E38814}"/>
    <cellStyle name="Comma [0] 14 4 2" xfId="1013" xr:uid="{F9405C22-8EB5-42F8-B5C7-B991658AB6DB}"/>
    <cellStyle name="Comma [0] 14 4 2 2" xfId="4716" xr:uid="{D85A006E-DDCE-483D-AA1B-4994C6FD20D1}"/>
    <cellStyle name="Comma [0] 14 4 2 2 2" xfId="7397" xr:uid="{BDEC5EDD-996B-45DA-A383-31FED41873B0}"/>
    <cellStyle name="Comma [0] 14 4 2 2 2 2" xfId="29262" xr:uid="{DB71F380-D621-4EFD-BF72-92622AC8F3B6}"/>
    <cellStyle name="Comma [0] 14 4 2 2 3" xfId="7398" xr:uid="{EF3DB1C9-2197-4809-8405-A22AC2095ACC}"/>
    <cellStyle name="Comma [0] 14 4 2 2 3 2" xfId="29263" xr:uid="{0D9BA5CC-01D7-4978-8385-9EE2C6295CE6}"/>
    <cellStyle name="Comma [0] 14 4 2 2 4" xfId="7399" xr:uid="{1DA31B26-ED1F-4CEF-A126-7A8120B016B1}"/>
    <cellStyle name="Comma [0] 14 4 2 2 4 2" xfId="29264" xr:uid="{6EC1658C-E3AF-4191-AB80-0DCC0BB06416}"/>
    <cellStyle name="Comma [0] 14 4 2 2 5" xfId="7400" xr:uid="{21801FB7-88CE-4ADD-8C2F-C22498DFF895}"/>
    <cellStyle name="Comma [0] 14 4 2 2 5 2" xfId="29265" xr:uid="{D25B2949-8C74-41B6-8ECB-5053DFFF4EFF}"/>
    <cellStyle name="Comma [0] 14 4 2 2 6" xfId="54803" xr:uid="{95F1FA4F-3F35-47C4-BBE3-56E31E0D6F98}"/>
    <cellStyle name="Comma [0] 14 4 2 2 7" xfId="29261" xr:uid="{5D74BE8A-3C82-42F3-893D-EEAC4BEEF014}"/>
    <cellStyle name="Comma [0] 14 4 2 2 8" xfId="7396" xr:uid="{D9C3F8E9-63EE-4728-AB0B-C048FB7027AD}"/>
    <cellStyle name="Comma [0] 14 4 2 3" xfId="3051" xr:uid="{60F5E951-47FC-4BD4-928A-7EC0522EB4E3}"/>
    <cellStyle name="Comma [0] 14 4 2 3 2" xfId="7402" xr:uid="{544C1C90-309C-4FCF-A303-ED3A53B62757}"/>
    <cellStyle name="Comma [0] 14 4 2 3 2 2" xfId="29267" xr:uid="{6F1C563D-E63E-4FC6-9AB6-E02A25C5F36D}"/>
    <cellStyle name="Comma [0] 14 4 2 3 3" xfId="7403" xr:uid="{F8E2AF79-62C0-4876-8D7A-07BDF4CB30EB}"/>
    <cellStyle name="Comma [0] 14 4 2 3 3 2" xfId="29268" xr:uid="{382241D9-F325-418B-8122-11C7F002A4DC}"/>
    <cellStyle name="Comma [0] 14 4 2 3 4" xfId="7404" xr:uid="{E3BE84E2-FE58-48FA-B5D3-0CDC91F23ACF}"/>
    <cellStyle name="Comma [0] 14 4 2 3 4 2" xfId="29269" xr:uid="{B163B529-575A-4DA8-A966-948181E5EA9D}"/>
    <cellStyle name="Comma [0] 14 4 2 3 5" xfId="53138" xr:uid="{485F057D-9DFA-4ABE-B30D-65D366F5AFF7}"/>
    <cellStyle name="Comma [0] 14 4 2 3 6" xfId="29266" xr:uid="{CC53E2CE-8601-4D20-8E86-04C933D42255}"/>
    <cellStyle name="Comma [0] 14 4 2 3 7" xfId="7401" xr:uid="{272457EE-E0D4-45AD-8041-CC0828C17EBE}"/>
    <cellStyle name="Comma [0] 14 4 2 4" xfId="7405" xr:uid="{AC4835AA-766A-455E-BCAE-F020E38025F0}"/>
    <cellStyle name="Comma [0] 14 4 2 4 2" xfId="29270" xr:uid="{A87F004D-C915-4E2F-818A-ABA05A52EDCF}"/>
    <cellStyle name="Comma [0] 14 4 2 5" xfId="7406" xr:uid="{5EE745C1-02D5-4D9D-BC26-1A3C2D6220A0}"/>
    <cellStyle name="Comma [0] 14 4 2 5 2" xfId="29271" xr:uid="{8F817AD5-E29A-43D6-ABFA-00917A929C36}"/>
    <cellStyle name="Comma [0] 14 4 2 6" xfId="51105" xr:uid="{366AF292-1319-4C07-94FF-B66BCF68B942}"/>
    <cellStyle name="Comma [0] 14 4 2 7" xfId="29260" xr:uid="{82055252-C468-4466-A95A-2D055B216554}"/>
    <cellStyle name="Comma [0] 14 4 2 8" xfId="7395" xr:uid="{69D1C274-A2E6-4252-B33F-45C99D3FD3D3}"/>
    <cellStyle name="Comma [0] 14 4 3" xfId="1507" xr:uid="{4B4E6E7E-4DE7-4B3B-8409-32AB7C7C266C}"/>
    <cellStyle name="Comma [0] 14 4 3 2" xfId="5147" xr:uid="{1DA1B16F-3FE4-40FF-B603-C5D0AE49649F}"/>
    <cellStyle name="Comma [0] 14 4 3 2 2" xfId="7409" xr:uid="{FAC7DA43-26CE-4829-AFB0-BE1B46F20967}"/>
    <cellStyle name="Comma [0] 14 4 3 2 2 2" xfId="29274" xr:uid="{C5EFE2CC-CEB5-4AE0-A558-EE3807E7CDAD}"/>
    <cellStyle name="Comma [0] 14 4 3 2 3" xfId="7410" xr:uid="{20E81A47-9B7A-4B82-858C-756C94896DA3}"/>
    <cellStyle name="Comma [0] 14 4 3 2 3 2" xfId="29275" xr:uid="{3F6CAD24-CBD6-4868-A985-49E743290DAA}"/>
    <cellStyle name="Comma [0] 14 4 3 2 4" xfId="7411" xr:uid="{532EB81A-2385-43E7-8105-A2E02F5A6E5B}"/>
    <cellStyle name="Comma [0] 14 4 3 2 4 2" xfId="29276" xr:uid="{14880F7D-BC8B-4828-9681-7EB621FCD205}"/>
    <cellStyle name="Comma [0] 14 4 3 2 5" xfId="7412" xr:uid="{15196D91-A4AE-4103-BEE5-F0CE362160AE}"/>
    <cellStyle name="Comma [0] 14 4 3 2 5 2" xfId="29277" xr:uid="{9EE18E14-E416-4168-8D79-7FA923EEF8D4}"/>
    <cellStyle name="Comma [0] 14 4 3 2 6" xfId="55234" xr:uid="{921609A8-AFDE-4FD8-B4A9-FEF45086D6BF}"/>
    <cellStyle name="Comma [0] 14 4 3 2 7" xfId="29273" xr:uid="{8CDEAA2E-3F35-4CB8-A38F-6E3E8C88B6C1}"/>
    <cellStyle name="Comma [0] 14 4 3 2 8" xfId="7408" xr:uid="{193D466F-35F0-4A48-9ACB-D546F28E53F3}"/>
    <cellStyle name="Comma [0] 14 4 3 3" xfId="2554" xr:uid="{195BF36E-252B-45A6-A9AD-9415FAB11B47}"/>
    <cellStyle name="Comma [0] 14 4 3 3 2" xfId="7414" xr:uid="{7D406143-979B-4310-A90E-DAC66E1CEDD3}"/>
    <cellStyle name="Comma [0] 14 4 3 3 2 2" xfId="29279" xr:uid="{868338DE-23E0-4332-B825-5FFC2BBCA40E}"/>
    <cellStyle name="Comma [0] 14 4 3 3 3" xfId="7415" xr:uid="{1F472B49-177F-48E1-9624-A92FFAEC9759}"/>
    <cellStyle name="Comma [0] 14 4 3 3 3 2" xfId="29280" xr:uid="{FD5B66C1-9636-47A7-84F1-47B643D05215}"/>
    <cellStyle name="Comma [0] 14 4 3 3 4" xfId="7416" xr:uid="{548D61DB-385C-4CB4-A20A-41060CAE7C47}"/>
    <cellStyle name="Comma [0] 14 4 3 3 4 2" xfId="29281" xr:uid="{5DB32BF2-A795-4791-AB87-60B18237AFA6}"/>
    <cellStyle name="Comma [0] 14 4 3 3 5" xfId="52642" xr:uid="{B86F8C2B-53BA-4023-A0AC-87F467EE249D}"/>
    <cellStyle name="Comma [0] 14 4 3 3 6" xfId="29278" xr:uid="{D8667160-4A1A-463C-80FB-D03A0F3B678B}"/>
    <cellStyle name="Comma [0] 14 4 3 3 7" xfId="7413" xr:uid="{72C4B0BA-0185-4B72-B8CB-64854CD49D3E}"/>
    <cellStyle name="Comma [0] 14 4 3 4" xfId="7417" xr:uid="{B08A8008-5A0A-40DB-8747-5E36A1DD30A0}"/>
    <cellStyle name="Comma [0] 14 4 3 4 2" xfId="29282" xr:uid="{663D0F32-9D06-4B4C-831B-D59067791CCB}"/>
    <cellStyle name="Comma [0] 14 4 3 5" xfId="7418" xr:uid="{12725152-ED76-42A5-B446-86ABF540C5EB}"/>
    <cellStyle name="Comma [0] 14 4 3 5 2" xfId="29283" xr:uid="{4E1DCCE3-5C0D-4E1C-BC48-1D3B5CE37C57}"/>
    <cellStyle name="Comma [0] 14 4 3 6" xfId="51599" xr:uid="{5BF769F4-5C47-439B-AE18-CAAC833F48DE}"/>
    <cellStyle name="Comma [0] 14 4 3 7" xfId="29272" xr:uid="{7524448E-8ADB-4717-A9ED-3B809B80668D}"/>
    <cellStyle name="Comma [0] 14 4 3 8" xfId="7407" xr:uid="{5883E27A-5FC6-4702-8AB1-1456559840CE}"/>
    <cellStyle name="Comma [0] 14 4 4" xfId="3546" xr:uid="{0754B544-3887-48FF-8630-74C0DC7F4474}"/>
    <cellStyle name="Comma [0] 14 4 4 2" xfId="5515" xr:uid="{2D6E9366-AAF0-419B-9EB3-CCCB02BF8F97}"/>
    <cellStyle name="Comma [0] 14 4 4 2 2" xfId="7421" xr:uid="{37D0FD9F-E2B8-426D-A054-A1EEE5D7E699}"/>
    <cellStyle name="Comma [0] 14 4 4 2 2 2" xfId="29286" xr:uid="{C2D4E5A6-599C-4882-AD90-531D3342A356}"/>
    <cellStyle name="Comma [0] 14 4 4 2 3" xfId="7422" xr:uid="{B8B136BA-1FE6-4CC7-92F9-AF8E711B0E1D}"/>
    <cellStyle name="Comma [0] 14 4 4 2 3 2" xfId="29287" xr:uid="{5E51A96D-18E6-44E1-B0A8-A5FA1DD9F417}"/>
    <cellStyle name="Comma [0] 14 4 4 2 4" xfId="7423" xr:uid="{CD4B4D25-102D-40FF-AF52-ACE639CCE571}"/>
    <cellStyle name="Comma [0] 14 4 4 2 4 2" xfId="29288" xr:uid="{78F6D0DA-FE25-4BC4-9D7D-324B3A78840B}"/>
    <cellStyle name="Comma [0] 14 4 4 2 5" xfId="7424" xr:uid="{323ADCA7-9800-40B0-A69B-D8BF7379155F}"/>
    <cellStyle name="Comma [0] 14 4 4 2 5 2" xfId="29289" xr:uid="{43F5AEB5-E8CB-4628-90C4-0EC029BA45E2}"/>
    <cellStyle name="Comma [0] 14 4 4 2 6" xfId="55602" xr:uid="{6F63163F-8207-451E-AD4D-C5E966698467}"/>
    <cellStyle name="Comma [0] 14 4 4 2 7" xfId="29285" xr:uid="{1078EB19-6A72-4473-A249-1A8F7C00143F}"/>
    <cellStyle name="Comma [0] 14 4 4 2 8" xfId="7420" xr:uid="{F918104E-4B8A-465E-94F1-6EA9C647622B}"/>
    <cellStyle name="Comma [0] 14 4 4 3" xfId="7425" xr:uid="{68377B0D-E1BD-4595-8DF8-545260CD8894}"/>
    <cellStyle name="Comma [0] 14 4 4 3 2" xfId="29290" xr:uid="{D779A28A-2748-4392-B7ED-DA3B1D6A9BAE}"/>
    <cellStyle name="Comma [0] 14 4 4 4" xfId="7426" xr:uid="{D53F9AD0-1D03-4EB0-B52E-A23A0B69CADC}"/>
    <cellStyle name="Comma [0] 14 4 4 4 2" xfId="29291" xr:uid="{7BB62F09-25C6-4703-9C80-5F7DDFA4ADB4}"/>
    <cellStyle name="Comma [0] 14 4 4 5" xfId="7427" xr:uid="{F2B2A139-5EB7-458D-9B2F-88887DD6908F}"/>
    <cellStyle name="Comma [0] 14 4 4 5 2" xfId="29292" xr:uid="{A91B1C0D-DEE8-4D1B-848A-3975B86D36C0}"/>
    <cellStyle name="Comma [0] 14 4 4 6" xfId="7428" xr:uid="{9A95EE4C-1E69-4292-91F6-84FB10376260}"/>
    <cellStyle name="Comma [0] 14 4 4 6 2" xfId="29293" xr:uid="{0F03650E-1497-42E3-8D4F-A129D6F85265}"/>
    <cellStyle name="Comma [0] 14 4 4 7" xfId="53633" xr:uid="{09DA3C53-1016-45B3-90A8-074BE1C614F2}"/>
    <cellStyle name="Comma [0] 14 4 4 8" xfId="29284" xr:uid="{3F68CC2B-5076-41CB-B79B-9010B40C7DF6}"/>
    <cellStyle name="Comma [0] 14 4 4 9" xfId="7419" xr:uid="{7A96F5A6-DBFF-4452-91A5-459C09EC6BE1}"/>
    <cellStyle name="Comma [0] 14 4 5" xfId="4219" xr:uid="{A76AF5CD-5350-4EBF-ADB5-6B48CAD9C0AC}"/>
    <cellStyle name="Comma [0] 14 4 5 2" xfId="7430" xr:uid="{B2C91BBD-466A-4CAB-8FB4-87DEB5C87AB4}"/>
    <cellStyle name="Comma [0] 14 4 5 2 2" xfId="29295" xr:uid="{1CF35027-CFC7-4E58-BD89-0D70460FD917}"/>
    <cellStyle name="Comma [0] 14 4 5 3" xfId="7431" xr:uid="{1F110463-AB49-4D78-BBDE-0A42C895F3DF}"/>
    <cellStyle name="Comma [0] 14 4 5 3 2" xfId="29296" xr:uid="{1B06FB48-0014-418D-8057-2196535E13E3}"/>
    <cellStyle name="Comma [0] 14 4 5 4" xfId="7432" xr:uid="{7A0702B7-3B41-46F8-9AB4-3F3DAE658D84}"/>
    <cellStyle name="Comma [0] 14 4 5 4 2" xfId="29297" xr:uid="{15701DEA-3AD1-4FAF-8D25-6CC106A30D4D}"/>
    <cellStyle name="Comma [0] 14 4 5 5" xfId="7433" xr:uid="{4DF4E03F-2682-48C9-9633-0ABCF3E39D83}"/>
    <cellStyle name="Comma [0] 14 4 5 5 2" xfId="29298" xr:uid="{8FB60A1B-0445-4677-BF9A-663600DB12CC}"/>
    <cellStyle name="Comma [0] 14 4 5 6" xfId="54306" xr:uid="{167A80E4-3895-4F0F-8FA0-7E431367ECEA}"/>
    <cellStyle name="Comma [0] 14 4 5 7" xfId="29294" xr:uid="{F727C367-6D2C-472C-B180-54F67CA0F435}"/>
    <cellStyle name="Comma [0] 14 4 5 8" xfId="7429" xr:uid="{4B34738F-D778-4743-A3D5-6F711CDF55C1}"/>
    <cellStyle name="Comma [0] 14 4 6" xfId="2033" xr:uid="{FBE5CAD6-620C-4DF0-92CD-95395607A9EF}"/>
    <cellStyle name="Comma [0] 14 4 6 2" xfId="7435" xr:uid="{C39E3F8B-F7C9-4035-BA47-C5018355E124}"/>
    <cellStyle name="Comma [0] 14 4 6 2 2" xfId="29300" xr:uid="{3C55A29F-1436-497F-BE40-541A407BC908}"/>
    <cellStyle name="Comma [0] 14 4 6 3" xfId="7436" xr:uid="{0C054A28-3823-48DC-AEB1-7CB77603A097}"/>
    <cellStyle name="Comma [0] 14 4 6 3 2" xfId="29301" xr:uid="{7BC01699-C34C-48D7-BE40-76EB4CB19FC7}"/>
    <cellStyle name="Comma [0] 14 4 6 4" xfId="7437" xr:uid="{0FFEEEF5-311F-4F6E-A0F7-AD5378018AD7}"/>
    <cellStyle name="Comma [0] 14 4 6 4 2" xfId="29302" xr:uid="{06B72A0C-F970-4D4C-ABBA-EA67DCECA765}"/>
    <cellStyle name="Comma [0] 14 4 6 5" xfId="52122" xr:uid="{107E44DC-2CB5-4185-ABF5-884FFA1543B9}"/>
    <cellStyle name="Comma [0] 14 4 6 6" xfId="29299" xr:uid="{F183F305-40DF-4258-A2B0-F992A27B1B66}"/>
    <cellStyle name="Comma [0] 14 4 6 7" xfId="7434" xr:uid="{2A9D8D1D-6077-445A-9908-952557AB5051}"/>
    <cellStyle name="Comma [0] 14 4 7" xfId="7438" xr:uid="{AE8656F0-8191-4899-9B67-250F8B022ABB}"/>
    <cellStyle name="Comma [0] 14 4 7 2" xfId="29303" xr:uid="{F1AA87F1-1A40-4E34-A832-8121BB5C5C81}"/>
    <cellStyle name="Comma [0] 14 4 8" xfId="7439" xr:uid="{5E4208F1-CD09-4750-B1DE-C8D29669A651}"/>
    <cellStyle name="Comma [0] 14 4 8 2" xfId="29304" xr:uid="{1324A425-7D3E-4A88-ACE0-3EF5F682A054}"/>
    <cellStyle name="Comma [0] 14 4 9" xfId="50602" xr:uid="{9C72264C-FECA-4CB4-8662-382DBD6DA03F}"/>
    <cellStyle name="Comma [0] 14 5" xfId="765" xr:uid="{3CFC4225-24C6-43B4-B4FF-38D3F0DA1123}"/>
    <cellStyle name="Comma [0] 14 5 2" xfId="4468" xr:uid="{1F70BCE4-05DA-46DE-B8FF-D1D8E97246B2}"/>
    <cellStyle name="Comma [0] 14 5 2 2" xfId="7442" xr:uid="{377164C8-46B3-442D-AF22-8C707093894C}"/>
    <cellStyle name="Comma [0] 14 5 2 2 2" xfId="29307" xr:uid="{675DFFC4-9B80-4F50-97B8-CC859F8CABF7}"/>
    <cellStyle name="Comma [0] 14 5 2 3" xfId="7443" xr:uid="{0D9555BB-4EC6-4225-93B6-7596C9150F73}"/>
    <cellStyle name="Comma [0] 14 5 2 3 2" xfId="29308" xr:uid="{4419B38F-F484-42DB-A355-2DDD6A36AB50}"/>
    <cellStyle name="Comma [0] 14 5 2 4" xfId="7444" xr:uid="{5F864500-D5DC-4A6E-84C1-3E69E3A0A776}"/>
    <cellStyle name="Comma [0] 14 5 2 4 2" xfId="29309" xr:uid="{E1FB9438-4F6C-42D4-99E9-24A5989EDE2A}"/>
    <cellStyle name="Comma [0] 14 5 2 5" xfId="7445" xr:uid="{048FF5F6-9743-4CEB-85A7-70C52B6B7ADB}"/>
    <cellStyle name="Comma [0] 14 5 2 5 2" xfId="29310" xr:uid="{852CC63C-F52E-4B4F-BEAC-8FD73A46BD6C}"/>
    <cellStyle name="Comma [0] 14 5 2 6" xfId="54555" xr:uid="{D33E4DF3-7266-4C4F-9049-DE3AD8A1D04B}"/>
    <cellStyle name="Comma [0] 14 5 2 7" xfId="29306" xr:uid="{5E300DF4-CB48-4150-9144-79A18787DE98}"/>
    <cellStyle name="Comma [0] 14 5 2 8" xfId="7441" xr:uid="{DBCBED8D-369D-4A69-9047-742736DE7204}"/>
    <cellStyle name="Comma [0] 14 5 3" xfId="2803" xr:uid="{7278FA17-3728-48DC-978C-80CED9A4DE68}"/>
    <cellStyle name="Comma [0] 14 5 3 2" xfId="7447" xr:uid="{F52D2F76-F0A6-4792-B818-CC478511E5A4}"/>
    <cellStyle name="Comma [0] 14 5 3 2 2" xfId="29312" xr:uid="{3901827F-3F66-4538-85E6-DE89307B615C}"/>
    <cellStyle name="Comma [0] 14 5 3 3" xfId="7448" xr:uid="{44D57660-CD40-4DBF-9367-494FAAA556B6}"/>
    <cellStyle name="Comma [0] 14 5 3 3 2" xfId="29313" xr:uid="{84EEEEC4-F85D-4D37-83AF-1A7FDBFEEF82}"/>
    <cellStyle name="Comma [0] 14 5 3 4" xfId="7449" xr:uid="{4A837B2B-5242-4D21-ABA4-D9F8464940A3}"/>
    <cellStyle name="Comma [0] 14 5 3 4 2" xfId="29314" xr:uid="{FD022021-C63D-45C5-BC4C-499F1861B0FC}"/>
    <cellStyle name="Comma [0] 14 5 3 5" xfId="52890" xr:uid="{112DBC4E-9149-40A5-8DB8-F796783C93CB}"/>
    <cellStyle name="Comma [0] 14 5 3 6" xfId="29311" xr:uid="{17CA443A-965F-4E8E-A87C-0D529212A477}"/>
    <cellStyle name="Comma [0] 14 5 3 7" xfId="7446" xr:uid="{DE2765EF-0315-4E34-B607-F108AC3EDC02}"/>
    <cellStyle name="Comma [0] 14 5 4" xfId="7450" xr:uid="{59FD3709-EEB3-42C6-A21B-294708CAF70B}"/>
    <cellStyle name="Comma [0] 14 5 4 2" xfId="29315" xr:uid="{D0EBB42B-7655-4CE6-A6F3-AF00EE539086}"/>
    <cellStyle name="Comma [0] 14 5 5" xfId="7451" xr:uid="{D2C6ECF7-D320-40BD-A053-7897BE9667B8}"/>
    <cellStyle name="Comma [0] 14 5 5 2" xfId="29316" xr:uid="{858649D0-A80F-4133-A6B1-6FE532800AEF}"/>
    <cellStyle name="Comma [0] 14 5 6" xfId="50857" xr:uid="{695856E7-774B-41D5-83E8-632BADC018AE}"/>
    <cellStyle name="Comma [0] 14 5 7" xfId="29305" xr:uid="{F70AE828-CDD9-4367-B5EF-875F09FA098F}"/>
    <cellStyle name="Comma [0] 14 5 8" xfId="7440" xr:uid="{678D0F0E-0D48-4C35-B489-D18C69CC77EF}"/>
    <cellStyle name="Comma [0] 14 6" xfId="1260" xr:uid="{0A96DFCC-0756-4FF3-B900-88EB6391780C}"/>
    <cellStyle name="Comma [0] 14 6 2" xfId="4964" xr:uid="{D3A37036-FC60-4432-B4E6-49943D553CCD}"/>
    <cellStyle name="Comma [0] 14 6 2 2" xfId="7454" xr:uid="{6C5AC098-FE85-4718-BEFF-5763065DBD76}"/>
    <cellStyle name="Comma [0] 14 6 2 2 2" xfId="29319" xr:uid="{D5385AB0-BE47-41D2-BE76-C25DBE20C0AA}"/>
    <cellStyle name="Comma [0] 14 6 2 3" xfId="7455" xr:uid="{B2A98E97-6670-4D57-9134-89F4811C781D}"/>
    <cellStyle name="Comma [0] 14 6 2 3 2" xfId="29320" xr:uid="{73BE679D-910A-40B2-9156-ACD2607625C4}"/>
    <cellStyle name="Comma [0] 14 6 2 4" xfId="7456" xr:uid="{7B1A3570-ECFD-45C2-9148-B03153E10F46}"/>
    <cellStyle name="Comma [0] 14 6 2 4 2" xfId="29321" xr:uid="{1A516B72-C8E4-4D2A-AEE4-379B250E6CB9}"/>
    <cellStyle name="Comma [0] 14 6 2 5" xfId="7457" xr:uid="{1C76347D-3B49-4D71-881F-D1C01B48DD47}"/>
    <cellStyle name="Comma [0] 14 6 2 5 2" xfId="29322" xr:uid="{DF268BC2-7E9D-4B2E-97C2-B8C4B7584889}"/>
    <cellStyle name="Comma [0] 14 6 2 6" xfId="55051" xr:uid="{A2C260D1-E2B9-4118-85D8-29E3D526827A}"/>
    <cellStyle name="Comma [0] 14 6 2 7" xfId="29318" xr:uid="{43D0775F-A468-4B9D-8F59-3CEB09ED06D6}"/>
    <cellStyle name="Comma [0] 14 6 2 8" xfId="7453" xr:uid="{DAD38B5C-3E20-46C0-968B-605E5710C90C}"/>
    <cellStyle name="Comma [0] 14 6 3" xfId="2305" xr:uid="{2515ADC4-D001-4E22-88BA-8E8333BEE341}"/>
    <cellStyle name="Comma [0] 14 6 3 2" xfId="7459" xr:uid="{EE4CF5CA-2CC4-4C31-964B-CF558F3E1BAE}"/>
    <cellStyle name="Comma [0] 14 6 3 2 2" xfId="29324" xr:uid="{E0503039-236C-418A-A68C-78BD1B45E0C2}"/>
    <cellStyle name="Comma [0] 14 6 3 3" xfId="7460" xr:uid="{35677811-F21A-4262-B37A-C9428F780617}"/>
    <cellStyle name="Comma [0] 14 6 3 3 2" xfId="29325" xr:uid="{B716B2F5-8F0E-4C68-AA11-3EF9DD843F12}"/>
    <cellStyle name="Comma [0] 14 6 3 4" xfId="7461" xr:uid="{7B91941D-4A34-4371-9517-25833309BB7B}"/>
    <cellStyle name="Comma [0] 14 6 3 4 2" xfId="29326" xr:uid="{00B140EB-9E9B-46A7-AC03-A6231F8DF84F}"/>
    <cellStyle name="Comma [0] 14 6 3 5" xfId="52393" xr:uid="{9C0582D7-426A-4F19-8A5A-890DC5950D1B}"/>
    <cellStyle name="Comma [0] 14 6 3 6" xfId="29323" xr:uid="{3CC072D7-1511-4D30-BE23-9507522AB398}"/>
    <cellStyle name="Comma [0] 14 6 3 7" xfId="7458" xr:uid="{C7CECD8F-8ADE-45A3-8E13-C016E678E625}"/>
    <cellStyle name="Comma [0] 14 6 4" xfId="7462" xr:uid="{EC07CD0B-3308-4D6B-8355-4F191DF8BA27}"/>
    <cellStyle name="Comma [0] 14 6 4 2" xfId="29327" xr:uid="{041A29F5-FDBC-4C54-A93A-3A79958DE5EA}"/>
    <cellStyle name="Comma [0] 14 6 5" xfId="7463" xr:uid="{DD07E705-FFC9-41BA-B1C9-9EDA4045DE1E}"/>
    <cellStyle name="Comma [0] 14 6 5 2" xfId="29328" xr:uid="{4BE8A286-16D2-4C5B-A0E5-865C3A394E3A}"/>
    <cellStyle name="Comma [0] 14 6 6" xfId="51352" xr:uid="{227356C2-700C-41E9-BB53-E1C8B511CA29}"/>
    <cellStyle name="Comma [0] 14 6 7" xfId="29317" xr:uid="{F91F5756-C8FA-4691-8D4D-BBF92D8F0D39}"/>
    <cellStyle name="Comma [0] 14 6 8" xfId="7452" xr:uid="{F5663071-7DEB-4126-B7E0-9E25573B73DF}"/>
    <cellStyle name="Comma [0] 14 7" xfId="3297" xr:uid="{D7287EE4-392A-4B9E-8BF7-414FD71095AA}"/>
    <cellStyle name="Comma [0] 14 7 2" xfId="5331" xr:uid="{3EA9FD45-B0F5-4C31-A367-ACC8FEF81202}"/>
    <cellStyle name="Comma [0] 14 7 2 2" xfId="7466" xr:uid="{AE988730-CE7B-4D14-B3FC-D34E97915214}"/>
    <cellStyle name="Comma [0] 14 7 2 2 2" xfId="29331" xr:uid="{D5A963BE-A5CE-4B58-87F0-4E678A9071E4}"/>
    <cellStyle name="Comma [0] 14 7 2 3" xfId="7467" xr:uid="{36360642-9C74-4728-9F99-38E73049A402}"/>
    <cellStyle name="Comma [0] 14 7 2 3 2" xfId="29332" xr:uid="{969E319B-FCC7-42DE-8D0C-28B2B63BD471}"/>
    <cellStyle name="Comma [0] 14 7 2 4" xfId="7468" xr:uid="{6DB7527A-C9E3-4B7F-8F49-6BCDC9783346}"/>
    <cellStyle name="Comma [0] 14 7 2 4 2" xfId="29333" xr:uid="{545EC0ED-3DF7-4CE1-ABB6-2BE5ED16A243}"/>
    <cellStyle name="Comma [0] 14 7 2 5" xfId="7469" xr:uid="{EF9595D8-2DDB-46B7-AA0A-9D5F382CC297}"/>
    <cellStyle name="Comma [0] 14 7 2 5 2" xfId="29334" xr:uid="{87BBA08C-FC3B-4BA7-BB13-F5D98EF617A1}"/>
    <cellStyle name="Comma [0] 14 7 2 6" xfId="55418" xr:uid="{7109E2E4-554F-4516-94EF-54298C18EEFC}"/>
    <cellStyle name="Comma [0] 14 7 2 7" xfId="29330" xr:uid="{FF09D1C5-DC36-4100-A07D-E9B6581529CE}"/>
    <cellStyle name="Comma [0] 14 7 2 8" xfId="7465" xr:uid="{968D63AF-0332-45D3-BBD4-E5CCF738E819}"/>
    <cellStyle name="Comma [0] 14 7 3" xfId="7470" xr:uid="{7D075280-4186-4068-AB0A-4CF10D853BE5}"/>
    <cellStyle name="Comma [0] 14 7 3 2" xfId="29335" xr:uid="{2645BB83-7622-442A-9EDB-4B555C62AD59}"/>
    <cellStyle name="Comma [0] 14 7 4" xfId="7471" xr:uid="{645A6FA8-4104-41BC-B2B2-B2429F5D7D5D}"/>
    <cellStyle name="Comma [0] 14 7 4 2" xfId="29336" xr:uid="{2899E48F-90C7-417E-AF11-87B038C1733D}"/>
    <cellStyle name="Comma [0] 14 7 5" xfId="7472" xr:uid="{2D77001C-2C4E-4CA4-8E46-192A57BB3D4F}"/>
    <cellStyle name="Comma [0] 14 7 5 2" xfId="29337" xr:uid="{721E72AA-D0D4-4D96-A99E-623FA33C0972}"/>
    <cellStyle name="Comma [0] 14 7 6" xfId="7473" xr:uid="{8D9B3C38-FCE0-4ED4-B438-D263441F3CD1}"/>
    <cellStyle name="Comma [0] 14 7 6 2" xfId="29338" xr:uid="{189C4426-F9B5-402A-8E80-AEA02C11D301}"/>
    <cellStyle name="Comma [0] 14 7 7" xfId="53384" xr:uid="{E574F96E-421A-4647-B6D2-3595B4DEEB0A}"/>
    <cellStyle name="Comma [0] 14 7 8" xfId="29329" xr:uid="{FB8DC25D-1A86-4C77-8604-EDA30BDD0F41}"/>
    <cellStyle name="Comma [0] 14 7 9" xfId="7464" xr:uid="{9D34D315-7AC1-468F-8F49-3957E7438B6C}"/>
    <cellStyle name="Comma [0] 14 8" xfId="3877" xr:uid="{18C5C4BE-8039-4972-98A3-F9C5AF30BDD1}"/>
    <cellStyle name="Comma [0] 14 8 2" xfId="7475" xr:uid="{4D595CB3-4A3B-4866-870D-38B2F7D7069E}"/>
    <cellStyle name="Comma [0] 14 8 2 2" xfId="29340" xr:uid="{12ABB875-D847-4D85-B972-003BEA10394A}"/>
    <cellStyle name="Comma [0] 14 8 3" xfId="7476" xr:uid="{DD60F08E-7565-4961-9DCB-E79D69A23EA6}"/>
    <cellStyle name="Comma [0] 14 8 3 2" xfId="29341" xr:uid="{F9A8BD63-099C-4F6C-B602-BA69E2BEE4A4}"/>
    <cellStyle name="Comma [0] 14 8 4" xfId="7477" xr:uid="{5F686029-E26D-4F67-8692-DA6B61202046}"/>
    <cellStyle name="Comma [0] 14 8 4 2" xfId="29342" xr:uid="{F2839A41-F50D-4878-AA18-BA0884EC7894}"/>
    <cellStyle name="Comma [0] 14 8 5" xfId="7478" xr:uid="{2264110F-4CCB-4FAE-B769-1910FC6597B9}"/>
    <cellStyle name="Comma [0] 14 8 5 2" xfId="29343" xr:uid="{73EEF6B1-5278-4F37-B006-F1535CBCD00D}"/>
    <cellStyle name="Comma [0] 14 8 6" xfId="53964" xr:uid="{B1F7D142-7E12-406D-9E98-F916730865BB}"/>
    <cellStyle name="Comma [0] 14 8 7" xfId="29339" xr:uid="{5E89DE35-9EEB-4981-93F8-7FD53A93815D}"/>
    <cellStyle name="Comma [0] 14 8 8" xfId="7474" xr:uid="{EE31B02B-6E95-4427-A150-E0631AA3EF0D}"/>
    <cellStyle name="Comma [0] 14 9" xfId="1785" xr:uid="{ED46EB61-C49A-46E0-A6EF-73D917B3C884}"/>
    <cellStyle name="Comma [0] 14 9 2" xfId="7480" xr:uid="{1AB736C2-619E-409D-A44C-868A459DCDBA}"/>
    <cellStyle name="Comma [0] 14 9 2 2" xfId="29345" xr:uid="{8AB6F41F-5534-4312-B5CA-5ACED9ED3B88}"/>
    <cellStyle name="Comma [0] 14 9 3" xfId="7481" xr:uid="{5ECA6AB8-F86B-47D4-AD7F-FE6512E6B33B}"/>
    <cellStyle name="Comma [0] 14 9 3 2" xfId="29346" xr:uid="{ECE9D7D1-A1CB-4EA4-A636-92BDDF386A5E}"/>
    <cellStyle name="Comma [0] 14 9 4" xfId="7482" xr:uid="{38AF3ADC-6007-4F83-B058-087C2959EAF7}"/>
    <cellStyle name="Comma [0] 14 9 4 2" xfId="29347" xr:uid="{D22AF39E-D119-4A1F-8E67-E923A8B2370C}"/>
    <cellStyle name="Comma [0] 14 9 5" xfId="51874" xr:uid="{96721B48-3E38-4E49-A3FA-8C78BA250305}"/>
    <cellStyle name="Comma [0] 14 9 6" xfId="29344" xr:uid="{615BA5D6-6CA9-4122-8356-5D4483CDB8CD}"/>
    <cellStyle name="Comma [0] 14 9 7" xfId="7479" xr:uid="{8697B557-6CE7-446B-91F5-3D69860B3301}"/>
    <cellStyle name="Comma [0] 15" xfId="264" xr:uid="{621A55C1-8344-47C2-9FA2-4B6975C1E09B}"/>
    <cellStyle name="Comma [0] 15 10" xfId="7484" xr:uid="{79843444-1ACA-4EB1-9CC2-972171A5B637}"/>
    <cellStyle name="Comma [0] 15 10 2" xfId="29349" xr:uid="{06C8D86E-05E9-4A6B-B90E-BA64F353D288}"/>
    <cellStyle name="Comma [0] 15 11" xfId="50360" xr:uid="{773FD3AB-E6D0-48FE-B8F0-B3202EBA7CA0}"/>
    <cellStyle name="Comma [0] 15 12" xfId="29348" xr:uid="{AF2BBC4F-299A-45A8-BC01-B3C85E4EF3E2}"/>
    <cellStyle name="Comma [0] 15 13" xfId="7483" xr:uid="{BB71E9FE-05A8-4FE1-B6AB-AAF170100BFB}"/>
    <cellStyle name="Comma [0] 15 2" xfId="449" xr:uid="{C10F4319-4796-4991-AF0B-8592064058D8}"/>
    <cellStyle name="Comma [0] 15 2 10" xfId="50545" xr:uid="{713BA654-27B6-4564-A6B2-F201201AD25A}"/>
    <cellStyle name="Comma [0] 15 2 11" xfId="29350" xr:uid="{1946DA49-A41E-4448-AABB-21D0C683EC82}"/>
    <cellStyle name="Comma [0] 15 2 12" xfId="7485" xr:uid="{D30E9BDB-B03F-426C-B28D-D3633FBFEF13}"/>
    <cellStyle name="Comma [0] 15 2 2" xfId="702" xr:uid="{73078A69-48CF-4C05-A6CA-AF0127F1B2CE}"/>
    <cellStyle name="Comma [0] 15 2 2 10" xfId="29351" xr:uid="{A3419888-6C6E-4592-A738-E7E5E0F58C38}"/>
    <cellStyle name="Comma [0] 15 2 2 11" xfId="7486" xr:uid="{AF3CBB4E-7D35-4D2E-B5FF-E5B8DC4AE3D8}"/>
    <cellStyle name="Comma [0] 15 2 2 2" xfId="1207" xr:uid="{490C3405-91B2-44CE-AFB4-D6BEFD4ADDC3}"/>
    <cellStyle name="Comma [0] 15 2 2 2 2" xfId="4910" xr:uid="{5743FB8A-B722-4591-BC2A-C36AE0AE65B4}"/>
    <cellStyle name="Comma [0] 15 2 2 2 2 2" xfId="7489" xr:uid="{85417ECF-8845-474A-9B34-4A6E69F309E7}"/>
    <cellStyle name="Comma [0] 15 2 2 2 2 2 2" xfId="29354" xr:uid="{22F5301B-AB98-40A8-8D11-A76E9A31EB70}"/>
    <cellStyle name="Comma [0] 15 2 2 2 2 3" xfId="7490" xr:uid="{F5E36345-10C8-41E7-A159-6D066DD340C8}"/>
    <cellStyle name="Comma [0] 15 2 2 2 2 3 2" xfId="29355" xr:uid="{50DE1248-F501-40E8-A340-7C02B9E02867}"/>
    <cellStyle name="Comma [0] 15 2 2 2 2 4" xfId="7491" xr:uid="{95D57B56-F5BC-4839-A729-934E4F2B8C52}"/>
    <cellStyle name="Comma [0] 15 2 2 2 2 4 2" xfId="29356" xr:uid="{58E9B31F-79AA-4A83-BAEA-19E72B6959A7}"/>
    <cellStyle name="Comma [0] 15 2 2 2 2 5" xfId="7492" xr:uid="{80865520-2582-4BE0-B228-7F9DBFA6A2D2}"/>
    <cellStyle name="Comma [0] 15 2 2 2 2 5 2" xfId="29357" xr:uid="{2EF8DF1A-489A-42F3-B2FF-D8378AED6376}"/>
    <cellStyle name="Comma [0] 15 2 2 2 2 6" xfId="54997" xr:uid="{E356AB4A-41D9-498B-A201-C01D28FD6B3E}"/>
    <cellStyle name="Comma [0] 15 2 2 2 2 7" xfId="29353" xr:uid="{A4E9F834-7966-4341-95A1-210B4CF7F6A2}"/>
    <cellStyle name="Comma [0] 15 2 2 2 2 8" xfId="7488" xr:uid="{C2B22066-B711-45DD-A9C8-3952FC2DD03D}"/>
    <cellStyle name="Comma [0] 15 2 2 2 3" xfId="3245" xr:uid="{88255338-2DDB-477C-B602-1533B635E495}"/>
    <cellStyle name="Comma [0] 15 2 2 2 3 2" xfId="7494" xr:uid="{6FBFD57C-F944-4E32-9CF1-20D47C466E0E}"/>
    <cellStyle name="Comma [0] 15 2 2 2 3 2 2" xfId="29359" xr:uid="{53708284-E317-478C-B7FD-18186AB04749}"/>
    <cellStyle name="Comma [0] 15 2 2 2 3 3" xfId="7495" xr:uid="{60AEE8B0-0F76-4809-BE62-ACEB210A3CE6}"/>
    <cellStyle name="Comma [0] 15 2 2 2 3 3 2" xfId="29360" xr:uid="{47EB8107-8734-4699-B027-3F17A4D6897E}"/>
    <cellStyle name="Comma [0] 15 2 2 2 3 4" xfId="7496" xr:uid="{678ACF34-C670-476E-81AC-6F025FBFA91C}"/>
    <cellStyle name="Comma [0] 15 2 2 2 3 4 2" xfId="29361" xr:uid="{B5CD8822-C8FB-410E-92AF-4BE9B74886A0}"/>
    <cellStyle name="Comma [0] 15 2 2 2 3 5" xfId="53332" xr:uid="{B24FC2FB-CF16-44DB-9910-16D2E4C70B40}"/>
    <cellStyle name="Comma [0] 15 2 2 2 3 6" xfId="29358" xr:uid="{212667F9-CC3F-4C96-81EE-45BEFEE56AFC}"/>
    <cellStyle name="Comma [0] 15 2 2 2 3 7" xfId="7493" xr:uid="{18D3E5D2-469C-4275-A1C8-886DC2452139}"/>
    <cellStyle name="Comma [0] 15 2 2 2 4" xfId="7497" xr:uid="{466391FE-2F09-48C7-A3CB-8ADEB81BE5CC}"/>
    <cellStyle name="Comma [0] 15 2 2 2 4 2" xfId="29362" xr:uid="{EF309919-AB51-470A-A119-FE7A1B4481E6}"/>
    <cellStyle name="Comma [0] 15 2 2 2 5" xfId="7498" xr:uid="{C3D129BD-740F-47BE-8BD8-9323554AE00E}"/>
    <cellStyle name="Comma [0] 15 2 2 2 5 2" xfId="29363" xr:uid="{5127C840-69FD-48EC-BA7A-B7AA1ACA7BD3}"/>
    <cellStyle name="Comma [0] 15 2 2 2 6" xfId="51299" xr:uid="{EA44734E-9B1F-4562-A836-0801BFE5E917}"/>
    <cellStyle name="Comma [0] 15 2 2 2 7" xfId="29352" xr:uid="{44DE824D-7B35-4047-98BF-3082CBDC2037}"/>
    <cellStyle name="Comma [0] 15 2 2 2 8" xfId="7487" xr:uid="{D1416EEA-146E-428A-9058-E879EDFEF08C}"/>
    <cellStyle name="Comma [0] 15 2 2 3" xfId="1701" xr:uid="{3787F4FC-6007-46CD-A369-7AD464EEF383}"/>
    <cellStyle name="Comma [0] 15 2 2 3 2" xfId="5286" xr:uid="{63CF4083-90FF-4E03-9FC2-7C3DAC63A5CA}"/>
    <cellStyle name="Comma [0] 15 2 2 3 2 2" xfId="7501" xr:uid="{B5E7595A-22CB-4F2E-B7B1-FB441107C854}"/>
    <cellStyle name="Comma [0] 15 2 2 3 2 2 2" xfId="29366" xr:uid="{EB575D99-9128-49DC-9536-B88D04142A6A}"/>
    <cellStyle name="Comma [0] 15 2 2 3 2 3" xfId="7502" xr:uid="{EA819FC3-ADCC-4506-B145-CAAA23FE5E51}"/>
    <cellStyle name="Comma [0] 15 2 2 3 2 3 2" xfId="29367" xr:uid="{B81BECBF-0C99-4F3B-855C-08F93E9B489A}"/>
    <cellStyle name="Comma [0] 15 2 2 3 2 4" xfId="7503" xr:uid="{0764CD0F-BCB8-47E4-BBB5-3E0BA9008FF5}"/>
    <cellStyle name="Comma [0] 15 2 2 3 2 4 2" xfId="29368" xr:uid="{68A4DE6B-F5AE-4898-8EB2-DEB359236794}"/>
    <cellStyle name="Comma [0] 15 2 2 3 2 5" xfId="7504" xr:uid="{2384AEE2-0016-43DF-B9DC-8C26825EB9C4}"/>
    <cellStyle name="Comma [0] 15 2 2 3 2 5 2" xfId="29369" xr:uid="{F5026E0A-0A47-4521-A10A-4A366D3DCE22}"/>
    <cellStyle name="Comma [0] 15 2 2 3 2 6" xfId="55373" xr:uid="{35F43FFC-45E3-4ED1-84AD-44A2434437C0}"/>
    <cellStyle name="Comma [0] 15 2 2 3 2 7" xfId="29365" xr:uid="{86CCDC5A-4100-454C-A600-4AB87FE979CF}"/>
    <cellStyle name="Comma [0] 15 2 2 3 2 8" xfId="7500" xr:uid="{E0571CDA-8C30-473E-ABEC-F0B8C2C9AC65}"/>
    <cellStyle name="Comma [0] 15 2 2 3 3" xfId="2748" xr:uid="{EEB0E63A-91C6-4AF4-BFC0-ED03A7429EC9}"/>
    <cellStyle name="Comma [0] 15 2 2 3 3 2" xfId="7506" xr:uid="{67B40930-8A92-40CC-88D3-B5E454D63E50}"/>
    <cellStyle name="Comma [0] 15 2 2 3 3 2 2" xfId="29371" xr:uid="{BFA39093-1EBE-4931-9CE8-85E3C96C3734}"/>
    <cellStyle name="Comma [0] 15 2 2 3 3 3" xfId="7507" xr:uid="{C6478C5C-D97C-4577-BD2F-93D913A11539}"/>
    <cellStyle name="Comma [0] 15 2 2 3 3 3 2" xfId="29372" xr:uid="{6147F771-FC53-42FF-A81F-6E625C0755B6}"/>
    <cellStyle name="Comma [0] 15 2 2 3 3 4" xfId="7508" xr:uid="{EF5F57F2-4B50-4E6C-9854-491C5E33C86F}"/>
    <cellStyle name="Comma [0] 15 2 2 3 3 4 2" xfId="29373" xr:uid="{F79F8F2B-99D2-45FB-A335-5B03B051D640}"/>
    <cellStyle name="Comma [0] 15 2 2 3 3 5" xfId="52836" xr:uid="{26DEA507-8EC0-4EF0-9A96-8829D2632DC6}"/>
    <cellStyle name="Comma [0] 15 2 2 3 3 6" xfId="29370" xr:uid="{F3C58623-40EB-407F-9476-18EAB6463927}"/>
    <cellStyle name="Comma [0] 15 2 2 3 3 7" xfId="7505" xr:uid="{2174F5A9-AC2C-44FA-BF25-424206BF3323}"/>
    <cellStyle name="Comma [0] 15 2 2 3 4" xfId="7509" xr:uid="{B204F169-5E21-46CB-85FA-6285EF48DE87}"/>
    <cellStyle name="Comma [0] 15 2 2 3 4 2" xfId="29374" xr:uid="{A45A1A02-153E-4C93-931B-D36E39949289}"/>
    <cellStyle name="Comma [0] 15 2 2 3 5" xfId="7510" xr:uid="{79EEC791-7787-4544-B9E9-407803BEDC6C}"/>
    <cellStyle name="Comma [0] 15 2 2 3 5 2" xfId="29375" xr:uid="{79D01F46-7437-444C-98FC-59AE7A42452F}"/>
    <cellStyle name="Comma [0] 15 2 2 3 6" xfId="51793" xr:uid="{58A56B8D-E2B2-4896-9106-9DD81420C0EE}"/>
    <cellStyle name="Comma [0] 15 2 2 3 7" xfId="29364" xr:uid="{347D2754-C380-4FCC-9ED9-379E118B699B}"/>
    <cellStyle name="Comma [0] 15 2 2 3 8" xfId="7499" xr:uid="{B82F2D55-07F0-4CAB-8FCE-5B36ACFC1FF0}"/>
    <cellStyle name="Comma [0] 15 2 2 4" xfId="3740" xr:uid="{90C0A79C-C7D8-4F68-AD2A-EB7F7353A41E}"/>
    <cellStyle name="Comma [0] 15 2 2 4 2" xfId="5654" xr:uid="{33E91373-C5D0-4821-9D1F-B2DD870C99A0}"/>
    <cellStyle name="Comma [0] 15 2 2 4 2 2" xfId="7513" xr:uid="{7BDAB949-EEF6-48E6-AF73-7E4EE7775F21}"/>
    <cellStyle name="Comma [0] 15 2 2 4 2 2 2" xfId="29378" xr:uid="{C8D33613-9FBA-4AE6-8596-2FD66E2AC6AD}"/>
    <cellStyle name="Comma [0] 15 2 2 4 2 3" xfId="7514" xr:uid="{B45B1C53-1971-409E-9FDA-A236D3407BA0}"/>
    <cellStyle name="Comma [0] 15 2 2 4 2 3 2" xfId="29379" xr:uid="{A2DF76C6-B1E9-46F4-91D1-6C6554040382}"/>
    <cellStyle name="Comma [0] 15 2 2 4 2 4" xfId="7515" xr:uid="{574DAA27-3247-4B81-A63A-C693181E2E5B}"/>
    <cellStyle name="Comma [0] 15 2 2 4 2 4 2" xfId="29380" xr:uid="{F449E239-1C89-4839-96EC-36D0612AFECB}"/>
    <cellStyle name="Comma [0] 15 2 2 4 2 5" xfId="7516" xr:uid="{6FAA7135-0AFC-4E10-9320-C18371283C8F}"/>
    <cellStyle name="Comma [0] 15 2 2 4 2 5 2" xfId="29381" xr:uid="{D29EE926-1D80-4B73-A6E3-AB98CD957811}"/>
    <cellStyle name="Comma [0] 15 2 2 4 2 6" xfId="55741" xr:uid="{BC75331D-3339-43B9-A376-CD4B6D380B53}"/>
    <cellStyle name="Comma [0] 15 2 2 4 2 7" xfId="29377" xr:uid="{DF9C1495-F2BB-45DE-9F71-BDBEC0B6ED93}"/>
    <cellStyle name="Comma [0] 15 2 2 4 2 8" xfId="7512" xr:uid="{D43CD6DD-029E-485F-93C1-79B60B0520D0}"/>
    <cellStyle name="Comma [0] 15 2 2 4 3" xfId="7517" xr:uid="{80C47A8C-F352-4266-B2F3-3035C3F361DB}"/>
    <cellStyle name="Comma [0] 15 2 2 4 3 2" xfId="29382" xr:uid="{1C6BCE50-95FB-4376-ABCB-C25DB2844EDF}"/>
    <cellStyle name="Comma [0] 15 2 2 4 4" xfId="7518" xr:uid="{A93B5778-20AE-46BC-9CE3-4B64548B907C}"/>
    <cellStyle name="Comma [0] 15 2 2 4 4 2" xfId="29383" xr:uid="{D5CC7561-92EC-4B3A-8AA2-43ADFE2FB081}"/>
    <cellStyle name="Comma [0] 15 2 2 4 5" xfId="7519" xr:uid="{27F95C95-E60E-423E-9BBB-05DAA22EA7FD}"/>
    <cellStyle name="Comma [0] 15 2 2 4 5 2" xfId="29384" xr:uid="{AB466A8F-2191-4707-8922-D6FF47702C61}"/>
    <cellStyle name="Comma [0] 15 2 2 4 6" xfId="7520" xr:uid="{92F3247E-B057-4F62-8411-3A97BB37DBD7}"/>
    <cellStyle name="Comma [0] 15 2 2 4 6 2" xfId="29385" xr:uid="{897E59EC-3A37-40C0-9BD0-D22D1B3B3BA9}"/>
    <cellStyle name="Comma [0] 15 2 2 4 7" xfId="53827" xr:uid="{0CF58792-361A-469B-A15E-0E352AFFDB3A}"/>
    <cellStyle name="Comma [0] 15 2 2 4 8" xfId="29376" xr:uid="{B7284258-3A60-4EA5-9BCF-1A326D2D5D5A}"/>
    <cellStyle name="Comma [0] 15 2 2 4 9" xfId="7511" xr:uid="{9F3038AE-17BE-4DC7-A1A6-646932D4D1C8}"/>
    <cellStyle name="Comma [0] 15 2 2 5" xfId="4413" xr:uid="{93FAB652-9030-424B-B18E-DC76FC47F36C}"/>
    <cellStyle name="Comma [0] 15 2 2 5 2" xfId="7522" xr:uid="{15790255-33FA-4370-8034-66D896B76B63}"/>
    <cellStyle name="Comma [0] 15 2 2 5 2 2" xfId="29387" xr:uid="{4047A70B-663C-4A63-98CC-3FA52F10C152}"/>
    <cellStyle name="Comma [0] 15 2 2 5 3" xfId="7523" xr:uid="{2D51D87B-11EE-4EDA-83E9-F78C46C96A2A}"/>
    <cellStyle name="Comma [0] 15 2 2 5 3 2" xfId="29388" xr:uid="{7584DC70-045D-4798-9B14-A61E8B33505A}"/>
    <cellStyle name="Comma [0] 15 2 2 5 4" xfId="7524" xr:uid="{9CB2AFE2-FA8F-43CE-8E04-B449045BE6B8}"/>
    <cellStyle name="Comma [0] 15 2 2 5 4 2" xfId="29389" xr:uid="{A62FBDFB-306D-49B5-B069-0EF6788D36E1}"/>
    <cellStyle name="Comma [0] 15 2 2 5 5" xfId="7525" xr:uid="{90CE4EF1-0F05-476C-A474-6BDFE2434E8B}"/>
    <cellStyle name="Comma [0] 15 2 2 5 5 2" xfId="29390" xr:uid="{12270BA8-76C1-4C50-9FC3-302CB5462DD7}"/>
    <cellStyle name="Comma [0] 15 2 2 5 6" xfId="54500" xr:uid="{310C81FE-C35C-4B73-B973-610D20FDA183}"/>
    <cellStyle name="Comma [0] 15 2 2 5 7" xfId="29386" xr:uid="{FDC705F3-3459-43E2-ADF7-9922A9FBC98B}"/>
    <cellStyle name="Comma [0] 15 2 2 5 8" xfId="7521" xr:uid="{77D2BDAD-7E75-4559-B7D0-3EAEDAF517D4}"/>
    <cellStyle name="Comma [0] 15 2 2 6" xfId="2227" xr:uid="{E8131384-1291-411F-9694-EBE12C12EDC3}"/>
    <cellStyle name="Comma [0] 15 2 2 6 2" xfId="7527" xr:uid="{FF535945-9F3E-4E88-8505-1CD0A3653FAF}"/>
    <cellStyle name="Comma [0] 15 2 2 6 2 2" xfId="29392" xr:uid="{AA572F13-53A6-4CDA-A7A7-DA6737B47265}"/>
    <cellStyle name="Comma [0] 15 2 2 6 3" xfId="7528" xr:uid="{145A4708-6462-4DDF-8E2F-5CBFAED6FF1C}"/>
    <cellStyle name="Comma [0] 15 2 2 6 3 2" xfId="29393" xr:uid="{6DD17568-8E71-4EB9-A204-A02BBE50CBDF}"/>
    <cellStyle name="Comma [0] 15 2 2 6 4" xfId="7529" xr:uid="{31ECF0BF-8F87-4EA5-997D-54E3FD4BCB4B}"/>
    <cellStyle name="Comma [0] 15 2 2 6 4 2" xfId="29394" xr:uid="{19AB1700-1E3E-45AA-8F93-95BD4AA6B282}"/>
    <cellStyle name="Comma [0] 15 2 2 6 5" xfId="52316" xr:uid="{6A7DAF08-C1BC-4E78-9BD4-04186D5B9CFD}"/>
    <cellStyle name="Comma [0] 15 2 2 6 6" xfId="29391" xr:uid="{B9578DB8-02A1-45AE-9799-B35779CCBF20}"/>
    <cellStyle name="Comma [0] 15 2 2 6 7" xfId="7526" xr:uid="{3ACF3AC5-5340-424D-9DA6-2610A2FFDAD5}"/>
    <cellStyle name="Comma [0] 15 2 2 7" xfId="7530" xr:uid="{7A6EAB8C-B5A0-40C1-9269-35F45831670A}"/>
    <cellStyle name="Comma [0] 15 2 2 7 2" xfId="29395" xr:uid="{F8CD7461-41D7-4D9D-BD33-D729B7784E75}"/>
    <cellStyle name="Comma [0] 15 2 2 8" xfId="7531" xr:uid="{9AD44BA4-C54E-4350-ADE6-027A6C41D044}"/>
    <cellStyle name="Comma [0] 15 2 2 8 2" xfId="29396" xr:uid="{795B5BFE-56E0-4B78-B282-C4B4789609DA}"/>
    <cellStyle name="Comma [0] 15 2 2 9" xfId="50796" xr:uid="{EDC21DF6-4E68-4BAD-A14B-1C225A596A34}"/>
    <cellStyle name="Comma [0] 15 2 3" xfId="959" xr:uid="{806F389F-1E89-42A4-9713-3BD2434BF214}"/>
    <cellStyle name="Comma [0] 15 2 3 2" xfId="4662" xr:uid="{EBD72F7D-B68A-4237-817F-D1B7EED6B793}"/>
    <cellStyle name="Comma [0] 15 2 3 2 2" xfId="7534" xr:uid="{F834C3D1-C8E5-4559-9A67-1C493A7EAF5D}"/>
    <cellStyle name="Comma [0] 15 2 3 2 2 2" xfId="29399" xr:uid="{FD143E44-F11C-485A-BDB2-FD72452E6222}"/>
    <cellStyle name="Comma [0] 15 2 3 2 3" xfId="7535" xr:uid="{E8423B30-BBED-42BF-B34A-F231130D9B02}"/>
    <cellStyle name="Comma [0] 15 2 3 2 3 2" xfId="29400" xr:uid="{4BEADA5B-FACA-4DA1-99EA-FCDCA8F7D838}"/>
    <cellStyle name="Comma [0] 15 2 3 2 4" xfId="7536" xr:uid="{A01F1AFA-C754-4705-9025-E9DAC0B6F328}"/>
    <cellStyle name="Comma [0] 15 2 3 2 4 2" xfId="29401" xr:uid="{6B1CFC14-8034-4DE1-9AAC-EBFA2F46AD23}"/>
    <cellStyle name="Comma [0] 15 2 3 2 5" xfId="7537" xr:uid="{DC186EAF-9DAB-4CCD-B8C3-7F38BA573E6D}"/>
    <cellStyle name="Comma [0] 15 2 3 2 5 2" xfId="29402" xr:uid="{5456D1ED-1F09-45E1-9F52-50E2021AA9F0}"/>
    <cellStyle name="Comma [0] 15 2 3 2 6" xfId="54749" xr:uid="{4270F600-04D9-4D61-BC05-004EDAA41B0A}"/>
    <cellStyle name="Comma [0] 15 2 3 2 7" xfId="29398" xr:uid="{DB78C759-5F5D-461B-B339-17E6CF7ABC37}"/>
    <cellStyle name="Comma [0] 15 2 3 2 8" xfId="7533" xr:uid="{1142DCEA-DBC7-4F90-ADCD-9A275DCF5852}"/>
    <cellStyle name="Comma [0] 15 2 3 3" xfId="2997" xr:uid="{FF41181D-8687-42DB-9C02-3B9FD8A4EDEB}"/>
    <cellStyle name="Comma [0] 15 2 3 3 2" xfId="7539" xr:uid="{96DA73C8-7DD6-4D5C-BD2C-663276B12DD0}"/>
    <cellStyle name="Comma [0] 15 2 3 3 2 2" xfId="29404" xr:uid="{D7B373E6-3760-4818-9DBE-D31197AD0553}"/>
    <cellStyle name="Comma [0] 15 2 3 3 3" xfId="7540" xr:uid="{58BDE0A7-7085-4BAD-8971-75342D952695}"/>
    <cellStyle name="Comma [0] 15 2 3 3 3 2" xfId="29405" xr:uid="{59B594E5-CCC8-40EB-A06F-915EA388E5BB}"/>
    <cellStyle name="Comma [0] 15 2 3 3 4" xfId="7541" xr:uid="{6EC95A17-AF96-4DB4-A237-9B4757BE5874}"/>
    <cellStyle name="Comma [0] 15 2 3 3 4 2" xfId="29406" xr:uid="{AF90F144-5D17-4318-9221-BB22266829EF}"/>
    <cellStyle name="Comma [0] 15 2 3 3 5" xfId="53084" xr:uid="{3EF56FD9-EEB6-412D-8F56-1955159E6751}"/>
    <cellStyle name="Comma [0] 15 2 3 3 6" xfId="29403" xr:uid="{0C2957C0-F037-4BDD-A126-6AA0DCD8DC8C}"/>
    <cellStyle name="Comma [0] 15 2 3 3 7" xfId="7538" xr:uid="{AB7B7A91-B29B-430E-87F4-D46CE2CAC789}"/>
    <cellStyle name="Comma [0] 15 2 3 4" xfId="7542" xr:uid="{185B0B5A-5E6F-4D70-B7AB-31AE88DB1264}"/>
    <cellStyle name="Comma [0] 15 2 3 4 2" xfId="29407" xr:uid="{D7C62A0D-6F79-42CB-8C2A-2F763DA9E143}"/>
    <cellStyle name="Comma [0] 15 2 3 5" xfId="7543" xr:uid="{3087FA43-161E-4BBD-8955-BBC6D4A314E0}"/>
    <cellStyle name="Comma [0] 15 2 3 5 2" xfId="29408" xr:uid="{0F4258AB-B1F4-4B26-B2F9-9143777AF823}"/>
    <cellStyle name="Comma [0] 15 2 3 6" xfId="51051" xr:uid="{C80823CE-0C5F-4192-A725-D20B1C84A55F}"/>
    <cellStyle name="Comma [0] 15 2 3 7" xfId="29397" xr:uid="{D6BA2364-D652-458F-BFF7-E575C520DA3E}"/>
    <cellStyle name="Comma [0] 15 2 3 8" xfId="7532" xr:uid="{1FD0DA2B-4784-495E-B353-1F9AED833F1D}"/>
    <cellStyle name="Comma [0] 15 2 4" xfId="1454" xr:uid="{9D6EA5E0-A9D9-4400-881E-E1C8A33A8BCD}"/>
    <cellStyle name="Comma [0] 15 2 4 2" xfId="5102" xr:uid="{8476517F-64BE-4589-A09F-E29750411465}"/>
    <cellStyle name="Comma [0] 15 2 4 2 2" xfId="7546" xr:uid="{0A427B26-15B3-4B00-A1A6-01C38CA38F72}"/>
    <cellStyle name="Comma [0] 15 2 4 2 2 2" xfId="29411" xr:uid="{E03D25D3-827C-45B8-8602-39F843B10045}"/>
    <cellStyle name="Comma [0] 15 2 4 2 3" xfId="7547" xr:uid="{F8977633-A361-4E10-A01F-4EDC072C1E75}"/>
    <cellStyle name="Comma [0] 15 2 4 2 3 2" xfId="29412" xr:uid="{2ACCDDD3-E4CC-411B-9AB9-FFF723095713}"/>
    <cellStyle name="Comma [0] 15 2 4 2 4" xfId="7548" xr:uid="{61764350-E8FE-474E-BD46-4F0166606DF9}"/>
    <cellStyle name="Comma [0] 15 2 4 2 4 2" xfId="29413" xr:uid="{4CF7CD9B-AB76-44CF-A720-799CD6D0CE33}"/>
    <cellStyle name="Comma [0] 15 2 4 2 5" xfId="7549" xr:uid="{E43A4CCF-9925-4C9B-A37E-8470785326A9}"/>
    <cellStyle name="Comma [0] 15 2 4 2 5 2" xfId="29414" xr:uid="{A7F25C7F-4FAF-4177-A732-B84FDB0BD9AD}"/>
    <cellStyle name="Comma [0] 15 2 4 2 6" xfId="55189" xr:uid="{1C14E251-E7C9-443C-9C61-19D796179332}"/>
    <cellStyle name="Comma [0] 15 2 4 2 7" xfId="29410" xr:uid="{4F08E334-D3CF-4FAB-8416-FE935DA927F9}"/>
    <cellStyle name="Comma [0] 15 2 4 2 8" xfId="7545" xr:uid="{2EE0B636-4C95-46C9-9C8A-C0D395FEC46D}"/>
    <cellStyle name="Comma [0] 15 2 4 3" xfId="2500" xr:uid="{0A408D8E-1B11-40E1-905C-E7A66215029E}"/>
    <cellStyle name="Comma [0] 15 2 4 3 2" xfId="7551" xr:uid="{A3F7E51B-EC36-4D86-81FF-3D2A13783BD5}"/>
    <cellStyle name="Comma [0] 15 2 4 3 2 2" xfId="29416" xr:uid="{A2329A08-32BD-410C-A673-00875441D025}"/>
    <cellStyle name="Comma [0] 15 2 4 3 3" xfId="7552" xr:uid="{871B4D20-2F49-41B8-BF9C-6B8E1B5E642F}"/>
    <cellStyle name="Comma [0] 15 2 4 3 3 2" xfId="29417" xr:uid="{61918B22-169C-409D-AF1E-9084FC0D1B6A}"/>
    <cellStyle name="Comma [0] 15 2 4 3 4" xfId="7553" xr:uid="{17C44D27-2CAB-44BD-8CC3-913BD3545FC6}"/>
    <cellStyle name="Comma [0] 15 2 4 3 4 2" xfId="29418" xr:uid="{7276CC01-68A3-4170-91AD-7669C91509E4}"/>
    <cellStyle name="Comma [0] 15 2 4 3 5" xfId="52588" xr:uid="{F58E0D87-7B61-4C77-B095-0947B02CFB6F}"/>
    <cellStyle name="Comma [0] 15 2 4 3 6" xfId="29415" xr:uid="{D4463FF7-149D-4A58-B07D-FBA0438A62A9}"/>
    <cellStyle name="Comma [0] 15 2 4 3 7" xfId="7550" xr:uid="{2F990D3D-5DA8-416E-8CA9-8BC3CFB07EAB}"/>
    <cellStyle name="Comma [0] 15 2 4 4" xfId="7554" xr:uid="{D526E384-515C-47D5-92CE-829840527105}"/>
    <cellStyle name="Comma [0] 15 2 4 4 2" xfId="29419" xr:uid="{7FF1D7E5-B12A-4451-A38F-E20F5FEA59FF}"/>
    <cellStyle name="Comma [0] 15 2 4 5" xfId="7555" xr:uid="{20136656-74B2-448F-A3DF-3E2683F71E8A}"/>
    <cellStyle name="Comma [0] 15 2 4 5 2" xfId="29420" xr:uid="{2DAA3D24-96F9-4CB6-8252-369139412BEE}"/>
    <cellStyle name="Comma [0] 15 2 4 6" xfId="51546" xr:uid="{8733D10E-4E1E-4719-B8B2-E145EF2380E3}"/>
    <cellStyle name="Comma [0] 15 2 4 7" xfId="29409" xr:uid="{9DD54FCC-59B6-407C-A294-99582FBFC9DE}"/>
    <cellStyle name="Comma [0] 15 2 4 8" xfId="7544" xr:uid="{89689735-CBFB-4369-B99B-FA2C74278952}"/>
    <cellStyle name="Comma [0] 15 2 5" xfId="3492" xr:uid="{53FF81F4-840C-4211-A021-A0AE1A9E282B}"/>
    <cellStyle name="Comma [0] 15 2 5 2" xfId="5470" xr:uid="{AF57CC47-6936-418B-A8ED-847892B17AF3}"/>
    <cellStyle name="Comma [0] 15 2 5 2 2" xfId="7558" xr:uid="{5CCC42F3-0E98-4394-97E2-663616C5FFBE}"/>
    <cellStyle name="Comma [0] 15 2 5 2 2 2" xfId="29423" xr:uid="{D9EED870-C090-46E6-A11D-08F9560FEEDF}"/>
    <cellStyle name="Comma [0] 15 2 5 2 3" xfId="7559" xr:uid="{ABDADC70-38F9-4B7A-913E-86CC75948EC8}"/>
    <cellStyle name="Comma [0] 15 2 5 2 3 2" xfId="29424" xr:uid="{1D5DE78B-D3C4-4604-88E3-D92FC0BBAD18}"/>
    <cellStyle name="Comma [0] 15 2 5 2 4" xfId="7560" xr:uid="{5117C395-7809-4980-8781-D1CCBB3FABBF}"/>
    <cellStyle name="Comma [0] 15 2 5 2 4 2" xfId="29425" xr:uid="{480589B7-F656-4E68-81F4-89227CAD9957}"/>
    <cellStyle name="Comma [0] 15 2 5 2 5" xfId="7561" xr:uid="{AF59495A-CE8E-4E6A-9568-C5909203DDA2}"/>
    <cellStyle name="Comma [0] 15 2 5 2 5 2" xfId="29426" xr:uid="{7BF0B703-52C8-4374-9CC2-B6E820B35D96}"/>
    <cellStyle name="Comma [0] 15 2 5 2 6" xfId="55557" xr:uid="{68153888-6149-4B5A-BC84-55766D755234}"/>
    <cellStyle name="Comma [0] 15 2 5 2 7" xfId="29422" xr:uid="{495A95B3-70B0-4825-9C4C-71C97B03C5ED}"/>
    <cellStyle name="Comma [0] 15 2 5 2 8" xfId="7557" xr:uid="{2D4929C5-BD90-44A2-BFF4-10ECEDA1A1A7}"/>
    <cellStyle name="Comma [0] 15 2 5 3" xfId="7562" xr:uid="{199D575F-B059-4DFD-A49E-7B152E41B475}"/>
    <cellStyle name="Comma [0] 15 2 5 3 2" xfId="29427" xr:uid="{E51B0BE4-AAC4-49A0-B95A-4EE44C1FE991}"/>
    <cellStyle name="Comma [0] 15 2 5 4" xfId="7563" xr:uid="{84A7DB0D-DEAE-4004-9AC7-9B572A01C1F9}"/>
    <cellStyle name="Comma [0] 15 2 5 4 2" xfId="29428" xr:uid="{2F3BA68F-75F8-4ABD-9F20-5098ADAA7130}"/>
    <cellStyle name="Comma [0] 15 2 5 5" xfId="7564" xr:uid="{7807A043-07F0-4818-ACB1-0B40482EBAA9}"/>
    <cellStyle name="Comma [0] 15 2 5 5 2" xfId="29429" xr:uid="{59DC3E02-C3D3-468F-B3E8-E8E6D395797D}"/>
    <cellStyle name="Comma [0] 15 2 5 6" xfId="7565" xr:uid="{6F5124B3-A5CF-4C48-A42F-0BFA78305D50}"/>
    <cellStyle name="Comma [0] 15 2 5 6 2" xfId="29430" xr:uid="{B44128F7-55C0-4723-95C0-9743522C7C3D}"/>
    <cellStyle name="Comma [0] 15 2 5 7" xfId="53579" xr:uid="{95C50CCC-EB6C-4BE3-9B14-7AC72BEF899C}"/>
    <cellStyle name="Comma [0] 15 2 5 8" xfId="29421" xr:uid="{A81D18CB-E1BB-4671-B505-0ED9279E5250}"/>
    <cellStyle name="Comma [0] 15 2 5 9" xfId="7556" xr:uid="{5F51EF8C-A9E1-4880-B6B4-D22A5A6FF1B3}"/>
    <cellStyle name="Comma [0] 15 2 6" xfId="4163" xr:uid="{EC78E749-299E-49A3-8676-97E9385130EE}"/>
    <cellStyle name="Comma [0] 15 2 6 2" xfId="7567" xr:uid="{C080A89C-1A56-4E23-9276-7F9B62D61E7E}"/>
    <cellStyle name="Comma [0] 15 2 6 2 2" xfId="29432" xr:uid="{16133406-BA92-4EFE-BBC7-EB25735756CF}"/>
    <cellStyle name="Comma [0] 15 2 6 3" xfId="7568" xr:uid="{088F4717-B9FE-461D-B16D-6FE97B4E85B1}"/>
    <cellStyle name="Comma [0] 15 2 6 3 2" xfId="29433" xr:uid="{6C770B07-15EF-424B-A46F-25203FE3F21A}"/>
    <cellStyle name="Comma [0] 15 2 6 4" xfId="7569" xr:uid="{37907E94-233A-420C-BDA1-1AD78F044D70}"/>
    <cellStyle name="Comma [0] 15 2 6 4 2" xfId="29434" xr:uid="{2CC06573-8D76-4A25-BDEE-A5AE7795948C}"/>
    <cellStyle name="Comma [0] 15 2 6 5" xfId="7570" xr:uid="{757B271D-7898-450F-BD56-9D1BECE1D8FD}"/>
    <cellStyle name="Comma [0] 15 2 6 5 2" xfId="29435" xr:uid="{B10FE13F-317F-4C0E-9C8A-532C3645CB26}"/>
    <cellStyle name="Comma [0] 15 2 6 6" xfId="54250" xr:uid="{1E9817B6-C552-484D-A957-2CEA1F85E2F1}"/>
    <cellStyle name="Comma [0] 15 2 6 7" xfId="29431" xr:uid="{0EADC952-7D29-4F8F-A4E9-1E917AF71D4A}"/>
    <cellStyle name="Comma [0] 15 2 6 8" xfId="7566" xr:uid="{BB00F5AC-1FC6-4EF9-A168-5C6FD3C10180}"/>
    <cellStyle name="Comma [0] 15 2 7" xfId="1980" xr:uid="{E0A4481F-4676-44DD-AF76-67A384003DAE}"/>
    <cellStyle name="Comma [0] 15 2 7 2" xfId="7572" xr:uid="{0988C053-CD03-46F4-8F92-861D41B29F77}"/>
    <cellStyle name="Comma [0] 15 2 7 2 2" xfId="29437" xr:uid="{C89BAE05-B94F-465A-B13D-4D2C84B6D9C1}"/>
    <cellStyle name="Comma [0] 15 2 7 3" xfId="7573" xr:uid="{7189A88C-BE05-4FB9-8F37-360BB15A37F2}"/>
    <cellStyle name="Comma [0] 15 2 7 3 2" xfId="29438" xr:uid="{02505875-DD9F-4CF8-8EE9-E85825349E8A}"/>
    <cellStyle name="Comma [0] 15 2 7 4" xfId="7574" xr:uid="{84477193-7733-4B40-A9DD-8C46E5C85BCE}"/>
    <cellStyle name="Comma [0] 15 2 7 4 2" xfId="29439" xr:uid="{F8A8465A-7F47-4A47-BB8D-366EC37EEAD1}"/>
    <cellStyle name="Comma [0] 15 2 7 5" xfId="52069" xr:uid="{9AFD7D16-83DA-49CB-AF60-008AA86BD6F7}"/>
    <cellStyle name="Comma [0] 15 2 7 6" xfId="29436" xr:uid="{98870A58-FB3E-46C4-9FEB-7747569CEBA9}"/>
    <cellStyle name="Comma [0] 15 2 7 7" xfId="7571" xr:uid="{0F529641-B0D1-4B6D-A265-429C360F3941}"/>
    <cellStyle name="Comma [0] 15 2 8" xfId="7575" xr:uid="{EC2C951F-E2DA-4E93-BA99-3DA73C888E33}"/>
    <cellStyle name="Comma [0] 15 2 8 2" xfId="29440" xr:uid="{016B564A-E02B-4DBC-90B4-0FF41764441F}"/>
    <cellStyle name="Comma [0] 15 2 9" xfId="7576" xr:uid="{1DD3F51A-396A-4EDD-88A8-45255924250A}"/>
    <cellStyle name="Comma [0] 15 2 9 2" xfId="29441" xr:uid="{87772D0C-1AF2-4726-B133-4C58F7EDCFEA}"/>
    <cellStyle name="Comma [0] 15 3" xfId="579" xr:uid="{B1568278-9528-4CF9-A427-0AC8ABF45F5B}"/>
    <cellStyle name="Comma [0] 15 3 10" xfId="29442" xr:uid="{361F97BA-11B7-4C08-BE45-F52357B2E543}"/>
    <cellStyle name="Comma [0] 15 3 11" xfId="7577" xr:uid="{B2CBF75F-EA73-40CF-BE67-80211C1A423D}"/>
    <cellStyle name="Comma [0] 15 3 2" xfId="1084" xr:uid="{86B2DECA-ABA3-4DBD-826C-D4F2A38EB60E}"/>
    <cellStyle name="Comma [0] 15 3 2 2" xfId="4787" xr:uid="{32191330-C7DE-4563-8F46-D667F452DCB3}"/>
    <cellStyle name="Comma [0] 15 3 2 2 2" xfId="7580" xr:uid="{4F3FF332-C4D5-46BD-87BF-003FB805455A}"/>
    <cellStyle name="Comma [0] 15 3 2 2 2 2" xfId="29445" xr:uid="{4B7E618D-5E64-4180-ACB7-B245D66C597D}"/>
    <cellStyle name="Comma [0] 15 3 2 2 3" xfId="7581" xr:uid="{27D050E3-D1C8-4412-ACED-375E806315D0}"/>
    <cellStyle name="Comma [0] 15 3 2 2 3 2" xfId="29446" xr:uid="{3926B540-1924-4A31-B7C6-50CA73E62ED2}"/>
    <cellStyle name="Comma [0] 15 3 2 2 4" xfId="7582" xr:uid="{D469482A-2978-4570-8390-59D26EDDFE34}"/>
    <cellStyle name="Comma [0] 15 3 2 2 4 2" xfId="29447" xr:uid="{D6645649-7DE4-4BE8-AE5C-1A5D8D65ECCB}"/>
    <cellStyle name="Comma [0] 15 3 2 2 5" xfId="7583" xr:uid="{7C92D60F-4D85-47A0-B09E-FC033CDB40E8}"/>
    <cellStyle name="Comma [0] 15 3 2 2 5 2" xfId="29448" xr:uid="{EBFE068C-2AF5-4A1A-9E06-26D472281409}"/>
    <cellStyle name="Comma [0] 15 3 2 2 6" xfId="54874" xr:uid="{B0FE59AF-9BD1-4F67-B7A1-94E668359F92}"/>
    <cellStyle name="Comma [0] 15 3 2 2 7" xfId="29444" xr:uid="{F016E951-E36E-4939-8059-CB0560EEA194}"/>
    <cellStyle name="Comma [0] 15 3 2 2 8" xfId="7579" xr:uid="{8490BC5B-FC7E-43EC-98A7-629D5CAE0D19}"/>
    <cellStyle name="Comma [0] 15 3 2 3" xfId="3122" xr:uid="{C310B0D3-5791-48A5-BDDE-FEF53B1EBA13}"/>
    <cellStyle name="Comma [0] 15 3 2 3 2" xfId="7585" xr:uid="{8340D267-CFD5-41B4-9018-E13281D00775}"/>
    <cellStyle name="Comma [0] 15 3 2 3 2 2" xfId="29450" xr:uid="{D082BC73-C082-4011-AAD4-D23C652C3FCC}"/>
    <cellStyle name="Comma [0] 15 3 2 3 3" xfId="7586" xr:uid="{9C7F7E15-2474-46B4-AA98-5745CDA46ADB}"/>
    <cellStyle name="Comma [0] 15 3 2 3 3 2" xfId="29451" xr:uid="{57E9DB28-6259-400C-A9CC-3EB5239DAE53}"/>
    <cellStyle name="Comma [0] 15 3 2 3 4" xfId="7587" xr:uid="{D6B87FF4-5452-4622-B871-8F21A8E22121}"/>
    <cellStyle name="Comma [0] 15 3 2 3 4 2" xfId="29452" xr:uid="{79D75DF0-0B45-46FD-BDBD-674B194DDB8E}"/>
    <cellStyle name="Comma [0] 15 3 2 3 5" xfId="53209" xr:uid="{05CE37C0-2B27-49C9-B1C2-9EA6E6C5D9F2}"/>
    <cellStyle name="Comma [0] 15 3 2 3 6" xfId="29449" xr:uid="{72B56F3E-6DC0-4AA7-B0D9-1241467AE436}"/>
    <cellStyle name="Comma [0] 15 3 2 3 7" xfId="7584" xr:uid="{B30C7A2A-BB1D-4DEE-A784-5446A759CB18}"/>
    <cellStyle name="Comma [0] 15 3 2 4" xfId="7588" xr:uid="{2CF5D0E6-7420-41D4-8305-1E46EF9C3F5D}"/>
    <cellStyle name="Comma [0] 15 3 2 4 2" xfId="29453" xr:uid="{C1B8E623-E89F-4971-8985-ECBB84F7CCA1}"/>
    <cellStyle name="Comma [0] 15 3 2 5" xfId="7589" xr:uid="{A9B1DEC2-A2F6-427A-9299-0ACE3ACF1BBD}"/>
    <cellStyle name="Comma [0] 15 3 2 5 2" xfId="29454" xr:uid="{466CE362-F2A0-43D9-818F-801369995BF0}"/>
    <cellStyle name="Comma [0] 15 3 2 6" xfId="51176" xr:uid="{6A90108B-6053-44CC-8B7C-AB0A4FDF0BE5}"/>
    <cellStyle name="Comma [0] 15 3 2 7" xfId="29443" xr:uid="{F2E3F5E3-B1AE-43BA-B539-69131FD64D2E}"/>
    <cellStyle name="Comma [0] 15 3 2 8" xfId="7578" xr:uid="{0A40AD24-47A3-4867-9661-55D8DF32859D}"/>
    <cellStyle name="Comma [0] 15 3 3" xfId="1578" xr:uid="{493C33CB-0B49-4B54-8D8D-E08DF470E742}"/>
    <cellStyle name="Comma [0] 15 3 3 2" xfId="5194" xr:uid="{31C674B7-E080-4027-A1EF-A9588B16D21F}"/>
    <cellStyle name="Comma [0] 15 3 3 2 2" xfId="7592" xr:uid="{5FF8CADC-F44E-4F2A-A709-9A97470493EB}"/>
    <cellStyle name="Comma [0] 15 3 3 2 2 2" xfId="29457" xr:uid="{44BBED13-40E2-4FB9-A933-C8AB67892739}"/>
    <cellStyle name="Comma [0] 15 3 3 2 3" xfId="7593" xr:uid="{036E6ED4-D1F6-4C13-A913-21657AD798ED}"/>
    <cellStyle name="Comma [0] 15 3 3 2 3 2" xfId="29458" xr:uid="{34BDF4F9-33C7-49D5-A096-59B72D28F6FD}"/>
    <cellStyle name="Comma [0] 15 3 3 2 4" xfId="7594" xr:uid="{165F7BEA-A931-4188-9B02-F46FD146EB9F}"/>
    <cellStyle name="Comma [0] 15 3 3 2 4 2" xfId="29459" xr:uid="{9B6BAB51-18C9-4206-AAE1-361059D837BB}"/>
    <cellStyle name="Comma [0] 15 3 3 2 5" xfId="7595" xr:uid="{4E282C93-71A9-49F8-ACE9-30F6F76FB86D}"/>
    <cellStyle name="Comma [0] 15 3 3 2 5 2" xfId="29460" xr:uid="{EABED483-6A1A-4D51-87D9-54BDD88FD9B3}"/>
    <cellStyle name="Comma [0] 15 3 3 2 6" xfId="55281" xr:uid="{2C7F5B01-907F-49B8-B1BC-AFA9F2035CD5}"/>
    <cellStyle name="Comma [0] 15 3 3 2 7" xfId="29456" xr:uid="{EF21A0D1-3244-4DB5-8DF3-0D3E71CA489A}"/>
    <cellStyle name="Comma [0] 15 3 3 2 8" xfId="7591" xr:uid="{C5D38AB8-5CDF-4A32-8B03-D5B9CA6FE21C}"/>
    <cellStyle name="Comma [0] 15 3 3 3" xfId="2625" xr:uid="{97A3F5AF-A3C6-408E-AB9C-6F47517E9415}"/>
    <cellStyle name="Comma [0] 15 3 3 3 2" xfId="7597" xr:uid="{C63D19CE-CBAD-4FF6-86F2-DC47A24F72DC}"/>
    <cellStyle name="Comma [0] 15 3 3 3 2 2" xfId="29462" xr:uid="{6DE1FC25-FDE6-424F-89CC-329E49E511EB}"/>
    <cellStyle name="Comma [0] 15 3 3 3 3" xfId="7598" xr:uid="{F715B6E6-8B40-482F-9997-97D26A8292E7}"/>
    <cellStyle name="Comma [0] 15 3 3 3 3 2" xfId="29463" xr:uid="{857854FE-9610-4E85-9137-C4ED1671A90D}"/>
    <cellStyle name="Comma [0] 15 3 3 3 4" xfId="7599" xr:uid="{4A69D2DF-54FB-48D4-A577-283238345FB0}"/>
    <cellStyle name="Comma [0] 15 3 3 3 4 2" xfId="29464" xr:uid="{85B6B853-A64B-49A5-BB02-16226DCAE25E}"/>
    <cellStyle name="Comma [0] 15 3 3 3 5" xfId="52713" xr:uid="{1A80CF4A-89E5-4FA0-97AD-FC069DCF7EFA}"/>
    <cellStyle name="Comma [0] 15 3 3 3 6" xfId="29461" xr:uid="{8AECBCB7-0992-4164-85A0-08A03DFF5199}"/>
    <cellStyle name="Comma [0] 15 3 3 3 7" xfId="7596" xr:uid="{A3A1401E-529F-4685-8BF7-81C5197F6001}"/>
    <cellStyle name="Comma [0] 15 3 3 4" xfId="7600" xr:uid="{FB6A6718-B9DA-4E39-9153-C57D1CBB1C3E}"/>
    <cellStyle name="Comma [0] 15 3 3 4 2" xfId="29465" xr:uid="{1C46F9A7-B8F1-4150-9A4A-8D0DAB0C52C4}"/>
    <cellStyle name="Comma [0] 15 3 3 5" xfId="7601" xr:uid="{098B4AFD-C056-4287-88A3-5FB06AB804CB}"/>
    <cellStyle name="Comma [0] 15 3 3 5 2" xfId="29466" xr:uid="{96961228-517E-4D81-825E-D99CE0B5BC61}"/>
    <cellStyle name="Comma [0] 15 3 3 6" xfId="51670" xr:uid="{E1A736C5-644D-48F7-9C59-CD11458325E6}"/>
    <cellStyle name="Comma [0] 15 3 3 7" xfId="29455" xr:uid="{04829423-C5C8-4ABE-A3A3-890AB54372CE}"/>
    <cellStyle name="Comma [0] 15 3 3 8" xfId="7590" xr:uid="{88533A97-F412-4114-AB04-4E50B82A8F46}"/>
    <cellStyle name="Comma [0] 15 3 4" xfId="3617" xr:uid="{0268EB9A-075D-46FA-B32A-37082699CB83}"/>
    <cellStyle name="Comma [0] 15 3 4 2" xfId="5562" xr:uid="{F17B6B56-A02A-4436-BA79-A8C62796285D}"/>
    <cellStyle name="Comma [0] 15 3 4 2 2" xfId="7604" xr:uid="{6D750CBA-C647-4F21-A38D-88E425123E78}"/>
    <cellStyle name="Comma [0] 15 3 4 2 2 2" xfId="29469" xr:uid="{CC55CB8E-C7DC-4479-B89A-1D5BCADCD349}"/>
    <cellStyle name="Comma [0] 15 3 4 2 3" xfId="7605" xr:uid="{DDCE39C9-4FBF-4DC6-8858-86C16A3C0202}"/>
    <cellStyle name="Comma [0] 15 3 4 2 3 2" xfId="29470" xr:uid="{4DC86698-C742-4CE3-AA22-E4BB7230A12B}"/>
    <cellStyle name="Comma [0] 15 3 4 2 4" xfId="7606" xr:uid="{32D88562-996E-4395-95A1-363AF9DDEEE9}"/>
    <cellStyle name="Comma [0] 15 3 4 2 4 2" xfId="29471" xr:uid="{9B2E0DB8-DFC3-4CEC-8736-9DBA456A869F}"/>
    <cellStyle name="Comma [0] 15 3 4 2 5" xfId="7607" xr:uid="{CBF1E3E5-00D1-48BA-A8FC-53AA5B745BE1}"/>
    <cellStyle name="Comma [0] 15 3 4 2 5 2" xfId="29472" xr:uid="{B1712256-5C71-43F7-80F9-58485880FB07}"/>
    <cellStyle name="Comma [0] 15 3 4 2 6" xfId="55649" xr:uid="{3FFC7005-C7E4-45C0-87D6-4F66C4604817}"/>
    <cellStyle name="Comma [0] 15 3 4 2 7" xfId="29468" xr:uid="{8BEE819A-D4F0-4912-8AF4-E1CECFBDB8C3}"/>
    <cellStyle name="Comma [0] 15 3 4 2 8" xfId="7603" xr:uid="{360B9373-5DE5-4072-9D7C-2C718F11C461}"/>
    <cellStyle name="Comma [0] 15 3 4 3" xfId="7608" xr:uid="{DD593131-9834-4DE4-8222-2333A47A8660}"/>
    <cellStyle name="Comma [0] 15 3 4 3 2" xfId="29473" xr:uid="{04146DE7-6FFC-40CA-8666-EAEF57739EC3}"/>
    <cellStyle name="Comma [0] 15 3 4 4" xfId="7609" xr:uid="{9A7AB9C2-B2DA-4324-986D-252AD38132A3}"/>
    <cellStyle name="Comma [0] 15 3 4 4 2" xfId="29474" xr:uid="{823D5A62-E279-4C62-A54B-4AE80F0DD1BF}"/>
    <cellStyle name="Comma [0] 15 3 4 5" xfId="7610" xr:uid="{772F100A-6757-437C-B5E0-738CCE98FAAF}"/>
    <cellStyle name="Comma [0] 15 3 4 5 2" xfId="29475" xr:uid="{7878A429-F540-454D-B6BA-39121BD750A1}"/>
    <cellStyle name="Comma [0] 15 3 4 6" xfId="7611" xr:uid="{5AA0AF8B-88FE-4C15-96AA-5386C7E4CD74}"/>
    <cellStyle name="Comma [0] 15 3 4 6 2" xfId="29476" xr:uid="{7B1BCC4D-ED6F-4A36-A8EE-C45DE88517FC}"/>
    <cellStyle name="Comma [0] 15 3 4 7" xfId="53704" xr:uid="{1438D9CD-DD20-41DF-B20B-D9766E3C75EA}"/>
    <cellStyle name="Comma [0] 15 3 4 8" xfId="29467" xr:uid="{29702AF9-97A3-4382-9843-3B43158E56CB}"/>
    <cellStyle name="Comma [0] 15 3 4 9" xfId="7602" xr:uid="{EB1473AF-A0FD-4905-B16B-DE04B156E94E}"/>
    <cellStyle name="Comma [0] 15 3 5" xfId="4290" xr:uid="{B401D447-B24A-4CFD-A9CD-36B838853B10}"/>
    <cellStyle name="Comma [0] 15 3 5 2" xfId="7613" xr:uid="{C4782AC4-3214-4AF4-9CFD-3C66A98B87A3}"/>
    <cellStyle name="Comma [0] 15 3 5 2 2" xfId="29478" xr:uid="{053A461F-B20C-4752-836C-3DBE8F6F243C}"/>
    <cellStyle name="Comma [0] 15 3 5 3" xfId="7614" xr:uid="{80D34F6C-5E4D-4FA6-B62B-B395DD27A5F8}"/>
    <cellStyle name="Comma [0] 15 3 5 3 2" xfId="29479" xr:uid="{231058C1-30EB-4021-B7EE-4DA280D92BD5}"/>
    <cellStyle name="Comma [0] 15 3 5 4" xfId="7615" xr:uid="{FF3BA273-2AF0-4740-8814-57420BA529E1}"/>
    <cellStyle name="Comma [0] 15 3 5 4 2" xfId="29480" xr:uid="{E8495CD1-F017-496B-84EE-A70DCDA17ABB}"/>
    <cellStyle name="Comma [0] 15 3 5 5" xfId="7616" xr:uid="{8F99DE1C-18BC-481B-96B1-EEE842314897}"/>
    <cellStyle name="Comma [0] 15 3 5 5 2" xfId="29481" xr:uid="{1C364827-5C66-41EC-82C4-5423FD7AD325}"/>
    <cellStyle name="Comma [0] 15 3 5 6" xfId="54377" xr:uid="{CFF4DA32-3955-4A4F-A2DE-346756C03752}"/>
    <cellStyle name="Comma [0] 15 3 5 7" xfId="29477" xr:uid="{F97848D2-41AB-4734-9B32-BA85EB570C0D}"/>
    <cellStyle name="Comma [0] 15 3 5 8" xfId="7612" xr:uid="{D4A81FDB-1991-49FF-8F4B-C4783AE365B1}"/>
    <cellStyle name="Comma [0] 15 3 6" xfId="2104" xr:uid="{FB81CAF8-8B68-4D68-A33F-4F4490D18CB5}"/>
    <cellStyle name="Comma [0] 15 3 6 2" xfId="7618" xr:uid="{FC0D1D02-02DB-4DED-8BB7-D778F75733E5}"/>
    <cellStyle name="Comma [0] 15 3 6 2 2" xfId="29483" xr:uid="{EC05C90F-41B8-42F8-AC54-9EC338111320}"/>
    <cellStyle name="Comma [0] 15 3 6 3" xfId="7619" xr:uid="{6F8D580F-4757-4D0B-8DB1-253AD2D80044}"/>
    <cellStyle name="Comma [0] 15 3 6 3 2" xfId="29484" xr:uid="{383C79CF-CFE8-468C-A3A0-2E70F6A587E7}"/>
    <cellStyle name="Comma [0] 15 3 6 4" xfId="7620" xr:uid="{7140F527-A3D9-4ED4-B191-E30D0495BC86}"/>
    <cellStyle name="Comma [0] 15 3 6 4 2" xfId="29485" xr:uid="{64C8349E-A73A-4D46-BD74-69C44A9F7656}"/>
    <cellStyle name="Comma [0] 15 3 6 5" xfId="52193" xr:uid="{45CA0F15-2967-4462-BA52-EAF58C8BBF59}"/>
    <cellStyle name="Comma [0] 15 3 6 6" xfId="29482" xr:uid="{F4CE2EAA-17B2-4BB1-BEFB-708A8C9DAD2F}"/>
    <cellStyle name="Comma [0] 15 3 6 7" xfId="7617" xr:uid="{5B06A55F-93F2-4BCC-8249-D5AF733BF6E8}"/>
    <cellStyle name="Comma [0] 15 3 7" xfId="7621" xr:uid="{BE2BA1D6-B8EB-4A10-9F02-034972448D04}"/>
    <cellStyle name="Comma [0] 15 3 7 2" xfId="29486" xr:uid="{E7AD6C9B-70B4-4E44-8749-BD231B65BBD2}"/>
    <cellStyle name="Comma [0] 15 3 8" xfId="7622" xr:uid="{16AF4119-FD33-495E-A057-72F699124A7D}"/>
    <cellStyle name="Comma [0] 15 3 8 2" xfId="29487" xr:uid="{3A8A286A-6F6E-4DC0-89CF-50E562614174}"/>
    <cellStyle name="Comma [0] 15 3 9" xfId="50673" xr:uid="{0C6C41AE-3D08-4DEB-8D0E-861C6DD5E66E}"/>
    <cellStyle name="Comma [0] 15 4" xfId="836" xr:uid="{4CD02498-A687-48F0-9C31-17A4ED27207F}"/>
    <cellStyle name="Comma [0] 15 4 2" xfId="4539" xr:uid="{DACBA2BD-E5CC-43E3-95A8-436A7787E9CC}"/>
    <cellStyle name="Comma [0] 15 4 2 2" xfId="7625" xr:uid="{94AE08A1-0915-4024-9FA2-46585788A25D}"/>
    <cellStyle name="Comma [0] 15 4 2 2 2" xfId="29490" xr:uid="{4445EC78-D9DA-44AF-BED8-BD88A619515C}"/>
    <cellStyle name="Comma [0] 15 4 2 3" xfId="7626" xr:uid="{26E4EA6B-1578-420F-BC65-EB25241EA4D9}"/>
    <cellStyle name="Comma [0] 15 4 2 3 2" xfId="29491" xr:uid="{31AF1612-A484-48EF-99A9-375E0A26168C}"/>
    <cellStyle name="Comma [0] 15 4 2 4" xfId="7627" xr:uid="{40443684-245E-4FBE-8AB6-308FEBE1E1D4}"/>
    <cellStyle name="Comma [0] 15 4 2 4 2" xfId="29492" xr:uid="{DF103E76-DD5E-4FEB-8001-5AFAE1DDE3A4}"/>
    <cellStyle name="Comma [0] 15 4 2 5" xfId="7628" xr:uid="{9DB3B565-07B9-4DD3-8AEA-3686850DDBF6}"/>
    <cellStyle name="Comma [0] 15 4 2 5 2" xfId="29493" xr:uid="{70D862FA-BAD0-4B30-B0D3-4FC4DF6ED3EF}"/>
    <cellStyle name="Comma [0] 15 4 2 6" xfId="54626" xr:uid="{74B726FE-E4EB-4508-8969-F03D3C443828}"/>
    <cellStyle name="Comma [0] 15 4 2 7" xfId="29489" xr:uid="{4DA0A1BC-62EA-46A4-B128-14B3892F9117}"/>
    <cellStyle name="Comma [0] 15 4 2 8" xfId="7624" xr:uid="{10AF54EB-3C0F-4049-A557-50F9866A3F89}"/>
    <cellStyle name="Comma [0] 15 4 3" xfId="2874" xr:uid="{5F582752-2F62-4195-9225-A26C82A10832}"/>
    <cellStyle name="Comma [0] 15 4 3 2" xfId="7630" xr:uid="{A7D60134-AA30-4113-B263-9A76F8C0A5E3}"/>
    <cellStyle name="Comma [0] 15 4 3 2 2" xfId="29495" xr:uid="{017984C3-8C5A-4EC8-BB54-2A3699CB0BE8}"/>
    <cellStyle name="Comma [0] 15 4 3 3" xfId="7631" xr:uid="{1E677A4F-03F2-4D1A-BE2E-0832F070228F}"/>
    <cellStyle name="Comma [0] 15 4 3 3 2" xfId="29496" xr:uid="{34440D16-7F4D-422E-98ED-4791D88D5BCA}"/>
    <cellStyle name="Comma [0] 15 4 3 4" xfId="7632" xr:uid="{F9F7865C-DFE4-4DEB-BFAA-6973F8E312AD}"/>
    <cellStyle name="Comma [0] 15 4 3 4 2" xfId="29497" xr:uid="{22917331-E666-4EAC-A938-4724F6F609E6}"/>
    <cellStyle name="Comma [0] 15 4 3 5" xfId="52961" xr:uid="{223806A0-8EE6-4BD9-9DE7-BBF7B6D1A75F}"/>
    <cellStyle name="Comma [0] 15 4 3 6" xfId="29494" xr:uid="{19B67CB7-9524-478E-A032-5C9AF03E14C9}"/>
    <cellStyle name="Comma [0] 15 4 3 7" xfId="7629" xr:uid="{F9476BF0-6B52-409B-8B49-8BD9C24DA86E}"/>
    <cellStyle name="Comma [0] 15 4 4" xfId="7633" xr:uid="{A87BE5CC-7B1E-451E-9AA9-7FC8ABB5658F}"/>
    <cellStyle name="Comma [0] 15 4 4 2" xfId="29498" xr:uid="{D839FB33-9A4F-4E78-B704-E0E59D4041E8}"/>
    <cellStyle name="Comma [0] 15 4 5" xfId="7634" xr:uid="{11AA4FD0-53FA-43E3-BE3F-AC5F92641A36}"/>
    <cellStyle name="Comma [0] 15 4 5 2" xfId="29499" xr:uid="{0B3C3DCE-DAB6-46CB-B096-E1908AFF8061}"/>
    <cellStyle name="Comma [0] 15 4 6" xfId="50928" xr:uid="{B0166102-04E0-42C1-8F00-C4E6B847BD66}"/>
    <cellStyle name="Comma [0] 15 4 7" xfId="29488" xr:uid="{AA239E19-76AF-47A3-8061-D59B7F422EB1}"/>
    <cellStyle name="Comma [0] 15 4 8" xfId="7623" xr:uid="{A5EEDBBE-8FD8-4805-ADC0-903DB7EB0BAF}"/>
    <cellStyle name="Comma [0] 15 5" xfId="1331" xr:uid="{2D5E911F-E674-4657-A162-738862BE0EC4}"/>
    <cellStyle name="Comma [0] 15 5 2" xfId="5011" xr:uid="{C8B570E4-C051-4FCB-A1A7-3A98D28C9BE4}"/>
    <cellStyle name="Comma [0] 15 5 2 2" xfId="7637" xr:uid="{DC17C936-2B3A-40EA-9BD7-37E67E878FCC}"/>
    <cellStyle name="Comma [0] 15 5 2 2 2" xfId="29502" xr:uid="{C14061BD-4D77-47EC-8FF4-5F168B9CAE91}"/>
    <cellStyle name="Comma [0] 15 5 2 3" xfId="7638" xr:uid="{9206DF83-9C86-41D5-9EB5-605647466CDA}"/>
    <cellStyle name="Comma [0] 15 5 2 3 2" xfId="29503" xr:uid="{D9709E0C-681B-4934-8F43-58A8FF6B503F}"/>
    <cellStyle name="Comma [0] 15 5 2 4" xfId="7639" xr:uid="{5CB31683-6BB6-4697-A1D9-35ABB0F40378}"/>
    <cellStyle name="Comma [0] 15 5 2 4 2" xfId="29504" xr:uid="{A7BD8482-CC85-4609-AEFD-51346B7C1565}"/>
    <cellStyle name="Comma [0] 15 5 2 5" xfId="7640" xr:uid="{84FB71B7-8F71-460C-8400-D4A8D143B51A}"/>
    <cellStyle name="Comma [0] 15 5 2 5 2" xfId="29505" xr:uid="{508991CC-A1B5-49E5-9027-890E0BB6DCDB}"/>
    <cellStyle name="Comma [0] 15 5 2 6" xfId="55098" xr:uid="{024E17BE-89AC-4A08-9F76-18CD60FD7716}"/>
    <cellStyle name="Comma [0] 15 5 2 7" xfId="29501" xr:uid="{9B0460AD-72A6-4119-B090-CB7C69D7BDDF}"/>
    <cellStyle name="Comma [0] 15 5 2 8" xfId="7636" xr:uid="{4DDE6A47-2B81-466F-9F43-48C4055384CC}"/>
    <cellStyle name="Comma [0] 15 5 3" xfId="2376" xr:uid="{6407826E-7E04-4BC2-9322-035DAFD5B8D7}"/>
    <cellStyle name="Comma [0] 15 5 3 2" xfId="7642" xr:uid="{B72B43D0-DDC1-444F-A6C2-F95FD7B441D6}"/>
    <cellStyle name="Comma [0] 15 5 3 2 2" xfId="29507" xr:uid="{27347899-9C1E-47CF-93BB-651A3A840AC8}"/>
    <cellStyle name="Comma [0] 15 5 3 3" xfId="7643" xr:uid="{F4FD6688-B012-4D5F-829C-95C3F1B235F2}"/>
    <cellStyle name="Comma [0] 15 5 3 3 2" xfId="29508" xr:uid="{0AEDFA95-6434-4ED4-96D2-5ADCA9A48040}"/>
    <cellStyle name="Comma [0] 15 5 3 4" xfId="7644" xr:uid="{2EFBBC7D-A724-4847-B1F4-62AE3D04028C}"/>
    <cellStyle name="Comma [0] 15 5 3 4 2" xfId="29509" xr:uid="{3C5419F8-B401-4288-B64B-19A97E23FCAC}"/>
    <cellStyle name="Comma [0] 15 5 3 5" xfId="52464" xr:uid="{253CEA16-08F5-430F-A5C2-0FDB75AB9F71}"/>
    <cellStyle name="Comma [0] 15 5 3 6" xfId="29506" xr:uid="{4FF6DF3B-BCCD-43A2-A8B7-E17FCA1C35E3}"/>
    <cellStyle name="Comma [0] 15 5 3 7" xfId="7641" xr:uid="{5FE59E72-A2BE-49F5-9C17-520DC9578AB7}"/>
    <cellStyle name="Comma [0] 15 5 4" xfId="7645" xr:uid="{1D0240A9-5F3E-4ED6-9670-A8C8A525909B}"/>
    <cellStyle name="Comma [0] 15 5 4 2" xfId="29510" xr:uid="{0A33741B-F05D-43DA-83D9-CD15106F86CC}"/>
    <cellStyle name="Comma [0] 15 5 5" xfId="7646" xr:uid="{02EBC644-07E0-4AA4-B089-2F88B2647850}"/>
    <cellStyle name="Comma [0] 15 5 5 2" xfId="29511" xr:uid="{77D2A51F-4955-49A3-BE30-9DBB6E536F51}"/>
    <cellStyle name="Comma [0] 15 5 6" xfId="51423" xr:uid="{609BA8C9-CAA5-45BB-8A00-984922BD8E14}"/>
    <cellStyle name="Comma [0] 15 5 7" xfId="29500" xr:uid="{85E14A7B-EB0F-49AA-A98A-3648E07E81E2}"/>
    <cellStyle name="Comma [0] 15 5 8" xfId="7635" xr:uid="{6D66F108-AB10-4684-9F89-4FF8043839BA}"/>
    <cellStyle name="Comma [0] 15 6" xfId="3368" xr:uid="{2CC55503-A1CE-4BF7-86E2-62C249F73FCD}"/>
    <cellStyle name="Comma [0] 15 6 2" xfId="5378" xr:uid="{D4186DCD-89A3-4AF6-894B-674DA1D4F1BE}"/>
    <cellStyle name="Comma [0] 15 6 2 2" xfId="7649" xr:uid="{48C9A53B-4827-4323-AD39-1D2DAB38BD6C}"/>
    <cellStyle name="Comma [0] 15 6 2 2 2" xfId="29514" xr:uid="{846ED0CF-357B-409F-990A-0D74DF84F1E8}"/>
    <cellStyle name="Comma [0] 15 6 2 3" xfId="7650" xr:uid="{D282EE5D-A8A9-4DEC-BE08-E7F74F022491}"/>
    <cellStyle name="Comma [0] 15 6 2 3 2" xfId="29515" xr:uid="{E223EB08-782F-4338-A8CA-F849114A52C7}"/>
    <cellStyle name="Comma [0] 15 6 2 4" xfId="7651" xr:uid="{8D729159-3486-4944-A138-FBB272047298}"/>
    <cellStyle name="Comma [0] 15 6 2 4 2" xfId="29516" xr:uid="{38FEE3FB-2DD7-4002-A5C1-34F599BE720A}"/>
    <cellStyle name="Comma [0] 15 6 2 5" xfId="7652" xr:uid="{184A4DAB-85AA-438A-A2A9-42EEE0F13823}"/>
    <cellStyle name="Comma [0] 15 6 2 5 2" xfId="29517" xr:uid="{B9D16D36-13FE-4DF4-9A4A-070AC8241C1B}"/>
    <cellStyle name="Comma [0] 15 6 2 6" xfId="55465" xr:uid="{3E54D117-DB39-4469-B03C-B1F6DB44FB43}"/>
    <cellStyle name="Comma [0] 15 6 2 7" xfId="29513" xr:uid="{2C78C945-C259-4BE4-A5A0-668B65D19C41}"/>
    <cellStyle name="Comma [0] 15 6 2 8" xfId="7648" xr:uid="{DD73E18E-61C0-4B55-B555-FB411F5E44C9}"/>
    <cellStyle name="Comma [0] 15 6 3" xfId="7653" xr:uid="{594825E1-C3AD-432E-BF6F-0FBF810E2AA6}"/>
    <cellStyle name="Comma [0] 15 6 3 2" xfId="29518" xr:uid="{A6E84D77-F95C-4C52-8258-ED6007EF1B6B}"/>
    <cellStyle name="Comma [0] 15 6 4" xfId="7654" xr:uid="{64A85358-E007-4974-9264-8B93A6690333}"/>
    <cellStyle name="Comma [0] 15 6 4 2" xfId="29519" xr:uid="{FDF711B2-A939-442F-B905-B56AC4C5A6CE}"/>
    <cellStyle name="Comma [0] 15 6 5" xfId="7655" xr:uid="{17A77D9D-2456-49F5-AF9D-EB4338BC272D}"/>
    <cellStyle name="Comma [0] 15 6 5 2" xfId="29520" xr:uid="{D06B9DEF-4197-450D-9F05-6DB1FAB4539A}"/>
    <cellStyle name="Comma [0] 15 6 6" xfId="7656" xr:uid="{690C7872-8C50-4B7B-95D8-165CDC59C6F7}"/>
    <cellStyle name="Comma [0] 15 6 6 2" xfId="29521" xr:uid="{29FD3D4A-3681-47CF-A09C-C062C95B7BDA}"/>
    <cellStyle name="Comma [0] 15 6 7" xfId="53455" xr:uid="{84EEE636-1E8F-497B-BB2B-B331962C2752}"/>
    <cellStyle name="Comma [0] 15 6 8" xfId="29512" xr:uid="{8DFE16EF-CA26-415B-A71E-99F026628C40}"/>
    <cellStyle name="Comma [0] 15 6 9" xfId="7647" xr:uid="{F4B559C9-2AF8-465A-83D2-E7D922A699D4}"/>
    <cellStyle name="Comma [0] 15 7" xfId="3979" xr:uid="{C27FE515-2F6F-4003-99E8-848F81505DB8}"/>
    <cellStyle name="Comma [0] 15 7 2" xfId="7658" xr:uid="{F0358ED3-E610-4630-A2B1-8B68044462CC}"/>
    <cellStyle name="Comma [0] 15 7 2 2" xfId="29523" xr:uid="{948EC661-2FEC-4AA8-83AE-185B1D72FDA7}"/>
    <cellStyle name="Comma [0] 15 7 3" xfId="7659" xr:uid="{715BFDD7-D4B5-44DF-89CE-D978596F883C}"/>
    <cellStyle name="Comma [0] 15 7 3 2" xfId="29524" xr:uid="{34B3ABA2-497E-4002-8B74-7A4543A523AD}"/>
    <cellStyle name="Comma [0] 15 7 4" xfId="7660" xr:uid="{248004AF-8690-456A-9A88-51201EA15391}"/>
    <cellStyle name="Comma [0] 15 7 4 2" xfId="29525" xr:uid="{B6166A93-D690-4D07-BE9D-0DA32BE14503}"/>
    <cellStyle name="Comma [0] 15 7 5" xfId="7661" xr:uid="{F6CBAD86-142F-4FE9-8F96-B80635995395}"/>
    <cellStyle name="Comma [0] 15 7 5 2" xfId="29526" xr:uid="{08F4457A-AE66-4570-942C-67CF26727414}"/>
    <cellStyle name="Comma [0] 15 7 6" xfId="54066" xr:uid="{49AD2186-2DA6-4817-818A-AEABF6828A23}"/>
    <cellStyle name="Comma [0] 15 7 7" xfId="29522" xr:uid="{66CE5D4B-4D15-4456-B68A-7C6C9658146C}"/>
    <cellStyle name="Comma [0] 15 7 8" xfId="7657" xr:uid="{0951B7FD-6151-4E18-887C-005FFDFC4116}"/>
    <cellStyle name="Comma [0] 15 8" xfId="1856" xr:uid="{77569D82-56F2-4323-B0DA-E274C998C564}"/>
    <cellStyle name="Comma [0] 15 8 2" xfId="7663" xr:uid="{3BDAD47B-CC7D-484C-B8F7-EED17A4A8FB8}"/>
    <cellStyle name="Comma [0] 15 8 2 2" xfId="29528" xr:uid="{28227F7B-0FDE-4A6F-9419-076B2B76D416}"/>
    <cellStyle name="Comma [0] 15 8 3" xfId="7664" xr:uid="{7F392884-DBF1-4835-996E-23D54208305E}"/>
    <cellStyle name="Comma [0] 15 8 3 2" xfId="29529" xr:uid="{B40F2A05-E106-4C9F-A3AD-46E5D4451C70}"/>
    <cellStyle name="Comma [0] 15 8 4" xfId="7665" xr:uid="{213A2E99-D49E-41DB-B952-2A90DD5174DE}"/>
    <cellStyle name="Comma [0] 15 8 4 2" xfId="29530" xr:uid="{400D1DDC-1A98-45AC-9CB8-1CEE5701CA0C}"/>
    <cellStyle name="Comma [0] 15 8 5" xfId="51945" xr:uid="{97BD6F43-2595-4570-8FBA-A3E462E80C9D}"/>
    <cellStyle name="Comma [0] 15 8 6" xfId="29527" xr:uid="{52DCBD5F-A9B2-4F77-865A-BEA532A7E19B}"/>
    <cellStyle name="Comma [0] 15 8 7" xfId="7662" xr:uid="{21638438-056B-4DA1-945E-5667EB153412}"/>
    <cellStyle name="Comma [0] 15 9" xfId="7666" xr:uid="{C684E041-46DC-4ADA-8DC2-3EFF4A5E6FD3}"/>
    <cellStyle name="Comma [0] 15 9 2" xfId="29531" xr:uid="{5EB6BF7B-7047-449D-B016-18812D54997C}"/>
    <cellStyle name="Comma [0] 16" xfId="8" xr:uid="{00000000-0005-0000-0000-000002000000}"/>
    <cellStyle name="Comma [0] 16 2" xfId="13" xr:uid="{48ED858A-4D75-4B6B-9F7C-4DCF081D3621}"/>
    <cellStyle name="Comma [0] 16 2 2" xfId="29533" xr:uid="{A0B60F80-FE93-444F-A29C-B7EACF34BB47}"/>
    <cellStyle name="Comma [0] 16 3" xfId="7667" xr:uid="{7BC8D6E8-49E4-48C8-8D8F-28F21F14FCA5}"/>
    <cellStyle name="Comma [0] 16 3 2" xfId="29534" xr:uid="{466BB27D-E9BB-4611-907D-A3CFBB176270}"/>
    <cellStyle name="Comma [0] 16 4" xfId="51807" xr:uid="{EC1131E9-5AB5-4EBE-AFD8-BBF190C2DDD5}"/>
    <cellStyle name="Comma [0] 16 5" xfId="29532" xr:uid="{43EB9E41-CC9A-4A82-B821-A44A94FE1ED8}"/>
    <cellStyle name="Comma [0] 17" xfId="7668" xr:uid="{EBBD84E2-44AC-4AE1-8AEE-CB5E45106D8B}"/>
    <cellStyle name="Comma [0] 17 2" xfId="29535" xr:uid="{D86E5947-F601-415F-80A5-0E1813081E63}"/>
    <cellStyle name="Comma [0] 18" xfId="7669" xr:uid="{FB10FD1B-1B2D-44D1-B2C9-798BBDCA17FF}"/>
    <cellStyle name="Comma [0] 18 2" xfId="29536" xr:uid="{B9F0E7DF-99E5-4C94-A237-445D5663607B}"/>
    <cellStyle name="Comma [0] 19" xfId="55748" xr:uid="{B86719D4-CBE8-43A2-A18F-FF3777F885C5}"/>
    <cellStyle name="Comma [0] 2" xfId="51" xr:uid="{6A25110A-8035-45F2-99C3-EA2F19CBB17F}"/>
    <cellStyle name="Comma [0] 2 10" xfId="716" xr:uid="{94EDA435-CC95-47BF-A1F0-028753CB8860}"/>
    <cellStyle name="Comma [0] 2 10 2" xfId="4419" xr:uid="{1B55087F-D5D0-4F78-B0D9-C6B9B704B993}"/>
    <cellStyle name="Comma [0] 2 10 2 2" xfId="7673" xr:uid="{A4E68FBD-9A1C-46DB-8F0C-7830C7D5DF67}"/>
    <cellStyle name="Comma [0] 2 10 2 2 2" xfId="29540" xr:uid="{4F78D8EB-AC4A-4AE3-9C27-725FE1749E3A}"/>
    <cellStyle name="Comma [0] 2 10 2 3" xfId="7674" xr:uid="{D954ABC4-6518-4E9D-91EA-317661A5AA68}"/>
    <cellStyle name="Comma [0] 2 10 2 3 2" xfId="29541" xr:uid="{1620AB4E-FE66-42E4-B008-96649D244DF2}"/>
    <cellStyle name="Comma [0] 2 10 2 4" xfId="7675" xr:uid="{256A83B2-DA07-40DF-A0B7-024667A7E9A8}"/>
    <cellStyle name="Comma [0] 2 10 2 4 2" xfId="29542" xr:uid="{756D5699-D33C-4BAA-8B5F-5490B02949DF}"/>
    <cellStyle name="Comma [0] 2 10 2 5" xfId="7676" xr:uid="{31324D6C-D6E9-4A8D-A992-79D0AC1DC249}"/>
    <cellStyle name="Comma [0] 2 10 2 5 2" xfId="29543" xr:uid="{40A048BC-02EA-4F18-8653-4ED730C2E840}"/>
    <cellStyle name="Comma [0] 2 10 2 6" xfId="54506" xr:uid="{0D0270B1-259F-40F6-A357-3F37FC091E35}"/>
    <cellStyle name="Comma [0] 2 10 2 7" xfId="29539" xr:uid="{1D53DE37-E241-4EA6-AACA-2311C5F36078}"/>
    <cellStyle name="Comma [0] 2 10 2 8" xfId="7672" xr:uid="{C519D5A7-5455-4F5D-B98E-71E5960753B8}"/>
    <cellStyle name="Comma [0] 2 10 3" xfId="2754" xr:uid="{B3CBE24E-1048-4619-9D99-BCC42DBA78B5}"/>
    <cellStyle name="Comma [0] 2 10 3 2" xfId="7678" xr:uid="{8AF76BC8-F144-499C-B4C0-B26CF042243E}"/>
    <cellStyle name="Comma [0] 2 10 3 2 2" xfId="29545" xr:uid="{30688AB8-C297-484D-BC8D-5CC2400666CC}"/>
    <cellStyle name="Comma [0] 2 10 3 3" xfId="7679" xr:uid="{BF8708E9-DC9C-4871-8458-EBE56D2811F3}"/>
    <cellStyle name="Comma [0] 2 10 3 3 2" xfId="29546" xr:uid="{F533C30C-F5B3-4281-ABC4-F67FBDC93A5B}"/>
    <cellStyle name="Comma [0] 2 10 3 4" xfId="7680" xr:uid="{C477BF01-C51A-48FD-8BCD-CD398890E56A}"/>
    <cellStyle name="Comma [0] 2 10 3 4 2" xfId="29547" xr:uid="{FC717D0A-D427-43B7-8C55-E81A080B643E}"/>
    <cellStyle name="Comma [0] 2 10 3 5" xfId="52841" xr:uid="{B8D9FD77-CE0E-4D46-90CA-E1158C05F991}"/>
    <cellStyle name="Comma [0] 2 10 3 6" xfId="29544" xr:uid="{78EB6F9B-0665-4458-ACD7-DBE2DC7FFA4E}"/>
    <cellStyle name="Comma [0] 2 10 3 7" xfId="7677" xr:uid="{BC3A5159-BEC1-4340-971C-3EDCD3FD6C1A}"/>
    <cellStyle name="Comma [0] 2 10 4" xfId="7681" xr:uid="{96777C35-6DC0-41A0-A66E-E9E01141ED51}"/>
    <cellStyle name="Comma [0] 2 10 4 2" xfId="29548" xr:uid="{C61FD80C-6CDB-4E51-87AC-E8D43C64060E}"/>
    <cellStyle name="Comma [0] 2 10 5" xfId="7682" xr:uid="{A7A3ED8B-509C-47B8-A11D-861222F8F94F}"/>
    <cellStyle name="Comma [0] 2 10 5 2" xfId="29549" xr:uid="{FD058C52-799F-40EF-9F1E-940DA6573FB5}"/>
    <cellStyle name="Comma [0] 2 10 6" xfId="50808" xr:uid="{168F0A0B-651A-4918-BA8F-CC269E55C487}"/>
    <cellStyle name="Comma [0] 2 10 7" xfId="29538" xr:uid="{498F5293-C4B6-4A23-B4D2-0690160D8194}"/>
    <cellStyle name="Comma [0] 2 10 8" xfId="7671" xr:uid="{BD4847FD-607F-40AC-A0E6-5330449B8FDB}"/>
    <cellStyle name="Comma [0] 2 11" xfId="1211" xr:uid="{027F829E-BFB5-465B-A72D-30612491E9B1}"/>
    <cellStyle name="Comma [0] 2 11 2" xfId="4919" xr:uid="{8E5F70E9-A473-4767-AB17-0D22209EDBAF}"/>
    <cellStyle name="Comma [0] 2 11 2 2" xfId="7685" xr:uid="{2E0BD17E-E839-4340-A88D-A7A1D9057AFE}"/>
    <cellStyle name="Comma [0] 2 11 2 2 2" xfId="29552" xr:uid="{5B5E9A1E-D7ED-4192-9485-3630F59A644A}"/>
    <cellStyle name="Comma [0] 2 11 2 3" xfId="7686" xr:uid="{F220EA3A-21CB-4F43-9125-AA0094A1198F}"/>
    <cellStyle name="Comma [0] 2 11 2 3 2" xfId="29553" xr:uid="{9E1CF66C-598A-4802-96D4-57EACD878734}"/>
    <cellStyle name="Comma [0] 2 11 2 4" xfId="7687" xr:uid="{F520CC10-18CB-4C15-8C14-CADE60A64048}"/>
    <cellStyle name="Comma [0] 2 11 2 4 2" xfId="29554" xr:uid="{665EE3DD-CDD0-422C-BFC4-F27712DFEE96}"/>
    <cellStyle name="Comma [0] 2 11 2 5" xfId="7688" xr:uid="{5B1D99B1-B354-4196-8F66-9F7300722C78}"/>
    <cellStyle name="Comma [0] 2 11 2 5 2" xfId="29555" xr:uid="{89D3E1CF-1E24-4EB9-A904-8E10C46F665A}"/>
    <cellStyle name="Comma [0] 2 11 2 6" xfId="55006" xr:uid="{B56DC152-7EC2-4352-8FEE-C9A7E3296231}"/>
    <cellStyle name="Comma [0] 2 11 2 7" xfId="29551" xr:uid="{B731A90F-FA95-4965-AD03-678F035BE895}"/>
    <cellStyle name="Comma [0] 2 11 2 8" xfId="7684" xr:uid="{F439248B-B82F-4690-8749-1354A5E68D34}"/>
    <cellStyle name="Comma [0] 2 11 3" xfId="2234" xr:uid="{9C360DBF-4415-4733-BFB4-1D4C17861082}"/>
    <cellStyle name="Comma [0] 2 11 3 2" xfId="7690" xr:uid="{AD6F097B-E7A0-46DF-88F1-27FBCF583C19}"/>
    <cellStyle name="Comma [0] 2 11 3 2 2" xfId="29557" xr:uid="{965B6686-7FAC-4D69-B24C-299334401F21}"/>
    <cellStyle name="Comma [0] 2 11 3 3" xfId="7691" xr:uid="{F28E6234-64BF-45DF-8162-5B22B8D5F165}"/>
    <cellStyle name="Comma [0] 2 11 3 3 2" xfId="29558" xr:uid="{8E4D6BA4-AC59-432F-8541-3E940C0B9F32}"/>
    <cellStyle name="Comma [0] 2 11 3 4" xfId="7692" xr:uid="{C9237426-7122-4E7D-9AC5-4E3F00BE8BA3}"/>
    <cellStyle name="Comma [0] 2 11 3 4 2" xfId="29559" xr:uid="{7171D950-AE38-4F05-9B10-4E1C0B98DD58}"/>
    <cellStyle name="Comma [0] 2 11 3 5" xfId="52322" xr:uid="{670EE7A9-D7AB-40B7-965F-FB09C2040B28}"/>
    <cellStyle name="Comma [0] 2 11 3 6" xfId="29556" xr:uid="{645429D4-7B05-4409-BCE3-FE5ECAD856D1}"/>
    <cellStyle name="Comma [0] 2 11 3 7" xfId="7689" xr:uid="{7A57A0EA-0693-47E9-A9A1-E3BD99510D1D}"/>
    <cellStyle name="Comma [0] 2 11 4" xfId="7693" xr:uid="{9248663F-50AC-421D-927D-E70D72E791B2}"/>
    <cellStyle name="Comma [0] 2 11 4 2" xfId="29560" xr:uid="{7430E313-6720-400E-B8A2-1201A3405A16}"/>
    <cellStyle name="Comma [0] 2 11 5" xfId="7694" xr:uid="{50FBE937-EFD7-4384-B09B-E8CD7D01AE10}"/>
    <cellStyle name="Comma [0] 2 11 5 2" xfId="29561" xr:uid="{F22ED2D5-DA8F-4727-8980-CE394416A252}"/>
    <cellStyle name="Comma [0] 2 11 6" xfId="51303" xr:uid="{D970F399-2C7A-4B50-87A8-772538211B00}"/>
    <cellStyle name="Comma [0] 2 11 7" xfId="29550" xr:uid="{8D5B00E1-B084-4521-83EF-626E6EA38CC7}"/>
    <cellStyle name="Comma [0] 2 11 8" xfId="7683" xr:uid="{4E6461C8-89CC-431D-8B46-8C0BA511015A}"/>
    <cellStyle name="Comma [0] 2 12" xfId="3248" xr:uid="{37956F74-2FF5-4E36-83E4-DDE8568F5D24}"/>
    <cellStyle name="Comma [0] 2 12 2" xfId="5287" xr:uid="{CEA0B744-B2DA-49FE-B173-3035828A32B2}"/>
    <cellStyle name="Comma [0] 2 12 2 2" xfId="7697" xr:uid="{FD5FE11D-946F-4AE7-BF30-38B5BE7A9344}"/>
    <cellStyle name="Comma [0] 2 12 2 2 2" xfId="29564" xr:uid="{712A47D7-713C-4F1A-AA87-8D649F7E92D8}"/>
    <cellStyle name="Comma [0] 2 12 2 3" xfId="7698" xr:uid="{01507994-6263-4264-BA18-1E55EEE71393}"/>
    <cellStyle name="Comma [0] 2 12 2 3 2" xfId="29565" xr:uid="{D81A8024-5B2F-4674-B949-3D6105895D38}"/>
    <cellStyle name="Comma [0] 2 12 2 4" xfId="7699" xr:uid="{47D1B6A6-2336-4134-9533-CD21C822F384}"/>
    <cellStyle name="Comma [0] 2 12 2 4 2" xfId="29566" xr:uid="{1FEFF0CC-8974-4256-BCD8-8BA4564FE286}"/>
    <cellStyle name="Comma [0] 2 12 2 5" xfId="7700" xr:uid="{3B96DA77-374B-4E93-9E16-E4DD644D145B}"/>
    <cellStyle name="Comma [0] 2 12 2 5 2" xfId="29567" xr:uid="{7E69C7A8-1459-4C78-AC5F-08B6307E75DE}"/>
    <cellStyle name="Comma [0] 2 12 2 6" xfId="55374" xr:uid="{05383BAA-0EC3-4E0B-9235-EC1CF624B880}"/>
    <cellStyle name="Comma [0] 2 12 2 7" xfId="29563" xr:uid="{127B4540-93AD-4778-8F49-1B52129CEFA6}"/>
    <cellStyle name="Comma [0] 2 12 2 8" xfId="7696" xr:uid="{E9D1E7F5-FBE5-40F6-9810-C4B2623687F3}"/>
    <cellStyle name="Comma [0] 2 12 3" xfId="7701" xr:uid="{7438277C-660A-4436-9161-D3F39262D048}"/>
    <cellStyle name="Comma [0] 2 12 3 2" xfId="29568" xr:uid="{BCDF6EFD-6820-49B1-8369-03E389067C15}"/>
    <cellStyle name="Comma [0] 2 12 4" xfId="7702" xr:uid="{C680860B-4193-4A2F-98B0-4D5FA60B0F45}"/>
    <cellStyle name="Comma [0] 2 12 4 2" xfId="29569" xr:uid="{C5C4589C-AC06-4F95-BD03-A383A732D56A}"/>
    <cellStyle name="Comma [0] 2 12 5" xfId="7703" xr:uid="{3E29A2A8-4918-447A-B37D-FE750112F231}"/>
    <cellStyle name="Comma [0] 2 12 5 2" xfId="29570" xr:uid="{9E593DE8-577F-4E07-951D-085C0C5855B9}"/>
    <cellStyle name="Comma [0] 2 12 6" xfId="7704" xr:uid="{A2986999-AD92-4871-AFF2-F060858AD71D}"/>
    <cellStyle name="Comma [0] 2 12 6 2" xfId="29571" xr:uid="{5FC112D2-1490-48C5-8D74-687F38FC1B8D}"/>
    <cellStyle name="Comma [0] 2 12 7" xfId="53335" xr:uid="{E8B34782-7630-4019-A720-2C94FCC13D9C}"/>
    <cellStyle name="Comma [0] 2 12 8" xfId="29562" xr:uid="{8E64626C-DD92-4231-9DF4-5CEE6E802109}"/>
    <cellStyle name="Comma [0] 2 12 9" xfId="7695" xr:uid="{C3EC7B8D-820B-4212-B0E7-D312A4E4DB77}"/>
    <cellStyle name="Comma [0] 2 13" xfId="3774" xr:uid="{A42D2D54-2D74-4551-8F16-D614F0C611EC}"/>
    <cellStyle name="Comma [0] 2 13 2" xfId="7706" xr:uid="{AFE74FA8-F2D9-4060-BCC6-D9AF21019B82}"/>
    <cellStyle name="Comma [0] 2 13 2 2" xfId="29573" xr:uid="{0FECFF59-AAB5-4EA9-839F-9A7BB1BEDBC2}"/>
    <cellStyle name="Comma [0] 2 13 3" xfId="7707" xr:uid="{62E5500C-0639-4F75-9EAE-AC84FCCDFD4F}"/>
    <cellStyle name="Comma [0] 2 13 3 2" xfId="29574" xr:uid="{D634312E-F91B-46CC-9CB6-B2CC6DA3FAD4}"/>
    <cellStyle name="Comma [0] 2 13 4" xfId="7708" xr:uid="{623EE048-AA1B-48DB-AE8B-0D0B71355A43}"/>
    <cellStyle name="Comma [0] 2 13 4 2" xfId="29575" xr:uid="{1E109E8D-5775-4F32-948B-A5434CD637C5}"/>
    <cellStyle name="Comma [0] 2 13 5" xfId="7709" xr:uid="{E7A8E9C1-76A5-4E84-9774-C869B0612CB2}"/>
    <cellStyle name="Comma [0] 2 13 5 2" xfId="29576" xr:uid="{988C8CD7-3F62-454D-B856-057E03E486E5}"/>
    <cellStyle name="Comma [0] 2 13 6" xfId="53861" xr:uid="{BA715E86-C708-4EF0-A274-C98637FE76F8}"/>
    <cellStyle name="Comma [0] 2 13 7" xfId="29572" xr:uid="{317E7F4A-7FA6-4172-823F-473951B0BD4E}"/>
    <cellStyle name="Comma [0] 2 13 8" xfId="7705" xr:uid="{6643A953-10F8-44F7-8AE9-32D49C1E5FA6}"/>
    <cellStyle name="Comma [0] 2 14" xfId="1720" xr:uid="{9EB9EA70-830F-414D-BA02-AF6380818929}"/>
    <cellStyle name="Comma [0] 2 14 2" xfId="7711" xr:uid="{452A8B03-2CE1-42AD-92B4-72CFFA4AA79E}"/>
    <cellStyle name="Comma [0] 2 14 2 2" xfId="29578" xr:uid="{A0CEBB7E-5001-4E03-8553-EC36783A5395}"/>
    <cellStyle name="Comma [0] 2 14 3" xfId="7712" xr:uid="{4ECDE673-FB10-496C-A491-A6EC622E87B1}"/>
    <cellStyle name="Comma [0] 2 14 3 2" xfId="29579" xr:uid="{2921E546-7A82-4472-B828-649FFC8C7DE2}"/>
    <cellStyle name="Comma [0] 2 14 4" xfId="7713" xr:uid="{E2D80710-2C2C-4873-8DE5-4E878146F2B6}"/>
    <cellStyle name="Comma [0] 2 14 4 2" xfId="29580" xr:uid="{8F326200-F04E-4C63-8F46-14F2F88D9102}"/>
    <cellStyle name="Comma [0] 2 14 5" xfId="51809" xr:uid="{F48556B2-C73C-4358-828C-DA0E8DEDACE7}"/>
    <cellStyle name="Comma [0] 2 14 6" xfId="29577" xr:uid="{9E858AD1-7A14-463B-9761-D8E2A4A249E1}"/>
    <cellStyle name="Comma [0] 2 14 7" xfId="7710" xr:uid="{6DDA523B-E902-4611-83C8-A1576823DFE4}"/>
    <cellStyle name="Comma [0] 2 15" xfId="7714" xr:uid="{A3DFC41E-BB54-4AE3-A163-2581C6BCF8A8}"/>
    <cellStyle name="Comma [0] 2 15 2" xfId="29581" xr:uid="{2AC9CE59-F989-4C68-8868-CC33283F168E}"/>
    <cellStyle name="Comma [0] 2 16" xfId="7715" xr:uid="{61FF31E4-D838-433E-9343-F5DF2710A640}"/>
    <cellStyle name="Comma [0] 2 16 2" xfId="29582" xr:uid="{3D12E4C9-05F7-4932-A573-A006296DECDD}"/>
    <cellStyle name="Comma [0] 2 17" xfId="50148" xr:uid="{B0BD599D-4306-491D-8E3A-DC2B3CA9A50C}"/>
    <cellStyle name="Comma [0] 2 18" xfId="29537" xr:uid="{81D1B628-A2C7-443E-8791-50E2A3F80D86}"/>
    <cellStyle name="Comma [0] 2 19" xfId="7670" xr:uid="{5DC9F3FB-2D7E-4757-9F61-432D05A995F3}"/>
    <cellStyle name="Comma [0] 2 2" xfId="89" xr:uid="{FFC9160E-F7E2-4FE9-9181-05BA238D1A9C}"/>
    <cellStyle name="Comma [0] 2 2 10" xfId="7717" xr:uid="{6A9CFC31-850E-4893-B991-FAFD5FB52878}"/>
    <cellStyle name="Comma [0] 2 2 10 2" xfId="29584" xr:uid="{22B3E633-7953-424F-AAA8-D08388DD50E2}"/>
    <cellStyle name="Comma [0] 2 2 11" xfId="7718" xr:uid="{C0ABD683-9519-44D5-97B9-666B525F3CA1}"/>
    <cellStyle name="Comma [0] 2 2 11 2" xfId="29585" xr:uid="{849E0218-86DA-4F52-9BF1-8B6497E58A0C}"/>
    <cellStyle name="Comma [0] 2 2 12" xfId="50189" xr:uid="{382299A6-2AE0-496E-875B-810F7DB43A41}"/>
    <cellStyle name="Comma [0] 2 2 13" xfId="29583" xr:uid="{3F62AE15-50DD-4352-B23E-A6AA5A3DE589}"/>
    <cellStyle name="Comma [0] 2 2 14" xfId="7716" xr:uid="{DFF3BFD7-EEEE-4AE5-AECE-784ADF72B63E}"/>
    <cellStyle name="Comma [0] 2 2 2" xfId="195" xr:uid="{89D7ABA5-81C9-437A-9C23-1068AD1ADDAE}"/>
    <cellStyle name="Comma [0] 2 2 2 10" xfId="7720" xr:uid="{042A176C-B76A-4ACF-A805-40252B9A8BE2}"/>
    <cellStyle name="Comma [0] 2 2 2 10 2" xfId="29587" xr:uid="{94FBDCB9-D5C6-4791-A748-1E10470A3340}"/>
    <cellStyle name="Comma [0] 2 2 2 11" xfId="50292" xr:uid="{36267202-11CC-4454-BBE2-9A046B9952E4}"/>
    <cellStyle name="Comma [0] 2 2 2 12" xfId="29586" xr:uid="{E48B9A67-B4C4-4465-9327-71F0258065CE}"/>
    <cellStyle name="Comma [0] 2 2 2 13" xfId="7719" xr:uid="{308F41D2-EABC-4BE2-917E-70C0C22DA316}"/>
    <cellStyle name="Comma [0] 2 2 2 2" xfId="57" xr:uid="{F3D85434-E053-499A-A9A8-B40DDDAD9470}"/>
    <cellStyle name="Comma [0] 2 2 2 2 10" xfId="7722" xr:uid="{1F4D35EF-D922-483A-8F41-9310FB68CB17}"/>
    <cellStyle name="Comma [0] 2 2 2 2 10 2" xfId="29589" xr:uid="{1B117F1A-802D-4022-8D48-0BC4492754CE}"/>
    <cellStyle name="Comma [0] 2 2 2 2 11" xfId="50156" xr:uid="{3EE521CE-955C-412E-92EF-1E219110F0F7}"/>
    <cellStyle name="Comma [0] 2 2 2 2 12" xfId="29588" xr:uid="{43099F9C-B575-4FD4-80FD-09A41066B9BC}"/>
    <cellStyle name="Comma [0] 2 2 2 2 13" xfId="7721" xr:uid="{B3A23792-CD1C-464E-B0AB-B2683703A22B}"/>
    <cellStyle name="Comma [0] 2 2 2 2 2" xfId="656" xr:uid="{EDE6AD5E-3DF1-4BC9-9DF2-1F4F62121F20}"/>
    <cellStyle name="Comma [0] 2 2 2 2 2 10" xfId="29590" xr:uid="{A28F154D-6C24-4F6B-ABEA-26DF79A7D2C3}"/>
    <cellStyle name="Comma [0] 2 2 2 2 2 11" xfId="7723" xr:uid="{62B12777-C6C3-4DE1-93BC-3DB9CAAB8238}"/>
    <cellStyle name="Comma [0] 2 2 2 2 2 2" xfId="1161" xr:uid="{FC255361-AB4A-451D-A968-62C6D0A92B57}"/>
    <cellStyle name="Comma [0] 2 2 2 2 2 2 2" xfId="4864" xr:uid="{59492942-0C39-43D8-9198-52C129CE328A}"/>
    <cellStyle name="Comma [0] 2 2 2 2 2 2 2 2" xfId="7726" xr:uid="{1AB04FCD-50E4-4508-BD2D-7081FC8A3FA9}"/>
    <cellStyle name="Comma [0] 2 2 2 2 2 2 2 2 2" xfId="29593" xr:uid="{9009003E-4720-4F25-8489-220240C0ED74}"/>
    <cellStyle name="Comma [0] 2 2 2 2 2 2 2 3" xfId="7727" xr:uid="{55448B52-40B3-40B7-A4D7-BC725B2AC977}"/>
    <cellStyle name="Comma [0] 2 2 2 2 2 2 2 3 2" xfId="29594" xr:uid="{F4DFD670-1313-4D8C-BE71-3EEA87AD2EC4}"/>
    <cellStyle name="Comma [0] 2 2 2 2 2 2 2 4" xfId="7728" xr:uid="{C29CC419-B569-4A96-B1C6-FC4361A56BC1}"/>
    <cellStyle name="Comma [0] 2 2 2 2 2 2 2 4 2" xfId="29595" xr:uid="{9C850FE7-4D0C-475D-9481-AAE6028BC00D}"/>
    <cellStyle name="Comma [0] 2 2 2 2 2 2 2 5" xfId="7729" xr:uid="{1AD0105B-DCBE-443B-B468-40639F883E74}"/>
    <cellStyle name="Comma [0] 2 2 2 2 2 2 2 5 2" xfId="29596" xr:uid="{CF33D6A8-53B1-4532-8AF5-3BF1380CBDDE}"/>
    <cellStyle name="Comma [0] 2 2 2 2 2 2 2 6" xfId="54951" xr:uid="{D9AE2278-293E-48C9-9BDE-B1B53E265B3F}"/>
    <cellStyle name="Comma [0] 2 2 2 2 2 2 2 7" xfId="29592" xr:uid="{7D30DCC9-D220-4202-B2DB-9125EF69BB77}"/>
    <cellStyle name="Comma [0] 2 2 2 2 2 2 2 8" xfId="7725" xr:uid="{E26E666C-872E-49F7-891E-05AB7EDB8586}"/>
    <cellStyle name="Comma [0] 2 2 2 2 2 2 3" xfId="3199" xr:uid="{1BE797B0-22A6-4AF5-AC4C-7B18669AFAAB}"/>
    <cellStyle name="Comma [0] 2 2 2 2 2 2 3 2" xfId="7731" xr:uid="{C27D8188-9B38-4FF0-A2A6-155A30D2A5BF}"/>
    <cellStyle name="Comma [0] 2 2 2 2 2 2 3 2 2" xfId="29598" xr:uid="{95E01493-EFB6-45B3-9312-6927F59A818E}"/>
    <cellStyle name="Comma [0] 2 2 2 2 2 2 3 3" xfId="7732" xr:uid="{BA80D32B-8B52-4937-8A17-048C645C2A2C}"/>
    <cellStyle name="Comma [0] 2 2 2 2 2 2 3 3 2" xfId="29599" xr:uid="{AB511511-5EE2-407F-99FC-E1875F2796AF}"/>
    <cellStyle name="Comma [0] 2 2 2 2 2 2 3 4" xfId="7733" xr:uid="{9DD84774-8566-4B83-84CF-CC0AD34A7C45}"/>
    <cellStyle name="Comma [0] 2 2 2 2 2 2 3 4 2" xfId="29600" xr:uid="{F3C7E7E8-1247-4B5C-BC10-2F4D956E3D30}"/>
    <cellStyle name="Comma [0] 2 2 2 2 2 2 3 5" xfId="53286" xr:uid="{E5E55D27-9481-44B8-96FC-A7C993CE534F}"/>
    <cellStyle name="Comma [0] 2 2 2 2 2 2 3 6" xfId="29597" xr:uid="{788BB34F-93A9-4C36-82FA-01E11FFFB6A3}"/>
    <cellStyle name="Comma [0] 2 2 2 2 2 2 3 7" xfId="7730" xr:uid="{FFC4C357-8F23-4BDA-9F42-67AD030A289E}"/>
    <cellStyle name="Comma [0] 2 2 2 2 2 2 4" xfId="7734" xr:uid="{F7C11558-5F15-4E3C-897E-5669B5EAE656}"/>
    <cellStyle name="Comma [0] 2 2 2 2 2 2 4 2" xfId="29601" xr:uid="{C50E6752-8527-467D-BB5C-7B4DF18156F6}"/>
    <cellStyle name="Comma [0] 2 2 2 2 2 2 5" xfId="7735" xr:uid="{A3F7D358-9CE1-46C2-9992-653C31737648}"/>
    <cellStyle name="Comma [0] 2 2 2 2 2 2 5 2" xfId="29602" xr:uid="{F8D861CD-FDED-47DE-8302-5ED7B91AE1D3}"/>
    <cellStyle name="Comma [0] 2 2 2 2 2 2 6" xfId="51253" xr:uid="{F6A44A7B-29E8-4D21-A38A-5B34A416B1A4}"/>
    <cellStyle name="Comma [0] 2 2 2 2 2 2 7" xfId="29591" xr:uid="{741F095C-3176-465C-A663-5CA9F617BF20}"/>
    <cellStyle name="Comma [0] 2 2 2 2 2 2 8" xfId="7724" xr:uid="{59D882F2-D241-4D2B-A72F-6C31182F83A2}"/>
    <cellStyle name="Comma [0] 2 2 2 2 2 3" xfId="1655" xr:uid="{276C1BF6-74E5-4231-8EDD-3315C8E74BD3}"/>
    <cellStyle name="Comma [0] 2 2 2 2 2 3 2" xfId="5249" xr:uid="{B6166E08-51C0-4AC0-9AAF-11341CFEAE45}"/>
    <cellStyle name="Comma [0] 2 2 2 2 2 3 2 2" xfId="7738" xr:uid="{3FD916B5-EBCB-4764-800D-7B7F77287624}"/>
    <cellStyle name="Comma [0] 2 2 2 2 2 3 2 2 2" xfId="29605" xr:uid="{5D5483EC-96DC-4C64-873D-846BFB810D52}"/>
    <cellStyle name="Comma [0] 2 2 2 2 2 3 2 3" xfId="7739" xr:uid="{CEA0256F-3A79-4BCF-92B3-757F542A44F0}"/>
    <cellStyle name="Comma [0] 2 2 2 2 2 3 2 3 2" xfId="29606" xr:uid="{3FCC4ACE-FB6E-406B-BB53-13F5BCCAC613}"/>
    <cellStyle name="Comma [0] 2 2 2 2 2 3 2 4" xfId="7740" xr:uid="{C5140359-9D1A-439D-851F-02587A663F3C}"/>
    <cellStyle name="Comma [0] 2 2 2 2 2 3 2 4 2" xfId="29607" xr:uid="{AB2FF83B-E053-4A7B-AB81-B34792628037}"/>
    <cellStyle name="Comma [0] 2 2 2 2 2 3 2 5" xfId="7741" xr:uid="{CE1E578B-2761-43B8-B93A-89D840F1C769}"/>
    <cellStyle name="Comma [0] 2 2 2 2 2 3 2 5 2" xfId="29608" xr:uid="{EAB795D3-9EBD-44D4-BCCC-2721B4D888D2}"/>
    <cellStyle name="Comma [0] 2 2 2 2 2 3 2 6" xfId="55336" xr:uid="{AEB45346-C154-4ECE-AF84-B9F7ABAF21E3}"/>
    <cellStyle name="Comma [0] 2 2 2 2 2 3 2 7" xfId="29604" xr:uid="{C465ADA3-61DA-46DF-B696-340F4BBFE9DB}"/>
    <cellStyle name="Comma [0] 2 2 2 2 2 3 2 8" xfId="7737" xr:uid="{889BC636-A5FF-48B6-A49F-0CAE883FFCB1}"/>
    <cellStyle name="Comma [0] 2 2 2 2 2 3 3" xfId="2702" xr:uid="{65AD93E0-1DA3-4368-ABCE-372E841594EC}"/>
    <cellStyle name="Comma [0] 2 2 2 2 2 3 3 2" xfId="7743" xr:uid="{F11B23E3-F18A-4E58-B940-DAFEFCDDB79E}"/>
    <cellStyle name="Comma [0] 2 2 2 2 2 3 3 2 2" xfId="29610" xr:uid="{D1CF5BD3-F8BD-4087-8794-6974AE84536E}"/>
    <cellStyle name="Comma [0] 2 2 2 2 2 3 3 3" xfId="7744" xr:uid="{0137F54F-9533-413E-A533-2ABDE4959D99}"/>
    <cellStyle name="Comma [0] 2 2 2 2 2 3 3 3 2" xfId="29611" xr:uid="{FA91CD9A-D5F3-4350-8D00-7534166A3ED7}"/>
    <cellStyle name="Comma [0] 2 2 2 2 2 3 3 4" xfId="7745" xr:uid="{E2E950F0-B89F-42AB-99D7-3665ECEC9D76}"/>
    <cellStyle name="Comma [0] 2 2 2 2 2 3 3 4 2" xfId="29612" xr:uid="{414342E7-D3FC-469B-9B2D-F1D50038B330}"/>
    <cellStyle name="Comma [0] 2 2 2 2 2 3 3 5" xfId="52790" xr:uid="{D2DB219A-8442-44AB-A63F-F367DF83D7FF}"/>
    <cellStyle name="Comma [0] 2 2 2 2 2 3 3 6" xfId="29609" xr:uid="{510516DD-011F-4852-A47A-06B55BC15B84}"/>
    <cellStyle name="Comma [0] 2 2 2 2 2 3 3 7" xfId="7742" xr:uid="{36B16737-BE7A-46EF-8683-7640A6C3DF3B}"/>
    <cellStyle name="Comma [0] 2 2 2 2 2 3 4" xfId="7746" xr:uid="{E82D8E1C-2131-40F0-81FC-4DD72450C4FD}"/>
    <cellStyle name="Comma [0] 2 2 2 2 2 3 4 2" xfId="29613" xr:uid="{B7BAE1FA-FCE2-4054-9315-0B2C8D384990}"/>
    <cellStyle name="Comma [0] 2 2 2 2 2 3 5" xfId="7747" xr:uid="{388D5A99-4464-4B9B-BA8B-82426C4BBCAE}"/>
    <cellStyle name="Comma [0] 2 2 2 2 2 3 5 2" xfId="29614" xr:uid="{20E45C20-CEBC-47AE-9F35-E24C85CABC83}"/>
    <cellStyle name="Comma [0] 2 2 2 2 2 3 6" xfId="51747" xr:uid="{E4B6CBEC-C47A-4F8A-9C29-1DBFE6509601}"/>
    <cellStyle name="Comma [0] 2 2 2 2 2 3 7" xfId="29603" xr:uid="{3A248608-E596-4BC6-85C1-DD98DC8CB60D}"/>
    <cellStyle name="Comma [0] 2 2 2 2 2 3 8" xfId="7736" xr:uid="{7F2F15AC-FC3D-4BA5-8EEE-E79B8C064887}"/>
    <cellStyle name="Comma [0] 2 2 2 2 2 4" xfId="3694" xr:uid="{68165000-C5BA-4393-9BF7-37C988C1787C}"/>
    <cellStyle name="Comma [0] 2 2 2 2 2 4 2" xfId="5617" xr:uid="{60C59B70-383B-432D-907D-41833667B828}"/>
    <cellStyle name="Comma [0] 2 2 2 2 2 4 2 2" xfId="7750" xr:uid="{C80328D0-0B2E-44FA-8766-DD2AC41D3176}"/>
    <cellStyle name="Comma [0] 2 2 2 2 2 4 2 2 2" xfId="29617" xr:uid="{07EDF479-68F3-47EC-80A7-B59AA43BD533}"/>
    <cellStyle name="Comma [0] 2 2 2 2 2 4 2 3" xfId="7751" xr:uid="{347CDDB0-09E5-4BCC-885E-40E1CDDF0E9E}"/>
    <cellStyle name="Comma [0] 2 2 2 2 2 4 2 3 2" xfId="29618" xr:uid="{0849D58B-E842-4C72-B9DB-121F82A6E1D7}"/>
    <cellStyle name="Comma [0] 2 2 2 2 2 4 2 4" xfId="7752" xr:uid="{8DC7D8A9-1021-477D-8DE4-C6243F273C8F}"/>
    <cellStyle name="Comma [0] 2 2 2 2 2 4 2 4 2" xfId="29619" xr:uid="{A6B3A1E0-F05E-4D18-8878-9B8007E5ADD3}"/>
    <cellStyle name="Comma [0] 2 2 2 2 2 4 2 5" xfId="7753" xr:uid="{033F2AAD-43C6-4778-A88F-7F935374560E}"/>
    <cellStyle name="Comma [0] 2 2 2 2 2 4 2 5 2" xfId="29620" xr:uid="{DB914D46-A0B9-4DA7-B9C1-A69DED59F342}"/>
    <cellStyle name="Comma [0] 2 2 2 2 2 4 2 6" xfId="55704" xr:uid="{443BE46B-7614-49B2-A47B-8F5D58565685}"/>
    <cellStyle name="Comma [0] 2 2 2 2 2 4 2 7" xfId="29616" xr:uid="{6C07D98A-AAFA-49F5-AB41-7AFF984C5A3A}"/>
    <cellStyle name="Comma [0] 2 2 2 2 2 4 2 8" xfId="7749" xr:uid="{6308FA4E-9BB6-476C-9EFF-B31482188E29}"/>
    <cellStyle name="Comma [0] 2 2 2 2 2 4 3" xfId="7754" xr:uid="{63B531C2-8329-4BA6-889A-22F540903731}"/>
    <cellStyle name="Comma [0] 2 2 2 2 2 4 3 2" xfId="29621" xr:uid="{27238AF7-FEEC-4574-A2D0-07ED3DF87C69}"/>
    <cellStyle name="Comma [0] 2 2 2 2 2 4 4" xfId="7755" xr:uid="{85C69F5F-59E3-4D86-A7A5-1C0C05B4F111}"/>
    <cellStyle name="Comma [0] 2 2 2 2 2 4 4 2" xfId="29622" xr:uid="{00E7270D-0A97-4357-AED2-4EF2671B0616}"/>
    <cellStyle name="Comma [0] 2 2 2 2 2 4 5" xfId="7756" xr:uid="{6DF6E19C-303D-48BF-9F18-F0F3D298BE1C}"/>
    <cellStyle name="Comma [0] 2 2 2 2 2 4 5 2" xfId="29623" xr:uid="{AC7D0521-B8FA-4C76-A72A-55D09FE17A90}"/>
    <cellStyle name="Comma [0] 2 2 2 2 2 4 6" xfId="7757" xr:uid="{190B6D0E-3996-4373-9AA9-E617A7C56306}"/>
    <cellStyle name="Comma [0] 2 2 2 2 2 4 6 2" xfId="29624" xr:uid="{E643D17C-A5B9-4E9B-BF73-710F6C3F2163}"/>
    <cellStyle name="Comma [0] 2 2 2 2 2 4 7" xfId="53781" xr:uid="{1906454D-C3D3-4EC3-B0C7-E7695022CD06}"/>
    <cellStyle name="Comma [0] 2 2 2 2 2 4 8" xfId="29615" xr:uid="{D506731A-045E-42DD-A85E-8709E338287F}"/>
    <cellStyle name="Comma [0] 2 2 2 2 2 4 9" xfId="7748" xr:uid="{F8E3DFD6-8C1E-402A-B2DE-C3E39858DD63}"/>
    <cellStyle name="Comma [0] 2 2 2 2 2 5" xfId="4367" xr:uid="{0C17731F-32B5-4E71-B41B-37E18BEC7ECE}"/>
    <cellStyle name="Comma [0] 2 2 2 2 2 5 2" xfId="7759" xr:uid="{39EAC21D-7DC1-48FD-AD4C-2F6BC01B7725}"/>
    <cellStyle name="Comma [0] 2 2 2 2 2 5 2 2" xfId="29626" xr:uid="{92A91544-4033-4189-953D-8F45878939D1}"/>
    <cellStyle name="Comma [0] 2 2 2 2 2 5 3" xfId="7760" xr:uid="{CCAB6A67-1C9C-4C9A-9BAC-5D4B4CE54B19}"/>
    <cellStyle name="Comma [0] 2 2 2 2 2 5 3 2" xfId="29627" xr:uid="{4FC2E33D-BE44-468F-81B1-F9C831AAD3BD}"/>
    <cellStyle name="Comma [0] 2 2 2 2 2 5 4" xfId="7761" xr:uid="{4931B5FC-E85A-47AA-9987-42672D767194}"/>
    <cellStyle name="Comma [0] 2 2 2 2 2 5 4 2" xfId="29628" xr:uid="{A46D64C2-AD1C-4831-8419-FC36C2E488D3}"/>
    <cellStyle name="Comma [0] 2 2 2 2 2 5 5" xfId="7762" xr:uid="{CADA67C0-5914-41CA-A214-3793C2D1C1A6}"/>
    <cellStyle name="Comma [0] 2 2 2 2 2 5 5 2" xfId="29629" xr:uid="{2B839EF5-B7A9-4C9E-99FE-9969CE456227}"/>
    <cellStyle name="Comma [0] 2 2 2 2 2 5 6" xfId="54454" xr:uid="{B6EF698F-56C1-423F-AB1E-14B73EAFA94F}"/>
    <cellStyle name="Comma [0] 2 2 2 2 2 5 7" xfId="29625" xr:uid="{0912B740-50F2-4772-AA8F-ABAAA385A160}"/>
    <cellStyle name="Comma [0] 2 2 2 2 2 5 8" xfId="7758" xr:uid="{C4110F55-D01C-4032-AA58-5AF9EC6774D5}"/>
    <cellStyle name="Comma [0] 2 2 2 2 2 6" xfId="2181" xr:uid="{A126194F-1011-42D7-B82E-083AA3B36D26}"/>
    <cellStyle name="Comma [0] 2 2 2 2 2 6 2" xfId="7764" xr:uid="{11518767-C82A-4942-91F4-D3D1AA9DBB72}"/>
    <cellStyle name="Comma [0] 2 2 2 2 2 6 2 2" xfId="29631" xr:uid="{1ED7EAAB-BD58-468A-9341-E83DDEC48381}"/>
    <cellStyle name="Comma [0] 2 2 2 2 2 6 3" xfId="7765" xr:uid="{3A304689-2885-4229-9361-71F54EFAF56F}"/>
    <cellStyle name="Comma [0] 2 2 2 2 2 6 3 2" xfId="29632" xr:uid="{F9050DEF-DD3B-4189-A2EC-DA4A4C304F49}"/>
    <cellStyle name="Comma [0] 2 2 2 2 2 6 4" xfId="7766" xr:uid="{63E8D701-1978-4639-859E-B69CF2F2DDD1}"/>
    <cellStyle name="Comma [0] 2 2 2 2 2 6 4 2" xfId="29633" xr:uid="{ED216C17-DB58-4F63-9BFC-3FA5946AC83A}"/>
    <cellStyle name="Comma [0] 2 2 2 2 2 6 5" xfId="52270" xr:uid="{C0ED42E8-3465-4C6C-B98E-82B60349AE46}"/>
    <cellStyle name="Comma [0] 2 2 2 2 2 6 6" xfId="29630" xr:uid="{269AC098-72A6-4279-8308-BF019A9AEB1E}"/>
    <cellStyle name="Comma [0] 2 2 2 2 2 6 7" xfId="7763" xr:uid="{F2923F14-5353-4877-B618-E396E64926F2}"/>
    <cellStyle name="Comma [0] 2 2 2 2 2 7" xfId="7767" xr:uid="{7EA88A83-5109-4C3B-84CD-847477437241}"/>
    <cellStyle name="Comma [0] 2 2 2 2 2 7 2" xfId="29634" xr:uid="{56696DD2-03A1-4230-A6A0-14EC70C0558F}"/>
    <cellStyle name="Comma [0] 2 2 2 2 2 8" xfId="7768" xr:uid="{E9668407-7C3D-4C21-A81A-DF9529837046}"/>
    <cellStyle name="Comma [0] 2 2 2 2 2 8 2" xfId="29635" xr:uid="{40C235DC-A512-4CBD-9CA1-E98BD5F857D6}"/>
    <cellStyle name="Comma [0] 2 2 2 2 2 9" xfId="50750" xr:uid="{6B930D90-9D13-425A-8FB8-8E7D700ED266}"/>
    <cellStyle name="Comma [0] 2 2 2 2 3" xfId="382" xr:uid="{80217E52-E798-4D6D-A4CB-01E0D1690969}"/>
    <cellStyle name="Comma [0] 2 2 2 2 3 2" xfId="4096" xr:uid="{BB0C9A8E-71A0-4344-8F4C-F28A2BA013ED}"/>
    <cellStyle name="Comma [0] 2 2 2 2 3 2 2" xfId="7771" xr:uid="{09A1D112-49E4-45AB-AFF9-15ABA891BAFC}"/>
    <cellStyle name="Comma [0] 2 2 2 2 3 2 2 2" xfId="29638" xr:uid="{3A871B3B-C9E2-4468-9C55-B56F530BD6A9}"/>
    <cellStyle name="Comma [0] 2 2 2 2 3 2 3" xfId="7772" xr:uid="{E91699C6-8EFB-4A54-BB9F-43B42C7CDEAD}"/>
    <cellStyle name="Comma [0] 2 2 2 2 3 2 3 2" xfId="29639" xr:uid="{A5CB0F06-3990-40F3-B9DB-68F311E0026E}"/>
    <cellStyle name="Comma [0] 2 2 2 2 3 2 4" xfId="7773" xr:uid="{2DA8647E-694E-4001-B43B-93BF921704DE}"/>
    <cellStyle name="Comma [0] 2 2 2 2 3 2 4 2" xfId="29640" xr:uid="{14640721-0D64-451D-8777-0F98AAAD3476}"/>
    <cellStyle name="Comma [0] 2 2 2 2 3 2 5" xfId="7774" xr:uid="{D5B1C5B0-0659-4EAC-BAF8-F8500BE4CFE1}"/>
    <cellStyle name="Comma [0] 2 2 2 2 3 2 5 2" xfId="29641" xr:uid="{A5087741-DA3A-41FE-B724-1CE6977226F9}"/>
    <cellStyle name="Comma [0] 2 2 2 2 3 2 6" xfId="54183" xr:uid="{15EE796C-E832-4CC0-BAFE-C876C301717D}"/>
    <cellStyle name="Comma [0] 2 2 2 2 3 2 7" xfId="29637" xr:uid="{B1A9CC45-7096-4DDF-875A-5AE8067A0B8D}"/>
    <cellStyle name="Comma [0] 2 2 2 2 3 2 8" xfId="7770" xr:uid="{ABE6E115-2EEE-4C55-B364-56EAEF548DF2}"/>
    <cellStyle name="Comma [0] 2 2 2 2 3 3" xfId="2454" xr:uid="{8640F46B-0B8F-4950-9CAF-28C78B3F7F4E}"/>
    <cellStyle name="Comma [0] 2 2 2 2 3 3 2" xfId="7776" xr:uid="{EA136912-3E78-44EE-8B59-5C6FCEFF3D5D}"/>
    <cellStyle name="Comma [0] 2 2 2 2 3 3 2 2" xfId="29643" xr:uid="{DE56B378-443F-46A8-9A04-E73801DA1BEC}"/>
    <cellStyle name="Comma [0] 2 2 2 2 3 3 3" xfId="7777" xr:uid="{D2A9F381-E360-4439-A715-3AE0A94DF4DE}"/>
    <cellStyle name="Comma [0] 2 2 2 2 3 3 3 2" xfId="29644" xr:uid="{A6A2B09C-C333-46FC-95A3-71D550BD9B24}"/>
    <cellStyle name="Comma [0] 2 2 2 2 3 3 4" xfId="7778" xr:uid="{99F4AA44-8271-4BA3-9137-E2C518F50138}"/>
    <cellStyle name="Comma [0] 2 2 2 2 3 3 4 2" xfId="29645" xr:uid="{F62BE19F-CC31-495A-B21D-29EE5596335A}"/>
    <cellStyle name="Comma [0] 2 2 2 2 3 3 5" xfId="52542" xr:uid="{59286DC0-3D0C-4E24-A2D1-68157EE70AC5}"/>
    <cellStyle name="Comma [0] 2 2 2 2 3 3 6" xfId="29642" xr:uid="{E18ABA4C-0E8B-4AD9-A1CB-9F856154B77E}"/>
    <cellStyle name="Comma [0] 2 2 2 2 3 3 7" xfId="7775" xr:uid="{6AB13719-401A-4E23-B855-F1182B8686A1}"/>
    <cellStyle name="Comma [0] 2 2 2 2 3 4" xfId="7779" xr:uid="{CF69251C-BE49-4D98-A394-388203055C49}"/>
    <cellStyle name="Comma [0] 2 2 2 2 3 4 2" xfId="29646" xr:uid="{3ECE6EE0-887D-408D-850D-23FD64CCA8F2}"/>
    <cellStyle name="Comma [0] 2 2 2 2 3 5" xfId="7780" xr:uid="{4414A9FF-5354-416E-8F45-D36E048C0DB1}"/>
    <cellStyle name="Comma [0] 2 2 2 2 3 5 2" xfId="29647" xr:uid="{A924404D-2991-4B31-B914-2FCD83454FEA}"/>
    <cellStyle name="Comma [0] 2 2 2 2 3 6" xfId="50478" xr:uid="{BDFBF357-C19F-49E8-84D4-9CBD3EC54F05}"/>
    <cellStyle name="Comma [0] 2 2 2 2 3 7" xfId="29636" xr:uid="{EBDA90F3-539B-4052-905B-BD331856B014}"/>
    <cellStyle name="Comma [0] 2 2 2 2 3 8" xfId="7769" xr:uid="{B5537CB0-9D4E-4986-8E93-8C8DE6BAB627}"/>
    <cellStyle name="Comma [0] 2 2 2 2 4" xfId="913" xr:uid="{C5B47C07-E45B-4C39-B1C1-B8746A1AC106}"/>
    <cellStyle name="Comma [0] 2 2 2 2 4 2" xfId="4616" xr:uid="{5D32167E-E70F-4CF8-B7E6-71D55CA49064}"/>
    <cellStyle name="Comma [0] 2 2 2 2 4 2 2" xfId="7783" xr:uid="{8404EB9B-0E37-4FB7-90BA-7F1D0F1AE3ED}"/>
    <cellStyle name="Comma [0] 2 2 2 2 4 2 2 2" xfId="29650" xr:uid="{E1731395-684B-4D54-BF49-7502C80C8D13}"/>
    <cellStyle name="Comma [0] 2 2 2 2 4 2 3" xfId="7784" xr:uid="{CF81AA09-6A73-41A8-A3D5-B69DC0AA9911}"/>
    <cellStyle name="Comma [0] 2 2 2 2 4 2 3 2" xfId="29651" xr:uid="{C24C0EF4-3E35-474C-A5B9-CC72F47B3146}"/>
    <cellStyle name="Comma [0] 2 2 2 2 4 2 4" xfId="7785" xr:uid="{4FB9DA1E-7FA3-4013-A58A-B9DCC75B27A7}"/>
    <cellStyle name="Comma [0] 2 2 2 2 4 2 4 2" xfId="29652" xr:uid="{89E75CF8-C352-46C6-A070-054D197A1806}"/>
    <cellStyle name="Comma [0] 2 2 2 2 4 2 5" xfId="7786" xr:uid="{119C5D52-6137-4081-9A6F-63CE83E77AE7}"/>
    <cellStyle name="Comma [0] 2 2 2 2 4 2 5 2" xfId="29653" xr:uid="{8478B9E0-7435-4977-95D5-AC1671A6EAB3}"/>
    <cellStyle name="Comma [0] 2 2 2 2 4 2 6" xfId="54703" xr:uid="{9CEB3711-262C-4EC7-BD6E-3A4FDFC515BB}"/>
    <cellStyle name="Comma [0] 2 2 2 2 4 2 7" xfId="29649" xr:uid="{834C867A-BE93-49E7-9827-174B4C8AB1E4}"/>
    <cellStyle name="Comma [0] 2 2 2 2 4 2 8" xfId="7782" xr:uid="{0AA6ADEF-7B35-4013-AC54-C560D5A29EBE}"/>
    <cellStyle name="Comma [0] 2 2 2 2 4 3" xfId="2951" xr:uid="{5918324B-F0CE-4DB4-9D4E-2907A0EE8B3E}"/>
    <cellStyle name="Comma [0] 2 2 2 2 4 3 2" xfId="7788" xr:uid="{B6B7B676-6B3A-4D92-87BA-CA2CA2A45177}"/>
    <cellStyle name="Comma [0] 2 2 2 2 4 3 2 2" xfId="29655" xr:uid="{B208D95D-29EE-4E90-9D79-572597D89EED}"/>
    <cellStyle name="Comma [0] 2 2 2 2 4 3 3" xfId="7789" xr:uid="{7E0402E3-E6D5-4075-86CF-B7559150AD95}"/>
    <cellStyle name="Comma [0] 2 2 2 2 4 3 3 2" xfId="29656" xr:uid="{CDB5AD2F-A326-4962-81B4-73B7540C1721}"/>
    <cellStyle name="Comma [0] 2 2 2 2 4 3 4" xfId="7790" xr:uid="{17332149-60A8-4821-9E2C-6601EE8EDFDC}"/>
    <cellStyle name="Comma [0] 2 2 2 2 4 3 4 2" xfId="29657" xr:uid="{FDE3A074-B107-40F1-A207-360506F3A036}"/>
    <cellStyle name="Comma [0] 2 2 2 2 4 3 5" xfId="53038" xr:uid="{7907656D-3287-4AAA-B437-22010DC98C74}"/>
    <cellStyle name="Comma [0] 2 2 2 2 4 3 6" xfId="29654" xr:uid="{857621C1-B921-4F77-BCE2-46E390EF682E}"/>
    <cellStyle name="Comma [0] 2 2 2 2 4 3 7" xfId="7787" xr:uid="{0C4C339A-E848-4E00-8A23-24CF10736543}"/>
    <cellStyle name="Comma [0] 2 2 2 2 4 4" xfId="7791" xr:uid="{E2F1491D-B402-4891-9B3F-ABE7B9E10343}"/>
    <cellStyle name="Comma [0] 2 2 2 2 4 4 2" xfId="29658" xr:uid="{B47FB3CD-2FE8-45AD-AF22-98B15B19D83A}"/>
    <cellStyle name="Comma [0] 2 2 2 2 4 5" xfId="7792" xr:uid="{E4272A68-9D37-4286-9AEB-AB70D788D43C}"/>
    <cellStyle name="Comma [0] 2 2 2 2 4 5 2" xfId="29659" xr:uid="{3610A531-C576-4C54-9614-C21B0C8A9458}"/>
    <cellStyle name="Comma [0] 2 2 2 2 4 6" xfId="51005" xr:uid="{288A2FBC-6670-4E90-B128-F9AD91538B6B}"/>
    <cellStyle name="Comma [0] 2 2 2 2 4 7" xfId="29648" xr:uid="{1F5A0390-EB12-47B2-9F7F-8F07ED0C4639}"/>
    <cellStyle name="Comma [0] 2 2 2 2 4 8" xfId="7781" xr:uid="{A55E6F8E-F0A0-423E-ACD4-EF9CE3ADC045}"/>
    <cellStyle name="Comma [0] 2 2 2 2 5" xfId="1408" xr:uid="{800351A5-4F5B-4BAA-8694-771351269F45}"/>
    <cellStyle name="Comma [0] 2 2 2 2 5 2" xfId="4921" xr:uid="{78D37705-D247-4DD1-8932-D7648A195EFC}"/>
    <cellStyle name="Comma [0] 2 2 2 2 5 2 2" xfId="7795" xr:uid="{A64C270C-6BA8-4CB5-97A4-C284EF1BA143}"/>
    <cellStyle name="Comma [0] 2 2 2 2 5 2 2 2" xfId="29662" xr:uid="{66C3B4E9-BA92-4D5C-81C8-95D8AF555D5B}"/>
    <cellStyle name="Comma [0] 2 2 2 2 5 2 3" xfId="7796" xr:uid="{4F8CC80E-1A2E-4B14-A8E7-FDB9795793BC}"/>
    <cellStyle name="Comma [0] 2 2 2 2 5 2 3 2" xfId="29663" xr:uid="{76231D08-13B2-4BE0-A65E-78A2B3CECF41}"/>
    <cellStyle name="Comma [0] 2 2 2 2 5 2 4" xfId="7797" xr:uid="{B550DFE5-828C-47EC-B2F6-EF56E72024E9}"/>
    <cellStyle name="Comma [0] 2 2 2 2 5 2 4 2" xfId="29664" xr:uid="{56972D2B-8448-41FE-8517-8CA2340146F0}"/>
    <cellStyle name="Comma [0] 2 2 2 2 5 2 5" xfId="7798" xr:uid="{8AF80E7A-A1A0-4DD6-9169-C1ADA995F077}"/>
    <cellStyle name="Comma [0] 2 2 2 2 5 2 5 2" xfId="29665" xr:uid="{4938B521-4151-48C0-965D-D2C46CC3D08D}"/>
    <cellStyle name="Comma [0] 2 2 2 2 5 2 6" xfId="55008" xr:uid="{1E21DC10-CD05-48F8-9747-CAA8BD353366}"/>
    <cellStyle name="Comma [0] 2 2 2 2 5 2 7" xfId="29661" xr:uid="{9C9A4012-830A-4041-BA6E-BA8E22FFAB2C}"/>
    <cellStyle name="Comma [0] 2 2 2 2 5 2 8" xfId="7794" xr:uid="{DECA55B7-5D83-4C0F-9B3A-B31C61EF2B11}"/>
    <cellStyle name="Comma [0] 2 2 2 2 5 3" xfId="2237" xr:uid="{3023D7F1-E88D-4325-91E2-C84AAD858E77}"/>
    <cellStyle name="Comma [0] 2 2 2 2 5 3 2" xfId="7800" xr:uid="{F0DDB469-73DC-4677-A6CC-C636C6535D24}"/>
    <cellStyle name="Comma [0] 2 2 2 2 5 3 2 2" xfId="29667" xr:uid="{C4B5A5F6-6815-42CD-822C-F835D6E06F0B}"/>
    <cellStyle name="Comma [0] 2 2 2 2 5 3 3" xfId="7801" xr:uid="{B49C6A30-034C-4A2C-B988-E4D8BAD72723}"/>
    <cellStyle name="Comma [0] 2 2 2 2 5 3 3 2" xfId="29668" xr:uid="{57546DD9-B980-401E-97B4-5A99351274A1}"/>
    <cellStyle name="Comma [0] 2 2 2 2 5 3 4" xfId="7802" xr:uid="{1D8EEC18-F3F0-4EAE-8AE9-EB3F3522301A}"/>
    <cellStyle name="Comma [0] 2 2 2 2 5 3 4 2" xfId="29669" xr:uid="{DB74957D-A6CF-4AFF-8FFF-B6F823E326FD}"/>
    <cellStyle name="Comma [0] 2 2 2 2 5 3 5" xfId="52325" xr:uid="{B52353FD-230F-47C3-9A44-FCD049667800}"/>
    <cellStyle name="Comma [0] 2 2 2 2 5 3 6" xfId="29666" xr:uid="{A8DCC9F3-2E79-479D-BC9D-FFEFF9CFC9DE}"/>
    <cellStyle name="Comma [0] 2 2 2 2 5 3 7" xfId="7799" xr:uid="{0E3D5D39-078E-49AD-9FBB-F635D3EFAAC6}"/>
    <cellStyle name="Comma [0] 2 2 2 2 5 4" xfId="7803" xr:uid="{1365BBE1-890E-4319-B8BE-3D6648775703}"/>
    <cellStyle name="Comma [0] 2 2 2 2 5 4 2" xfId="29670" xr:uid="{067EFF07-F13C-4A61-A29D-4D9F3EC12AC1}"/>
    <cellStyle name="Comma [0] 2 2 2 2 5 5" xfId="7804" xr:uid="{5B35662C-0A8C-41B9-A414-BE9AC8CC7569}"/>
    <cellStyle name="Comma [0] 2 2 2 2 5 5 2" xfId="29671" xr:uid="{1AC67829-EEF1-4EEB-840C-2B14181E6517}"/>
    <cellStyle name="Comma [0] 2 2 2 2 5 6" xfId="51500" xr:uid="{60FFB0A2-DEF7-4301-B49A-96556B44F5C4}"/>
    <cellStyle name="Comma [0] 2 2 2 2 5 7" xfId="29660" xr:uid="{7F97229E-E5C3-4465-A739-2E188F8033CC}"/>
    <cellStyle name="Comma [0] 2 2 2 2 5 8" xfId="7793" xr:uid="{1F6F7265-6064-44AD-AA19-BE8CA0B10C9B}"/>
    <cellStyle name="Comma [0] 2 2 2 2 6" xfId="3445" xr:uid="{233EEFDE-26CC-4761-94FC-B0C88B8B856E}"/>
    <cellStyle name="Comma [0] 2 2 2 2 6 2" xfId="5433" xr:uid="{A1E3EDE1-FE84-492E-B077-691A7D0FB044}"/>
    <cellStyle name="Comma [0] 2 2 2 2 6 2 2" xfId="7807" xr:uid="{437AA9A8-9276-4588-B188-52EA0A0C16D0}"/>
    <cellStyle name="Comma [0] 2 2 2 2 6 2 2 2" xfId="29674" xr:uid="{4A7463A2-3321-452A-9972-9E730EFFF608}"/>
    <cellStyle name="Comma [0] 2 2 2 2 6 2 3" xfId="7808" xr:uid="{7E9468F8-1C2B-4CED-98C0-14545DC29687}"/>
    <cellStyle name="Comma [0] 2 2 2 2 6 2 3 2" xfId="29675" xr:uid="{9454DED8-A95B-4987-B56B-62B649DF6296}"/>
    <cellStyle name="Comma [0] 2 2 2 2 6 2 4" xfId="7809" xr:uid="{DE08586A-8630-4797-BD8A-F5D6B6B31F9D}"/>
    <cellStyle name="Comma [0] 2 2 2 2 6 2 4 2" xfId="29676" xr:uid="{EFF6BBD3-514F-41AD-A8A1-22C60C285B78}"/>
    <cellStyle name="Comma [0] 2 2 2 2 6 2 5" xfId="7810" xr:uid="{D2F370B5-85A7-49FE-A30B-53AA06A2675B}"/>
    <cellStyle name="Comma [0] 2 2 2 2 6 2 5 2" xfId="29677" xr:uid="{D379C9F8-A184-48CB-9866-A5C6AB9D32AA}"/>
    <cellStyle name="Comma [0] 2 2 2 2 6 2 6" xfId="55520" xr:uid="{759B8F5A-812A-4FDF-BFA7-EB40788BFBA4}"/>
    <cellStyle name="Comma [0] 2 2 2 2 6 2 7" xfId="29673" xr:uid="{BD05428A-60B2-4BDA-BDED-EE67ED6E0F7E}"/>
    <cellStyle name="Comma [0] 2 2 2 2 6 2 8" xfId="7806" xr:uid="{B5548295-F8BF-4C88-B563-800D91D08073}"/>
    <cellStyle name="Comma [0] 2 2 2 2 6 3" xfId="7811" xr:uid="{5C21EF5A-99D5-45E6-8FAB-2BC5EA3B7197}"/>
    <cellStyle name="Comma [0] 2 2 2 2 6 3 2" xfId="29678" xr:uid="{3F123734-91CD-4562-AFC2-4C88E3064F57}"/>
    <cellStyle name="Comma [0] 2 2 2 2 6 4" xfId="7812" xr:uid="{C7470412-FBB0-4FEE-B081-B654ACD47C11}"/>
    <cellStyle name="Comma [0] 2 2 2 2 6 4 2" xfId="29679" xr:uid="{10291F29-85F4-4885-B2FF-6F072A6BF0E9}"/>
    <cellStyle name="Comma [0] 2 2 2 2 6 5" xfId="7813" xr:uid="{CC6F1EB4-D81D-4A4D-9C57-0E7510756709}"/>
    <cellStyle name="Comma [0] 2 2 2 2 6 5 2" xfId="29680" xr:uid="{B7E70C28-C2D1-4DFB-8761-5AF3690AA868}"/>
    <cellStyle name="Comma [0] 2 2 2 2 6 6" xfId="7814" xr:uid="{ED9F6327-FC9F-4B19-8995-6F5F29FB7FF1}"/>
    <cellStyle name="Comma [0] 2 2 2 2 6 6 2" xfId="29681" xr:uid="{C36911F5-7B35-46CA-8725-9E7841D80996}"/>
    <cellStyle name="Comma [0] 2 2 2 2 6 7" xfId="53532" xr:uid="{15E9F2F3-5FF0-4E33-B8CD-37698551404D}"/>
    <cellStyle name="Comma [0] 2 2 2 2 6 8" xfId="29672" xr:uid="{CEAE8F4C-DDFB-4CB2-871E-9E843EB34DE2}"/>
    <cellStyle name="Comma [0] 2 2 2 2 6 9" xfId="7805" xr:uid="{1BE1E882-39C5-4B46-923E-EC5CD690810E}"/>
    <cellStyle name="Comma [0] 2 2 2 2 7" xfId="3780" xr:uid="{AA86AF2F-BEE5-4B9E-8E98-C4F2C37066E7}"/>
    <cellStyle name="Comma [0] 2 2 2 2 7 2" xfId="7816" xr:uid="{F745124C-223D-43CE-96E2-D00D96FDFA0D}"/>
    <cellStyle name="Comma [0] 2 2 2 2 7 2 2" xfId="29683" xr:uid="{73608209-3E20-44D8-AACE-6587221D9A01}"/>
    <cellStyle name="Comma [0] 2 2 2 2 7 3" xfId="7817" xr:uid="{E607C598-DEBB-4B0A-969B-12429115D3BA}"/>
    <cellStyle name="Comma [0] 2 2 2 2 7 3 2" xfId="29684" xr:uid="{46EF535D-A8DF-483D-BE5C-776C975F0D23}"/>
    <cellStyle name="Comma [0] 2 2 2 2 7 4" xfId="7818" xr:uid="{E03A92F4-A860-420D-B3B3-EDF4FCEC5C7D}"/>
    <cellStyle name="Comma [0] 2 2 2 2 7 4 2" xfId="29685" xr:uid="{EAEDE005-7F15-47C1-A747-27BC0D1B51DC}"/>
    <cellStyle name="Comma [0] 2 2 2 2 7 5" xfId="7819" xr:uid="{B00CBD28-CA90-42D3-BD0C-AF7DDCFE8C03}"/>
    <cellStyle name="Comma [0] 2 2 2 2 7 5 2" xfId="29686" xr:uid="{B3D861BE-F564-419E-9D9D-8DD4D31073C7}"/>
    <cellStyle name="Comma [0] 2 2 2 2 7 6" xfId="53867" xr:uid="{57634D2E-10CB-4274-A79E-BDF17CC79C98}"/>
    <cellStyle name="Comma [0] 2 2 2 2 7 7" xfId="29682" xr:uid="{A81F9462-8D5F-41B0-A9D3-F785C1660EC0}"/>
    <cellStyle name="Comma [0] 2 2 2 2 7 8" xfId="7815" xr:uid="{340F8C01-CEC0-4858-AF12-BBDDED9D0275}"/>
    <cellStyle name="Comma [0] 2 2 2 2 8" xfId="1934" xr:uid="{269A352A-1614-4D52-A6E5-778EB69E0EF0}"/>
    <cellStyle name="Comma [0] 2 2 2 2 8 2" xfId="7821" xr:uid="{A25EF0B2-09BD-4CA6-951E-3F2D9332BDB8}"/>
    <cellStyle name="Comma [0] 2 2 2 2 8 2 2" xfId="29688" xr:uid="{2214710C-D870-46BD-AE32-52FDB1EE2C51}"/>
    <cellStyle name="Comma [0] 2 2 2 2 8 3" xfId="7822" xr:uid="{8874EE76-4F39-40B2-8AE2-7433E54AF1E0}"/>
    <cellStyle name="Comma [0] 2 2 2 2 8 3 2" xfId="29689" xr:uid="{9375B3AC-1873-474A-A04D-EA33F83C4739}"/>
    <cellStyle name="Comma [0] 2 2 2 2 8 4" xfId="7823" xr:uid="{05DFDDDA-4AB0-4FA0-A953-6F262377B609}"/>
    <cellStyle name="Comma [0] 2 2 2 2 8 4 2" xfId="29690" xr:uid="{BD9BA725-934A-4125-B270-C11927DFDE54}"/>
    <cellStyle name="Comma [0] 2 2 2 2 8 5" xfId="52023" xr:uid="{B7A702F2-DF15-40EE-860A-D26C33B81E85}"/>
    <cellStyle name="Comma [0] 2 2 2 2 8 6" xfId="29687" xr:uid="{F2F428D1-9BB1-4318-836A-69E7BDB202C2}"/>
    <cellStyle name="Comma [0] 2 2 2 2 8 7" xfId="7820" xr:uid="{47C9DB80-1294-4380-9D85-00ECEAA1C637}"/>
    <cellStyle name="Comma [0] 2 2 2 2 9" xfId="7824" xr:uid="{C078A2B1-C7F9-476C-8ECB-969A1ACDA18A}"/>
    <cellStyle name="Comma [0] 2 2 2 2 9 2" xfId="29691" xr:uid="{E1B5A0A8-CDEC-4283-8E4A-5ED57A0D0484}"/>
    <cellStyle name="Comma [0] 2 2 2 3" xfId="533" xr:uid="{E19ACE6E-61C6-46D7-B91D-8954D2A55063}"/>
    <cellStyle name="Comma [0] 2 2 2 3 10" xfId="29692" xr:uid="{68402849-384F-4653-AD78-61B607252263}"/>
    <cellStyle name="Comma [0] 2 2 2 3 11" xfId="7825" xr:uid="{F0495ADD-C045-494D-99D3-A84DE1F0EC3B}"/>
    <cellStyle name="Comma [0] 2 2 2 3 2" xfId="1038" xr:uid="{B2F91DCF-AA7C-42B2-BB7D-E2774224FBD3}"/>
    <cellStyle name="Comma [0] 2 2 2 3 2 2" xfId="4741" xr:uid="{28BAEEFD-0E1E-4CC2-8224-42B8CAB6D5A1}"/>
    <cellStyle name="Comma [0] 2 2 2 3 2 2 2" xfId="7828" xr:uid="{A15BBCB6-560A-4BFF-877E-BF63BD90374A}"/>
    <cellStyle name="Comma [0] 2 2 2 3 2 2 2 2" xfId="29695" xr:uid="{5A136C33-DD6D-43F3-8D65-DEAA09AE7DC0}"/>
    <cellStyle name="Comma [0] 2 2 2 3 2 2 3" xfId="7829" xr:uid="{A5C9B873-96FB-4D96-B571-5ED44D2961A3}"/>
    <cellStyle name="Comma [0] 2 2 2 3 2 2 3 2" xfId="29696" xr:uid="{4C8FBF21-DD5C-4BA7-91A2-99DE8DEE5C3F}"/>
    <cellStyle name="Comma [0] 2 2 2 3 2 2 4" xfId="7830" xr:uid="{1B9943C2-B5F1-4370-9796-013520642B82}"/>
    <cellStyle name="Comma [0] 2 2 2 3 2 2 4 2" xfId="29697" xr:uid="{199C08BF-14B5-4EF7-A29F-10053D64A5CE}"/>
    <cellStyle name="Comma [0] 2 2 2 3 2 2 5" xfId="7831" xr:uid="{FC558CD4-2925-48B1-9BFE-EEE1B54F01D9}"/>
    <cellStyle name="Comma [0] 2 2 2 3 2 2 5 2" xfId="29698" xr:uid="{615BBDCE-AFCF-4286-92C1-5352F6D416C0}"/>
    <cellStyle name="Comma [0] 2 2 2 3 2 2 6" xfId="54828" xr:uid="{1B8406A9-0B25-475F-A8CF-1298B4F426FB}"/>
    <cellStyle name="Comma [0] 2 2 2 3 2 2 7" xfId="29694" xr:uid="{211523B4-8FF1-4FDF-926E-82D1D569FDA1}"/>
    <cellStyle name="Comma [0] 2 2 2 3 2 2 8" xfId="7827" xr:uid="{3F3350CE-A726-4507-95DF-D39220C7F8E3}"/>
    <cellStyle name="Comma [0] 2 2 2 3 2 3" xfId="3076" xr:uid="{9DE9E620-1157-4378-9B84-840FEA49D210}"/>
    <cellStyle name="Comma [0] 2 2 2 3 2 3 2" xfId="7833" xr:uid="{CEE6E0A8-08F4-4FD4-96E2-E1EA06491780}"/>
    <cellStyle name="Comma [0] 2 2 2 3 2 3 2 2" xfId="29700" xr:uid="{9C47C93E-738A-416F-8423-812D3C8A564A}"/>
    <cellStyle name="Comma [0] 2 2 2 3 2 3 3" xfId="7834" xr:uid="{F50FBBDF-B2A4-460B-8CB5-18EC91FC8C08}"/>
    <cellStyle name="Comma [0] 2 2 2 3 2 3 3 2" xfId="29701" xr:uid="{E0207063-1225-4D7E-B5AF-8359CF81A41C}"/>
    <cellStyle name="Comma [0] 2 2 2 3 2 3 4" xfId="7835" xr:uid="{A5D2CBFE-197F-4C1C-BABF-50F48910B6CE}"/>
    <cellStyle name="Comma [0] 2 2 2 3 2 3 4 2" xfId="29702" xr:uid="{9AABBF8E-4C62-47A8-84F3-54DCD002F830}"/>
    <cellStyle name="Comma [0] 2 2 2 3 2 3 5" xfId="53163" xr:uid="{A12FFDED-047A-41F5-8139-886D8BDB3D49}"/>
    <cellStyle name="Comma [0] 2 2 2 3 2 3 6" xfId="29699" xr:uid="{53D0DDED-B792-4BA2-8B93-26BF95C190BA}"/>
    <cellStyle name="Comma [0] 2 2 2 3 2 3 7" xfId="7832" xr:uid="{519FCDCA-3639-4812-A865-8723E1FB3EAE}"/>
    <cellStyle name="Comma [0] 2 2 2 3 2 4" xfId="7836" xr:uid="{CF2B2DF5-07D3-4077-8539-0FBC527BEED9}"/>
    <cellStyle name="Comma [0] 2 2 2 3 2 4 2" xfId="29703" xr:uid="{0953D96E-0978-4F24-A31C-DA8FC653BBCF}"/>
    <cellStyle name="Comma [0] 2 2 2 3 2 5" xfId="7837" xr:uid="{7B5F39CA-1517-455D-B61D-41106DD29EF9}"/>
    <cellStyle name="Comma [0] 2 2 2 3 2 5 2" xfId="29704" xr:uid="{EA8A5E78-420D-4C7D-8E97-6B54CE5DD86C}"/>
    <cellStyle name="Comma [0] 2 2 2 3 2 6" xfId="51130" xr:uid="{AA866287-3EFE-41BF-A111-14E18D329C1B}"/>
    <cellStyle name="Comma [0] 2 2 2 3 2 7" xfId="29693" xr:uid="{F625F8FF-4B94-4ECD-B6ED-0B0161035895}"/>
    <cellStyle name="Comma [0] 2 2 2 3 2 8" xfId="7826" xr:uid="{EF83A0D3-4F36-4CB8-B52B-4F51F5FD7E2B}"/>
    <cellStyle name="Comma [0] 2 2 2 3 3" xfId="1532" xr:uid="{39920781-9303-4757-80E6-EF747D3DBE1D}"/>
    <cellStyle name="Comma [0] 2 2 2 3 3 2" xfId="5157" xr:uid="{CE439089-80CE-4060-8D1A-EDE17DD8064E}"/>
    <cellStyle name="Comma [0] 2 2 2 3 3 2 2" xfId="7840" xr:uid="{8B0D0C8C-6374-43E9-8FD8-4CEB80145159}"/>
    <cellStyle name="Comma [0] 2 2 2 3 3 2 2 2" xfId="29707" xr:uid="{A444DA3B-3DD5-4840-BD60-4CEF5BB5A2CC}"/>
    <cellStyle name="Comma [0] 2 2 2 3 3 2 3" xfId="7841" xr:uid="{CCE8AC24-A218-4D7B-8F56-FB6E786514F4}"/>
    <cellStyle name="Comma [0] 2 2 2 3 3 2 3 2" xfId="29708" xr:uid="{E0E3173F-72C6-4720-8115-5F6849670E5E}"/>
    <cellStyle name="Comma [0] 2 2 2 3 3 2 4" xfId="7842" xr:uid="{E259B3E0-F7FC-49DF-BB68-800F98C245E4}"/>
    <cellStyle name="Comma [0] 2 2 2 3 3 2 4 2" xfId="29709" xr:uid="{5940F3C3-A89B-4582-91AC-255181F8392D}"/>
    <cellStyle name="Comma [0] 2 2 2 3 3 2 5" xfId="7843" xr:uid="{2F445752-5041-464A-ABD7-9043555707F8}"/>
    <cellStyle name="Comma [0] 2 2 2 3 3 2 5 2" xfId="29710" xr:uid="{4E82E35E-1ABD-416B-8D66-E6D04FC0BC0C}"/>
    <cellStyle name="Comma [0] 2 2 2 3 3 2 6" xfId="55244" xr:uid="{82918D1F-A6C9-4852-B29D-ACD29E9D860A}"/>
    <cellStyle name="Comma [0] 2 2 2 3 3 2 7" xfId="29706" xr:uid="{0474E110-425C-4035-A480-6FFF3FD0934E}"/>
    <cellStyle name="Comma [0] 2 2 2 3 3 2 8" xfId="7839" xr:uid="{E4646038-329D-48F9-B098-66D3CD619DFF}"/>
    <cellStyle name="Comma [0] 2 2 2 3 3 3" xfId="2579" xr:uid="{66AA9A80-3A39-41D4-B474-DF0E850C3508}"/>
    <cellStyle name="Comma [0] 2 2 2 3 3 3 2" xfId="7845" xr:uid="{3D997560-7197-4994-95AA-1A813CDBDE03}"/>
    <cellStyle name="Comma [0] 2 2 2 3 3 3 2 2" xfId="29712" xr:uid="{78DF1DCC-02E8-4154-97E2-D5AE7340DEA9}"/>
    <cellStyle name="Comma [0] 2 2 2 3 3 3 3" xfId="7846" xr:uid="{006EA77F-B225-4083-8ADD-795653FF2621}"/>
    <cellStyle name="Comma [0] 2 2 2 3 3 3 3 2" xfId="29713" xr:uid="{75865993-BDC3-42E2-9DCC-5E0661371237}"/>
    <cellStyle name="Comma [0] 2 2 2 3 3 3 4" xfId="7847" xr:uid="{9DC78B8C-024A-494B-876A-80B3876FA69A}"/>
    <cellStyle name="Comma [0] 2 2 2 3 3 3 4 2" xfId="29714" xr:uid="{9A2E95E7-15D2-4525-B14A-F388A9683834}"/>
    <cellStyle name="Comma [0] 2 2 2 3 3 3 5" xfId="52667" xr:uid="{DC375166-C7BF-4A34-B10E-133DA1FCC05D}"/>
    <cellStyle name="Comma [0] 2 2 2 3 3 3 6" xfId="29711" xr:uid="{B30FF61E-3DE2-40B6-ADFF-7172E0FB4EC2}"/>
    <cellStyle name="Comma [0] 2 2 2 3 3 3 7" xfId="7844" xr:uid="{7A38E8F4-D6C2-450F-89B7-0B2A70C7D028}"/>
    <cellStyle name="Comma [0] 2 2 2 3 3 4" xfId="7848" xr:uid="{B7C7F4A3-B517-4CC1-817A-436EA6BC0579}"/>
    <cellStyle name="Comma [0] 2 2 2 3 3 4 2" xfId="29715" xr:uid="{BC2D49F7-4F3A-487B-9EFF-70531A64387C}"/>
    <cellStyle name="Comma [0] 2 2 2 3 3 5" xfId="7849" xr:uid="{1E55F40B-1277-4E11-A0B7-1D540F72D194}"/>
    <cellStyle name="Comma [0] 2 2 2 3 3 5 2" xfId="29716" xr:uid="{7372F50C-F189-464A-9FC2-3EAABB599A66}"/>
    <cellStyle name="Comma [0] 2 2 2 3 3 6" xfId="51624" xr:uid="{48A50B08-CAC3-4014-B280-E6DCCE7DD6B2}"/>
    <cellStyle name="Comma [0] 2 2 2 3 3 7" xfId="29705" xr:uid="{48F0E93C-F23F-4773-8AA6-57638372CD61}"/>
    <cellStyle name="Comma [0] 2 2 2 3 3 8" xfId="7838" xr:uid="{36355DF1-E2FE-4BA9-9A95-156E414BB661}"/>
    <cellStyle name="Comma [0] 2 2 2 3 4" xfId="3571" xr:uid="{7F5CF4A6-AC61-452E-B14A-DD2590CC91DD}"/>
    <cellStyle name="Comma [0] 2 2 2 3 4 2" xfId="5525" xr:uid="{BDB03856-83EE-456B-8D45-42EAADAE3E0E}"/>
    <cellStyle name="Comma [0] 2 2 2 3 4 2 2" xfId="7852" xr:uid="{DD6897A4-701D-461F-9F7D-23E0F9EAE5F3}"/>
    <cellStyle name="Comma [0] 2 2 2 3 4 2 2 2" xfId="29719" xr:uid="{9520F09E-1008-4EB2-88F4-E8CEEFB220AC}"/>
    <cellStyle name="Comma [0] 2 2 2 3 4 2 3" xfId="7853" xr:uid="{645363E3-78A8-4362-819B-EA011A61CFA7}"/>
    <cellStyle name="Comma [0] 2 2 2 3 4 2 3 2" xfId="29720" xr:uid="{3298BDDF-3C72-4E9B-A817-8664B62D4546}"/>
    <cellStyle name="Comma [0] 2 2 2 3 4 2 4" xfId="7854" xr:uid="{73ECF753-96FF-460C-BB33-7E1B66A9AE70}"/>
    <cellStyle name="Comma [0] 2 2 2 3 4 2 4 2" xfId="29721" xr:uid="{A646A9AA-0113-4FAC-9210-E87EE007B1E1}"/>
    <cellStyle name="Comma [0] 2 2 2 3 4 2 5" xfId="7855" xr:uid="{B17FC9A0-D4DF-4D06-9ACB-83668096F918}"/>
    <cellStyle name="Comma [0] 2 2 2 3 4 2 5 2" xfId="29722" xr:uid="{9B306037-980A-4F21-9E08-C70A52942426}"/>
    <cellStyle name="Comma [0] 2 2 2 3 4 2 6" xfId="55612" xr:uid="{3C857D52-D668-4A1D-AD12-15EEFAC97E3C}"/>
    <cellStyle name="Comma [0] 2 2 2 3 4 2 7" xfId="29718" xr:uid="{A7DDE709-6A95-4864-BB65-1CF5E75C6554}"/>
    <cellStyle name="Comma [0] 2 2 2 3 4 2 8" xfId="7851" xr:uid="{B6095B49-1AAD-4E02-A5CD-DD1764A7D774}"/>
    <cellStyle name="Comma [0] 2 2 2 3 4 3" xfId="7856" xr:uid="{0DA2B225-247B-4B27-B51C-4ABE766B0B94}"/>
    <cellStyle name="Comma [0] 2 2 2 3 4 3 2" xfId="29723" xr:uid="{44D99FA7-2D22-4AB6-B71D-522F2733A17A}"/>
    <cellStyle name="Comma [0] 2 2 2 3 4 4" xfId="7857" xr:uid="{B44F24E1-6CD6-4135-8257-01BA98BBE61C}"/>
    <cellStyle name="Comma [0] 2 2 2 3 4 4 2" xfId="29724" xr:uid="{A67D1FD5-941D-4E79-8089-AAA9DB056581}"/>
    <cellStyle name="Comma [0] 2 2 2 3 4 5" xfId="7858" xr:uid="{1B12DFA1-C49E-467A-8931-AC129F6569F6}"/>
    <cellStyle name="Comma [0] 2 2 2 3 4 5 2" xfId="29725" xr:uid="{CAFC73C2-661F-446D-A121-476161C0E43C}"/>
    <cellStyle name="Comma [0] 2 2 2 3 4 6" xfId="7859" xr:uid="{9D877930-0186-4F5E-9B9C-A7E8E41D82A8}"/>
    <cellStyle name="Comma [0] 2 2 2 3 4 6 2" xfId="29726" xr:uid="{B8DA0CD0-536E-48BD-A4B0-E4659F44B3D8}"/>
    <cellStyle name="Comma [0] 2 2 2 3 4 7" xfId="53658" xr:uid="{905C950C-100B-427D-8603-EAB91F2102E6}"/>
    <cellStyle name="Comma [0] 2 2 2 3 4 8" xfId="29717" xr:uid="{7CE8F43C-306E-4858-81B6-C7FEE8499FB6}"/>
    <cellStyle name="Comma [0] 2 2 2 3 4 9" xfId="7850" xr:uid="{EBFF7C8B-00C2-409B-B361-CD3F92922450}"/>
    <cellStyle name="Comma [0] 2 2 2 3 5" xfId="4244" xr:uid="{ED472A54-7A4E-4994-B31B-26D57B5F4D88}"/>
    <cellStyle name="Comma [0] 2 2 2 3 5 2" xfId="7861" xr:uid="{C95B09E7-F3E1-4549-A7C1-C9F87E661CEA}"/>
    <cellStyle name="Comma [0] 2 2 2 3 5 2 2" xfId="29728" xr:uid="{F9A2B76A-152A-420C-BA2F-F4CC58227594}"/>
    <cellStyle name="Comma [0] 2 2 2 3 5 3" xfId="7862" xr:uid="{99E64D2C-E68C-4D87-B5B7-AAA517B4C76A}"/>
    <cellStyle name="Comma [0] 2 2 2 3 5 3 2" xfId="29729" xr:uid="{29873497-4C86-469E-82A8-CE4A2AC7FB0A}"/>
    <cellStyle name="Comma [0] 2 2 2 3 5 4" xfId="7863" xr:uid="{51FDA3E0-DBCE-4ACD-94D8-CE6369EB4A91}"/>
    <cellStyle name="Comma [0] 2 2 2 3 5 4 2" xfId="29730" xr:uid="{25CECFB8-E38B-49D1-BD3E-8304474AB751}"/>
    <cellStyle name="Comma [0] 2 2 2 3 5 5" xfId="7864" xr:uid="{3248A5BE-7CED-4E67-B404-D02AC257ADBD}"/>
    <cellStyle name="Comma [0] 2 2 2 3 5 5 2" xfId="29731" xr:uid="{27F4D8A6-D7A0-4AF9-B3AA-03551077CFA8}"/>
    <cellStyle name="Comma [0] 2 2 2 3 5 6" xfId="54331" xr:uid="{5F54C896-7787-452A-B296-DD357C2387A9}"/>
    <cellStyle name="Comma [0] 2 2 2 3 5 7" xfId="29727" xr:uid="{6D1E9457-78E5-4D9F-8E5B-1E1CAB161D7B}"/>
    <cellStyle name="Comma [0] 2 2 2 3 5 8" xfId="7860" xr:uid="{B75F63DC-805B-43E0-AC43-5A3344BEA249}"/>
    <cellStyle name="Comma [0] 2 2 2 3 6" xfId="2058" xr:uid="{B7382F4D-9163-457E-8999-A2A9C9FC1D68}"/>
    <cellStyle name="Comma [0] 2 2 2 3 6 2" xfId="7866" xr:uid="{0B7EC8D8-AAF5-46F0-8FF3-31624FA63125}"/>
    <cellStyle name="Comma [0] 2 2 2 3 6 2 2" xfId="29733" xr:uid="{EE6EB2C0-7812-460F-8699-EBBABA2CC07C}"/>
    <cellStyle name="Comma [0] 2 2 2 3 6 3" xfId="7867" xr:uid="{98F3B6D6-BCCD-414F-B7F2-AB8D0D3F28A0}"/>
    <cellStyle name="Comma [0] 2 2 2 3 6 3 2" xfId="29734" xr:uid="{3A065173-5B2D-4C22-B54A-410292F16D20}"/>
    <cellStyle name="Comma [0] 2 2 2 3 6 4" xfId="7868" xr:uid="{47142159-43F3-4C76-A12D-4F969B71061E}"/>
    <cellStyle name="Comma [0] 2 2 2 3 6 4 2" xfId="29735" xr:uid="{DF1DF43B-16C2-4C35-B6E1-CDBA45ECA552}"/>
    <cellStyle name="Comma [0] 2 2 2 3 6 5" xfId="52147" xr:uid="{ECC616CA-5893-4AC5-B795-B04E2DA95462}"/>
    <cellStyle name="Comma [0] 2 2 2 3 6 6" xfId="29732" xr:uid="{176A1B2F-7F9F-4E92-A861-C36F26FDF5C6}"/>
    <cellStyle name="Comma [0] 2 2 2 3 6 7" xfId="7865" xr:uid="{9DF5F515-B3FA-40BE-ABA9-FA32F7FE78C6}"/>
    <cellStyle name="Comma [0] 2 2 2 3 7" xfId="7869" xr:uid="{19E0B6AB-1376-424A-8561-44558DA25906}"/>
    <cellStyle name="Comma [0] 2 2 2 3 7 2" xfId="29736" xr:uid="{CE75400B-EBC3-4AAD-8F5D-3FA79B9387D9}"/>
    <cellStyle name="Comma [0] 2 2 2 3 8" xfId="7870" xr:uid="{160FAC03-8CC1-4C42-9B63-69493FD96D7B}"/>
    <cellStyle name="Comma [0] 2 2 2 3 8 2" xfId="29737" xr:uid="{3C1216DD-FB5B-422E-9F05-361B316388F8}"/>
    <cellStyle name="Comma [0] 2 2 2 3 9" xfId="50627" xr:uid="{55FC3EC1-9005-4E9C-B31F-B1DF6406D071}"/>
    <cellStyle name="Comma [0] 2 2 2 4" xfId="790" xr:uid="{DD929E8D-409A-41CD-BC73-D3D90E4742F2}"/>
    <cellStyle name="Comma [0] 2 2 2 4 2" xfId="4493" xr:uid="{6E95AC44-7D29-4898-87B3-8D7905B4E61A}"/>
    <cellStyle name="Comma [0] 2 2 2 4 2 2" xfId="7873" xr:uid="{2D379252-0EE2-4CB2-AB87-F74A6FEE311B}"/>
    <cellStyle name="Comma [0] 2 2 2 4 2 2 2" xfId="29740" xr:uid="{13F12276-B043-4E46-B9E8-175006CC3B69}"/>
    <cellStyle name="Comma [0] 2 2 2 4 2 3" xfId="7874" xr:uid="{D8644107-2DCA-41E2-BFA1-314EC2A9F87A}"/>
    <cellStyle name="Comma [0] 2 2 2 4 2 3 2" xfId="29741" xr:uid="{2E703A6D-AF04-4846-82F6-E6EA7609B40A}"/>
    <cellStyle name="Comma [0] 2 2 2 4 2 4" xfId="7875" xr:uid="{5F2D5DE4-82C4-431D-AD0E-28A21D42C60B}"/>
    <cellStyle name="Comma [0] 2 2 2 4 2 4 2" xfId="29742" xr:uid="{3CF5C789-A457-4B1F-9633-74A35441707D}"/>
    <cellStyle name="Comma [0] 2 2 2 4 2 5" xfId="7876" xr:uid="{2425AE89-AAAF-4EDD-A44A-AAFE19BC2B9F}"/>
    <cellStyle name="Comma [0] 2 2 2 4 2 5 2" xfId="29743" xr:uid="{5574E797-92D0-470A-96C7-162967C4759E}"/>
    <cellStyle name="Comma [0] 2 2 2 4 2 6" xfId="54580" xr:uid="{0C00D6B7-90A2-4C70-97B1-491D410A9390}"/>
    <cellStyle name="Comma [0] 2 2 2 4 2 7" xfId="29739" xr:uid="{A9AB5B83-D2F5-413C-B3B4-2E23B1CD37EA}"/>
    <cellStyle name="Comma [0] 2 2 2 4 2 8" xfId="7872" xr:uid="{E5FED523-8BBE-48CD-A0F0-B9350D3F0361}"/>
    <cellStyle name="Comma [0] 2 2 2 4 3" xfId="2828" xr:uid="{6BF59EC0-2850-44E5-A279-9720A6AD61DD}"/>
    <cellStyle name="Comma [0] 2 2 2 4 3 2" xfId="7878" xr:uid="{E97535B0-00BF-45CE-B7B4-B3BBC9AC927E}"/>
    <cellStyle name="Comma [0] 2 2 2 4 3 2 2" xfId="29745" xr:uid="{5AA14EE0-EF5D-4F3E-A725-5B2D41046FD6}"/>
    <cellStyle name="Comma [0] 2 2 2 4 3 3" xfId="7879" xr:uid="{C27E9748-26F4-414A-99D0-7FC4B9767375}"/>
    <cellStyle name="Comma [0] 2 2 2 4 3 3 2" xfId="29746" xr:uid="{941E10EC-2294-4E13-8B56-D9048B270CB8}"/>
    <cellStyle name="Comma [0] 2 2 2 4 3 4" xfId="7880" xr:uid="{0592F38C-02DE-4204-B472-EDAE6CA181AF}"/>
    <cellStyle name="Comma [0] 2 2 2 4 3 4 2" xfId="29747" xr:uid="{A668DFE3-1940-4370-8722-2FD0DE7AEFB2}"/>
    <cellStyle name="Comma [0] 2 2 2 4 3 5" xfId="52915" xr:uid="{760C25E9-C21B-4135-9D84-5CC767C5140E}"/>
    <cellStyle name="Comma [0] 2 2 2 4 3 6" xfId="29744" xr:uid="{79511658-0429-4270-B561-C3408C015855}"/>
    <cellStyle name="Comma [0] 2 2 2 4 3 7" xfId="7877" xr:uid="{1933BED2-F325-4473-B38D-A02AEC8EC61C}"/>
    <cellStyle name="Comma [0] 2 2 2 4 4" xfId="7881" xr:uid="{5BEBD7B0-1659-475F-AFBE-ED833916CC6D}"/>
    <cellStyle name="Comma [0] 2 2 2 4 4 2" xfId="29748" xr:uid="{4F953D0B-8948-4FA7-80BC-FAA2575DD21E}"/>
    <cellStyle name="Comma [0] 2 2 2 4 5" xfId="7882" xr:uid="{2249A26F-E58C-4409-B376-903AB8390840}"/>
    <cellStyle name="Comma [0] 2 2 2 4 5 2" xfId="29749" xr:uid="{B6F04532-9483-4222-A8F0-28A585CF8EB4}"/>
    <cellStyle name="Comma [0] 2 2 2 4 6" xfId="50882" xr:uid="{BD436C57-A1E0-4D86-B97A-DDBC2F982093}"/>
    <cellStyle name="Comma [0] 2 2 2 4 7" xfId="29738" xr:uid="{16F0F197-E3C3-47DF-8A0D-0A291142A583}"/>
    <cellStyle name="Comma [0] 2 2 2 4 8" xfId="7871" xr:uid="{A0C17700-E69B-482D-85F9-99D56936D7FB}"/>
    <cellStyle name="Comma [0] 2 2 2 5" xfId="1285" xr:uid="{D6AC78CD-ABB4-4193-A9A9-F2F9336096C4}"/>
    <cellStyle name="Comma [0] 2 2 2 5 2" xfId="4974" xr:uid="{D3FE1799-96A6-4E91-8135-A438829D8E37}"/>
    <cellStyle name="Comma [0] 2 2 2 5 2 2" xfId="7885" xr:uid="{DBA0F3C9-AEF1-4E5F-B5FA-4A1813E3C938}"/>
    <cellStyle name="Comma [0] 2 2 2 5 2 2 2" xfId="29752" xr:uid="{F4CBF0AC-C676-486C-B0B2-B8E421DB7124}"/>
    <cellStyle name="Comma [0] 2 2 2 5 2 3" xfId="7886" xr:uid="{E0F8DF4C-A91C-4464-BECF-16F320F3F1A5}"/>
    <cellStyle name="Comma [0] 2 2 2 5 2 3 2" xfId="29753" xr:uid="{C6F40D78-B933-4B1F-8027-44A791B3458E}"/>
    <cellStyle name="Comma [0] 2 2 2 5 2 4" xfId="7887" xr:uid="{4E813965-E845-4645-954D-A1CC71D1B9B6}"/>
    <cellStyle name="Comma [0] 2 2 2 5 2 4 2" xfId="29754" xr:uid="{58944148-7D9F-4936-AE85-CE8BB2B4D0F1}"/>
    <cellStyle name="Comma [0] 2 2 2 5 2 5" xfId="7888" xr:uid="{2AD502D8-94E2-4E8B-B7F9-6D70513C131E}"/>
    <cellStyle name="Comma [0] 2 2 2 5 2 5 2" xfId="29755" xr:uid="{1021CDB0-8B8F-4D5D-98E3-638ACDEDE7B9}"/>
    <cellStyle name="Comma [0] 2 2 2 5 2 6" xfId="55061" xr:uid="{56AC2AC4-C0D4-4424-80AB-DB06784A531D}"/>
    <cellStyle name="Comma [0] 2 2 2 5 2 7" xfId="29751" xr:uid="{0F553040-4AF5-486B-8788-A4AB5277DB41}"/>
    <cellStyle name="Comma [0] 2 2 2 5 2 8" xfId="7884" xr:uid="{4A95C8ED-EC5E-4DDC-9639-8957ECFE2880}"/>
    <cellStyle name="Comma [0] 2 2 2 5 3" xfId="2330" xr:uid="{1B66FB65-E83F-4DB0-A73E-E291E9C91288}"/>
    <cellStyle name="Comma [0] 2 2 2 5 3 2" xfId="7890" xr:uid="{41786787-28BA-430C-9D09-4DFAAD062927}"/>
    <cellStyle name="Comma [0] 2 2 2 5 3 2 2" xfId="29757" xr:uid="{B87BED25-9566-4AFA-8399-FC077E0E99D5}"/>
    <cellStyle name="Comma [0] 2 2 2 5 3 3" xfId="7891" xr:uid="{7023DB77-0E3C-4215-B088-8ED0CC9F9847}"/>
    <cellStyle name="Comma [0] 2 2 2 5 3 3 2" xfId="29758" xr:uid="{81B34B60-486C-4CA1-B0F1-064F5767334A}"/>
    <cellStyle name="Comma [0] 2 2 2 5 3 4" xfId="7892" xr:uid="{C2627C93-1487-4BE4-943A-40511891335C}"/>
    <cellStyle name="Comma [0] 2 2 2 5 3 4 2" xfId="29759" xr:uid="{18E59652-D233-4443-A451-0270E2DEA545}"/>
    <cellStyle name="Comma [0] 2 2 2 5 3 5" xfId="52418" xr:uid="{9A965753-AC87-42FF-A198-7B7A1137E37A}"/>
    <cellStyle name="Comma [0] 2 2 2 5 3 6" xfId="29756" xr:uid="{1294A812-97DD-4129-A247-46632FE400DA}"/>
    <cellStyle name="Comma [0] 2 2 2 5 3 7" xfId="7889" xr:uid="{7D3B4DB1-DFAD-483A-AA4B-498CFD98206D}"/>
    <cellStyle name="Comma [0] 2 2 2 5 4" xfId="7893" xr:uid="{25EF67A9-C83D-4879-931B-8260684EA4EE}"/>
    <cellStyle name="Comma [0] 2 2 2 5 4 2" xfId="29760" xr:uid="{747D10FF-1E79-4CD0-87F0-3A51D211AF27}"/>
    <cellStyle name="Comma [0] 2 2 2 5 5" xfId="7894" xr:uid="{F855D8C3-2CEB-4B24-B2B5-D16C1323CF50}"/>
    <cellStyle name="Comma [0] 2 2 2 5 5 2" xfId="29761" xr:uid="{3CEF97DA-1963-4BF1-B106-DF0C277CFC0B}"/>
    <cellStyle name="Comma [0] 2 2 2 5 6" xfId="51377" xr:uid="{8A5EE7B8-FD63-4172-BA13-6C0008F3FB42}"/>
    <cellStyle name="Comma [0] 2 2 2 5 7" xfId="29750" xr:uid="{4EA7E8FF-AE17-4670-B307-08BBF5A65167}"/>
    <cellStyle name="Comma [0] 2 2 2 5 8" xfId="7883" xr:uid="{4C266FEF-575B-4EBC-9F42-DEEEC1B94779}"/>
    <cellStyle name="Comma [0] 2 2 2 6" xfId="3322" xr:uid="{9E9C8772-B919-494D-BDFD-B02AC10DE441}"/>
    <cellStyle name="Comma [0] 2 2 2 6 2" xfId="5341" xr:uid="{0A878155-F09D-4887-B58F-9170B53DEC72}"/>
    <cellStyle name="Comma [0] 2 2 2 6 2 2" xfId="7897" xr:uid="{41C60BD0-3E88-4699-B750-06E38CD799A9}"/>
    <cellStyle name="Comma [0] 2 2 2 6 2 2 2" xfId="29764" xr:uid="{45035A4A-0F48-471F-9564-91F3B3A125D0}"/>
    <cellStyle name="Comma [0] 2 2 2 6 2 3" xfId="7898" xr:uid="{CAFF4CC7-9115-45ED-AE21-77E368365303}"/>
    <cellStyle name="Comma [0] 2 2 2 6 2 3 2" xfId="29765" xr:uid="{B9E4CB64-FA66-46AC-8BB5-F8B990D666AC}"/>
    <cellStyle name="Comma [0] 2 2 2 6 2 4" xfId="7899" xr:uid="{40E25CD7-60BB-490E-BEEB-F49EFD3180C8}"/>
    <cellStyle name="Comma [0] 2 2 2 6 2 4 2" xfId="29766" xr:uid="{D5ADB983-F104-4B61-8335-9D3A2ED83883}"/>
    <cellStyle name="Comma [0] 2 2 2 6 2 5" xfId="7900" xr:uid="{BEC50B20-EEC9-4B84-91DB-8219035B9D32}"/>
    <cellStyle name="Comma [0] 2 2 2 6 2 5 2" xfId="29767" xr:uid="{CA66F8D1-0A5E-4D60-A85E-A6A9D5F6ADC8}"/>
    <cellStyle name="Comma [0] 2 2 2 6 2 6" xfId="55428" xr:uid="{7541CEF7-E01B-4723-8033-020DCE50BCF4}"/>
    <cellStyle name="Comma [0] 2 2 2 6 2 7" xfId="29763" xr:uid="{F6EA0E3D-CF6C-4E01-B253-5EB34DFC014C}"/>
    <cellStyle name="Comma [0] 2 2 2 6 2 8" xfId="7896" xr:uid="{5EB0FA18-F714-44AF-BBCB-D04AE38295A1}"/>
    <cellStyle name="Comma [0] 2 2 2 6 3" xfId="7901" xr:uid="{0AEEE198-AA8E-4E79-9047-5561A42927A9}"/>
    <cellStyle name="Comma [0] 2 2 2 6 3 2" xfId="29768" xr:uid="{2F2E450E-7130-4AB9-A150-EA489A1C4888}"/>
    <cellStyle name="Comma [0] 2 2 2 6 4" xfId="7902" xr:uid="{D2C9A52D-CAD8-4440-9AED-2CF445017538}"/>
    <cellStyle name="Comma [0] 2 2 2 6 4 2" xfId="29769" xr:uid="{96E8F531-ECFF-408C-A5E6-1C892938C009}"/>
    <cellStyle name="Comma [0] 2 2 2 6 5" xfId="7903" xr:uid="{9E7ABA81-9B04-419B-882D-A638EDC292D0}"/>
    <cellStyle name="Comma [0] 2 2 2 6 5 2" xfId="29770" xr:uid="{401BE5CC-25BE-48FF-9BD1-AC7EA04780D2}"/>
    <cellStyle name="Comma [0] 2 2 2 6 6" xfId="7904" xr:uid="{EDBA215A-3AC4-446E-94B8-871F102A2033}"/>
    <cellStyle name="Comma [0] 2 2 2 6 6 2" xfId="29771" xr:uid="{C724CD70-A177-4A3F-AE06-1ADD22D04055}"/>
    <cellStyle name="Comma [0] 2 2 2 6 7" xfId="53409" xr:uid="{C099D757-B9C6-4505-84C8-41D0ED959DF1}"/>
    <cellStyle name="Comma [0] 2 2 2 6 8" xfId="29762" xr:uid="{E6DEF09E-4D0E-4E2A-B5FF-8B8BEA4987DE}"/>
    <cellStyle name="Comma [0] 2 2 2 6 9" xfId="7895" xr:uid="{7E8531E8-9999-4638-8CC6-5A9329422F40}"/>
    <cellStyle name="Comma [0] 2 2 2 7" xfId="3911" xr:uid="{60563F79-F6A2-4A12-A55C-CC95C300CA7E}"/>
    <cellStyle name="Comma [0] 2 2 2 7 2" xfId="7906" xr:uid="{F0073AA1-E55D-4923-B580-32D02EF2037D}"/>
    <cellStyle name="Comma [0] 2 2 2 7 2 2" xfId="29773" xr:uid="{958D086F-C806-4604-B098-CCF9975C149E}"/>
    <cellStyle name="Comma [0] 2 2 2 7 3" xfId="7907" xr:uid="{3ACC5464-876F-40B4-A323-7068F629EF10}"/>
    <cellStyle name="Comma [0] 2 2 2 7 3 2" xfId="29774" xr:uid="{E73459B6-3225-4493-8462-864A4EF7500C}"/>
    <cellStyle name="Comma [0] 2 2 2 7 4" xfId="7908" xr:uid="{9D2D6334-33E3-49E5-9BBE-C1F7F4DA6091}"/>
    <cellStyle name="Comma [0] 2 2 2 7 4 2" xfId="29775" xr:uid="{3B4AB7E8-6DA9-475E-A3DB-2D0D8A016AA1}"/>
    <cellStyle name="Comma [0] 2 2 2 7 5" xfId="7909" xr:uid="{ADEE393A-8BEB-49DA-A3E9-66C2A7012533}"/>
    <cellStyle name="Comma [0] 2 2 2 7 5 2" xfId="29776" xr:uid="{AF4FBF32-476D-41A0-8B99-207DD8931E90}"/>
    <cellStyle name="Comma [0] 2 2 2 7 6" xfId="53998" xr:uid="{16143E8C-7B7D-4D36-B69D-48EFA17D9D7B}"/>
    <cellStyle name="Comma [0] 2 2 2 7 7" xfId="29772" xr:uid="{B48E766F-F8F8-4081-B593-4E57C063F37C}"/>
    <cellStyle name="Comma [0] 2 2 2 7 8" xfId="7905" xr:uid="{7CE0E4B7-5665-4ADD-B314-4E4A24805428}"/>
    <cellStyle name="Comma [0] 2 2 2 8" xfId="1810" xr:uid="{349A67B2-8A72-4B67-A3A4-ED32A974D130}"/>
    <cellStyle name="Comma [0] 2 2 2 8 2" xfId="7911" xr:uid="{3BA3538C-9B9B-465D-A2BF-D3F54DA00568}"/>
    <cellStyle name="Comma [0] 2 2 2 8 2 2" xfId="29778" xr:uid="{97684447-F12D-42CA-AB16-B5BBD10AE65B}"/>
    <cellStyle name="Comma [0] 2 2 2 8 3" xfId="7912" xr:uid="{49EA32D5-E802-4402-B3CF-6D6B9C4A1587}"/>
    <cellStyle name="Comma [0] 2 2 2 8 3 2" xfId="29779" xr:uid="{BBD45797-30E8-493D-9B86-FC5FD1E560C3}"/>
    <cellStyle name="Comma [0] 2 2 2 8 4" xfId="7913" xr:uid="{80F0AA8C-60BB-4DDF-8DC0-67456F7E9721}"/>
    <cellStyle name="Comma [0] 2 2 2 8 4 2" xfId="29780" xr:uid="{614C1810-F5B9-4FBA-B27D-E63F1ECCB0F9}"/>
    <cellStyle name="Comma [0] 2 2 2 8 5" xfId="51899" xr:uid="{A44AF506-C13D-46C8-8671-3A09644666B6}"/>
    <cellStyle name="Comma [0] 2 2 2 8 6" xfId="29777" xr:uid="{73C69046-28F6-4BF8-BC74-27530C1C2AD4}"/>
    <cellStyle name="Comma [0] 2 2 2 8 7" xfId="7910" xr:uid="{394FB325-6182-4504-83FF-A1C7F6872761}"/>
    <cellStyle name="Comma [0] 2 2 2 9" xfId="7914" xr:uid="{A7808541-3C7F-49B6-9737-D6E2CEF9ADEC}"/>
    <cellStyle name="Comma [0] 2 2 2 9 2" xfId="29781" xr:uid="{EB1E4027-6F39-4037-8E33-5228634C5767}"/>
    <cellStyle name="Comma [0] 2 2 3" xfId="288" xr:uid="{85CDE162-ADC8-4182-9407-C6D0F168F101}"/>
    <cellStyle name="Comma [0] 2 2 3 10" xfId="50384" xr:uid="{DAA8D02C-14B8-4348-964C-43D35BE2561D}"/>
    <cellStyle name="Comma [0] 2 2 3 11" xfId="29782" xr:uid="{B4D2A83B-4E25-4A72-B579-5D2CC10DC4E1}"/>
    <cellStyle name="Comma [0] 2 2 3 12" xfId="7915" xr:uid="{2EB0F6DE-C802-40AA-BE23-FD33E501975F}"/>
    <cellStyle name="Comma [0] 2 2 3 2" xfId="592" xr:uid="{AFFFA4AB-BE3D-4421-AD23-E7B471325A07}"/>
    <cellStyle name="Comma [0] 2 2 3 2 10" xfId="29783" xr:uid="{A016A29E-12C8-44AB-BC58-63C3B730BFFB}"/>
    <cellStyle name="Comma [0] 2 2 3 2 11" xfId="7916" xr:uid="{930057BD-4E0D-4EBF-BFFA-A39A3DEC4F2D}"/>
    <cellStyle name="Comma [0] 2 2 3 2 2" xfId="1097" xr:uid="{AC7993D5-D8EC-4722-B380-462FB6E6575F}"/>
    <cellStyle name="Comma [0] 2 2 3 2 2 2" xfId="4800" xr:uid="{92B7811B-A459-42EE-A701-1307E746B7A1}"/>
    <cellStyle name="Comma [0] 2 2 3 2 2 2 2" xfId="7919" xr:uid="{9877FF74-810D-4A5A-BB36-FA41DFB1D156}"/>
    <cellStyle name="Comma [0] 2 2 3 2 2 2 2 2" xfId="29786" xr:uid="{8FFE2FEC-8B81-4E62-9292-D54C82E83D2A}"/>
    <cellStyle name="Comma [0] 2 2 3 2 2 2 3" xfId="7920" xr:uid="{C0CB9DC8-059C-4CEF-AE33-7F6B47775A18}"/>
    <cellStyle name="Comma [0] 2 2 3 2 2 2 3 2" xfId="29787" xr:uid="{4A7FE258-3E36-480E-8922-A9194161B693}"/>
    <cellStyle name="Comma [0] 2 2 3 2 2 2 4" xfId="7921" xr:uid="{EE6FB01B-BF98-49DB-B429-045500430FF7}"/>
    <cellStyle name="Comma [0] 2 2 3 2 2 2 4 2" xfId="29788" xr:uid="{B0CE84BA-6E8C-49D5-A6F4-699D2F56C28F}"/>
    <cellStyle name="Comma [0] 2 2 3 2 2 2 5" xfId="7922" xr:uid="{3E674D68-890F-40F7-B04C-ABB7D392684F}"/>
    <cellStyle name="Comma [0] 2 2 3 2 2 2 5 2" xfId="29789" xr:uid="{FBBA7793-7774-432A-84C4-985075D53F85}"/>
    <cellStyle name="Comma [0] 2 2 3 2 2 2 6" xfId="54887" xr:uid="{2D4A3D7A-3021-48B9-A3FC-A13973C4E833}"/>
    <cellStyle name="Comma [0] 2 2 3 2 2 2 7" xfId="29785" xr:uid="{8089BFE0-1BDA-4318-A241-571C8D21ABF5}"/>
    <cellStyle name="Comma [0] 2 2 3 2 2 2 8" xfId="7918" xr:uid="{5D38895F-F89B-4DC4-8841-EC1196B39A32}"/>
    <cellStyle name="Comma [0] 2 2 3 2 2 3" xfId="3135" xr:uid="{66A92B91-FB45-4A60-AD3F-D587F37244AF}"/>
    <cellStyle name="Comma [0] 2 2 3 2 2 3 2" xfId="7924" xr:uid="{A131DC71-FAC8-4914-9B2E-F7710A84642B}"/>
    <cellStyle name="Comma [0] 2 2 3 2 2 3 2 2" xfId="29791" xr:uid="{3A13B9F7-7EFA-4EDF-B581-6CE882194C3A}"/>
    <cellStyle name="Comma [0] 2 2 3 2 2 3 3" xfId="7925" xr:uid="{CB669E15-CE0C-464E-9BE4-D43FA9F4CC37}"/>
    <cellStyle name="Comma [0] 2 2 3 2 2 3 3 2" xfId="29792" xr:uid="{79B1BC02-6E0A-410F-AC95-C05BB67A197F}"/>
    <cellStyle name="Comma [0] 2 2 3 2 2 3 4" xfId="7926" xr:uid="{E7A4CAFA-002C-4F14-B6B9-02EE11F7A73E}"/>
    <cellStyle name="Comma [0] 2 2 3 2 2 3 4 2" xfId="29793" xr:uid="{DCD5AB21-4C30-4292-B87C-B51AF9BC39E2}"/>
    <cellStyle name="Comma [0] 2 2 3 2 2 3 5" xfId="53222" xr:uid="{9EC7AFED-832F-446C-B0BB-8CEDC9FA623D}"/>
    <cellStyle name="Comma [0] 2 2 3 2 2 3 6" xfId="29790" xr:uid="{D487F7A3-B43C-4B11-BB4E-2AD32ACD8A50}"/>
    <cellStyle name="Comma [0] 2 2 3 2 2 3 7" xfId="7923" xr:uid="{9FB87A7E-C21D-4A86-98A3-1A4C2FFF429D}"/>
    <cellStyle name="Comma [0] 2 2 3 2 2 4" xfId="7927" xr:uid="{B4FAB1C4-B9EE-4690-B417-9B9EC4B06631}"/>
    <cellStyle name="Comma [0] 2 2 3 2 2 4 2" xfId="29794" xr:uid="{17634840-E2DD-4463-A8F4-5B59C921A313}"/>
    <cellStyle name="Comma [0] 2 2 3 2 2 5" xfId="7928" xr:uid="{8526745F-988B-45C7-902E-E620C20023B3}"/>
    <cellStyle name="Comma [0] 2 2 3 2 2 5 2" xfId="29795" xr:uid="{937CABEB-29EF-46D7-9C6B-A13C00A24491}"/>
    <cellStyle name="Comma [0] 2 2 3 2 2 6" xfId="51189" xr:uid="{2866A355-C2E9-4096-AD3A-4FBB814BFA51}"/>
    <cellStyle name="Comma [0] 2 2 3 2 2 7" xfId="29784" xr:uid="{297458CB-1299-47A2-B843-4D6674D82712}"/>
    <cellStyle name="Comma [0] 2 2 3 2 2 8" xfId="7917" xr:uid="{0CF8F171-C237-4930-96D4-D9935037996A}"/>
    <cellStyle name="Comma [0] 2 2 3 2 3" xfId="1591" xr:uid="{293139B7-4BB4-494D-89B9-191B0F6D595E}"/>
    <cellStyle name="Comma [0] 2 2 3 2 3 2" xfId="5204" xr:uid="{09FD4327-8119-4324-9ECC-BFE04CB4BB09}"/>
    <cellStyle name="Comma [0] 2 2 3 2 3 2 2" xfId="7931" xr:uid="{9E4A9B29-A9F7-43D6-B721-3919E6579406}"/>
    <cellStyle name="Comma [0] 2 2 3 2 3 2 2 2" xfId="29798" xr:uid="{D8FC7793-F531-45D0-A639-410F0E002C24}"/>
    <cellStyle name="Comma [0] 2 2 3 2 3 2 3" xfId="7932" xr:uid="{1D88E725-7CB3-4123-8B61-743608292924}"/>
    <cellStyle name="Comma [0] 2 2 3 2 3 2 3 2" xfId="29799" xr:uid="{392604BC-2B19-4CB3-9A11-475F40922E1A}"/>
    <cellStyle name="Comma [0] 2 2 3 2 3 2 4" xfId="7933" xr:uid="{683F1E6B-9A98-4706-8D35-93D1D425E061}"/>
    <cellStyle name="Comma [0] 2 2 3 2 3 2 4 2" xfId="29800" xr:uid="{7506E542-5DC4-46CB-AC8E-37BB36555791}"/>
    <cellStyle name="Comma [0] 2 2 3 2 3 2 5" xfId="7934" xr:uid="{2FC2A81F-D3CD-49D6-9BED-395F3141D433}"/>
    <cellStyle name="Comma [0] 2 2 3 2 3 2 5 2" xfId="29801" xr:uid="{656BD358-1D2D-42E4-87CA-819D46C5D0B6}"/>
    <cellStyle name="Comma [0] 2 2 3 2 3 2 6" xfId="55291" xr:uid="{4F49CB9B-D8E9-4A91-85AC-93A20C77C384}"/>
    <cellStyle name="Comma [0] 2 2 3 2 3 2 7" xfId="29797" xr:uid="{C39007B6-FFFF-481D-8850-A60BB1091B55}"/>
    <cellStyle name="Comma [0] 2 2 3 2 3 2 8" xfId="7930" xr:uid="{4124E1A0-7AF7-452D-82DD-650EA3ACF56A}"/>
    <cellStyle name="Comma [0] 2 2 3 2 3 3" xfId="2638" xr:uid="{81F95E0A-86B2-4E98-B54F-94D861087976}"/>
    <cellStyle name="Comma [0] 2 2 3 2 3 3 2" xfId="7936" xr:uid="{F6452E9F-0995-4D6F-B1FA-F7AE0C2CAAF3}"/>
    <cellStyle name="Comma [0] 2 2 3 2 3 3 2 2" xfId="29803" xr:uid="{A68A9E7E-A29D-4A84-9A7F-C193BEEA5949}"/>
    <cellStyle name="Comma [0] 2 2 3 2 3 3 3" xfId="7937" xr:uid="{CABB08AA-9449-4A74-AC6D-A979A8F45ECC}"/>
    <cellStyle name="Comma [0] 2 2 3 2 3 3 3 2" xfId="29804" xr:uid="{5B882C1D-E834-41F1-8296-8358E6D48F16}"/>
    <cellStyle name="Comma [0] 2 2 3 2 3 3 4" xfId="7938" xr:uid="{3BD3B6BE-E5AD-439F-AFFF-514E720352C9}"/>
    <cellStyle name="Comma [0] 2 2 3 2 3 3 4 2" xfId="29805" xr:uid="{9FD9A309-5ACC-4ED8-AFAA-47BB68D4B5BB}"/>
    <cellStyle name="Comma [0] 2 2 3 2 3 3 5" xfId="52726" xr:uid="{45883BC3-F806-4965-8BA6-DC85E1576A11}"/>
    <cellStyle name="Comma [0] 2 2 3 2 3 3 6" xfId="29802" xr:uid="{DEDABC6C-8D1B-4B06-83AA-4D4611D5CAEB}"/>
    <cellStyle name="Comma [0] 2 2 3 2 3 3 7" xfId="7935" xr:uid="{47922864-146D-4667-9117-7B4F8208564C}"/>
    <cellStyle name="Comma [0] 2 2 3 2 3 4" xfId="7939" xr:uid="{F0C951A8-8CA1-498A-9E24-2D8E46054881}"/>
    <cellStyle name="Comma [0] 2 2 3 2 3 4 2" xfId="29806" xr:uid="{FF6AFA71-143E-4294-8D56-780E90967715}"/>
    <cellStyle name="Comma [0] 2 2 3 2 3 5" xfId="7940" xr:uid="{20E3E150-E326-43A8-80E6-B69B8068536A}"/>
    <cellStyle name="Comma [0] 2 2 3 2 3 5 2" xfId="29807" xr:uid="{DAA1CCC0-F9AC-427C-AB25-A699CC8D213C}"/>
    <cellStyle name="Comma [0] 2 2 3 2 3 6" xfId="51683" xr:uid="{EC040ABC-464C-4C2C-8CE7-91790520A3CA}"/>
    <cellStyle name="Comma [0] 2 2 3 2 3 7" xfId="29796" xr:uid="{5FD5427B-3234-41D9-96E3-5FCC9A7EDD0D}"/>
    <cellStyle name="Comma [0] 2 2 3 2 3 8" xfId="7929" xr:uid="{CB48866D-B554-4BE6-B1D5-649F47A08360}"/>
    <cellStyle name="Comma [0] 2 2 3 2 4" xfId="3630" xr:uid="{C21A38E4-8FD6-4E18-8C4A-8F588D78FADD}"/>
    <cellStyle name="Comma [0] 2 2 3 2 4 2" xfId="5572" xr:uid="{75F12CA2-5BF2-4E9A-860A-BEC1FA8B2B28}"/>
    <cellStyle name="Comma [0] 2 2 3 2 4 2 2" xfId="7943" xr:uid="{93C634D1-50D3-4541-A666-AC5CD4507B7C}"/>
    <cellStyle name="Comma [0] 2 2 3 2 4 2 2 2" xfId="29810" xr:uid="{8CE5A046-6CC2-4B6A-AAFA-EE79F8DC1789}"/>
    <cellStyle name="Comma [0] 2 2 3 2 4 2 3" xfId="7944" xr:uid="{1E0D9899-FDA2-4C2E-8DD3-0E8BE46B9F7A}"/>
    <cellStyle name="Comma [0] 2 2 3 2 4 2 3 2" xfId="29811" xr:uid="{5B963C73-4C96-4E18-866E-4497980A2208}"/>
    <cellStyle name="Comma [0] 2 2 3 2 4 2 4" xfId="7945" xr:uid="{ED3323C1-FEA5-4008-8B51-1CEE58AF8826}"/>
    <cellStyle name="Comma [0] 2 2 3 2 4 2 4 2" xfId="29812" xr:uid="{0FEE99CF-1624-414B-8AAC-277AEDAB7586}"/>
    <cellStyle name="Comma [0] 2 2 3 2 4 2 5" xfId="7946" xr:uid="{FE39C674-19C5-47BF-BAD3-A5D15C6BE973}"/>
    <cellStyle name="Comma [0] 2 2 3 2 4 2 5 2" xfId="29813" xr:uid="{BF4AD9C9-15F8-45DF-87B8-B6402BBBD405}"/>
    <cellStyle name="Comma [0] 2 2 3 2 4 2 6" xfId="55659" xr:uid="{D8230A10-13E0-49F9-979D-BE9F9716155E}"/>
    <cellStyle name="Comma [0] 2 2 3 2 4 2 7" xfId="29809" xr:uid="{2F0D5D89-7946-4693-918C-4E7B837CFD28}"/>
    <cellStyle name="Comma [0] 2 2 3 2 4 2 8" xfId="7942" xr:uid="{54510C2B-F748-4896-8DE9-A393461F8984}"/>
    <cellStyle name="Comma [0] 2 2 3 2 4 3" xfId="7947" xr:uid="{18272026-AA1A-4668-88D1-D0C53D1A3B69}"/>
    <cellStyle name="Comma [0] 2 2 3 2 4 3 2" xfId="29814" xr:uid="{898F84C4-B6A7-429F-AB96-39F7B5E4C7A0}"/>
    <cellStyle name="Comma [0] 2 2 3 2 4 4" xfId="7948" xr:uid="{3154FA58-9702-4B92-90CE-A8CC0EE246D5}"/>
    <cellStyle name="Comma [0] 2 2 3 2 4 4 2" xfId="29815" xr:uid="{6B3B2862-835C-4065-B5CE-C6662F25E9A8}"/>
    <cellStyle name="Comma [0] 2 2 3 2 4 5" xfId="7949" xr:uid="{E6E556BF-54D6-4439-AF16-8FDBEDE5EF74}"/>
    <cellStyle name="Comma [0] 2 2 3 2 4 5 2" xfId="29816" xr:uid="{6EBD5BD4-0C46-465E-84CA-7A6147DB8FEE}"/>
    <cellStyle name="Comma [0] 2 2 3 2 4 6" xfId="7950" xr:uid="{6A1AAD1A-BBD7-4699-8315-9743785ECD14}"/>
    <cellStyle name="Comma [0] 2 2 3 2 4 6 2" xfId="29817" xr:uid="{BDD7C131-7CE8-4EEF-A4EE-B2DA4BD7D48B}"/>
    <cellStyle name="Comma [0] 2 2 3 2 4 7" xfId="53717" xr:uid="{B8230FD1-BE7D-4633-8098-0654862062BA}"/>
    <cellStyle name="Comma [0] 2 2 3 2 4 8" xfId="29808" xr:uid="{26775E50-714B-43D5-B7BC-E158EC744352}"/>
    <cellStyle name="Comma [0] 2 2 3 2 4 9" xfId="7941" xr:uid="{E3526786-7425-46F1-83DC-1E5C78E384D2}"/>
    <cellStyle name="Comma [0] 2 2 3 2 5" xfId="4303" xr:uid="{940CC9BA-7C60-40C7-BD3B-7F656CC080A6}"/>
    <cellStyle name="Comma [0] 2 2 3 2 5 2" xfId="7952" xr:uid="{1FE0168A-836C-47F0-A46D-8240A4C06F2D}"/>
    <cellStyle name="Comma [0] 2 2 3 2 5 2 2" xfId="29819" xr:uid="{15FBAD7A-05A7-439D-97E0-AD5303B3EA82}"/>
    <cellStyle name="Comma [0] 2 2 3 2 5 3" xfId="7953" xr:uid="{C7BA4CD3-BA1C-49CB-87AD-56DDA56BAE33}"/>
    <cellStyle name="Comma [0] 2 2 3 2 5 3 2" xfId="29820" xr:uid="{CE42368D-6B16-4C5F-849D-C8AA05B3D74E}"/>
    <cellStyle name="Comma [0] 2 2 3 2 5 4" xfId="7954" xr:uid="{22BB6739-DB3B-47B1-A895-AD87A4B2DC54}"/>
    <cellStyle name="Comma [0] 2 2 3 2 5 4 2" xfId="29821" xr:uid="{6B6D708A-E05C-4E2D-8A12-17E838C2C14B}"/>
    <cellStyle name="Comma [0] 2 2 3 2 5 5" xfId="7955" xr:uid="{5F7C6D35-935E-4DE1-9347-9953C9FD7472}"/>
    <cellStyle name="Comma [0] 2 2 3 2 5 5 2" xfId="29822" xr:uid="{FB062005-B20A-494B-9C1D-CA746697EDDC}"/>
    <cellStyle name="Comma [0] 2 2 3 2 5 6" xfId="54390" xr:uid="{0E202075-FAD6-465F-AB49-84E2C8592919}"/>
    <cellStyle name="Comma [0] 2 2 3 2 5 7" xfId="29818" xr:uid="{FD7F49BF-44A9-4494-8C89-963206CA8B15}"/>
    <cellStyle name="Comma [0] 2 2 3 2 5 8" xfId="7951" xr:uid="{BBE3FECB-D0E6-461F-96E1-F30993C375D7}"/>
    <cellStyle name="Comma [0] 2 2 3 2 6" xfId="2117" xr:uid="{62048167-E33D-472F-9857-605AA8971858}"/>
    <cellStyle name="Comma [0] 2 2 3 2 6 2" xfId="7957" xr:uid="{051CB3D6-9B7B-4615-B929-66666AD26CA2}"/>
    <cellStyle name="Comma [0] 2 2 3 2 6 2 2" xfId="29824" xr:uid="{4FCA1438-905B-4F71-A079-C3A0E9C28D9C}"/>
    <cellStyle name="Comma [0] 2 2 3 2 6 3" xfId="7958" xr:uid="{900E3C35-9740-45F3-AC14-9EBC4C3C5ABF}"/>
    <cellStyle name="Comma [0] 2 2 3 2 6 3 2" xfId="29825" xr:uid="{54DFF8F5-191B-4CD8-B7B6-DF4932788DAF}"/>
    <cellStyle name="Comma [0] 2 2 3 2 6 4" xfId="7959" xr:uid="{86618E76-2493-4ADB-BE38-C8A4A6EC8B35}"/>
    <cellStyle name="Comma [0] 2 2 3 2 6 4 2" xfId="29826" xr:uid="{CAC3D12B-8458-4C6E-95AD-F2CCD20FE463}"/>
    <cellStyle name="Comma [0] 2 2 3 2 6 5" xfId="52206" xr:uid="{9BDBEBCE-93ED-471D-813F-4381E69BC386}"/>
    <cellStyle name="Comma [0] 2 2 3 2 6 6" xfId="29823" xr:uid="{1A14F9EE-1FCA-45A7-8EDF-14B32EFC779C}"/>
    <cellStyle name="Comma [0] 2 2 3 2 6 7" xfId="7956" xr:uid="{C9471037-9A56-404C-9CFD-9B5BDF95A02A}"/>
    <cellStyle name="Comma [0] 2 2 3 2 7" xfId="7960" xr:uid="{E518DA12-A665-4AA4-9C9F-226239AE3A7F}"/>
    <cellStyle name="Comma [0] 2 2 3 2 7 2" xfId="29827" xr:uid="{E4287BF3-3C57-46F9-81A7-F5EDDDA1244E}"/>
    <cellStyle name="Comma [0] 2 2 3 2 8" xfId="7961" xr:uid="{547F9C5B-8E41-48FE-8A46-8344E60B12A9}"/>
    <cellStyle name="Comma [0] 2 2 3 2 8 2" xfId="29828" xr:uid="{4CD28AF5-6D04-4D51-AB49-B515CEEDD0A8}"/>
    <cellStyle name="Comma [0] 2 2 3 2 9" xfId="50686" xr:uid="{57D716BA-7145-45DB-90C6-D49F6E157F04}"/>
    <cellStyle name="Comma [0] 2 2 3 3" xfId="849" xr:uid="{9786E41E-F7CE-42A6-85C7-B46E7E24A9EF}"/>
    <cellStyle name="Comma [0] 2 2 3 3 2" xfId="4552" xr:uid="{3E09AA35-F9D6-4CE9-8082-FCA975FFC669}"/>
    <cellStyle name="Comma [0] 2 2 3 3 2 2" xfId="7964" xr:uid="{43DD3713-FABF-4EB4-B958-C28819408B90}"/>
    <cellStyle name="Comma [0] 2 2 3 3 2 2 2" xfId="29831" xr:uid="{EA9E210A-D72D-4347-AB89-283A3545A1B4}"/>
    <cellStyle name="Comma [0] 2 2 3 3 2 3" xfId="7965" xr:uid="{7FEC9D81-D203-4F4E-9CC7-5CC7F56F6E3F}"/>
    <cellStyle name="Comma [0] 2 2 3 3 2 3 2" xfId="29832" xr:uid="{606D33D2-93C8-4CA7-A657-89E66FB13FD8}"/>
    <cellStyle name="Comma [0] 2 2 3 3 2 4" xfId="7966" xr:uid="{26C40587-521F-43BE-899E-1E6CC158619B}"/>
    <cellStyle name="Comma [0] 2 2 3 3 2 4 2" xfId="29833" xr:uid="{DB57AC47-5F17-4856-A943-7635899CC9B5}"/>
    <cellStyle name="Comma [0] 2 2 3 3 2 5" xfId="7967" xr:uid="{D0871E9A-1186-4009-BED9-519B26F5ED6B}"/>
    <cellStyle name="Comma [0] 2 2 3 3 2 5 2" xfId="29834" xr:uid="{354A6BDD-284B-4EA4-9C8D-FEB3A69849F7}"/>
    <cellStyle name="Comma [0] 2 2 3 3 2 6" xfId="54639" xr:uid="{F29FE6BF-1EDA-4866-A592-8CBF4632296E}"/>
    <cellStyle name="Comma [0] 2 2 3 3 2 7" xfId="29830" xr:uid="{251F6868-985E-4904-8865-5DB88FB43BDA}"/>
    <cellStyle name="Comma [0] 2 2 3 3 2 8" xfId="7963" xr:uid="{86F95447-F962-43D0-835A-5F4036BF5D07}"/>
    <cellStyle name="Comma [0] 2 2 3 3 3" xfId="2887" xr:uid="{4FDCABFE-36A6-434B-8E51-04B11394FF3D}"/>
    <cellStyle name="Comma [0] 2 2 3 3 3 2" xfId="7969" xr:uid="{1BCE291D-F3EC-4E45-B845-76D1098306B1}"/>
    <cellStyle name="Comma [0] 2 2 3 3 3 2 2" xfId="29836" xr:uid="{543F8538-C7F5-48D2-AAC5-FA2259C3250F}"/>
    <cellStyle name="Comma [0] 2 2 3 3 3 3" xfId="7970" xr:uid="{2E6EC60D-FA29-4B57-9DDD-3137D4E4B057}"/>
    <cellStyle name="Comma [0] 2 2 3 3 3 3 2" xfId="29837" xr:uid="{623B66C5-0509-45AB-81E2-259785ED643A}"/>
    <cellStyle name="Comma [0] 2 2 3 3 3 4" xfId="7971" xr:uid="{3D8175F8-7BC4-45CA-9477-521A67879E97}"/>
    <cellStyle name="Comma [0] 2 2 3 3 3 4 2" xfId="29838" xr:uid="{6212EA07-D653-4117-B98C-59F577124588}"/>
    <cellStyle name="Comma [0] 2 2 3 3 3 5" xfId="52974" xr:uid="{84608424-2BD3-4097-ABA3-EBD00FF8E828}"/>
    <cellStyle name="Comma [0] 2 2 3 3 3 6" xfId="29835" xr:uid="{91DCB07B-B650-423B-8FA3-0A8D38D99A6B}"/>
    <cellStyle name="Comma [0] 2 2 3 3 3 7" xfId="7968" xr:uid="{416E1B5C-4378-4440-94A3-86B3A49D1990}"/>
    <cellStyle name="Comma [0] 2 2 3 3 4" xfId="7972" xr:uid="{BDCC330F-8E5E-4336-8956-55F80290F5D7}"/>
    <cellStyle name="Comma [0] 2 2 3 3 4 2" xfId="29839" xr:uid="{B473201A-04B9-4C21-A662-9371BEC70FCF}"/>
    <cellStyle name="Comma [0] 2 2 3 3 5" xfId="7973" xr:uid="{1DE67542-8ECA-4A3C-8073-A34FBCE28B8A}"/>
    <cellStyle name="Comma [0] 2 2 3 3 5 2" xfId="29840" xr:uid="{2CD2759E-EF8B-46FD-B7E3-3C6E3A45FE21}"/>
    <cellStyle name="Comma [0] 2 2 3 3 6" xfId="50941" xr:uid="{DF409ED3-32FD-4FAE-8F18-AAB46EE4ADFA}"/>
    <cellStyle name="Comma [0] 2 2 3 3 7" xfId="29829" xr:uid="{D7DD961C-1194-4902-BD57-AA7EC6C69D47}"/>
    <cellStyle name="Comma [0] 2 2 3 3 8" xfId="7962" xr:uid="{35B272CD-D87A-40AE-8204-357EEE8597B0}"/>
    <cellStyle name="Comma [0] 2 2 3 4" xfId="1344" xr:uid="{341D908A-7284-4D61-BD3E-9D43B9E55FBA}"/>
    <cellStyle name="Comma [0] 2 2 3 4 2" xfId="5021" xr:uid="{FD6F3A10-9F05-4590-A9BA-A5C0989CA603}"/>
    <cellStyle name="Comma [0] 2 2 3 4 2 2" xfId="7976" xr:uid="{705830B6-85D4-497D-94DF-D031269D3CF1}"/>
    <cellStyle name="Comma [0] 2 2 3 4 2 2 2" xfId="29843" xr:uid="{4E46DA45-C071-4990-B722-9974225A3734}"/>
    <cellStyle name="Comma [0] 2 2 3 4 2 3" xfId="7977" xr:uid="{0571CF09-5777-4796-8B01-8625E4086EF2}"/>
    <cellStyle name="Comma [0] 2 2 3 4 2 3 2" xfId="29844" xr:uid="{E71D49CD-393F-4EBF-982F-18594F396ED5}"/>
    <cellStyle name="Comma [0] 2 2 3 4 2 4" xfId="7978" xr:uid="{B10B0F70-E229-4641-9284-F8CF05E3E08A}"/>
    <cellStyle name="Comma [0] 2 2 3 4 2 4 2" xfId="29845" xr:uid="{BDEB9C31-62A8-4C68-8163-86237FA9AC73}"/>
    <cellStyle name="Comma [0] 2 2 3 4 2 5" xfId="7979" xr:uid="{C057328D-2BF5-4F47-A579-0CC50463B762}"/>
    <cellStyle name="Comma [0] 2 2 3 4 2 5 2" xfId="29846" xr:uid="{28C90B75-68A7-4A1D-9F0D-BB2C8CBB41A4}"/>
    <cellStyle name="Comma [0] 2 2 3 4 2 6" xfId="55108" xr:uid="{3374596D-D983-488B-988D-6878CF87AD25}"/>
    <cellStyle name="Comma [0] 2 2 3 4 2 7" xfId="29842" xr:uid="{F65D2956-58BF-4413-B991-80C911DB972E}"/>
    <cellStyle name="Comma [0] 2 2 3 4 2 8" xfId="7975" xr:uid="{47841E65-9E68-4BC8-A1C3-FEA457998EF1}"/>
    <cellStyle name="Comma [0] 2 2 3 4 3" xfId="2390" xr:uid="{62AB4548-8910-4869-B80B-FA678FE67534}"/>
    <cellStyle name="Comma [0] 2 2 3 4 3 2" xfId="7981" xr:uid="{0BC38B71-4223-428F-85AA-B9844D95DE21}"/>
    <cellStyle name="Comma [0] 2 2 3 4 3 2 2" xfId="29848" xr:uid="{AA501908-BCFE-4AD0-94D0-8D61FD70A9CF}"/>
    <cellStyle name="Comma [0] 2 2 3 4 3 3" xfId="7982" xr:uid="{E1D6B3F9-C4E9-4B4F-82EF-8A464111BED8}"/>
    <cellStyle name="Comma [0] 2 2 3 4 3 3 2" xfId="29849" xr:uid="{2F57E416-8B51-4E1A-A21C-B234D6FA02F6}"/>
    <cellStyle name="Comma [0] 2 2 3 4 3 4" xfId="7983" xr:uid="{3E982FD4-093F-42DF-9CC6-4FAF90DFDAF5}"/>
    <cellStyle name="Comma [0] 2 2 3 4 3 4 2" xfId="29850" xr:uid="{B0B36E61-1046-4A94-9584-63E48310C80E}"/>
    <cellStyle name="Comma [0] 2 2 3 4 3 5" xfId="52478" xr:uid="{CCC0EE70-B969-400F-903F-A1000E6F3057}"/>
    <cellStyle name="Comma [0] 2 2 3 4 3 6" xfId="29847" xr:uid="{1924EE67-98CE-4DA4-B59F-13D6F0D97856}"/>
    <cellStyle name="Comma [0] 2 2 3 4 3 7" xfId="7980" xr:uid="{2BE4328A-EA73-450D-A49C-5DABAB832BB8}"/>
    <cellStyle name="Comma [0] 2 2 3 4 4" xfId="7984" xr:uid="{14FF2046-E770-4CC4-92F1-6AE31994CED0}"/>
    <cellStyle name="Comma [0] 2 2 3 4 4 2" xfId="29851" xr:uid="{EA8D11CA-68D5-40FF-9797-E9F5F60F63CC}"/>
    <cellStyle name="Comma [0] 2 2 3 4 5" xfId="7985" xr:uid="{AF665477-611C-48CA-BAD6-580018FE7C3D}"/>
    <cellStyle name="Comma [0] 2 2 3 4 5 2" xfId="29852" xr:uid="{A0DBE8BB-37DD-4868-9F44-5B3E0905123D}"/>
    <cellStyle name="Comma [0] 2 2 3 4 6" xfId="51436" xr:uid="{AB2E2636-1710-4D09-8DF4-EC37D65BC303}"/>
    <cellStyle name="Comma [0] 2 2 3 4 7" xfId="29841" xr:uid="{19CBD86E-BD97-401E-9DEA-FAD63F934114}"/>
    <cellStyle name="Comma [0] 2 2 3 4 8" xfId="7974" xr:uid="{3EE503E6-9CB8-43CE-8455-83834836B09C}"/>
    <cellStyle name="Comma [0] 2 2 3 5" xfId="3381" xr:uid="{246A6356-F083-421D-8B8C-AB8923071C0C}"/>
    <cellStyle name="Comma [0] 2 2 3 5 2" xfId="5388" xr:uid="{1CDF9B83-81F7-459C-A18D-8128DEFCA00F}"/>
    <cellStyle name="Comma [0] 2 2 3 5 2 2" xfId="7988" xr:uid="{E2FE2C9A-3B60-46C2-BDF8-130EFD67AD8C}"/>
    <cellStyle name="Comma [0] 2 2 3 5 2 2 2" xfId="29855" xr:uid="{CF45DA01-1D5D-44F5-8AC7-E28DCA0A25FA}"/>
    <cellStyle name="Comma [0] 2 2 3 5 2 3" xfId="7989" xr:uid="{D3AF6C18-B8F2-4D87-90B4-8B9D721E459D}"/>
    <cellStyle name="Comma [0] 2 2 3 5 2 3 2" xfId="29856" xr:uid="{FBBB57EC-8B7E-4A66-8515-90AAE79A72C4}"/>
    <cellStyle name="Comma [0] 2 2 3 5 2 4" xfId="7990" xr:uid="{DC4EF11E-39D8-4193-8D79-79ECB89A2B39}"/>
    <cellStyle name="Comma [0] 2 2 3 5 2 4 2" xfId="29857" xr:uid="{F1EC3587-8309-4E2A-9B75-45FC82201356}"/>
    <cellStyle name="Comma [0] 2 2 3 5 2 5" xfId="7991" xr:uid="{B8F9D1D0-9B5A-449D-BEF9-5D608F82B11F}"/>
    <cellStyle name="Comma [0] 2 2 3 5 2 5 2" xfId="29858" xr:uid="{EBC7A969-DEB3-4FAD-8834-FFCD54AF7A03}"/>
    <cellStyle name="Comma [0] 2 2 3 5 2 6" xfId="55475" xr:uid="{86E1B6F4-6C5D-43A7-A3E1-9F5E7BEF7853}"/>
    <cellStyle name="Comma [0] 2 2 3 5 2 7" xfId="29854" xr:uid="{12F0FE7E-CA4C-4D8F-9C3E-3CF5725FF360}"/>
    <cellStyle name="Comma [0] 2 2 3 5 2 8" xfId="7987" xr:uid="{34FB1238-25BA-4F1D-A131-7EADD7353D57}"/>
    <cellStyle name="Comma [0] 2 2 3 5 3" xfId="7992" xr:uid="{FA9C68DA-5972-442F-B3F2-0D41739872A1}"/>
    <cellStyle name="Comma [0] 2 2 3 5 3 2" xfId="29859" xr:uid="{6422EC70-034C-42C1-9BC1-ABB533335DFB}"/>
    <cellStyle name="Comma [0] 2 2 3 5 4" xfId="7993" xr:uid="{CF75546C-7175-4244-A831-9F2F7C26E2E7}"/>
    <cellStyle name="Comma [0] 2 2 3 5 4 2" xfId="29860" xr:uid="{EE2E9FF9-A9AC-4605-B7C5-BD88484F4F92}"/>
    <cellStyle name="Comma [0] 2 2 3 5 5" xfId="7994" xr:uid="{4DDF1615-6C8E-4570-A63B-3838419FB5CA}"/>
    <cellStyle name="Comma [0] 2 2 3 5 5 2" xfId="29861" xr:uid="{2ADBFBB8-2BCD-473B-A7AF-EAAF62E92357}"/>
    <cellStyle name="Comma [0] 2 2 3 5 6" xfId="7995" xr:uid="{48936C28-3680-41CC-80AD-625B23FC76D7}"/>
    <cellStyle name="Comma [0] 2 2 3 5 6 2" xfId="29862" xr:uid="{C031C61A-2C3E-488B-8645-2A3D908A0683}"/>
    <cellStyle name="Comma [0] 2 2 3 5 7" xfId="53468" xr:uid="{65A5AB79-1A52-4F66-AA13-FA26E9E534C9}"/>
    <cellStyle name="Comma [0] 2 2 3 5 8" xfId="29853" xr:uid="{D66F3305-705E-4AF4-A78B-107B490E69B3}"/>
    <cellStyle name="Comma [0] 2 2 3 5 9" xfId="7986" xr:uid="{7C142477-C000-4974-BE78-AEEA4CF9A160}"/>
    <cellStyle name="Comma [0] 2 2 3 6" xfId="4002" xr:uid="{C4B09107-7EEA-4902-82CC-0F54720B7670}"/>
    <cellStyle name="Comma [0] 2 2 3 6 2" xfId="7997" xr:uid="{37438D90-DE6A-47DB-B5B6-58A32422F432}"/>
    <cellStyle name="Comma [0] 2 2 3 6 2 2" xfId="29864" xr:uid="{856FA665-FC22-46D6-882A-E58C849DDD20}"/>
    <cellStyle name="Comma [0] 2 2 3 6 3" xfId="7998" xr:uid="{18510940-272E-4D33-9FA8-113C910A565A}"/>
    <cellStyle name="Comma [0] 2 2 3 6 3 2" xfId="29865" xr:uid="{2E0B9D5B-B069-4FF6-A6C3-3D578289D91C}"/>
    <cellStyle name="Comma [0] 2 2 3 6 4" xfId="7999" xr:uid="{5D7DA80F-D8A4-454D-BD24-5CF66E93DE5E}"/>
    <cellStyle name="Comma [0] 2 2 3 6 4 2" xfId="29866" xr:uid="{AE3E96BC-2F3F-45A0-9221-A3819D38BAA6}"/>
    <cellStyle name="Comma [0] 2 2 3 6 5" xfId="8000" xr:uid="{39C9E0F6-86D9-4F68-8687-9D0E638E92AA}"/>
    <cellStyle name="Comma [0] 2 2 3 6 5 2" xfId="29867" xr:uid="{D34D9BF7-67F7-42B1-9FED-D973FACBA19E}"/>
    <cellStyle name="Comma [0] 2 2 3 6 6" xfId="54089" xr:uid="{C8ED56FB-D2FC-4D03-9929-DE7082956FDE}"/>
    <cellStyle name="Comma [0] 2 2 3 6 7" xfId="29863" xr:uid="{08B5A61D-A91A-4433-B178-EA3971A88B37}"/>
    <cellStyle name="Comma [0] 2 2 3 6 8" xfId="7996" xr:uid="{84C8AD7D-13B5-4659-A5DB-4BC716111723}"/>
    <cellStyle name="Comma [0] 2 2 3 7" xfId="1870" xr:uid="{49E958C6-59E7-46A4-B331-B1FBF8FB82E7}"/>
    <cellStyle name="Comma [0] 2 2 3 7 2" xfId="8002" xr:uid="{024D15A4-DCF1-4B1B-8D32-276F791FA442}"/>
    <cellStyle name="Comma [0] 2 2 3 7 2 2" xfId="29869" xr:uid="{45F879F7-7438-4C06-B163-8054B45145AE}"/>
    <cellStyle name="Comma [0] 2 2 3 7 3" xfId="8003" xr:uid="{C7C5CC56-7994-4F2D-813D-429FEA4895F7}"/>
    <cellStyle name="Comma [0] 2 2 3 7 3 2" xfId="29870" xr:uid="{6B57F38D-C03E-40B0-9ED3-DD7D451EF363}"/>
    <cellStyle name="Comma [0] 2 2 3 7 4" xfId="8004" xr:uid="{C1BA52FA-2870-4A45-9343-F25CB4AFFE13}"/>
    <cellStyle name="Comma [0] 2 2 3 7 4 2" xfId="29871" xr:uid="{0E6EB02D-B90E-41E3-9D4F-EF520AE4D5BB}"/>
    <cellStyle name="Comma [0] 2 2 3 7 5" xfId="51959" xr:uid="{55CF8997-6BD0-4849-A4CC-53A006ADABC4}"/>
    <cellStyle name="Comma [0] 2 2 3 7 6" xfId="29868" xr:uid="{8ECCCBF9-C671-4384-8BDF-F5DE2B3B1BA8}"/>
    <cellStyle name="Comma [0] 2 2 3 7 7" xfId="8001" xr:uid="{E07F1F69-D951-4001-AFDE-3B5BC137243B}"/>
    <cellStyle name="Comma [0] 2 2 3 8" xfId="8005" xr:uid="{5B9DDB18-4DC9-4893-8BBC-C263053EE10B}"/>
    <cellStyle name="Comma [0] 2 2 3 8 2" xfId="29872" xr:uid="{CD6EA26B-CD1F-4529-92CC-62872D3C9D2C}"/>
    <cellStyle name="Comma [0] 2 2 3 9" xfId="8006" xr:uid="{7D9FBA3C-7E2B-4437-8920-997543F47196}"/>
    <cellStyle name="Comma [0] 2 2 3 9 2" xfId="29873" xr:uid="{CEB5EFF5-23D9-4047-9E90-AF262F85FDA4}"/>
    <cellStyle name="Comma [0] 2 2 4" xfId="470" xr:uid="{40FCD60F-BA65-4647-BEBB-E4AA95428B01}"/>
    <cellStyle name="Comma [0] 2 2 4 10" xfId="29874" xr:uid="{A8A0EFF7-66E2-469D-A767-2E28E702CFEB}"/>
    <cellStyle name="Comma [0] 2 2 4 11" xfId="8007" xr:uid="{B69CCC98-5797-4FA6-BE87-1B24B8086393}"/>
    <cellStyle name="Comma [0] 2 2 4 2" xfId="975" xr:uid="{0B49D712-3B51-4CEE-BF9C-8879D49AA74D}"/>
    <cellStyle name="Comma [0] 2 2 4 2 2" xfId="4678" xr:uid="{31B6E8FD-04C2-42BD-9C0C-D72A261611D3}"/>
    <cellStyle name="Comma [0] 2 2 4 2 2 2" xfId="8010" xr:uid="{07DE72A8-90A7-4558-9C6C-274A79938F99}"/>
    <cellStyle name="Comma [0] 2 2 4 2 2 2 2" xfId="29877" xr:uid="{4259F25F-7938-43CE-8A67-747221209C76}"/>
    <cellStyle name="Comma [0] 2 2 4 2 2 3" xfId="8011" xr:uid="{3ED7E291-C469-45A9-9F6B-CF688AE87DCF}"/>
    <cellStyle name="Comma [0] 2 2 4 2 2 3 2" xfId="29878" xr:uid="{B1D6B492-B3FB-4287-AE16-C4CF360D3070}"/>
    <cellStyle name="Comma [0] 2 2 4 2 2 4" xfId="8012" xr:uid="{633BDF05-1E74-4590-99F6-44A6BDC8F9F7}"/>
    <cellStyle name="Comma [0] 2 2 4 2 2 4 2" xfId="29879" xr:uid="{8F2DF2F6-355F-416C-A60A-EA4BC507AFC3}"/>
    <cellStyle name="Comma [0] 2 2 4 2 2 5" xfId="8013" xr:uid="{AEF73F37-72DF-41C2-96C7-9059972C6304}"/>
    <cellStyle name="Comma [0] 2 2 4 2 2 5 2" xfId="29880" xr:uid="{89AC2324-0781-434D-9CEB-2E50FE3BF4BE}"/>
    <cellStyle name="Comma [0] 2 2 4 2 2 6" xfId="54765" xr:uid="{990AE70B-D71C-4B43-AD85-C42AD2A505F2}"/>
    <cellStyle name="Comma [0] 2 2 4 2 2 7" xfId="29876" xr:uid="{62AED8EF-95BF-4F41-A840-8A4422C902BF}"/>
    <cellStyle name="Comma [0] 2 2 4 2 2 8" xfId="8009" xr:uid="{250F9C84-26A5-40FD-B46E-1135136C891D}"/>
    <cellStyle name="Comma [0] 2 2 4 2 3" xfId="3013" xr:uid="{23814468-B335-4BF3-946C-882B9E810EE5}"/>
    <cellStyle name="Comma [0] 2 2 4 2 3 2" xfId="8015" xr:uid="{158192CC-11CE-490C-91F5-70BF1CD681B7}"/>
    <cellStyle name="Comma [0] 2 2 4 2 3 2 2" xfId="29882" xr:uid="{E1A9D090-7B97-4905-BD4D-025F9478B1D4}"/>
    <cellStyle name="Comma [0] 2 2 4 2 3 3" xfId="8016" xr:uid="{4C2435DC-7463-4C26-9787-2E090A5DC19F}"/>
    <cellStyle name="Comma [0] 2 2 4 2 3 3 2" xfId="29883" xr:uid="{363B60A3-D58B-4138-BBF3-A0E328A618EE}"/>
    <cellStyle name="Comma [0] 2 2 4 2 3 4" xfId="8017" xr:uid="{1AEB5AE1-2378-4B25-A22B-018C2EEF8E0F}"/>
    <cellStyle name="Comma [0] 2 2 4 2 3 4 2" xfId="29884" xr:uid="{A584C937-CC48-4DC3-AEE2-715C30E4CC5A}"/>
    <cellStyle name="Comma [0] 2 2 4 2 3 5" xfId="53100" xr:uid="{EEA6C675-C8EC-47BA-9A72-AAB49CC7A64E}"/>
    <cellStyle name="Comma [0] 2 2 4 2 3 6" xfId="29881" xr:uid="{DD0E19F3-E351-4ED4-873F-38FCAAFB1E78}"/>
    <cellStyle name="Comma [0] 2 2 4 2 3 7" xfId="8014" xr:uid="{DB55A5C9-4BFE-48E5-A743-83987DFE6707}"/>
    <cellStyle name="Comma [0] 2 2 4 2 4" xfId="8018" xr:uid="{AA0C3E51-8FDD-4CC5-BD79-2B34851091D3}"/>
    <cellStyle name="Comma [0] 2 2 4 2 4 2" xfId="29885" xr:uid="{5D8647F6-4443-41BF-90D9-F8F9374B53A2}"/>
    <cellStyle name="Comma [0] 2 2 4 2 5" xfId="8019" xr:uid="{DAECEF1B-35F5-405B-9B8E-38FB69C4B4AC}"/>
    <cellStyle name="Comma [0] 2 2 4 2 5 2" xfId="29886" xr:uid="{039ECBCF-5009-4002-AC4E-D3E2FD59F3B7}"/>
    <cellStyle name="Comma [0] 2 2 4 2 6" xfId="51067" xr:uid="{FFB8A150-5493-4FEF-9C5F-2D420458BC5A}"/>
    <cellStyle name="Comma [0] 2 2 4 2 7" xfId="29875" xr:uid="{1ED8235A-5C6B-477A-BEB0-527D42921B84}"/>
    <cellStyle name="Comma [0] 2 2 4 2 8" xfId="8008" xr:uid="{4CE61DF2-D9DF-430B-AEC8-DC29D31B1520}"/>
    <cellStyle name="Comma [0] 2 2 4 3" xfId="1469" xr:uid="{965257A3-FCE3-4754-B014-016B1427624F}"/>
    <cellStyle name="Comma [0] 2 2 4 3 2" xfId="5112" xr:uid="{63ABF9D0-CEAA-4918-A5A6-96B9106930A1}"/>
    <cellStyle name="Comma [0] 2 2 4 3 2 2" xfId="8022" xr:uid="{ADA4DEC2-E136-4784-AEC7-6FD6690476A3}"/>
    <cellStyle name="Comma [0] 2 2 4 3 2 2 2" xfId="29889" xr:uid="{81F9EDD0-7E5B-4A49-9FEB-1D9951EB8625}"/>
    <cellStyle name="Comma [0] 2 2 4 3 2 3" xfId="8023" xr:uid="{22C72B59-92B2-4EBF-82D0-75A8EB5595FC}"/>
    <cellStyle name="Comma [0] 2 2 4 3 2 3 2" xfId="29890" xr:uid="{5DB0BA32-9DCC-4F36-86AD-07D30BD7129C}"/>
    <cellStyle name="Comma [0] 2 2 4 3 2 4" xfId="8024" xr:uid="{7CB3B6ED-35E4-4030-9DFC-C6833272FAC0}"/>
    <cellStyle name="Comma [0] 2 2 4 3 2 4 2" xfId="29891" xr:uid="{CCAF688C-F275-4EA9-8749-3E6D11B91284}"/>
    <cellStyle name="Comma [0] 2 2 4 3 2 5" xfId="8025" xr:uid="{A280CBB1-A44B-4155-BF9D-CF5D2AC4E116}"/>
    <cellStyle name="Comma [0] 2 2 4 3 2 5 2" xfId="29892" xr:uid="{7466A015-3352-4D0A-A472-3D65CEC9B220}"/>
    <cellStyle name="Comma [0] 2 2 4 3 2 6" xfId="55199" xr:uid="{A973287B-2685-4C48-AC09-B28632987198}"/>
    <cellStyle name="Comma [0] 2 2 4 3 2 7" xfId="29888" xr:uid="{6C169A74-302C-41FE-BA31-AE957DD3E9FE}"/>
    <cellStyle name="Comma [0] 2 2 4 3 2 8" xfId="8021" xr:uid="{8161CAAA-7CD0-4528-9E23-1995EE24728A}"/>
    <cellStyle name="Comma [0] 2 2 4 3 3" xfId="2516" xr:uid="{831DB114-C77A-46AF-A827-FD24638B9AA3}"/>
    <cellStyle name="Comma [0] 2 2 4 3 3 2" xfId="8027" xr:uid="{B9B9579A-EE04-4D06-AB94-E8C933DFC1C6}"/>
    <cellStyle name="Comma [0] 2 2 4 3 3 2 2" xfId="29894" xr:uid="{829ED260-9D2A-4C52-B7E3-E5CCA526EF53}"/>
    <cellStyle name="Comma [0] 2 2 4 3 3 3" xfId="8028" xr:uid="{9F1F6621-1BFB-49BD-8926-61FC616EE13C}"/>
    <cellStyle name="Comma [0] 2 2 4 3 3 3 2" xfId="29895" xr:uid="{4869CBF2-FF21-4901-BFE2-4467FD4E3619}"/>
    <cellStyle name="Comma [0] 2 2 4 3 3 4" xfId="8029" xr:uid="{8A8AF2AE-7190-41AE-A1F2-9059F47B286E}"/>
    <cellStyle name="Comma [0] 2 2 4 3 3 4 2" xfId="29896" xr:uid="{5FC6D2D9-59D0-47F5-BE4E-9FA24BDF5B83}"/>
    <cellStyle name="Comma [0] 2 2 4 3 3 5" xfId="52604" xr:uid="{E0ABA30E-A122-4B48-BB17-D7FE708F2373}"/>
    <cellStyle name="Comma [0] 2 2 4 3 3 6" xfId="29893" xr:uid="{16D98793-6BDC-4A7E-B85E-C70D26585580}"/>
    <cellStyle name="Comma [0] 2 2 4 3 3 7" xfId="8026" xr:uid="{96355FD0-B094-46EA-8603-1183FA8F118F}"/>
    <cellStyle name="Comma [0] 2 2 4 3 4" xfId="8030" xr:uid="{729EE074-C190-45F4-AFEF-DDBF8DA7225E}"/>
    <cellStyle name="Comma [0] 2 2 4 3 4 2" xfId="29897" xr:uid="{AF6B9432-2DC6-4F1E-81BD-7AC084A2E4EB}"/>
    <cellStyle name="Comma [0] 2 2 4 3 5" xfId="8031" xr:uid="{E4E64874-9BDC-471E-8F8F-90ACAEB9235F}"/>
    <cellStyle name="Comma [0] 2 2 4 3 5 2" xfId="29898" xr:uid="{C044E880-5817-45E2-9712-DDCD9F1BF034}"/>
    <cellStyle name="Comma [0] 2 2 4 3 6" xfId="51561" xr:uid="{21BACD5F-E012-4359-83F2-9C09065E64C5}"/>
    <cellStyle name="Comma [0] 2 2 4 3 7" xfId="29887" xr:uid="{BA1F081B-B400-470C-867D-61CA3386991E}"/>
    <cellStyle name="Comma [0] 2 2 4 3 8" xfId="8020" xr:uid="{E681A682-2BBE-4E58-9938-D358C3780D69}"/>
    <cellStyle name="Comma [0] 2 2 4 4" xfId="3508" xr:uid="{821E2707-CA0A-4454-8E94-1B0921EB9886}"/>
    <cellStyle name="Comma [0] 2 2 4 4 2" xfId="5480" xr:uid="{CB4049CE-C2DB-445D-AB60-06506EA8C3A0}"/>
    <cellStyle name="Comma [0] 2 2 4 4 2 2" xfId="8034" xr:uid="{2272ABFE-0C6B-4D00-87D8-6170F1C3DCE8}"/>
    <cellStyle name="Comma [0] 2 2 4 4 2 2 2" xfId="29901" xr:uid="{7DC0ABC0-0E30-4264-9FB6-0236ACA550EB}"/>
    <cellStyle name="Comma [0] 2 2 4 4 2 3" xfId="8035" xr:uid="{2945C120-3039-4817-8FC6-5B48709FA948}"/>
    <cellStyle name="Comma [0] 2 2 4 4 2 3 2" xfId="29902" xr:uid="{335B3914-5E86-45BD-BD7C-0BD6241748FD}"/>
    <cellStyle name="Comma [0] 2 2 4 4 2 4" xfId="8036" xr:uid="{678C5808-3533-4B93-948E-1730BCF9F58D}"/>
    <cellStyle name="Comma [0] 2 2 4 4 2 4 2" xfId="29903" xr:uid="{0BB8B3F1-6E5A-417C-9626-231E3FE15B78}"/>
    <cellStyle name="Comma [0] 2 2 4 4 2 5" xfId="8037" xr:uid="{593A8E9F-576D-4849-A60A-EA1B6C6CD3AF}"/>
    <cellStyle name="Comma [0] 2 2 4 4 2 5 2" xfId="29904" xr:uid="{6FDA9378-0E1D-486C-8E1C-7B8E333F4058}"/>
    <cellStyle name="Comma [0] 2 2 4 4 2 6" xfId="55567" xr:uid="{81D59D76-E30E-483A-B883-3931CA2CD950}"/>
    <cellStyle name="Comma [0] 2 2 4 4 2 7" xfId="29900" xr:uid="{9DFD9466-4214-4828-A3E8-58608B71F199}"/>
    <cellStyle name="Comma [0] 2 2 4 4 2 8" xfId="8033" xr:uid="{A84C40D3-1FFF-4048-BE25-19C5D156329C}"/>
    <cellStyle name="Comma [0] 2 2 4 4 3" xfId="8038" xr:uid="{F3F87E16-3D97-476F-97A1-B7EC7EB9AF40}"/>
    <cellStyle name="Comma [0] 2 2 4 4 3 2" xfId="29905" xr:uid="{917DAB40-ACFD-4E62-B31C-13274E81EBB0}"/>
    <cellStyle name="Comma [0] 2 2 4 4 4" xfId="8039" xr:uid="{A87A9775-E131-4187-BE9C-5B4A6ADF9AC7}"/>
    <cellStyle name="Comma [0] 2 2 4 4 4 2" xfId="29906" xr:uid="{BB63C859-A96D-4825-816B-AB7380A0E76D}"/>
    <cellStyle name="Comma [0] 2 2 4 4 5" xfId="8040" xr:uid="{92714E9D-E8CE-4224-AE56-64B5A75FADCE}"/>
    <cellStyle name="Comma [0] 2 2 4 4 5 2" xfId="29907" xr:uid="{E28185D2-4DE8-456E-8782-18A2F7F43D45}"/>
    <cellStyle name="Comma [0] 2 2 4 4 6" xfId="8041" xr:uid="{582911FF-4154-4249-A37D-ED70285E187E}"/>
    <cellStyle name="Comma [0] 2 2 4 4 6 2" xfId="29908" xr:uid="{5F682982-5684-4DAF-BF87-CD1704296F61}"/>
    <cellStyle name="Comma [0] 2 2 4 4 7" xfId="53595" xr:uid="{242C4949-7FA7-4E7B-A92D-B5E54865228C}"/>
    <cellStyle name="Comma [0] 2 2 4 4 8" xfId="29899" xr:uid="{D7D0B22A-04EC-45B7-BF8E-39E53048C511}"/>
    <cellStyle name="Comma [0] 2 2 4 4 9" xfId="8032" xr:uid="{DB9FE26A-92D3-42E8-AB89-1DFF935046EE}"/>
    <cellStyle name="Comma [0] 2 2 4 5" xfId="4181" xr:uid="{F426A6D8-AA3D-4CA5-A127-A1FB838DD8D4}"/>
    <cellStyle name="Comma [0] 2 2 4 5 2" xfId="8043" xr:uid="{B295011C-7355-4AB3-86ED-592648B15D90}"/>
    <cellStyle name="Comma [0] 2 2 4 5 2 2" xfId="29910" xr:uid="{4ABE1DFE-3573-4048-8B55-D99BF8B45AA8}"/>
    <cellStyle name="Comma [0] 2 2 4 5 3" xfId="8044" xr:uid="{BBB90D1D-A69F-4127-B171-17F0068C1986}"/>
    <cellStyle name="Comma [0] 2 2 4 5 3 2" xfId="29911" xr:uid="{D72C7E01-2FFF-4118-88CF-C86509F20045}"/>
    <cellStyle name="Comma [0] 2 2 4 5 4" xfId="8045" xr:uid="{E85409DD-8705-4D30-B873-A539904EE854}"/>
    <cellStyle name="Comma [0] 2 2 4 5 4 2" xfId="29912" xr:uid="{3D578F65-1BFB-4AD7-9AB6-A2DD7A5FC81D}"/>
    <cellStyle name="Comma [0] 2 2 4 5 5" xfId="8046" xr:uid="{CC991D12-0361-42F7-BA5B-5B06B35F4E57}"/>
    <cellStyle name="Comma [0] 2 2 4 5 5 2" xfId="29913" xr:uid="{0DC2262E-7ED3-4B26-9288-08C73D787CF2}"/>
    <cellStyle name="Comma [0] 2 2 4 5 6" xfId="54268" xr:uid="{1E5EDBDD-6EC5-465B-8FA8-B092D14CF234}"/>
    <cellStyle name="Comma [0] 2 2 4 5 7" xfId="29909" xr:uid="{009DC291-7BBC-41F4-9808-C2E92881194C}"/>
    <cellStyle name="Comma [0] 2 2 4 5 8" xfId="8042" xr:uid="{F356F594-053E-4165-9C51-048BC0C86172}"/>
    <cellStyle name="Comma [0] 2 2 4 6" xfId="1995" xr:uid="{9E8D0A4A-8E51-46BB-BD21-1C8ADEC6EAA0}"/>
    <cellStyle name="Comma [0] 2 2 4 6 2" xfId="8048" xr:uid="{54343913-E036-44C4-8A83-A22087734461}"/>
    <cellStyle name="Comma [0] 2 2 4 6 2 2" xfId="29915" xr:uid="{F60FE5B9-7ECA-4544-BCAA-9F1751CB1A70}"/>
    <cellStyle name="Comma [0] 2 2 4 6 3" xfId="8049" xr:uid="{095952F9-DCDE-4F16-AD54-1957A97EE11B}"/>
    <cellStyle name="Comma [0] 2 2 4 6 3 2" xfId="29916" xr:uid="{0DF1B5A1-9250-4BFD-9697-2C4EDE5C8F49}"/>
    <cellStyle name="Comma [0] 2 2 4 6 4" xfId="8050" xr:uid="{C41DE7B2-0336-4D54-BAA3-E1C605137098}"/>
    <cellStyle name="Comma [0] 2 2 4 6 4 2" xfId="29917" xr:uid="{2EF5A1B7-1DA1-4A2E-951F-045280256A84}"/>
    <cellStyle name="Comma [0] 2 2 4 6 5" xfId="52084" xr:uid="{3E3DDDCA-366C-4C3D-89C5-C7374A485C00}"/>
    <cellStyle name="Comma [0] 2 2 4 6 6" xfId="29914" xr:uid="{B3FC28A7-71ED-42FE-9AE0-FBA543FF1F57}"/>
    <cellStyle name="Comma [0] 2 2 4 6 7" xfId="8047" xr:uid="{4D7EED35-52E4-4E8F-BC29-AAC41BFC4974}"/>
    <cellStyle name="Comma [0] 2 2 4 7" xfId="8051" xr:uid="{E23CF5F8-279B-4A9B-A360-E669D7FBB172}"/>
    <cellStyle name="Comma [0] 2 2 4 7 2" xfId="29918" xr:uid="{2EDC48FA-A526-4A32-9577-C89C0EF3C345}"/>
    <cellStyle name="Comma [0] 2 2 4 8" xfId="8052" xr:uid="{B0CD74F6-D428-4BAA-81E5-52B6B85DA27B}"/>
    <cellStyle name="Comma [0] 2 2 4 8 2" xfId="29919" xr:uid="{A0C3A4C2-7F07-487E-8304-F233138B6ECC}"/>
    <cellStyle name="Comma [0] 2 2 4 9" xfId="50564" xr:uid="{65A2BCEC-0CB8-495A-B09C-35EAC09B5ABF}"/>
    <cellStyle name="Comma [0] 2 2 5" xfId="727" xr:uid="{A2C6B5F4-B453-47AC-9786-BA86669A8400}"/>
    <cellStyle name="Comma [0] 2 2 5 2" xfId="4430" xr:uid="{76A813DC-B6B5-4D03-B836-7074761FC441}"/>
    <cellStyle name="Comma [0] 2 2 5 2 2" xfId="8055" xr:uid="{4BCFB1BD-0556-4C84-85F8-0587495BCEE0}"/>
    <cellStyle name="Comma [0] 2 2 5 2 2 2" xfId="29922" xr:uid="{AEA00172-781D-4256-A2DB-E7BDA1E9DD3C}"/>
    <cellStyle name="Comma [0] 2 2 5 2 3" xfId="8056" xr:uid="{CA465A1F-046C-41EC-95AA-C00A9B89EA47}"/>
    <cellStyle name="Comma [0] 2 2 5 2 3 2" xfId="29923" xr:uid="{AE9BD98A-E690-4264-9CD0-5C6CF3D3FEEA}"/>
    <cellStyle name="Comma [0] 2 2 5 2 4" xfId="8057" xr:uid="{6DBDC506-293D-4F27-8064-9A2DF2542FC1}"/>
    <cellStyle name="Comma [0] 2 2 5 2 4 2" xfId="29924" xr:uid="{16BDD57A-ADA9-4CFF-8B42-FDD75244018E}"/>
    <cellStyle name="Comma [0] 2 2 5 2 5" xfId="8058" xr:uid="{FEF8F44D-F0B7-4342-BF6D-F04ADBE5B19D}"/>
    <cellStyle name="Comma [0] 2 2 5 2 5 2" xfId="29925" xr:uid="{23F2B451-589A-4683-84BE-AA29A65C2D95}"/>
    <cellStyle name="Comma [0] 2 2 5 2 6" xfId="54517" xr:uid="{51336ADC-4B9A-4D93-9570-2B402817AFE3}"/>
    <cellStyle name="Comma [0] 2 2 5 2 7" xfId="29921" xr:uid="{CD515454-E3C2-4F81-8448-7DF189DEA77B}"/>
    <cellStyle name="Comma [0] 2 2 5 2 8" xfId="8054" xr:uid="{4396B556-FB8C-4F5A-B500-D71E84153523}"/>
    <cellStyle name="Comma [0] 2 2 5 3" xfId="2765" xr:uid="{C67DAE27-BAC0-4BB7-BCCA-CA2B3F521E1E}"/>
    <cellStyle name="Comma [0] 2 2 5 3 2" xfId="8060" xr:uid="{063432D8-F4B4-493D-91CF-2B6AC7680526}"/>
    <cellStyle name="Comma [0] 2 2 5 3 2 2" xfId="29927" xr:uid="{CAE4592D-6556-41F6-AEEF-4092F5FD3C08}"/>
    <cellStyle name="Comma [0] 2 2 5 3 3" xfId="8061" xr:uid="{484B30F0-3FFD-47E9-B57B-4C4E574BA530}"/>
    <cellStyle name="Comma [0] 2 2 5 3 3 2" xfId="29928" xr:uid="{DDFDCCE5-C728-4F22-9CD4-534CA2A2549E}"/>
    <cellStyle name="Comma [0] 2 2 5 3 4" xfId="8062" xr:uid="{435B8427-046E-45BC-A9E0-A17014A38122}"/>
    <cellStyle name="Comma [0] 2 2 5 3 4 2" xfId="29929" xr:uid="{373F3C9E-BBF3-4E05-9933-0529CDE008AF}"/>
    <cellStyle name="Comma [0] 2 2 5 3 5" xfId="52852" xr:uid="{E0EFBF17-77F5-4116-A228-6BFE1DE6FBAF}"/>
    <cellStyle name="Comma [0] 2 2 5 3 6" xfId="29926" xr:uid="{A1827220-30C7-492C-B0DD-893599E1C2CC}"/>
    <cellStyle name="Comma [0] 2 2 5 3 7" xfId="8059" xr:uid="{BF27E9F6-BFBB-4958-8635-46E802F08B2A}"/>
    <cellStyle name="Comma [0] 2 2 5 4" xfId="8063" xr:uid="{D8906E8E-EBCA-4C90-A788-10D41688ADD5}"/>
    <cellStyle name="Comma [0] 2 2 5 4 2" xfId="29930" xr:uid="{19740770-CCA5-4CAD-AD11-82BFEADCF0FA}"/>
    <cellStyle name="Comma [0] 2 2 5 5" xfId="8064" xr:uid="{368B27F1-790B-4CFE-B926-BE39D27EF006}"/>
    <cellStyle name="Comma [0] 2 2 5 5 2" xfId="29931" xr:uid="{C7516BE6-4BF2-4396-B554-2008A0E15586}"/>
    <cellStyle name="Comma [0] 2 2 5 6" xfId="50819" xr:uid="{522AEA0F-8C7B-4FC9-9587-49EE2F355021}"/>
    <cellStyle name="Comma [0] 2 2 5 7" xfId="29920" xr:uid="{2130FC82-611D-47DC-9E6C-1536EC5BA621}"/>
    <cellStyle name="Comma [0] 2 2 5 8" xfId="8053" xr:uid="{51D62BDB-7F42-45F9-A1A6-71F7082EE1DF}"/>
    <cellStyle name="Comma [0] 2 2 6" xfId="1222" xr:uid="{FEAE6219-F167-4E23-91D2-CF9CC5A24B25}"/>
    <cellStyle name="Comma [0] 2 2 6 2" xfId="4929" xr:uid="{4EB66588-3782-4C22-9EFC-F49E5FC31AEA}"/>
    <cellStyle name="Comma [0] 2 2 6 2 2" xfId="8067" xr:uid="{80F358FE-9BB6-40B2-A9B0-F6469F8B2CEF}"/>
    <cellStyle name="Comma [0] 2 2 6 2 2 2" xfId="29934" xr:uid="{17496762-3724-4E79-9152-CB5B04355A47}"/>
    <cellStyle name="Comma [0] 2 2 6 2 3" xfId="8068" xr:uid="{AC96F0C0-24DC-467F-A270-C0F8777C0AA9}"/>
    <cellStyle name="Comma [0] 2 2 6 2 3 2" xfId="29935" xr:uid="{30B5BE6E-EE97-4B93-9793-F62ED0DBC2F2}"/>
    <cellStyle name="Comma [0] 2 2 6 2 4" xfId="8069" xr:uid="{3D2E4E85-13BB-4866-BE2F-21E4C863BB36}"/>
    <cellStyle name="Comma [0] 2 2 6 2 4 2" xfId="29936" xr:uid="{3ACAB332-27BD-44A7-8C57-0FA1D4F56D7E}"/>
    <cellStyle name="Comma [0] 2 2 6 2 5" xfId="8070" xr:uid="{B0602860-8A05-4D0A-BE3E-AE65750B5023}"/>
    <cellStyle name="Comma [0] 2 2 6 2 5 2" xfId="29937" xr:uid="{3B85467E-941E-41DA-882E-C1486813228F}"/>
    <cellStyle name="Comma [0] 2 2 6 2 6" xfId="55016" xr:uid="{C6B0CD04-D61F-4429-BF08-8E364BCC3D93}"/>
    <cellStyle name="Comma [0] 2 2 6 2 7" xfId="29933" xr:uid="{9A9A623C-6CB2-46A9-BE4A-5B7BEC63A754}"/>
    <cellStyle name="Comma [0] 2 2 6 2 8" xfId="8066" xr:uid="{AF41ADEA-11DF-4E3F-920E-E39AF268A49D}"/>
    <cellStyle name="Comma [0] 2 2 6 3" xfId="2261" xr:uid="{E2EDD4F0-5961-4F06-AF81-B31711E7D569}"/>
    <cellStyle name="Comma [0] 2 2 6 3 2" xfId="8072" xr:uid="{9CCFD7CA-3F5A-4F40-9B26-942939C8BC8A}"/>
    <cellStyle name="Comma [0] 2 2 6 3 2 2" xfId="29939" xr:uid="{98EE9326-2B20-4D19-9E4A-F101D452011C}"/>
    <cellStyle name="Comma [0] 2 2 6 3 3" xfId="8073" xr:uid="{569B6908-E6E4-4F13-A895-7A0A30E71FB5}"/>
    <cellStyle name="Comma [0] 2 2 6 3 3 2" xfId="29940" xr:uid="{F82D63BB-E2A0-4F35-976F-2EDE8A9275D3}"/>
    <cellStyle name="Comma [0] 2 2 6 3 4" xfId="8074" xr:uid="{DA479584-0671-4B0D-BCF7-B2CF1C8BBB0E}"/>
    <cellStyle name="Comma [0] 2 2 6 3 4 2" xfId="29941" xr:uid="{2CC50D6F-846B-42AB-BABD-70E3FB305972}"/>
    <cellStyle name="Comma [0] 2 2 6 3 5" xfId="52349" xr:uid="{07C48E04-3412-492F-891A-17E68DA887EF}"/>
    <cellStyle name="Comma [0] 2 2 6 3 6" xfId="29938" xr:uid="{3150E0E5-8D66-42FA-A535-75AE15C826A4}"/>
    <cellStyle name="Comma [0] 2 2 6 3 7" xfId="8071" xr:uid="{05608A07-0B82-42A9-AF2E-F328750233EB}"/>
    <cellStyle name="Comma [0] 2 2 6 4" xfId="8075" xr:uid="{F40E2D3A-EA08-4F8A-AB91-B54086420968}"/>
    <cellStyle name="Comma [0] 2 2 6 4 2" xfId="29942" xr:uid="{25624ACF-460B-455A-91F5-286C68253648}"/>
    <cellStyle name="Comma [0] 2 2 6 5" xfId="8076" xr:uid="{3DBCB785-632B-4BA0-9B4D-408C70E9B79F}"/>
    <cellStyle name="Comma [0] 2 2 6 5 2" xfId="29943" xr:uid="{1888BA66-58DF-4DB6-9179-BDAC571CA43E}"/>
    <cellStyle name="Comma [0] 2 2 6 6" xfId="51314" xr:uid="{3097D0E1-C23C-4353-A40A-9717D7A2F349}"/>
    <cellStyle name="Comma [0] 2 2 6 7" xfId="29932" xr:uid="{55F7CAB8-28D2-4679-A872-CB5A4F4A8AD3}"/>
    <cellStyle name="Comma [0] 2 2 6 8" xfId="8065" xr:uid="{FC72126E-3294-4E5C-8220-C44FA88F0E58}"/>
    <cellStyle name="Comma [0] 2 2 7" xfId="3259" xr:uid="{ACBEC582-EEB3-4C03-8C31-C23BA2451688}"/>
    <cellStyle name="Comma [0] 2 2 7 2" xfId="5296" xr:uid="{AC7F11D5-EA9F-4689-B417-2F8327FF6659}"/>
    <cellStyle name="Comma [0] 2 2 7 2 2" xfId="8079" xr:uid="{9329860F-F87D-4854-BBF2-B4F55678105A}"/>
    <cellStyle name="Comma [0] 2 2 7 2 2 2" xfId="29946" xr:uid="{2E9868C1-8EB9-4CA8-A283-AA713183B6F9}"/>
    <cellStyle name="Comma [0] 2 2 7 2 3" xfId="8080" xr:uid="{1E59CAE3-1380-450B-A2BA-22702147F1BD}"/>
    <cellStyle name="Comma [0] 2 2 7 2 3 2" xfId="29947" xr:uid="{9AFF90DB-B537-47C2-BFBB-49D226A0B69D}"/>
    <cellStyle name="Comma [0] 2 2 7 2 4" xfId="8081" xr:uid="{3320C434-A248-4AEB-ABB4-ECF40356633C}"/>
    <cellStyle name="Comma [0] 2 2 7 2 4 2" xfId="29948" xr:uid="{F2ED1EFD-75C2-4E76-8558-3CCDA7167850}"/>
    <cellStyle name="Comma [0] 2 2 7 2 5" xfId="8082" xr:uid="{2C9B2D77-DFA1-46E9-A0ED-B60240B94FF1}"/>
    <cellStyle name="Comma [0] 2 2 7 2 5 2" xfId="29949" xr:uid="{4CBA3480-36CE-4274-B135-DDFB9E2E4921}"/>
    <cellStyle name="Comma [0] 2 2 7 2 6" xfId="55383" xr:uid="{12FFD533-A08A-4F0A-A726-CD5C5F2E35BD}"/>
    <cellStyle name="Comma [0] 2 2 7 2 7" xfId="29945" xr:uid="{5AD93A36-754E-4642-BDA1-CD0500BBEF6F}"/>
    <cellStyle name="Comma [0] 2 2 7 2 8" xfId="8078" xr:uid="{DD1B8C92-7884-4AAD-B213-42536E5A513E}"/>
    <cellStyle name="Comma [0] 2 2 7 3" xfId="8083" xr:uid="{488A2080-359C-46AC-9ECB-87216A25419A}"/>
    <cellStyle name="Comma [0] 2 2 7 3 2" xfId="29950" xr:uid="{6E11642D-2695-46D7-A23B-C01F6C5C699E}"/>
    <cellStyle name="Comma [0] 2 2 7 4" xfId="8084" xr:uid="{A3B25027-21C3-444B-9AEA-A95C4660C83D}"/>
    <cellStyle name="Comma [0] 2 2 7 4 2" xfId="29951" xr:uid="{1BFAF85C-265A-4C48-B289-E9A63AFEA150}"/>
    <cellStyle name="Comma [0] 2 2 7 5" xfId="8085" xr:uid="{2D6A452E-4E46-49A1-A5D6-57890F317DF4}"/>
    <cellStyle name="Comma [0] 2 2 7 5 2" xfId="29952" xr:uid="{CF428DEF-B95B-49C5-BD1E-3EBE2D9E27E9}"/>
    <cellStyle name="Comma [0] 2 2 7 6" xfId="8086" xr:uid="{56D3F28A-FF36-4142-8C04-0611144ED460}"/>
    <cellStyle name="Comma [0] 2 2 7 6 2" xfId="29953" xr:uid="{C99864F7-C6B7-4B20-9658-C1C7943118B9}"/>
    <cellStyle name="Comma [0] 2 2 7 7" xfId="53346" xr:uid="{CDBB5DC2-22A7-4F7A-9643-EEBC0AD234CE}"/>
    <cellStyle name="Comma [0] 2 2 7 8" xfId="29944" xr:uid="{3B400EC6-686C-426C-9722-934941F031D3}"/>
    <cellStyle name="Comma [0] 2 2 7 9" xfId="8077" xr:uid="{4BD8C8BB-973F-464B-B90B-C7A63BCCCF37}"/>
    <cellStyle name="Comma [0] 2 2 8" xfId="3812" xr:uid="{0DC0394E-85F6-418F-BD7F-51869385091A}"/>
    <cellStyle name="Comma [0] 2 2 8 2" xfId="8088" xr:uid="{01AE7831-4A4B-4B00-A762-2540A181B987}"/>
    <cellStyle name="Comma [0] 2 2 8 2 2" xfId="29955" xr:uid="{ABF267AF-7C56-48D2-8C35-B5D15F1C24BC}"/>
    <cellStyle name="Comma [0] 2 2 8 3" xfId="8089" xr:uid="{ABC6DB1C-2C35-4912-824A-5947A8C57B5B}"/>
    <cellStyle name="Comma [0] 2 2 8 3 2" xfId="29956" xr:uid="{6750D822-F7CE-42A5-B259-8628C763F963}"/>
    <cellStyle name="Comma [0] 2 2 8 4" xfId="8090" xr:uid="{DB82F437-196A-470C-BBDA-49310D6CC6FB}"/>
    <cellStyle name="Comma [0] 2 2 8 4 2" xfId="29957" xr:uid="{8A4C3C68-9154-4AA5-BA8B-618682669AF9}"/>
    <cellStyle name="Comma [0] 2 2 8 5" xfId="8091" xr:uid="{C4BFD5B0-5A28-412E-B0BF-E318F0CBB517}"/>
    <cellStyle name="Comma [0] 2 2 8 5 2" xfId="29958" xr:uid="{A11B9A12-D079-4065-8F32-4AC5D0059645}"/>
    <cellStyle name="Comma [0] 2 2 8 6" xfId="53899" xr:uid="{4F56C425-66E8-4807-BD62-33DEB2145687}"/>
    <cellStyle name="Comma [0] 2 2 8 7" xfId="29954" xr:uid="{1BE57A4B-56AB-4F53-97BA-514536712B9F}"/>
    <cellStyle name="Comma [0] 2 2 8 8" xfId="8087" xr:uid="{B3816B74-4D3C-42F6-B1BD-1E65A81DED2E}"/>
    <cellStyle name="Comma [0] 2 2 9" xfId="1741" xr:uid="{D2B1A9EC-AC01-424E-950C-2C7CFCDDE414}"/>
    <cellStyle name="Comma [0] 2 2 9 2" xfId="8093" xr:uid="{CF0E9D3E-E37F-4D48-9AF3-F6C9255B8E9E}"/>
    <cellStyle name="Comma [0] 2 2 9 2 2" xfId="29960" xr:uid="{580B32EB-CF51-4380-9148-C5E1BABF4565}"/>
    <cellStyle name="Comma [0] 2 2 9 3" xfId="8094" xr:uid="{243996C4-D2B2-4F72-BE83-C984DA66BCFA}"/>
    <cellStyle name="Comma [0] 2 2 9 3 2" xfId="29961" xr:uid="{01CB0691-6DFD-49B1-8196-85E3827A190D}"/>
    <cellStyle name="Comma [0] 2 2 9 4" xfId="8095" xr:uid="{5F3B96B8-D1C4-42BE-B069-FAF6A75E90AB}"/>
    <cellStyle name="Comma [0] 2 2 9 4 2" xfId="29962" xr:uid="{4F89FC22-3F76-42D9-9576-5D779E460386}"/>
    <cellStyle name="Comma [0] 2 2 9 5" xfId="51830" xr:uid="{CB99BFD7-7A9E-480D-B24B-196E8FE53892}"/>
    <cellStyle name="Comma [0] 2 2 9 6" xfId="29959" xr:uid="{9D525038-03E0-40B2-9544-C973A6E464DE}"/>
    <cellStyle name="Comma [0] 2 2 9 7" xfId="8092" xr:uid="{823F617D-B425-465C-A54D-B38C72614BF2}"/>
    <cellStyle name="Comma [0] 2 3" xfId="108" xr:uid="{BC3BBBB4-8AF9-4C91-B1A8-A03B1AD54363}"/>
    <cellStyle name="Comma [0] 2 3 10" xfId="8097" xr:uid="{33279DC5-B872-4257-9ED6-B179F59E2866}"/>
    <cellStyle name="Comma [0] 2 3 10 2" xfId="29964" xr:uid="{8A4F5582-196C-4FC7-983E-6F87A32F2CDB}"/>
    <cellStyle name="Comma [0] 2 3 11" xfId="8098" xr:uid="{56D8CA54-CAC2-489A-BEF2-80B3360F118D}"/>
    <cellStyle name="Comma [0] 2 3 11 2" xfId="29965" xr:uid="{C49A6B70-B3BD-4640-9779-AA124A6AE137}"/>
    <cellStyle name="Comma [0] 2 3 12" xfId="50208" xr:uid="{C8F34CDC-8D53-4236-A8B5-C5B89F7170F5}"/>
    <cellStyle name="Comma [0] 2 3 13" xfId="29963" xr:uid="{8E7F0D06-F090-4310-A62C-FCD6931AD2FC}"/>
    <cellStyle name="Comma [0] 2 3 14" xfId="8096" xr:uid="{64AC1685-61E5-4182-A68B-AC40E3126302}"/>
    <cellStyle name="Comma [0] 2 3 2" xfId="214" xr:uid="{9A1B0B99-F862-4231-A757-2E54167A3BAF}"/>
    <cellStyle name="Comma [0] 2 3 2 10" xfId="8100" xr:uid="{14499C5B-D132-4359-B1D2-3EC966A68CCF}"/>
    <cellStyle name="Comma [0] 2 3 2 10 2" xfId="29967" xr:uid="{7DBAE46F-F840-429D-8F5D-BC4D6DB6387F}"/>
    <cellStyle name="Comma [0] 2 3 2 11" xfId="50311" xr:uid="{A7E2152B-4DE2-49B3-84B8-574E26775F3F}"/>
    <cellStyle name="Comma [0] 2 3 2 12" xfId="29966" xr:uid="{AE07EC19-70A4-43B5-8BD5-909E376C14CF}"/>
    <cellStyle name="Comma [0] 2 3 2 13" xfId="8099" xr:uid="{605D720B-DE0F-4B43-A5F3-08FC3BDF40CE}"/>
    <cellStyle name="Comma [0] 2 3 2 2" xfId="400" xr:uid="{7ED1AFE8-390D-4A9B-A238-3B6C86E4AF66}"/>
    <cellStyle name="Comma [0] 2 3 2 2 10" xfId="50496" xr:uid="{4AE18583-6C06-49E2-82E9-F312575ABD6B}"/>
    <cellStyle name="Comma [0] 2 3 2 2 11" xfId="29968" xr:uid="{B3BB58A8-066A-4380-A13E-45C903F5E171}"/>
    <cellStyle name="Comma [0] 2 3 2 2 12" xfId="8101" xr:uid="{DFA6B1A1-F99A-4D37-B1B5-A2D907B3A3CA}"/>
    <cellStyle name="Comma [0] 2 3 2 2 2" xfId="666" xr:uid="{68B01C8F-5636-4C80-B300-F24B5CC1B4C1}"/>
    <cellStyle name="Comma [0] 2 3 2 2 2 10" xfId="29969" xr:uid="{C04A6BD6-CADD-4BE3-9439-712EC4564E44}"/>
    <cellStyle name="Comma [0] 2 3 2 2 2 11" xfId="8102" xr:uid="{07F6065D-FC95-40C7-827E-06907DA9C613}"/>
    <cellStyle name="Comma [0] 2 3 2 2 2 2" xfId="1171" xr:uid="{20BBC236-1130-4115-A158-17716C52A5CE}"/>
    <cellStyle name="Comma [0] 2 3 2 2 2 2 2" xfId="4874" xr:uid="{E8B07A00-B025-42AB-888F-B3617F390BC7}"/>
    <cellStyle name="Comma [0] 2 3 2 2 2 2 2 2" xfId="8105" xr:uid="{30E3F2F8-5628-43B4-ACDE-F5C95ECAFC7A}"/>
    <cellStyle name="Comma [0] 2 3 2 2 2 2 2 2 2" xfId="29972" xr:uid="{4AEB5EA9-C804-4F15-95B4-57E584E1183A}"/>
    <cellStyle name="Comma [0] 2 3 2 2 2 2 2 3" xfId="8106" xr:uid="{0D250632-DAC4-4C94-A6B9-60AB71F828EE}"/>
    <cellStyle name="Comma [0] 2 3 2 2 2 2 2 3 2" xfId="29973" xr:uid="{9DC2886A-9B19-40A4-94C6-FA6E8B68C441}"/>
    <cellStyle name="Comma [0] 2 3 2 2 2 2 2 4" xfId="8107" xr:uid="{40D54EA2-ECCC-4CC5-A8D2-2CAB45BE0862}"/>
    <cellStyle name="Comma [0] 2 3 2 2 2 2 2 4 2" xfId="29974" xr:uid="{7802EAE1-5D79-4BF5-B8E4-B950666151DC}"/>
    <cellStyle name="Comma [0] 2 3 2 2 2 2 2 5" xfId="8108" xr:uid="{26C49D93-884B-47CD-BFA9-E55164C62635}"/>
    <cellStyle name="Comma [0] 2 3 2 2 2 2 2 5 2" xfId="29975" xr:uid="{25AC03AF-0E7C-44C4-BEA9-9202039E2F8F}"/>
    <cellStyle name="Comma [0] 2 3 2 2 2 2 2 6" xfId="54961" xr:uid="{7474031F-A26C-4EB0-9573-88AEA38B1B6E}"/>
    <cellStyle name="Comma [0] 2 3 2 2 2 2 2 7" xfId="29971" xr:uid="{052B1E7E-BCA0-49E6-885B-FFC465ACF8BF}"/>
    <cellStyle name="Comma [0] 2 3 2 2 2 2 2 8" xfId="8104" xr:uid="{688E42DF-A841-4BBD-8568-BD1681A8F868}"/>
    <cellStyle name="Comma [0] 2 3 2 2 2 2 3" xfId="3209" xr:uid="{63022247-07CB-4972-8524-C6D31A95BF78}"/>
    <cellStyle name="Comma [0] 2 3 2 2 2 2 3 2" xfId="8110" xr:uid="{3FB63B35-78B1-488C-92DD-DCC41426487B}"/>
    <cellStyle name="Comma [0] 2 3 2 2 2 2 3 2 2" xfId="29977" xr:uid="{80CCEF2F-04DD-4E71-800D-95E9E7F1B2B5}"/>
    <cellStyle name="Comma [0] 2 3 2 2 2 2 3 3" xfId="8111" xr:uid="{D2B0AEFC-DCCA-4E2E-8D29-6B7333098B37}"/>
    <cellStyle name="Comma [0] 2 3 2 2 2 2 3 3 2" xfId="29978" xr:uid="{E48A33A9-37BD-4709-974A-589E7E0AA818}"/>
    <cellStyle name="Comma [0] 2 3 2 2 2 2 3 4" xfId="8112" xr:uid="{47AA292D-DB4B-47D3-9D75-601F05AC73FC}"/>
    <cellStyle name="Comma [0] 2 3 2 2 2 2 3 4 2" xfId="29979" xr:uid="{50FD9FF8-67F8-415D-9B73-746825FA6DFB}"/>
    <cellStyle name="Comma [0] 2 3 2 2 2 2 3 5" xfId="53296" xr:uid="{027A9A0D-7D7D-492C-96FE-F0F1B1A767EE}"/>
    <cellStyle name="Comma [0] 2 3 2 2 2 2 3 6" xfId="29976" xr:uid="{AC6AF5A2-1325-4889-8C16-886472A1010C}"/>
    <cellStyle name="Comma [0] 2 3 2 2 2 2 3 7" xfId="8109" xr:uid="{9E49379B-ABB5-449A-BFC5-6724C6823E44}"/>
    <cellStyle name="Comma [0] 2 3 2 2 2 2 4" xfId="8113" xr:uid="{7D44FC75-7A34-4CA8-BF55-5C65F39A9F14}"/>
    <cellStyle name="Comma [0] 2 3 2 2 2 2 4 2" xfId="29980" xr:uid="{744C5FFC-DE60-4415-8A82-7836F6A10AF5}"/>
    <cellStyle name="Comma [0] 2 3 2 2 2 2 5" xfId="8114" xr:uid="{D4577CA6-FC67-4110-A867-DA3FDB1C701C}"/>
    <cellStyle name="Comma [0] 2 3 2 2 2 2 5 2" xfId="29981" xr:uid="{7CE24AE7-AC4B-4A03-AF11-19AC174E1C9B}"/>
    <cellStyle name="Comma [0] 2 3 2 2 2 2 6" xfId="51263" xr:uid="{492E5FE7-8F94-467D-A39E-37D2D3C68020}"/>
    <cellStyle name="Comma [0] 2 3 2 2 2 2 7" xfId="29970" xr:uid="{080576C6-6A1E-4205-9892-283798FF68C4}"/>
    <cellStyle name="Comma [0] 2 3 2 2 2 2 8" xfId="8103" xr:uid="{0351C1F6-2C57-4573-9396-D1FA55E547F2}"/>
    <cellStyle name="Comma [0] 2 3 2 2 2 3" xfId="1665" xr:uid="{0BE8F87A-BB9B-4FF6-97A4-E17537B898B4}"/>
    <cellStyle name="Comma [0] 2 3 2 2 2 3 2" xfId="5259" xr:uid="{4F2E0552-D907-4E27-B379-96F143AF6DFA}"/>
    <cellStyle name="Comma [0] 2 3 2 2 2 3 2 2" xfId="8117" xr:uid="{21364961-FD86-49DC-8D2B-92ECE4387EA6}"/>
    <cellStyle name="Comma [0] 2 3 2 2 2 3 2 2 2" xfId="29984" xr:uid="{0DA9CF2A-038B-4271-AB7C-A40C504D1C27}"/>
    <cellStyle name="Comma [0] 2 3 2 2 2 3 2 3" xfId="8118" xr:uid="{C7EF1F00-5DE1-494A-8133-34AB7B7CA584}"/>
    <cellStyle name="Comma [0] 2 3 2 2 2 3 2 3 2" xfId="29985" xr:uid="{04088F23-C103-4AB1-8F98-E91DB4AD9850}"/>
    <cellStyle name="Comma [0] 2 3 2 2 2 3 2 4" xfId="8119" xr:uid="{C2676207-65FE-4639-8192-61F8F58B4865}"/>
    <cellStyle name="Comma [0] 2 3 2 2 2 3 2 4 2" xfId="29986" xr:uid="{FC0827CD-D2D2-4495-830F-A6E9F9ACA1C3}"/>
    <cellStyle name="Comma [0] 2 3 2 2 2 3 2 5" xfId="8120" xr:uid="{676F3A41-1900-42BE-B3B9-F36AC23ECB9B}"/>
    <cellStyle name="Comma [0] 2 3 2 2 2 3 2 5 2" xfId="29987" xr:uid="{4B110495-E74F-4248-A75E-4FE50569B054}"/>
    <cellStyle name="Comma [0] 2 3 2 2 2 3 2 6" xfId="55346" xr:uid="{DF8DC13F-B5C3-4C55-9BFC-69694FE818CF}"/>
    <cellStyle name="Comma [0] 2 3 2 2 2 3 2 7" xfId="29983" xr:uid="{2BA4BB91-1F7E-4A12-8008-C6C92B2D2595}"/>
    <cellStyle name="Comma [0] 2 3 2 2 2 3 2 8" xfId="8116" xr:uid="{8719AAF3-83FB-49A2-AE40-D892101339FF}"/>
    <cellStyle name="Comma [0] 2 3 2 2 2 3 3" xfId="2712" xr:uid="{37CF68E3-9444-4278-83BB-44DE2F7E6180}"/>
    <cellStyle name="Comma [0] 2 3 2 2 2 3 3 2" xfId="8122" xr:uid="{0C67A0E0-EF9B-4304-B1B6-C53783A36BA5}"/>
    <cellStyle name="Comma [0] 2 3 2 2 2 3 3 2 2" xfId="29989" xr:uid="{6C405A63-83F1-4453-B8C8-D3E197BD79FD}"/>
    <cellStyle name="Comma [0] 2 3 2 2 2 3 3 3" xfId="8123" xr:uid="{E14AF8E4-B383-4F9F-8958-9CE42388089E}"/>
    <cellStyle name="Comma [0] 2 3 2 2 2 3 3 3 2" xfId="29990" xr:uid="{C03CBBE9-CCD6-4838-BE5D-7192870D8040}"/>
    <cellStyle name="Comma [0] 2 3 2 2 2 3 3 4" xfId="8124" xr:uid="{405E49B8-2B52-4B19-B30C-D10A192654B6}"/>
    <cellStyle name="Comma [0] 2 3 2 2 2 3 3 4 2" xfId="29991" xr:uid="{0DF75AA4-56D4-46DD-AB58-94E2B42ECEEC}"/>
    <cellStyle name="Comma [0] 2 3 2 2 2 3 3 5" xfId="52800" xr:uid="{2505A5D9-6553-44B0-8827-F161B5566FAE}"/>
    <cellStyle name="Comma [0] 2 3 2 2 2 3 3 6" xfId="29988" xr:uid="{AB58CDE2-9362-4B80-A8C0-E45AF72F5050}"/>
    <cellStyle name="Comma [0] 2 3 2 2 2 3 3 7" xfId="8121" xr:uid="{B1B587EF-A9BB-454A-A485-761404DC32D2}"/>
    <cellStyle name="Comma [0] 2 3 2 2 2 3 4" xfId="8125" xr:uid="{EDB3D974-0D97-4EC0-BF66-CCECE46B1F12}"/>
    <cellStyle name="Comma [0] 2 3 2 2 2 3 4 2" xfId="29992" xr:uid="{26C09AAF-B24C-4C5F-B2D8-1F774A91F68D}"/>
    <cellStyle name="Comma [0] 2 3 2 2 2 3 5" xfId="8126" xr:uid="{B84C6366-B86A-4F60-A6DB-D73E3C13987C}"/>
    <cellStyle name="Comma [0] 2 3 2 2 2 3 5 2" xfId="29993" xr:uid="{85351E8A-2761-4BA4-8B17-F9438B9710A2}"/>
    <cellStyle name="Comma [0] 2 3 2 2 2 3 6" xfId="51757" xr:uid="{77286F46-170A-4E69-AF2D-A4A1386F314A}"/>
    <cellStyle name="Comma [0] 2 3 2 2 2 3 7" xfId="29982" xr:uid="{75D224D9-BB01-4A3F-B29E-307B0CD3ABCD}"/>
    <cellStyle name="Comma [0] 2 3 2 2 2 3 8" xfId="8115" xr:uid="{7A00E1F0-BCAA-4530-85FE-6741CA62073A}"/>
    <cellStyle name="Comma [0] 2 3 2 2 2 4" xfId="3704" xr:uid="{A5CDBBDD-86C7-48ED-866C-C4BAC4EAF75A}"/>
    <cellStyle name="Comma [0] 2 3 2 2 2 4 2" xfId="5627" xr:uid="{5C11EFA5-FA7F-4ABD-8F16-EC1D41D6428E}"/>
    <cellStyle name="Comma [0] 2 3 2 2 2 4 2 2" xfId="8129" xr:uid="{EB68EF9F-4B6B-42E8-A51D-E59FF67E748D}"/>
    <cellStyle name="Comma [0] 2 3 2 2 2 4 2 2 2" xfId="29996" xr:uid="{9B6F9014-0BDA-470E-8C84-94BA6C77D048}"/>
    <cellStyle name="Comma [0] 2 3 2 2 2 4 2 3" xfId="8130" xr:uid="{2855BFF4-15AB-40F5-A4CC-3EC7D54761F4}"/>
    <cellStyle name="Comma [0] 2 3 2 2 2 4 2 3 2" xfId="29997" xr:uid="{CAB3D674-46EB-4737-B62B-5D14B25B0422}"/>
    <cellStyle name="Comma [0] 2 3 2 2 2 4 2 4" xfId="8131" xr:uid="{465568CD-A8B8-4928-81DC-1DBEFEDECE16}"/>
    <cellStyle name="Comma [0] 2 3 2 2 2 4 2 4 2" xfId="29998" xr:uid="{F83953A1-450F-4DB7-A7D0-A094ABC18E83}"/>
    <cellStyle name="Comma [0] 2 3 2 2 2 4 2 5" xfId="8132" xr:uid="{D2BE7A60-6060-4847-AED8-03222D680A28}"/>
    <cellStyle name="Comma [0] 2 3 2 2 2 4 2 5 2" xfId="29999" xr:uid="{F4856960-5CF2-4BCA-8F58-A42B0DF83828}"/>
    <cellStyle name="Comma [0] 2 3 2 2 2 4 2 6" xfId="55714" xr:uid="{5D5CA5EC-7994-42AA-ACB4-842033CD47CB}"/>
    <cellStyle name="Comma [0] 2 3 2 2 2 4 2 7" xfId="29995" xr:uid="{38A769FE-92FB-4227-902C-F5FD04E41C07}"/>
    <cellStyle name="Comma [0] 2 3 2 2 2 4 2 8" xfId="8128" xr:uid="{A7D1D9CD-CF57-44D9-B907-BDAA2E8AF01A}"/>
    <cellStyle name="Comma [0] 2 3 2 2 2 4 3" xfId="8133" xr:uid="{8307EF37-C649-4C46-BCC8-F02A26D87652}"/>
    <cellStyle name="Comma [0] 2 3 2 2 2 4 3 2" xfId="30000" xr:uid="{B59D0E8D-0B20-4EFC-A47F-FEFB3AFCDB23}"/>
    <cellStyle name="Comma [0] 2 3 2 2 2 4 4" xfId="8134" xr:uid="{E8283833-7608-46CB-B132-78D7D965F532}"/>
    <cellStyle name="Comma [0] 2 3 2 2 2 4 4 2" xfId="30001" xr:uid="{93518C36-F1D0-4A22-905A-C045634E1109}"/>
    <cellStyle name="Comma [0] 2 3 2 2 2 4 5" xfId="8135" xr:uid="{7D303ED3-C6A5-4D48-B7A1-87DDE28A2155}"/>
    <cellStyle name="Comma [0] 2 3 2 2 2 4 5 2" xfId="30002" xr:uid="{B32AC534-9399-477A-9ED6-A9A8FD29888C}"/>
    <cellStyle name="Comma [0] 2 3 2 2 2 4 6" xfId="8136" xr:uid="{A1EB0CDE-33A1-4509-B99B-5F05FE9BD5A2}"/>
    <cellStyle name="Comma [0] 2 3 2 2 2 4 6 2" xfId="30003" xr:uid="{2E47B409-2789-49DC-9B47-3F191D3C1A10}"/>
    <cellStyle name="Comma [0] 2 3 2 2 2 4 7" xfId="53791" xr:uid="{710A8016-3168-4BD0-A26D-48E39A9F1928}"/>
    <cellStyle name="Comma [0] 2 3 2 2 2 4 8" xfId="29994" xr:uid="{6F2F1495-4437-4746-92D5-EA6E0AF25256}"/>
    <cellStyle name="Comma [0] 2 3 2 2 2 4 9" xfId="8127" xr:uid="{605BC748-B094-4F35-BAD3-2B35661B6179}"/>
    <cellStyle name="Comma [0] 2 3 2 2 2 5" xfId="4377" xr:uid="{AB4C0548-BD33-4281-B300-FD835DAE9F36}"/>
    <cellStyle name="Comma [0] 2 3 2 2 2 5 2" xfId="8138" xr:uid="{8FFDAD2B-4803-4DA8-87DF-EB5D55A2B31E}"/>
    <cellStyle name="Comma [0] 2 3 2 2 2 5 2 2" xfId="30005" xr:uid="{AA9D4E3A-6CF5-4363-AC98-56057BD345A4}"/>
    <cellStyle name="Comma [0] 2 3 2 2 2 5 3" xfId="8139" xr:uid="{34D07565-E239-4985-BA49-53AF580A87A1}"/>
    <cellStyle name="Comma [0] 2 3 2 2 2 5 3 2" xfId="30006" xr:uid="{778CA0A9-C878-4263-B234-F3CABDF2E3B9}"/>
    <cellStyle name="Comma [0] 2 3 2 2 2 5 4" xfId="8140" xr:uid="{14CBD0A6-67A6-4776-8A70-E52C53D4DB27}"/>
    <cellStyle name="Comma [0] 2 3 2 2 2 5 4 2" xfId="30007" xr:uid="{B417A9B3-9FFD-49B1-B2C1-B9053E09222B}"/>
    <cellStyle name="Comma [0] 2 3 2 2 2 5 5" xfId="8141" xr:uid="{A1055291-DDC7-44B3-BABD-796A2343326F}"/>
    <cellStyle name="Comma [0] 2 3 2 2 2 5 5 2" xfId="30008" xr:uid="{82C3DE1D-A4E3-428F-920F-5CAEA509470F}"/>
    <cellStyle name="Comma [0] 2 3 2 2 2 5 6" xfId="54464" xr:uid="{41EBC1C8-5B46-4A33-B4B8-FB56579C341F}"/>
    <cellStyle name="Comma [0] 2 3 2 2 2 5 7" xfId="30004" xr:uid="{3FABF268-15B2-4CDD-BD99-E531C18ABC08}"/>
    <cellStyle name="Comma [0] 2 3 2 2 2 5 8" xfId="8137" xr:uid="{A6CB03F1-13CD-4BF3-9C5D-9EAD21D7F4DC}"/>
    <cellStyle name="Comma [0] 2 3 2 2 2 6" xfId="2191" xr:uid="{9612C76B-8A54-4A43-B42B-98C4B0138451}"/>
    <cellStyle name="Comma [0] 2 3 2 2 2 6 2" xfId="8143" xr:uid="{23408AD5-03F0-46B5-8CA1-83238A153C4E}"/>
    <cellStyle name="Comma [0] 2 3 2 2 2 6 2 2" xfId="30010" xr:uid="{0C299AB4-64C7-49B0-AB19-9BD8DB2BDD3D}"/>
    <cellStyle name="Comma [0] 2 3 2 2 2 6 3" xfId="8144" xr:uid="{59DA958C-6C3B-49AF-98AB-E33122FAA1D6}"/>
    <cellStyle name="Comma [0] 2 3 2 2 2 6 3 2" xfId="30011" xr:uid="{71429A64-A2E4-4DA7-8F88-E13397A74D30}"/>
    <cellStyle name="Comma [0] 2 3 2 2 2 6 4" xfId="8145" xr:uid="{4576ADC0-858E-490C-98AD-F6972BB96453}"/>
    <cellStyle name="Comma [0] 2 3 2 2 2 6 4 2" xfId="30012" xr:uid="{BF42046C-FC63-4984-8339-57985D98CE3C}"/>
    <cellStyle name="Comma [0] 2 3 2 2 2 6 5" xfId="52280" xr:uid="{31A2A6EE-F7D6-455C-816A-3010D7A0EF92}"/>
    <cellStyle name="Comma [0] 2 3 2 2 2 6 6" xfId="30009" xr:uid="{E6BB9657-8CDA-4EDC-9AA3-F27B301D7B05}"/>
    <cellStyle name="Comma [0] 2 3 2 2 2 6 7" xfId="8142" xr:uid="{3C85DED6-8863-4AB4-B594-764CB2A62C7E}"/>
    <cellStyle name="Comma [0] 2 3 2 2 2 7" xfId="8146" xr:uid="{4F028042-8565-4220-82FF-F80BE88D2C18}"/>
    <cellStyle name="Comma [0] 2 3 2 2 2 7 2" xfId="30013" xr:uid="{8024B372-AE04-403F-B76F-334C98D44D56}"/>
    <cellStyle name="Comma [0] 2 3 2 2 2 8" xfId="8147" xr:uid="{CD1F253B-0F9A-4E8D-A620-678CB0A789F4}"/>
    <cellStyle name="Comma [0] 2 3 2 2 2 8 2" xfId="30014" xr:uid="{CAE38D1C-CF93-4ED7-9679-CD6ED9FDD99D}"/>
    <cellStyle name="Comma [0] 2 3 2 2 2 9" xfId="50760" xr:uid="{64434952-C677-41A5-8C6A-73431DB054F8}"/>
    <cellStyle name="Comma [0] 2 3 2 2 3" xfId="923" xr:uid="{520356FB-8670-4D1B-AA34-C3B3C2C3AEC8}"/>
    <cellStyle name="Comma [0] 2 3 2 2 3 2" xfId="4626" xr:uid="{6B31E9D2-94EB-4264-B827-5CAF610158FF}"/>
    <cellStyle name="Comma [0] 2 3 2 2 3 2 2" xfId="8150" xr:uid="{DE5D8249-A481-4D1B-A681-181CBB310AF0}"/>
    <cellStyle name="Comma [0] 2 3 2 2 3 2 2 2" xfId="30017" xr:uid="{3FF3969A-5953-49EB-B05C-3A3C0A815D60}"/>
    <cellStyle name="Comma [0] 2 3 2 2 3 2 3" xfId="8151" xr:uid="{7121E6C4-5807-4CFB-BD61-9DE9A6906C30}"/>
    <cellStyle name="Comma [0] 2 3 2 2 3 2 3 2" xfId="30018" xr:uid="{7380A236-D301-4314-A372-E0B0A3F39B0D}"/>
    <cellStyle name="Comma [0] 2 3 2 2 3 2 4" xfId="8152" xr:uid="{FF905563-8C87-4852-A2C8-EEAA444FA7F4}"/>
    <cellStyle name="Comma [0] 2 3 2 2 3 2 4 2" xfId="30019" xr:uid="{5172421E-5994-4D6B-855D-9C092C6BCECA}"/>
    <cellStyle name="Comma [0] 2 3 2 2 3 2 5" xfId="8153" xr:uid="{7BBC5D6F-9B9F-40EF-A933-78D371A5027B}"/>
    <cellStyle name="Comma [0] 2 3 2 2 3 2 5 2" xfId="30020" xr:uid="{DA08E7B1-9B3E-4A71-90C3-95D2D28A2B2B}"/>
    <cellStyle name="Comma [0] 2 3 2 2 3 2 6" xfId="54713" xr:uid="{B8146AC7-F738-4D51-874A-5E54C6ECEF46}"/>
    <cellStyle name="Comma [0] 2 3 2 2 3 2 7" xfId="30016" xr:uid="{C1656372-4453-4759-B54D-5CCCD35BDD43}"/>
    <cellStyle name="Comma [0] 2 3 2 2 3 2 8" xfId="8149" xr:uid="{8675B801-6AF4-41E4-ACB1-8FFB0AF3D08A}"/>
    <cellStyle name="Comma [0] 2 3 2 2 3 3" xfId="2961" xr:uid="{19E1DACE-1212-4B0F-9A58-24AB3EBF2201}"/>
    <cellStyle name="Comma [0] 2 3 2 2 3 3 2" xfId="8155" xr:uid="{BBFB91CD-9563-46D8-98FB-BDCC15313187}"/>
    <cellStyle name="Comma [0] 2 3 2 2 3 3 2 2" xfId="30022" xr:uid="{3DFECEBF-79F8-4520-8E9D-AB42FDBCEDE6}"/>
    <cellStyle name="Comma [0] 2 3 2 2 3 3 3" xfId="8156" xr:uid="{E518B445-6CBF-401F-B909-1AFBB6716ACE}"/>
    <cellStyle name="Comma [0] 2 3 2 2 3 3 3 2" xfId="30023" xr:uid="{1854FBFC-068A-407B-8DDD-8E7188D6962B}"/>
    <cellStyle name="Comma [0] 2 3 2 2 3 3 4" xfId="8157" xr:uid="{6398707C-8551-4720-BA93-6AEC072FE28F}"/>
    <cellStyle name="Comma [0] 2 3 2 2 3 3 4 2" xfId="30024" xr:uid="{C351B757-C524-43D1-95B8-25FD7C0E27FE}"/>
    <cellStyle name="Comma [0] 2 3 2 2 3 3 5" xfId="53048" xr:uid="{362A968C-53CA-4A7D-B51A-5007DF6E340A}"/>
    <cellStyle name="Comma [0] 2 3 2 2 3 3 6" xfId="30021" xr:uid="{1F894775-1DFD-4EC5-B432-2BF55241A101}"/>
    <cellStyle name="Comma [0] 2 3 2 2 3 3 7" xfId="8154" xr:uid="{39DD0960-0295-4752-9034-63824A85AA5B}"/>
    <cellStyle name="Comma [0] 2 3 2 2 3 4" xfId="8158" xr:uid="{31C58DF6-4F36-4EC7-AFFA-C9D5DEC6BA76}"/>
    <cellStyle name="Comma [0] 2 3 2 2 3 4 2" xfId="30025" xr:uid="{FAC85761-73E1-48D8-B119-FF4EB2B9CE6C}"/>
    <cellStyle name="Comma [0] 2 3 2 2 3 5" xfId="8159" xr:uid="{0EE635E1-4D4B-4AFA-AE99-531407F33C11}"/>
    <cellStyle name="Comma [0] 2 3 2 2 3 5 2" xfId="30026" xr:uid="{32B79124-8BAE-47B5-8DFB-530E492917F2}"/>
    <cellStyle name="Comma [0] 2 3 2 2 3 6" xfId="51015" xr:uid="{9BF408A7-3CCE-4994-AAC2-1BB63087F3DD}"/>
    <cellStyle name="Comma [0] 2 3 2 2 3 7" xfId="30015" xr:uid="{6798A484-5652-47D5-83E0-21668F677C1C}"/>
    <cellStyle name="Comma [0] 2 3 2 2 3 8" xfId="8148" xr:uid="{583E09C6-F922-47F2-B060-BCE1A4129CC0}"/>
    <cellStyle name="Comma [0] 2 3 2 2 4" xfId="1418" xr:uid="{3620BABF-B3B3-4796-8458-6816A25228CA}"/>
    <cellStyle name="Comma [0] 2 3 2 2 4 2" xfId="5075" xr:uid="{0F316277-D139-4CB6-B25A-D175CA761822}"/>
    <cellStyle name="Comma [0] 2 3 2 2 4 2 2" xfId="8162" xr:uid="{60445DF7-7A0C-4881-BA39-71C0140DAD81}"/>
    <cellStyle name="Comma [0] 2 3 2 2 4 2 2 2" xfId="30029" xr:uid="{540035A2-861F-4BF4-8749-7BF9C77CF841}"/>
    <cellStyle name="Comma [0] 2 3 2 2 4 2 3" xfId="8163" xr:uid="{543C5B6B-07D5-48A6-AAD7-5631C12B3405}"/>
    <cellStyle name="Comma [0] 2 3 2 2 4 2 3 2" xfId="30030" xr:uid="{8512B7A7-8E4F-425F-BDD1-D1959EE7361B}"/>
    <cellStyle name="Comma [0] 2 3 2 2 4 2 4" xfId="8164" xr:uid="{E4446149-900D-4955-8962-9F0189EBFF68}"/>
    <cellStyle name="Comma [0] 2 3 2 2 4 2 4 2" xfId="30031" xr:uid="{49E4271E-1DF7-44BD-8F13-8221B8F77C33}"/>
    <cellStyle name="Comma [0] 2 3 2 2 4 2 5" xfId="8165" xr:uid="{330AAE7A-3554-4B21-B51D-64D4F777EAD9}"/>
    <cellStyle name="Comma [0] 2 3 2 2 4 2 5 2" xfId="30032" xr:uid="{C8D78382-6AF7-4D3A-A159-030AC98710A8}"/>
    <cellStyle name="Comma [0] 2 3 2 2 4 2 6" xfId="55162" xr:uid="{AE01FA4C-22AF-4DE7-923C-103EF82D1D22}"/>
    <cellStyle name="Comma [0] 2 3 2 2 4 2 7" xfId="30028" xr:uid="{E62F0D5D-8F3F-436A-9A3B-682B6177E02B}"/>
    <cellStyle name="Comma [0] 2 3 2 2 4 2 8" xfId="8161" xr:uid="{6EF31389-82DF-4C5F-921D-3E3D6E8A7FCD}"/>
    <cellStyle name="Comma [0] 2 3 2 2 4 3" xfId="2464" xr:uid="{7B12C569-2243-47DC-919B-E737B4908947}"/>
    <cellStyle name="Comma [0] 2 3 2 2 4 3 2" xfId="8167" xr:uid="{AC17A147-F0AD-409C-A33F-54D62C7EAF48}"/>
    <cellStyle name="Comma [0] 2 3 2 2 4 3 2 2" xfId="30034" xr:uid="{0D726ED7-D846-46C2-B18F-447CEE5E4CEF}"/>
    <cellStyle name="Comma [0] 2 3 2 2 4 3 3" xfId="8168" xr:uid="{D10E610D-A5B9-476F-86A3-9106559BA71D}"/>
    <cellStyle name="Comma [0] 2 3 2 2 4 3 3 2" xfId="30035" xr:uid="{631E85A4-ACF6-48D7-9102-756B4387E9F9}"/>
    <cellStyle name="Comma [0] 2 3 2 2 4 3 4" xfId="8169" xr:uid="{03956FF0-916F-46D7-811A-D31D97066C2A}"/>
    <cellStyle name="Comma [0] 2 3 2 2 4 3 4 2" xfId="30036" xr:uid="{FEE30AC7-A40C-4F2B-BB3C-E2B65F88AB03}"/>
    <cellStyle name="Comma [0] 2 3 2 2 4 3 5" xfId="52552" xr:uid="{D6511E05-A978-4FFA-910C-FC58F0DB5632}"/>
    <cellStyle name="Comma [0] 2 3 2 2 4 3 6" xfId="30033" xr:uid="{08F0A5DF-88F2-4A45-AF4A-905B62D2CE51}"/>
    <cellStyle name="Comma [0] 2 3 2 2 4 3 7" xfId="8166" xr:uid="{D6A6A3A9-BD45-4E35-8DEA-1364733916EF}"/>
    <cellStyle name="Comma [0] 2 3 2 2 4 4" xfId="8170" xr:uid="{6CDE3606-FB43-4799-ACAA-F861FCED5C0C}"/>
    <cellStyle name="Comma [0] 2 3 2 2 4 4 2" xfId="30037" xr:uid="{FBDE53CC-1DB5-45EA-918E-C6C3272C0474}"/>
    <cellStyle name="Comma [0] 2 3 2 2 4 5" xfId="8171" xr:uid="{DF3E53FC-DA0A-4171-9F48-3DA0B803FA1C}"/>
    <cellStyle name="Comma [0] 2 3 2 2 4 5 2" xfId="30038" xr:uid="{97830270-16F6-470F-BC5A-EC5C65C4E609}"/>
    <cellStyle name="Comma [0] 2 3 2 2 4 6" xfId="51510" xr:uid="{60DBE267-1D61-4903-99C6-37E32A6B5DD3}"/>
    <cellStyle name="Comma [0] 2 3 2 2 4 7" xfId="30027" xr:uid="{55FB18E9-821E-486F-8D9B-E7D44FFE832A}"/>
    <cellStyle name="Comma [0] 2 3 2 2 4 8" xfId="8160" xr:uid="{C5F7C85B-732F-44C0-A9EE-B12F2616B9F2}"/>
    <cellStyle name="Comma [0] 2 3 2 2 5" xfId="3455" xr:uid="{693DA552-2E41-4601-8F8B-22E9D88B66D1}"/>
    <cellStyle name="Comma [0] 2 3 2 2 5 2" xfId="5443" xr:uid="{6916134A-1E30-48A4-8C17-4ED13A2DB7DF}"/>
    <cellStyle name="Comma [0] 2 3 2 2 5 2 2" xfId="8174" xr:uid="{5F5729E9-537F-4B43-A3FB-DA8263AA787A}"/>
    <cellStyle name="Comma [0] 2 3 2 2 5 2 2 2" xfId="30041" xr:uid="{5C6EC030-FF05-457A-9FC7-39B406125784}"/>
    <cellStyle name="Comma [0] 2 3 2 2 5 2 3" xfId="8175" xr:uid="{239CFAC7-60F4-457F-A0F9-B859BA4CED39}"/>
    <cellStyle name="Comma [0] 2 3 2 2 5 2 3 2" xfId="30042" xr:uid="{E709DCF4-5B51-43AA-81A4-7CF6315FB492}"/>
    <cellStyle name="Comma [0] 2 3 2 2 5 2 4" xfId="8176" xr:uid="{A8AF7D11-6F54-42B9-BACE-277DAB26569C}"/>
    <cellStyle name="Comma [0] 2 3 2 2 5 2 4 2" xfId="30043" xr:uid="{E690B8BA-F030-4EFE-890E-D022A41FA275}"/>
    <cellStyle name="Comma [0] 2 3 2 2 5 2 5" xfId="8177" xr:uid="{66DA0E01-403D-417B-93B2-9D4E9A717535}"/>
    <cellStyle name="Comma [0] 2 3 2 2 5 2 5 2" xfId="30044" xr:uid="{1ED87C39-EFBB-40A7-8EFA-4CD014D13AD7}"/>
    <cellStyle name="Comma [0] 2 3 2 2 5 2 6" xfId="55530" xr:uid="{F6D96600-EE7B-4861-BBB4-A43A8D0CB10E}"/>
    <cellStyle name="Comma [0] 2 3 2 2 5 2 7" xfId="30040" xr:uid="{874280F6-6035-4C8F-9EE2-CBFA1F1C1057}"/>
    <cellStyle name="Comma [0] 2 3 2 2 5 2 8" xfId="8173" xr:uid="{99D8B3CA-72F5-4CF0-9CAF-35EDC3D8F2F5}"/>
    <cellStyle name="Comma [0] 2 3 2 2 5 3" xfId="8178" xr:uid="{F7898045-52FA-43B0-BCDC-6AE52FC35986}"/>
    <cellStyle name="Comma [0] 2 3 2 2 5 3 2" xfId="30045" xr:uid="{6C132CC1-1131-46E5-8BB9-BFCB1E4DE785}"/>
    <cellStyle name="Comma [0] 2 3 2 2 5 4" xfId="8179" xr:uid="{45BB206E-9286-4CEC-9EB0-9D8EA7CC0DA4}"/>
    <cellStyle name="Comma [0] 2 3 2 2 5 4 2" xfId="30046" xr:uid="{ECA45711-3974-4CF6-957A-A02728213636}"/>
    <cellStyle name="Comma [0] 2 3 2 2 5 5" xfId="8180" xr:uid="{9695145E-BFF8-416B-9843-5BE9B6B0A0AC}"/>
    <cellStyle name="Comma [0] 2 3 2 2 5 5 2" xfId="30047" xr:uid="{480B9465-EBB0-4676-A97E-C8F2671D213F}"/>
    <cellStyle name="Comma [0] 2 3 2 2 5 6" xfId="8181" xr:uid="{5C6903B2-99A6-40D9-8679-68585DA2C10D}"/>
    <cellStyle name="Comma [0] 2 3 2 2 5 6 2" xfId="30048" xr:uid="{BA0CB96B-57E5-4C0B-AD1D-A8E5B2298210}"/>
    <cellStyle name="Comma [0] 2 3 2 2 5 7" xfId="53542" xr:uid="{C212F51B-7A04-42B5-82E1-0FB5F414400D}"/>
    <cellStyle name="Comma [0] 2 3 2 2 5 8" xfId="30039" xr:uid="{CD434A39-9655-40FB-AE09-547AB6172288}"/>
    <cellStyle name="Comma [0] 2 3 2 2 5 9" xfId="8172" xr:uid="{FBAE27D5-C26A-44DA-8D7E-493AF1F4062A}"/>
    <cellStyle name="Comma [0] 2 3 2 2 6" xfId="4114" xr:uid="{9171045B-C78C-4401-ADBB-B2C6270E3325}"/>
    <cellStyle name="Comma [0] 2 3 2 2 6 2" xfId="8183" xr:uid="{D7DF722D-4BFB-4E6D-BB10-A1B7BB7FB16D}"/>
    <cellStyle name="Comma [0] 2 3 2 2 6 2 2" xfId="30050" xr:uid="{31FD4D8B-8D51-405E-8E88-AB76B4FF93DD}"/>
    <cellStyle name="Comma [0] 2 3 2 2 6 3" xfId="8184" xr:uid="{9573F09E-4343-4727-93CC-267AB03EE846}"/>
    <cellStyle name="Comma [0] 2 3 2 2 6 3 2" xfId="30051" xr:uid="{DD745942-BF9F-451C-A86A-E68ECE4E5499}"/>
    <cellStyle name="Comma [0] 2 3 2 2 6 4" xfId="8185" xr:uid="{18699157-7588-451E-902F-F39E45AC3FB9}"/>
    <cellStyle name="Comma [0] 2 3 2 2 6 4 2" xfId="30052" xr:uid="{FD1A3EFC-65DA-4B95-9CA8-9CD6BDDECD8E}"/>
    <cellStyle name="Comma [0] 2 3 2 2 6 5" xfId="8186" xr:uid="{B70D971E-52D7-495D-956C-C419752194E7}"/>
    <cellStyle name="Comma [0] 2 3 2 2 6 5 2" xfId="30053" xr:uid="{0C8E673D-F81C-488E-A82D-8BDDFE3D3962}"/>
    <cellStyle name="Comma [0] 2 3 2 2 6 6" xfId="54201" xr:uid="{EF612EE9-AFD0-4F4A-9DF5-2F6CBE30C17C}"/>
    <cellStyle name="Comma [0] 2 3 2 2 6 7" xfId="30049" xr:uid="{787D5015-A96C-4B50-8BBC-C179BA3007CF}"/>
    <cellStyle name="Comma [0] 2 3 2 2 6 8" xfId="8182" xr:uid="{71461F5D-AFE8-4BF7-B0B5-9FA5B2032DFC}"/>
    <cellStyle name="Comma [0] 2 3 2 2 7" xfId="1944" xr:uid="{614353AD-BFE8-47A7-972F-56586DC4D642}"/>
    <cellStyle name="Comma [0] 2 3 2 2 7 2" xfId="8188" xr:uid="{B2C07E04-2201-4ED1-99EE-56A7F06966AE}"/>
    <cellStyle name="Comma [0] 2 3 2 2 7 2 2" xfId="30055" xr:uid="{83D437D3-5D54-45BC-8DDC-74D6C4939CC4}"/>
    <cellStyle name="Comma [0] 2 3 2 2 7 3" xfId="8189" xr:uid="{054591E9-207C-4622-BC0A-B953381FE314}"/>
    <cellStyle name="Comma [0] 2 3 2 2 7 3 2" xfId="30056" xr:uid="{A4A24503-B832-47E9-910D-AECFDB00DC50}"/>
    <cellStyle name="Comma [0] 2 3 2 2 7 4" xfId="8190" xr:uid="{CF28A716-6B83-4DE1-ACBF-D5FE2502933D}"/>
    <cellStyle name="Comma [0] 2 3 2 2 7 4 2" xfId="30057" xr:uid="{28FD5FA1-AB36-48D1-90FA-CF663CA609B2}"/>
    <cellStyle name="Comma [0] 2 3 2 2 7 5" xfId="52033" xr:uid="{C814D3AC-6EB8-4E27-BEE2-EBDB0D40FBA7}"/>
    <cellStyle name="Comma [0] 2 3 2 2 7 6" xfId="30054" xr:uid="{6E8BFB8F-C08A-4AA3-B21A-B596F8D70C4E}"/>
    <cellStyle name="Comma [0] 2 3 2 2 7 7" xfId="8187" xr:uid="{66A96920-ACAC-47CE-AB05-9DAFD5CF3087}"/>
    <cellStyle name="Comma [0] 2 3 2 2 8" xfId="8191" xr:uid="{9E709F42-F854-4B53-8F7B-ECAA5A0A6E16}"/>
    <cellStyle name="Comma [0] 2 3 2 2 8 2" xfId="30058" xr:uid="{35B15759-9D96-4A5A-BA1C-33E1C8D883E8}"/>
    <cellStyle name="Comma [0] 2 3 2 2 9" xfId="8192" xr:uid="{5DA5E1E7-A7D1-49C7-9318-A50641801DC6}"/>
    <cellStyle name="Comma [0] 2 3 2 2 9 2" xfId="30059" xr:uid="{52C9E92F-BF37-44F7-8B4B-D23ECA4BE1B2}"/>
    <cellStyle name="Comma [0] 2 3 2 3" xfId="543" xr:uid="{5804A988-08A9-4D61-AF99-FF9896026F70}"/>
    <cellStyle name="Comma [0] 2 3 2 3 10" xfId="30060" xr:uid="{ABF4B9C2-3C70-4F89-B571-8E430E6EECE2}"/>
    <cellStyle name="Comma [0] 2 3 2 3 11" xfId="8193" xr:uid="{D586B5A1-1B2B-4448-844C-3C2BE9E60E10}"/>
    <cellStyle name="Comma [0] 2 3 2 3 2" xfId="1048" xr:uid="{3952E4B5-530F-4B3B-910D-55416D783BB5}"/>
    <cellStyle name="Comma [0] 2 3 2 3 2 2" xfId="4751" xr:uid="{6DBBB433-B4EC-4E56-9425-EAE21E043B80}"/>
    <cellStyle name="Comma [0] 2 3 2 3 2 2 2" xfId="8196" xr:uid="{93A81E80-5F26-40D2-8787-552405835CC4}"/>
    <cellStyle name="Comma [0] 2 3 2 3 2 2 2 2" xfId="30063" xr:uid="{57B165DD-79B6-4A98-889E-5CECA8F78DAA}"/>
    <cellStyle name="Comma [0] 2 3 2 3 2 2 3" xfId="8197" xr:uid="{E5682485-9B84-4C0E-9E4B-AFCA4C6896D5}"/>
    <cellStyle name="Comma [0] 2 3 2 3 2 2 3 2" xfId="30064" xr:uid="{B9D8AFA7-B818-413E-9045-58710662BF4B}"/>
    <cellStyle name="Comma [0] 2 3 2 3 2 2 4" xfId="8198" xr:uid="{FB269C91-52E6-4795-9FE9-D1762EED3A3F}"/>
    <cellStyle name="Comma [0] 2 3 2 3 2 2 4 2" xfId="30065" xr:uid="{9AC5A543-82FB-432B-87DF-3554BD8178DD}"/>
    <cellStyle name="Comma [0] 2 3 2 3 2 2 5" xfId="8199" xr:uid="{CEE90CF1-9DF9-45B1-8A1D-5BABBD616169}"/>
    <cellStyle name="Comma [0] 2 3 2 3 2 2 5 2" xfId="30066" xr:uid="{D20BCA5C-EEBD-4246-8B9C-0C65D31C7C2C}"/>
    <cellStyle name="Comma [0] 2 3 2 3 2 2 6" xfId="54838" xr:uid="{6EE0B5EA-8D19-4CFD-B555-03219B36A49D}"/>
    <cellStyle name="Comma [0] 2 3 2 3 2 2 7" xfId="30062" xr:uid="{C7E74048-FAD8-4DA1-9292-FC218B69D9AB}"/>
    <cellStyle name="Comma [0] 2 3 2 3 2 2 8" xfId="8195" xr:uid="{92320221-B185-4B48-ABA1-2EAA3ABE5F5D}"/>
    <cellStyle name="Comma [0] 2 3 2 3 2 3" xfId="3086" xr:uid="{B91847F1-029E-47DE-BB8C-535CD63DD83A}"/>
    <cellStyle name="Comma [0] 2 3 2 3 2 3 2" xfId="8201" xr:uid="{570F7BA1-1694-43D1-90D9-1C8BE5FFA2BF}"/>
    <cellStyle name="Comma [0] 2 3 2 3 2 3 2 2" xfId="30068" xr:uid="{FAEA5445-8B4A-443F-A004-57610C7091C5}"/>
    <cellStyle name="Comma [0] 2 3 2 3 2 3 3" xfId="8202" xr:uid="{077C9771-1087-4FC5-93DC-F086B79A597D}"/>
    <cellStyle name="Comma [0] 2 3 2 3 2 3 3 2" xfId="30069" xr:uid="{347B0C41-9478-45E7-88E5-99B4D350B105}"/>
    <cellStyle name="Comma [0] 2 3 2 3 2 3 4" xfId="8203" xr:uid="{9D2A5E1C-8858-4095-895A-24218AA89201}"/>
    <cellStyle name="Comma [0] 2 3 2 3 2 3 4 2" xfId="30070" xr:uid="{3D3177CF-2DF7-444C-B548-872093729E44}"/>
    <cellStyle name="Comma [0] 2 3 2 3 2 3 5" xfId="53173" xr:uid="{F48EAEE3-E6C1-42A5-BAE5-C60A93487FB6}"/>
    <cellStyle name="Comma [0] 2 3 2 3 2 3 6" xfId="30067" xr:uid="{4A75C75E-D083-496C-87EB-8CEB6B954936}"/>
    <cellStyle name="Comma [0] 2 3 2 3 2 3 7" xfId="8200" xr:uid="{B5982FBE-A751-4564-80EC-4E18ED136090}"/>
    <cellStyle name="Comma [0] 2 3 2 3 2 4" xfId="8204" xr:uid="{56E390AF-63DF-40B5-9D89-94E661F4EC93}"/>
    <cellStyle name="Comma [0] 2 3 2 3 2 4 2" xfId="30071" xr:uid="{0C4014D8-C3CB-42C9-BF83-CD0531A68A30}"/>
    <cellStyle name="Comma [0] 2 3 2 3 2 5" xfId="8205" xr:uid="{5177B46B-BB51-40E4-8F5D-64DD421EC6A2}"/>
    <cellStyle name="Comma [0] 2 3 2 3 2 5 2" xfId="30072" xr:uid="{987F09B8-A98F-4080-A22B-9ABC6E8799FF}"/>
    <cellStyle name="Comma [0] 2 3 2 3 2 6" xfId="51140" xr:uid="{DA63E9DA-FB90-47B1-BB14-095F2E61372D}"/>
    <cellStyle name="Comma [0] 2 3 2 3 2 7" xfId="30061" xr:uid="{CE8FF4BC-182E-4490-83B4-274260D4E923}"/>
    <cellStyle name="Comma [0] 2 3 2 3 2 8" xfId="8194" xr:uid="{61828AC8-B05E-4B8A-8174-2DD3951756E8}"/>
    <cellStyle name="Comma [0] 2 3 2 3 3" xfId="1542" xr:uid="{8006490F-394A-4841-B4B9-26ECDB3F03B0}"/>
    <cellStyle name="Comma [0] 2 3 2 3 3 2" xfId="5167" xr:uid="{B55D80E9-48A9-4357-87A7-2D5DFDE59282}"/>
    <cellStyle name="Comma [0] 2 3 2 3 3 2 2" xfId="8208" xr:uid="{A4C3A24F-A639-44D8-8AE3-E9A84B58F54D}"/>
    <cellStyle name="Comma [0] 2 3 2 3 3 2 2 2" xfId="30075" xr:uid="{6BF6E83F-6B12-4A0C-8AD0-E4965061B771}"/>
    <cellStyle name="Comma [0] 2 3 2 3 3 2 3" xfId="8209" xr:uid="{2820F2EB-177C-491A-8CF7-F6A267B49438}"/>
    <cellStyle name="Comma [0] 2 3 2 3 3 2 3 2" xfId="30076" xr:uid="{52F913F1-F943-4515-8589-EB677DA4E46A}"/>
    <cellStyle name="Comma [0] 2 3 2 3 3 2 4" xfId="8210" xr:uid="{D2D02062-59F5-45DB-B0E1-E62D1642030C}"/>
    <cellStyle name="Comma [0] 2 3 2 3 3 2 4 2" xfId="30077" xr:uid="{F212D4BF-1826-45CF-8033-34C0850A3D8B}"/>
    <cellStyle name="Comma [0] 2 3 2 3 3 2 5" xfId="8211" xr:uid="{7F94844F-CC4F-4843-A871-786E88044E30}"/>
    <cellStyle name="Comma [0] 2 3 2 3 3 2 5 2" xfId="30078" xr:uid="{E5FA3846-80FC-4FCD-A76C-CA157378DA58}"/>
    <cellStyle name="Comma [0] 2 3 2 3 3 2 6" xfId="55254" xr:uid="{9CB61E8B-BB07-47F3-A351-80259155F886}"/>
    <cellStyle name="Comma [0] 2 3 2 3 3 2 7" xfId="30074" xr:uid="{3A458E23-8E87-477F-8480-AD08A783B9AA}"/>
    <cellStyle name="Comma [0] 2 3 2 3 3 2 8" xfId="8207" xr:uid="{E6CADAE2-0A3F-4EC4-934C-10F1E7C08C28}"/>
    <cellStyle name="Comma [0] 2 3 2 3 3 3" xfId="2589" xr:uid="{C5FC796D-CEC1-4778-8A9E-4B32AB299C27}"/>
    <cellStyle name="Comma [0] 2 3 2 3 3 3 2" xfId="8213" xr:uid="{0AC33750-6E1B-4779-BAD3-ED7CCE1AF3F0}"/>
    <cellStyle name="Comma [0] 2 3 2 3 3 3 2 2" xfId="30080" xr:uid="{73FA695E-E6FD-4089-B894-B6D03D41B17E}"/>
    <cellStyle name="Comma [0] 2 3 2 3 3 3 3" xfId="8214" xr:uid="{2B04A36B-8775-4C8D-8BE6-0AE623E5E700}"/>
    <cellStyle name="Comma [0] 2 3 2 3 3 3 3 2" xfId="30081" xr:uid="{7A03920A-4961-4D68-BBF1-326AA1D8570A}"/>
    <cellStyle name="Comma [0] 2 3 2 3 3 3 4" xfId="8215" xr:uid="{F540659A-B2F2-46E2-9844-77207E83EF94}"/>
    <cellStyle name="Comma [0] 2 3 2 3 3 3 4 2" xfId="30082" xr:uid="{552062C0-01AC-45FB-B001-D054DD010BFB}"/>
    <cellStyle name="Comma [0] 2 3 2 3 3 3 5" xfId="52677" xr:uid="{2817EEAA-DE41-4F42-A508-E8F63B7BEF7D}"/>
    <cellStyle name="Comma [0] 2 3 2 3 3 3 6" xfId="30079" xr:uid="{A0D98FE3-9F72-497B-B86F-D1E9456CC8B6}"/>
    <cellStyle name="Comma [0] 2 3 2 3 3 3 7" xfId="8212" xr:uid="{6886007E-4640-4DCE-AFAF-BE86388E64B1}"/>
    <cellStyle name="Comma [0] 2 3 2 3 3 4" xfId="8216" xr:uid="{F63B7A52-66DC-40C2-AC89-C0AFB1B0D287}"/>
    <cellStyle name="Comma [0] 2 3 2 3 3 4 2" xfId="30083" xr:uid="{4CE574CC-D709-4412-8065-B082322751CD}"/>
    <cellStyle name="Comma [0] 2 3 2 3 3 5" xfId="8217" xr:uid="{14020114-8709-46C2-8FC4-9DB67C807975}"/>
    <cellStyle name="Comma [0] 2 3 2 3 3 5 2" xfId="30084" xr:uid="{F36F1426-98B7-4237-9ECF-32CF4231118C}"/>
    <cellStyle name="Comma [0] 2 3 2 3 3 6" xfId="51634" xr:uid="{708C3DE7-44CE-4796-A108-C05EBC5929DD}"/>
    <cellStyle name="Comma [0] 2 3 2 3 3 7" xfId="30073" xr:uid="{6CB1737B-EF29-405F-8DFB-8D148039A36C}"/>
    <cellStyle name="Comma [0] 2 3 2 3 3 8" xfId="8206" xr:uid="{908D3EDC-9DF1-4E08-9F5B-3B2FA019F69E}"/>
    <cellStyle name="Comma [0] 2 3 2 3 4" xfId="3581" xr:uid="{81381A0A-6AED-4B59-B798-31D3A23644EE}"/>
    <cellStyle name="Comma [0] 2 3 2 3 4 2" xfId="5535" xr:uid="{414C0812-DB06-460F-BC85-CD5930A7DC15}"/>
    <cellStyle name="Comma [0] 2 3 2 3 4 2 2" xfId="8220" xr:uid="{350D84EF-726C-4C62-9A32-3064F62700F0}"/>
    <cellStyle name="Comma [0] 2 3 2 3 4 2 2 2" xfId="30087" xr:uid="{89FC0311-963F-45AB-B26C-50DA3AF42BA4}"/>
    <cellStyle name="Comma [0] 2 3 2 3 4 2 3" xfId="8221" xr:uid="{E46DD9B0-2EEC-4994-8C10-D3F3FD8DF3DE}"/>
    <cellStyle name="Comma [0] 2 3 2 3 4 2 3 2" xfId="30088" xr:uid="{7DBC1084-3816-4CC8-BAB8-6F2B3CBBB89A}"/>
    <cellStyle name="Comma [0] 2 3 2 3 4 2 4" xfId="8222" xr:uid="{CEF3C632-C0D6-43BD-B37D-B37207C73867}"/>
    <cellStyle name="Comma [0] 2 3 2 3 4 2 4 2" xfId="30089" xr:uid="{B7405B7E-6EA8-4B28-9D46-197FC6C9F18F}"/>
    <cellStyle name="Comma [0] 2 3 2 3 4 2 5" xfId="8223" xr:uid="{9E8A26EA-51B5-463C-8691-9741EDA067BE}"/>
    <cellStyle name="Comma [0] 2 3 2 3 4 2 5 2" xfId="30090" xr:uid="{B56172F3-C002-4F11-94A8-632AD135A2AD}"/>
    <cellStyle name="Comma [0] 2 3 2 3 4 2 6" xfId="55622" xr:uid="{08AEE5A2-148A-488E-887A-902FE4E4121C}"/>
    <cellStyle name="Comma [0] 2 3 2 3 4 2 7" xfId="30086" xr:uid="{81F1F842-2332-4EDE-8CE6-6F52B1DB48C4}"/>
    <cellStyle name="Comma [0] 2 3 2 3 4 2 8" xfId="8219" xr:uid="{C964990C-57E3-4DCD-AF67-908B004FC09F}"/>
    <cellStyle name="Comma [0] 2 3 2 3 4 3" xfId="8224" xr:uid="{38810A08-DA64-4B32-8F35-422977F09D82}"/>
    <cellStyle name="Comma [0] 2 3 2 3 4 3 2" xfId="30091" xr:uid="{8E4AF163-28CC-4C2E-974E-F23BE7A44DCB}"/>
    <cellStyle name="Comma [0] 2 3 2 3 4 4" xfId="8225" xr:uid="{7EA796DA-8EB9-4FD5-92C7-B3F1558A2F57}"/>
    <cellStyle name="Comma [0] 2 3 2 3 4 4 2" xfId="30092" xr:uid="{1FC56397-1269-4455-9992-10BE37D21222}"/>
    <cellStyle name="Comma [0] 2 3 2 3 4 5" xfId="8226" xr:uid="{C18EB9E2-FA6D-42E0-9EAC-DBC0F7C2A004}"/>
    <cellStyle name="Comma [0] 2 3 2 3 4 5 2" xfId="30093" xr:uid="{975039D0-4AFC-43A0-82F2-2C8FBAFDE816}"/>
    <cellStyle name="Comma [0] 2 3 2 3 4 6" xfId="8227" xr:uid="{615CC4F2-B12E-4BAD-8028-E6A0216FB602}"/>
    <cellStyle name="Comma [0] 2 3 2 3 4 6 2" xfId="30094" xr:uid="{D8B8FB50-3C23-43EB-B810-557D4C2BD8CE}"/>
    <cellStyle name="Comma [0] 2 3 2 3 4 7" xfId="53668" xr:uid="{0436B5B8-05C6-4E13-95A2-BB17AB8E1C26}"/>
    <cellStyle name="Comma [0] 2 3 2 3 4 8" xfId="30085" xr:uid="{FBA89F47-414A-4AC6-8DDF-603D9D2EEE13}"/>
    <cellStyle name="Comma [0] 2 3 2 3 4 9" xfId="8218" xr:uid="{B7D0DC2F-E865-47B9-958D-6E62D73CEC1A}"/>
    <cellStyle name="Comma [0] 2 3 2 3 5" xfId="4254" xr:uid="{51185BB3-D4F4-47C5-BD86-783B41F5807F}"/>
    <cellStyle name="Comma [0] 2 3 2 3 5 2" xfId="8229" xr:uid="{D3B4E51B-827F-4B9D-A2D9-5B81C5267C58}"/>
    <cellStyle name="Comma [0] 2 3 2 3 5 2 2" xfId="30096" xr:uid="{4BB72F20-913D-4DD6-90DF-06B30CF82CEE}"/>
    <cellStyle name="Comma [0] 2 3 2 3 5 3" xfId="8230" xr:uid="{F49FF020-0655-4E0C-9BC2-3AF157F0B056}"/>
    <cellStyle name="Comma [0] 2 3 2 3 5 3 2" xfId="30097" xr:uid="{4787CE93-D8FF-42E4-BBCF-59FC012DE1E5}"/>
    <cellStyle name="Comma [0] 2 3 2 3 5 4" xfId="8231" xr:uid="{90AEFBB2-96C1-4198-BD1F-BF38C7FC0542}"/>
    <cellStyle name="Comma [0] 2 3 2 3 5 4 2" xfId="30098" xr:uid="{C5E32516-26DD-4890-85FF-246D416CA090}"/>
    <cellStyle name="Comma [0] 2 3 2 3 5 5" xfId="8232" xr:uid="{103BFC22-AD93-433F-A01A-707520F94F72}"/>
    <cellStyle name="Comma [0] 2 3 2 3 5 5 2" xfId="30099" xr:uid="{074D548E-FDDC-4F8E-AC02-F6A01E284BFE}"/>
    <cellStyle name="Comma [0] 2 3 2 3 5 6" xfId="54341" xr:uid="{19EBC505-5BB8-4301-944F-4075AAD5B1A0}"/>
    <cellStyle name="Comma [0] 2 3 2 3 5 7" xfId="30095" xr:uid="{3623BCEE-3722-42E1-93D0-B562DCB45E8F}"/>
    <cellStyle name="Comma [0] 2 3 2 3 5 8" xfId="8228" xr:uid="{AD37F688-08D0-4BFA-AE17-94C77693391A}"/>
    <cellStyle name="Comma [0] 2 3 2 3 6" xfId="2068" xr:uid="{3DE64EA6-4ADA-4647-8EB2-B1094A7D773D}"/>
    <cellStyle name="Comma [0] 2 3 2 3 6 2" xfId="8234" xr:uid="{12D9E307-493B-498B-A44F-E04D154A3498}"/>
    <cellStyle name="Comma [0] 2 3 2 3 6 2 2" xfId="30101" xr:uid="{DE27CEE0-5824-467A-970F-061070076F32}"/>
    <cellStyle name="Comma [0] 2 3 2 3 6 3" xfId="8235" xr:uid="{BB7FA16B-2C80-44CE-A043-0A7D3FD853F9}"/>
    <cellStyle name="Comma [0] 2 3 2 3 6 3 2" xfId="30102" xr:uid="{A0D54D8A-A5C8-445C-8B44-C0C88923CF40}"/>
    <cellStyle name="Comma [0] 2 3 2 3 6 4" xfId="8236" xr:uid="{5DE769B4-B4AB-4505-8C6B-F9C20B47BF0D}"/>
    <cellStyle name="Comma [0] 2 3 2 3 6 4 2" xfId="30103" xr:uid="{0D63CD11-5D5A-4E1B-8733-E16D2F6E41A7}"/>
    <cellStyle name="Comma [0] 2 3 2 3 6 5" xfId="52157" xr:uid="{BCD92062-D83E-498E-A844-D22A97DB57F5}"/>
    <cellStyle name="Comma [0] 2 3 2 3 6 6" xfId="30100" xr:uid="{B1904215-7408-4DC3-8C27-492F224B900E}"/>
    <cellStyle name="Comma [0] 2 3 2 3 6 7" xfId="8233" xr:uid="{B268BB12-9372-43C3-A0CB-39217ADB4E1D}"/>
    <cellStyle name="Comma [0] 2 3 2 3 7" xfId="8237" xr:uid="{ACB6A8B9-9F1C-4A90-87C3-3DFFD7E6FCCB}"/>
    <cellStyle name="Comma [0] 2 3 2 3 7 2" xfId="30104" xr:uid="{892CC711-D05F-4DDF-8D6C-40598470835A}"/>
    <cellStyle name="Comma [0] 2 3 2 3 8" xfId="8238" xr:uid="{92D93908-213A-452E-A8D2-2164D607EA22}"/>
    <cellStyle name="Comma [0] 2 3 2 3 8 2" xfId="30105" xr:uid="{7D1546A3-2CAE-44B8-9BA3-702BB60180F4}"/>
    <cellStyle name="Comma [0] 2 3 2 3 9" xfId="50637" xr:uid="{C2B8786C-6500-4AC4-A2FE-EDD5AA0C835B}"/>
    <cellStyle name="Comma [0] 2 3 2 4" xfId="800" xr:uid="{10954C7E-E5E9-4ED1-B34E-94CDA710ACB2}"/>
    <cellStyle name="Comma [0] 2 3 2 4 2" xfId="4503" xr:uid="{1D1798E3-9273-425F-8806-D7B524E405C2}"/>
    <cellStyle name="Comma [0] 2 3 2 4 2 2" xfId="8241" xr:uid="{17F0D93F-6B35-4BBF-BF04-DCA847360551}"/>
    <cellStyle name="Comma [0] 2 3 2 4 2 2 2" xfId="30108" xr:uid="{001CB8C8-A801-41F1-B914-9D1C97E2DC9A}"/>
    <cellStyle name="Comma [0] 2 3 2 4 2 3" xfId="8242" xr:uid="{7B3F8F5F-1D9C-4F99-AD78-6C54B4CA78F9}"/>
    <cellStyle name="Comma [0] 2 3 2 4 2 3 2" xfId="30109" xr:uid="{8E99A3B0-0206-46B1-95DC-AF505C1F4730}"/>
    <cellStyle name="Comma [0] 2 3 2 4 2 4" xfId="8243" xr:uid="{958B5D2D-4AE8-4159-965A-8EA55DDD064E}"/>
    <cellStyle name="Comma [0] 2 3 2 4 2 4 2" xfId="30110" xr:uid="{5DE4F6DA-468D-412D-A905-B660813C6F31}"/>
    <cellStyle name="Comma [0] 2 3 2 4 2 5" xfId="8244" xr:uid="{C3EFC382-CEA6-440E-9BD8-B3EB1018A7AC}"/>
    <cellStyle name="Comma [0] 2 3 2 4 2 5 2" xfId="30111" xr:uid="{3796EEC7-4B4C-44B0-9F0C-43BE1CA2F6B7}"/>
    <cellStyle name="Comma [0] 2 3 2 4 2 6" xfId="54590" xr:uid="{1D254636-8E94-44F8-B712-86EDE9FF66B4}"/>
    <cellStyle name="Comma [0] 2 3 2 4 2 7" xfId="30107" xr:uid="{B518D735-B9F9-4563-83F5-9749E08193A8}"/>
    <cellStyle name="Comma [0] 2 3 2 4 2 8" xfId="8240" xr:uid="{70EFD170-2194-408A-8855-407420B45378}"/>
    <cellStyle name="Comma [0] 2 3 2 4 3" xfId="2838" xr:uid="{CC156FDE-4D3E-4B2C-BA18-F2AF7D76BBF3}"/>
    <cellStyle name="Comma [0] 2 3 2 4 3 2" xfId="8246" xr:uid="{690BAFD0-0724-4BBD-ABDB-15007320DD70}"/>
    <cellStyle name="Comma [0] 2 3 2 4 3 2 2" xfId="30113" xr:uid="{757823A6-EEBF-4B71-88EC-C6C5957EEDA7}"/>
    <cellStyle name="Comma [0] 2 3 2 4 3 3" xfId="8247" xr:uid="{64204F8F-4B71-4BC8-9791-E099942B1C1C}"/>
    <cellStyle name="Comma [0] 2 3 2 4 3 3 2" xfId="30114" xr:uid="{74480441-FE5E-4806-BFB9-35D8A64F099F}"/>
    <cellStyle name="Comma [0] 2 3 2 4 3 4" xfId="8248" xr:uid="{79BDB2B6-E957-4E18-82F6-241FC1E994F5}"/>
    <cellStyle name="Comma [0] 2 3 2 4 3 4 2" xfId="30115" xr:uid="{AD85035F-2820-4C01-9143-5A94DF044434}"/>
    <cellStyle name="Comma [0] 2 3 2 4 3 5" xfId="52925" xr:uid="{42813834-F4F8-45EB-9A03-45C2574B6972}"/>
    <cellStyle name="Comma [0] 2 3 2 4 3 6" xfId="30112" xr:uid="{4D7A078E-A705-4C87-95C0-2C5E02A0827C}"/>
    <cellStyle name="Comma [0] 2 3 2 4 3 7" xfId="8245" xr:uid="{9F0FB090-5F26-4EAD-A8EE-AD732BCEE8C6}"/>
    <cellStyle name="Comma [0] 2 3 2 4 4" xfId="8249" xr:uid="{6938EA12-A0CE-415F-8976-D8B39EE7D623}"/>
    <cellStyle name="Comma [0] 2 3 2 4 4 2" xfId="30116" xr:uid="{3DC53FF5-1CAD-4E24-ABD3-D95F3C38F098}"/>
    <cellStyle name="Comma [0] 2 3 2 4 5" xfId="8250" xr:uid="{8037227A-B766-4E17-AC17-0B98780C5311}"/>
    <cellStyle name="Comma [0] 2 3 2 4 5 2" xfId="30117" xr:uid="{71A42949-028C-48BB-A5A6-90AFA55F9494}"/>
    <cellStyle name="Comma [0] 2 3 2 4 6" xfId="50892" xr:uid="{8E8B8719-FF21-484C-A3DE-BF6E477BE0FB}"/>
    <cellStyle name="Comma [0] 2 3 2 4 7" xfId="30106" xr:uid="{861E7308-0C0E-4A38-AEC0-1E14CD2D1930}"/>
    <cellStyle name="Comma [0] 2 3 2 4 8" xfId="8239" xr:uid="{3DDCB451-2170-4AA5-A894-C6A6C1473C2E}"/>
    <cellStyle name="Comma [0] 2 3 2 5" xfId="1295" xr:uid="{29FECFA4-A122-4A91-9C1B-10BE6728F515}"/>
    <cellStyle name="Comma [0] 2 3 2 5 2" xfId="4984" xr:uid="{B65707E8-94D9-4623-8B25-ED5271AC60C6}"/>
    <cellStyle name="Comma [0] 2 3 2 5 2 2" xfId="8253" xr:uid="{B3789B09-0BAB-424F-94B3-186508C47A86}"/>
    <cellStyle name="Comma [0] 2 3 2 5 2 2 2" xfId="30120" xr:uid="{E9F07639-08F2-46D5-B8F4-40A69347D847}"/>
    <cellStyle name="Comma [0] 2 3 2 5 2 3" xfId="8254" xr:uid="{CE228E63-80D6-4864-B634-E46F250FC9A1}"/>
    <cellStyle name="Comma [0] 2 3 2 5 2 3 2" xfId="30121" xr:uid="{EF01BF6F-E825-48F8-B3DE-DE80BE6D2F1C}"/>
    <cellStyle name="Comma [0] 2 3 2 5 2 4" xfId="8255" xr:uid="{4205A30C-6037-4ECB-847E-555785A10507}"/>
    <cellStyle name="Comma [0] 2 3 2 5 2 4 2" xfId="30122" xr:uid="{4D4ADC37-CA88-482C-B59E-902106AC7409}"/>
    <cellStyle name="Comma [0] 2 3 2 5 2 5" xfId="8256" xr:uid="{B676E660-72D8-4715-8A4F-6EE598EB5C4E}"/>
    <cellStyle name="Comma [0] 2 3 2 5 2 5 2" xfId="30123" xr:uid="{ED54CB0F-5EAA-4DCF-98B5-AE23AA9FF069}"/>
    <cellStyle name="Comma [0] 2 3 2 5 2 6" xfId="55071" xr:uid="{E2CB69DE-B399-4549-AF60-B8D4B1FCBD50}"/>
    <cellStyle name="Comma [0] 2 3 2 5 2 7" xfId="30119" xr:uid="{4A23AAC2-EC0C-4F72-9FD6-46EAC6B99EA6}"/>
    <cellStyle name="Comma [0] 2 3 2 5 2 8" xfId="8252" xr:uid="{B7A31D3A-A013-4A58-96BC-9516C2EB7D38}"/>
    <cellStyle name="Comma [0] 2 3 2 5 3" xfId="2340" xr:uid="{0170AA03-8F41-44CB-9C2A-C9D3218F1E61}"/>
    <cellStyle name="Comma [0] 2 3 2 5 3 2" xfId="8258" xr:uid="{04E6E11B-AA8F-4956-A0B0-E6846BD18C1A}"/>
    <cellStyle name="Comma [0] 2 3 2 5 3 2 2" xfId="30125" xr:uid="{DF3711A1-185B-4BD9-8C7E-8E0C11781F1E}"/>
    <cellStyle name="Comma [0] 2 3 2 5 3 3" xfId="8259" xr:uid="{57330157-E190-4AE2-A365-6F05C9AE16A0}"/>
    <cellStyle name="Comma [0] 2 3 2 5 3 3 2" xfId="30126" xr:uid="{8176E8A6-2B27-4EC8-9229-4DE99A251951}"/>
    <cellStyle name="Comma [0] 2 3 2 5 3 4" xfId="8260" xr:uid="{D25CFC46-EBA1-4B1D-9CD8-8D6CD42CF41D}"/>
    <cellStyle name="Comma [0] 2 3 2 5 3 4 2" xfId="30127" xr:uid="{01489A51-3F02-4293-9090-7F5A9AC96997}"/>
    <cellStyle name="Comma [0] 2 3 2 5 3 5" xfId="52428" xr:uid="{076E3DD4-D2AC-425A-A96D-7554DCD5CB5B}"/>
    <cellStyle name="Comma [0] 2 3 2 5 3 6" xfId="30124" xr:uid="{0E6C30C1-9A41-4A6C-9A39-CAC981FCF91A}"/>
    <cellStyle name="Comma [0] 2 3 2 5 3 7" xfId="8257" xr:uid="{24E20374-FC6D-4F4C-A46B-2EF116905E74}"/>
    <cellStyle name="Comma [0] 2 3 2 5 4" xfId="8261" xr:uid="{CBE367EB-F7D2-48A6-8344-B0D30F12FF19}"/>
    <cellStyle name="Comma [0] 2 3 2 5 4 2" xfId="30128" xr:uid="{F0869ED3-2488-49A8-8B07-0C9790708999}"/>
    <cellStyle name="Comma [0] 2 3 2 5 5" xfId="8262" xr:uid="{86591CFD-4CA9-418C-9F41-83754D0F050A}"/>
    <cellStyle name="Comma [0] 2 3 2 5 5 2" xfId="30129" xr:uid="{51346E4B-0364-46CB-9928-262D196D0F56}"/>
    <cellStyle name="Comma [0] 2 3 2 5 6" xfId="51387" xr:uid="{1DB85730-DBD3-4899-BF24-59DA3C9D498F}"/>
    <cellStyle name="Comma [0] 2 3 2 5 7" xfId="30118" xr:uid="{686855D8-DA87-477A-83BC-5693BC72E128}"/>
    <cellStyle name="Comma [0] 2 3 2 5 8" xfId="8251" xr:uid="{74A1156C-7FAE-4C8A-95D7-62368026830B}"/>
    <cellStyle name="Comma [0] 2 3 2 6" xfId="3332" xr:uid="{60CA1C10-5220-4B88-B506-A8CC21F3014B}"/>
    <cellStyle name="Comma [0] 2 3 2 6 2" xfId="5351" xr:uid="{F2059CA9-EBA0-4D87-BE79-08F2A00CB7BA}"/>
    <cellStyle name="Comma [0] 2 3 2 6 2 2" xfId="8265" xr:uid="{D638AE18-D72E-49AC-A609-0030EFA016BA}"/>
    <cellStyle name="Comma [0] 2 3 2 6 2 2 2" xfId="30132" xr:uid="{BBDA9CB4-3473-4BA3-B000-74928DFDA4F0}"/>
    <cellStyle name="Comma [0] 2 3 2 6 2 3" xfId="8266" xr:uid="{94DA1AB8-A9AC-4F99-8C4E-87232C71C3FE}"/>
    <cellStyle name="Comma [0] 2 3 2 6 2 3 2" xfId="30133" xr:uid="{95BDDA02-EC33-49F7-91D6-077227F7947B}"/>
    <cellStyle name="Comma [0] 2 3 2 6 2 4" xfId="8267" xr:uid="{DDE4543C-903C-402F-8EAE-C81AA01B36CC}"/>
    <cellStyle name="Comma [0] 2 3 2 6 2 4 2" xfId="30134" xr:uid="{FB1876A9-4432-48AA-8104-1F9F2D7C7B52}"/>
    <cellStyle name="Comma [0] 2 3 2 6 2 5" xfId="8268" xr:uid="{B8849EC4-86AF-4160-9227-BEB4A18A5A51}"/>
    <cellStyle name="Comma [0] 2 3 2 6 2 5 2" xfId="30135" xr:uid="{04D691CB-741E-416C-8B69-90A36DEA982C}"/>
    <cellStyle name="Comma [0] 2 3 2 6 2 6" xfId="55438" xr:uid="{8B971530-4ACB-4E7E-A44C-73C242724DA3}"/>
    <cellStyle name="Comma [0] 2 3 2 6 2 7" xfId="30131" xr:uid="{4C6ADD51-0741-4302-9897-22336E8BDC72}"/>
    <cellStyle name="Comma [0] 2 3 2 6 2 8" xfId="8264" xr:uid="{38E58443-306D-4952-B8FF-FF4A1A50C81A}"/>
    <cellStyle name="Comma [0] 2 3 2 6 3" xfId="8269" xr:uid="{176DD264-210E-4C75-AE81-8592A77E8767}"/>
    <cellStyle name="Comma [0] 2 3 2 6 3 2" xfId="30136" xr:uid="{3FA15ED6-DDAE-4A41-97FE-F7C1E561CE55}"/>
    <cellStyle name="Comma [0] 2 3 2 6 4" xfId="8270" xr:uid="{9AF09EDA-1557-4587-BA49-0CE52E9271FF}"/>
    <cellStyle name="Comma [0] 2 3 2 6 4 2" xfId="30137" xr:uid="{35A05DDB-17A6-4422-9996-4BB9E1B4EB51}"/>
    <cellStyle name="Comma [0] 2 3 2 6 5" xfId="8271" xr:uid="{73DC6583-1DF9-45CD-9D6D-123BE09E0264}"/>
    <cellStyle name="Comma [0] 2 3 2 6 5 2" xfId="30138" xr:uid="{C392C76D-21A5-480B-BE66-930335E8F948}"/>
    <cellStyle name="Comma [0] 2 3 2 6 6" xfId="8272" xr:uid="{EEDA1D2D-B97C-45F1-951C-E595A756D00D}"/>
    <cellStyle name="Comma [0] 2 3 2 6 6 2" xfId="30139" xr:uid="{76BCA2AD-4132-4383-8816-0F920A037248}"/>
    <cellStyle name="Comma [0] 2 3 2 6 7" xfId="53419" xr:uid="{CFE64381-0735-43CC-B668-A0464E427581}"/>
    <cellStyle name="Comma [0] 2 3 2 6 8" xfId="30130" xr:uid="{7079E2F4-B962-4675-80E8-1F8C6725FDCF}"/>
    <cellStyle name="Comma [0] 2 3 2 6 9" xfId="8263" xr:uid="{C8ACAA89-3580-4858-BC16-1B9FDC5922C0}"/>
    <cellStyle name="Comma [0] 2 3 2 7" xfId="3930" xr:uid="{99BCC313-640F-4BDA-B0FA-27EE6E48F2AD}"/>
    <cellStyle name="Comma [0] 2 3 2 7 2" xfId="8274" xr:uid="{FE56D248-1A7C-4B18-A168-F9A9A738D80E}"/>
    <cellStyle name="Comma [0] 2 3 2 7 2 2" xfId="30141" xr:uid="{B6AFC6F3-C2D1-4BB0-943A-D1360F997994}"/>
    <cellStyle name="Comma [0] 2 3 2 7 3" xfId="8275" xr:uid="{326229CA-3EFF-4FA4-A1DB-7195AFB1E292}"/>
    <cellStyle name="Comma [0] 2 3 2 7 3 2" xfId="30142" xr:uid="{BED437A2-AF2E-4CCA-A73D-7E03854777B7}"/>
    <cellStyle name="Comma [0] 2 3 2 7 4" xfId="8276" xr:uid="{6C70AF3E-4345-40DA-8097-AD4334A8519B}"/>
    <cellStyle name="Comma [0] 2 3 2 7 4 2" xfId="30143" xr:uid="{A8F1B3B9-0486-4D48-994F-495107C13C6E}"/>
    <cellStyle name="Comma [0] 2 3 2 7 5" xfId="8277" xr:uid="{EFD93229-0990-4FFE-84EA-9354EA38D6E3}"/>
    <cellStyle name="Comma [0] 2 3 2 7 5 2" xfId="30144" xr:uid="{13C57EDB-A83F-43FC-84E6-85F80BCCB379}"/>
    <cellStyle name="Comma [0] 2 3 2 7 6" xfId="54017" xr:uid="{3B62C9E1-5E4D-4B2E-B9DC-9C7D5EE4763D}"/>
    <cellStyle name="Comma [0] 2 3 2 7 7" xfId="30140" xr:uid="{2FF7D67F-AC74-4A73-A741-99CAFE2042C2}"/>
    <cellStyle name="Comma [0] 2 3 2 7 8" xfId="8273" xr:uid="{3EA8EF9F-0D54-4CD2-8320-29A5329BE76F}"/>
    <cellStyle name="Comma [0] 2 3 2 8" xfId="1820" xr:uid="{77F568E8-4F72-4324-B514-BE70C81FA9B3}"/>
    <cellStyle name="Comma [0] 2 3 2 8 2" xfId="8279" xr:uid="{4AD1A5B2-77C7-4D06-AD50-BD7DCD620750}"/>
    <cellStyle name="Comma [0] 2 3 2 8 2 2" xfId="30146" xr:uid="{C60797ED-B06F-4961-AD58-516CE62AE3AB}"/>
    <cellStyle name="Comma [0] 2 3 2 8 3" xfId="8280" xr:uid="{9D559AF0-A8CE-4391-A754-8F32FA67F994}"/>
    <cellStyle name="Comma [0] 2 3 2 8 3 2" xfId="30147" xr:uid="{AD24BE73-7EA7-4744-AFAF-286942BC75E3}"/>
    <cellStyle name="Comma [0] 2 3 2 8 4" xfId="8281" xr:uid="{56ED5949-1655-4BE8-AC53-C80CE92B50D3}"/>
    <cellStyle name="Comma [0] 2 3 2 8 4 2" xfId="30148" xr:uid="{7E1926AA-DE1F-40CA-BBB9-FB74453EC1BF}"/>
    <cellStyle name="Comma [0] 2 3 2 8 5" xfId="51909" xr:uid="{09E17E6F-1CCA-47C3-86AB-9C7AB75568F9}"/>
    <cellStyle name="Comma [0] 2 3 2 8 6" xfId="30145" xr:uid="{145B7B11-8E40-4C46-8975-C800EBF391A5}"/>
    <cellStyle name="Comma [0] 2 3 2 8 7" xfId="8278" xr:uid="{DB71FA9E-A342-4155-9E23-B01524654A87}"/>
    <cellStyle name="Comma [0] 2 3 2 9" xfId="8282" xr:uid="{88683E3F-E85C-4734-814F-E1CDD8AC2CFB}"/>
    <cellStyle name="Comma [0] 2 3 2 9 2" xfId="30149" xr:uid="{F5D8CF75-DD04-4561-A132-EAAAE7DDE870}"/>
    <cellStyle name="Comma [0] 2 3 3" xfId="307" xr:uid="{F7388BBF-F86B-4B04-AA2F-922E3A42EB7D}"/>
    <cellStyle name="Comma [0] 2 3 3 10" xfId="50403" xr:uid="{802EE705-AE46-4D96-BC96-367C492E8A2B}"/>
    <cellStyle name="Comma [0] 2 3 3 11" xfId="30150" xr:uid="{5311B209-CE73-48B3-A017-80554B6D1BF9}"/>
    <cellStyle name="Comma [0] 2 3 3 12" xfId="8283" xr:uid="{CF1A9D19-E3E1-4CA6-B142-3EB0E2646D67}"/>
    <cellStyle name="Comma [0] 2 3 3 2" xfId="602" xr:uid="{4FE2ACEB-0A45-423D-8EDE-A57E4AFD27C6}"/>
    <cellStyle name="Comma [0] 2 3 3 2 10" xfId="30151" xr:uid="{A07FC85C-C450-4B8B-97CB-04FA0B0DE568}"/>
    <cellStyle name="Comma [0] 2 3 3 2 11" xfId="8284" xr:uid="{7715F900-4D4D-4F93-8243-1C3340856330}"/>
    <cellStyle name="Comma [0] 2 3 3 2 2" xfId="1107" xr:uid="{48171FBE-7EBD-4F64-BBD7-AFF5C41008D4}"/>
    <cellStyle name="Comma [0] 2 3 3 2 2 2" xfId="4810" xr:uid="{D7D997B9-A18D-4954-9B16-F921BA367415}"/>
    <cellStyle name="Comma [0] 2 3 3 2 2 2 2" xfId="8287" xr:uid="{F38C1B90-9D9F-4EF7-BB7B-9F396FB0F0A9}"/>
    <cellStyle name="Comma [0] 2 3 3 2 2 2 2 2" xfId="30154" xr:uid="{E3372338-EF02-4D13-ADBB-20DDA0FED333}"/>
    <cellStyle name="Comma [0] 2 3 3 2 2 2 3" xfId="8288" xr:uid="{77F9696A-B10E-4496-981E-01607AF2DBDC}"/>
    <cellStyle name="Comma [0] 2 3 3 2 2 2 3 2" xfId="30155" xr:uid="{DFC9783C-F32F-4774-B138-8D4366502081}"/>
    <cellStyle name="Comma [0] 2 3 3 2 2 2 4" xfId="8289" xr:uid="{D4622403-8C59-4BED-93E3-9AA9DCEA4B8D}"/>
    <cellStyle name="Comma [0] 2 3 3 2 2 2 4 2" xfId="30156" xr:uid="{4B02C634-DC70-4882-B49C-9832D4DA541E}"/>
    <cellStyle name="Comma [0] 2 3 3 2 2 2 5" xfId="8290" xr:uid="{48BD05E2-FE1E-498F-886D-B13C38C494CA}"/>
    <cellStyle name="Comma [0] 2 3 3 2 2 2 5 2" xfId="30157" xr:uid="{FFA0CDCD-4A9D-4381-A3D5-C74AB561814A}"/>
    <cellStyle name="Comma [0] 2 3 3 2 2 2 6" xfId="54897" xr:uid="{7F75E329-D754-446A-AC9C-07399213152F}"/>
    <cellStyle name="Comma [0] 2 3 3 2 2 2 7" xfId="30153" xr:uid="{2282FD4E-CCCB-41BF-A9D5-F76DD2B08F1B}"/>
    <cellStyle name="Comma [0] 2 3 3 2 2 2 8" xfId="8286" xr:uid="{60D97476-EE5D-4242-AB74-2F9C4D5B1BAD}"/>
    <cellStyle name="Comma [0] 2 3 3 2 2 3" xfId="3145" xr:uid="{2D49FAE8-6BED-4942-9394-888019101C44}"/>
    <cellStyle name="Comma [0] 2 3 3 2 2 3 2" xfId="8292" xr:uid="{A1C5D5C3-26F7-4122-98D6-A36A3FC3CBA9}"/>
    <cellStyle name="Comma [0] 2 3 3 2 2 3 2 2" xfId="30159" xr:uid="{1DFCC87C-EA96-4F81-88E7-B0DD5EA75B77}"/>
    <cellStyle name="Comma [0] 2 3 3 2 2 3 3" xfId="8293" xr:uid="{FC82470B-812E-4177-8842-E828C1CC30FB}"/>
    <cellStyle name="Comma [0] 2 3 3 2 2 3 3 2" xfId="30160" xr:uid="{17D8E403-B88E-472D-8A12-C73F82205DDF}"/>
    <cellStyle name="Comma [0] 2 3 3 2 2 3 4" xfId="8294" xr:uid="{3C60C393-2B84-48FF-9128-DD3C0D8A768C}"/>
    <cellStyle name="Comma [0] 2 3 3 2 2 3 4 2" xfId="30161" xr:uid="{0311ABDD-9BE9-43D4-86B7-B080FFA28023}"/>
    <cellStyle name="Comma [0] 2 3 3 2 2 3 5" xfId="53232" xr:uid="{7F604748-C6E3-467D-B476-6F862D6ED7B4}"/>
    <cellStyle name="Comma [0] 2 3 3 2 2 3 6" xfId="30158" xr:uid="{5D7918A6-BA38-49ED-91F9-BDC50A4DEFC1}"/>
    <cellStyle name="Comma [0] 2 3 3 2 2 3 7" xfId="8291" xr:uid="{A1A26E62-E933-4861-8305-4F59D76D6FB4}"/>
    <cellStyle name="Comma [0] 2 3 3 2 2 4" xfId="8295" xr:uid="{EAF6D9C5-23C5-491F-8747-519CCACEC7EF}"/>
    <cellStyle name="Comma [0] 2 3 3 2 2 4 2" xfId="30162" xr:uid="{F1CFD9DF-C2DE-41D8-85AC-DC61AE9A8160}"/>
    <cellStyle name="Comma [0] 2 3 3 2 2 5" xfId="8296" xr:uid="{8420F45E-2A5A-46A1-B9F5-C8E931F19234}"/>
    <cellStyle name="Comma [0] 2 3 3 2 2 5 2" xfId="30163" xr:uid="{5138F4C8-5C50-48C4-92CB-6FF85A321BE9}"/>
    <cellStyle name="Comma [0] 2 3 3 2 2 6" xfId="51199" xr:uid="{3C2334D8-86DB-4053-8F1E-ACC51ABFAF50}"/>
    <cellStyle name="Comma [0] 2 3 3 2 2 7" xfId="30152" xr:uid="{C37EF0C1-FDC5-4FF5-B37D-1790D17AE628}"/>
    <cellStyle name="Comma [0] 2 3 3 2 2 8" xfId="8285" xr:uid="{323AAE84-2902-49A4-898A-4A24FF49E7A1}"/>
    <cellStyle name="Comma [0] 2 3 3 2 3" xfId="1601" xr:uid="{C6BD72FA-D48F-4F05-925F-6CCC95D28B22}"/>
    <cellStyle name="Comma [0] 2 3 3 2 3 2" xfId="5214" xr:uid="{FFBE8A49-8019-4247-A74E-405053B212C4}"/>
    <cellStyle name="Comma [0] 2 3 3 2 3 2 2" xfId="8299" xr:uid="{1B59D5C2-91DC-4EB3-A2EF-BA8DD39EAB06}"/>
    <cellStyle name="Comma [0] 2 3 3 2 3 2 2 2" xfId="30166" xr:uid="{80FA412F-E51B-4DF4-B8DE-209889187E41}"/>
    <cellStyle name="Comma [0] 2 3 3 2 3 2 3" xfId="8300" xr:uid="{944712A5-DE6B-4543-8480-1B077402BEAF}"/>
    <cellStyle name="Comma [0] 2 3 3 2 3 2 3 2" xfId="30167" xr:uid="{4993F00D-97B1-4805-8882-52123243F6CA}"/>
    <cellStyle name="Comma [0] 2 3 3 2 3 2 4" xfId="8301" xr:uid="{671ADC70-7926-4FA3-9637-9B640BA7B3F3}"/>
    <cellStyle name="Comma [0] 2 3 3 2 3 2 4 2" xfId="30168" xr:uid="{0596B116-F500-4AC3-922F-D58313CFD0DE}"/>
    <cellStyle name="Comma [0] 2 3 3 2 3 2 5" xfId="8302" xr:uid="{5F2D5A7D-1FC4-4EBA-BEBA-3CBEE91A13F8}"/>
    <cellStyle name="Comma [0] 2 3 3 2 3 2 5 2" xfId="30169" xr:uid="{8D852240-50B7-4E35-8D4B-3C2C4B3E6AD6}"/>
    <cellStyle name="Comma [0] 2 3 3 2 3 2 6" xfId="55301" xr:uid="{1E501E5A-1A29-41FA-A42D-EA90633A2CE0}"/>
    <cellStyle name="Comma [0] 2 3 3 2 3 2 7" xfId="30165" xr:uid="{925A46F5-5D0D-45EF-810E-08BF1AD657A1}"/>
    <cellStyle name="Comma [0] 2 3 3 2 3 2 8" xfId="8298" xr:uid="{83B74856-BF5A-4D8E-BEAC-B488B5C557F0}"/>
    <cellStyle name="Comma [0] 2 3 3 2 3 3" xfId="2648" xr:uid="{96A769C7-824B-41CB-BEEC-58A900F396A6}"/>
    <cellStyle name="Comma [0] 2 3 3 2 3 3 2" xfId="8304" xr:uid="{325A039F-3CF7-4552-9300-339A15E429D4}"/>
    <cellStyle name="Comma [0] 2 3 3 2 3 3 2 2" xfId="30171" xr:uid="{278574B5-E3BA-43A6-8438-61E9C9684811}"/>
    <cellStyle name="Comma [0] 2 3 3 2 3 3 3" xfId="8305" xr:uid="{D7745916-01C5-474E-B0A8-BC715CBA1D8D}"/>
    <cellStyle name="Comma [0] 2 3 3 2 3 3 3 2" xfId="30172" xr:uid="{D2EF2E78-806B-4891-8EDF-47067F00D8B0}"/>
    <cellStyle name="Comma [0] 2 3 3 2 3 3 4" xfId="8306" xr:uid="{8B43ADE7-6D34-41AC-A189-F3BF9F0BB94F}"/>
    <cellStyle name="Comma [0] 2 3 3 2 3 3 4 2" xfId="30173" xr:uid="{B9342D79-354F-40E6-922E-552B79CB586F}"/>
    <cellStyle name="Comma [0] 2 3 3 2 3 3 5" xfId="52736" xr:uid="{8C8CE7C0-16BD-4E0F-AEE7-6B7F499A5FEB}"/>
    <cellStyle name="Comma [0] 2 3 3 2 3 3 6" xfId="30170" xr:uid="{1BC2BEDF-E06F-40B6-A6C9-CA54136301B4}"/>
    <cellStyle name="Comma [0] 2 3 3 2 3 3 7" xfId="8303" xr:uid="{4CA328C9-37EA-4DDE-9E70-5AFD702F74AB}"/>
    <cellStyle name="Comma [0] 2 3 3 2 3 4" xfId="8307" xr:uid="{58F80852-0170-4994-B91D-FFDD0386FF8C}"/>
    <cellStyle name="Comma [0] 2 3 3 2 3 4 2" xfId="30174" xr:uid="{20AC7DFA-01AF-4DC5-B145-274C31791045}"/>
    <cellStyle name="Comma [0] 2 3 3 2 3 5" xfId="8308" xr:uid="{280352E0-2A53-4258-BBE4-952CDE324907}"/>
    <cellStyle name="Comma [0] 2 3 3 2 3 5 2" xfId="30175" xr:uid="{433B5EA7-CB6F-4960-B702-89DB36B97FD9}"/>
    <cellStyle name="Comma [0] 2 3 3 2 3 6" xfId="51693" xr:uid="{03C65CA4-0A58-480C-926E-8F3A1E891666}"/>
    <cellStyle name="Comma [0] 2 3 3 2 3 7" xfId="30164" xr:uid="{F812BE23-464A-435F-A82B-AFDAB5343E3E}"/>
    <cellStyle name="Comma [0] 2 3 3 2 3 8" xfId="8297" xr:uid="{FCDAEE32-4289-440C-9B1F-3E28881D151E}"/>
    <cellStyle name="Comma [0] 2 3 3 2 4" xfId="3640" xr:uid="{65FD28F1-7A87-4E30-95F6-B2F7DFDABAE2}"/>
    <cellStyle name="Comma [0] 2 3 3 2 4 2" xfId="5582" xr:uid="{149DC1C5-BF77-4EA2-88FA-43B7AC83798E}"/>
    <cellStyle name="Comma [0] 2 3 3 2 4 2 2" xfId="8311" xr:uid="{EE8FC5A5-F9B5-4048-9E93-1DE1EAD327A4}"/>
    <cellStyle name="Comma [0] 2 3 3 2 4 2 2 2" xfId="30178" xr:uid="{0D12964D-97C3-4FC6-97AA-52F134EBA734}"/>
    <cellStyle name="Comma [0] 2 3 3 2 4 2 3" xfId="8312" xr:uid="{609A03B2-985C-416F-994B-B261358290AA}"/>
    <cellStyle name="Comma [0] 2 3 3 2 4 2 3 2" xfId="30179" xr:uid="{939FC825-1003-4F5E-8DD4-A3292CBF5B5E}"/>
    <cellStyle name="Comma [0] 2 3 3 2 4 2 4" xfId="8313" xr:uid="{12D721F7-F1E3-4C34-9F0B-0097740B6DC2}"/>
    <cellStyle name="Comma [0] 2 3 3 2 4 2 4 2" xfId="30180" xr:uid="{9AC741C8-FD21-4FA9-885D-A535C3F5ED6F}"/>
    <cellStyle name="Comma [0] 2 3 3 2 4 2 5" xfId="8314" xr:uid="{DB0D11F5-DEB1-4974-8805-CABDAE8522B7}"/>
    <cellStyle name="Comma [0] 2 3 3 2 4 2 5 2" xfId="30181" xr:uid="{59420956-6F2F-4AF5-AC09-00A1C32925ED}"/>
    <cellStyle name="Comma [0] 2 3 3 2 4 2 6" xfId="55669" xr:uid="{0A4D4794-4E70-4966-B035-D6CAEE1F7133}"/>
    <cellStyle name="Comma [0] 2 3 3 2 4 2 7" xfId="30177" xr:uid="{AE652B83-F67C-4EC2-93E1-78D8E91FDB49}"/>
    <cellStyle name="Comma [0] 2 3 3 2 4 2 8" xfId="8310" xr:uid="{2F4B09A5-89B8-4CE8-B97D-79E165196DC5}"/>
    <cellStyle name="Comma [0] 2 3 3 2 4 3" xfId="8315" xr:uid="{6C9BC42A-8759-49A3-983F-F636F8BE2437}"/>
    <cellStyle name="Comma [0] 2 3 3 2 4 3 2" xfId="30182" xr:uid="{F04F0EDB-8476-4087-B756-1ECDC52F0945}"/>
    <cellStyle name="Comma [0] 2 3 3 2 4 4" xfId="8316" xr:uid="{43A0B46D-0664-4D4B-980E-E11ABFB898A0}"/>
    <cellStyle name="Comma [0] 2 3 3 2 4 4 2" xfId="30183" xr:uid="{12C74866-04AB-483C-AB82-8C480F69604B}"/>
    <cellStyle name="Comma [0] 2 3 3 2 4 5" xfId="8317" xr:uid="{F281E4A9-3963-4241-B71D-0C81F6C97EF2}"/>
    <cellStyle name="Comma [0] 2 3 3 2 4 5 2" xfId="30184" xr:uid="{D1A15C6D-3212-4C85-BA2A-D5A951731266}"/>
    <cellStyle name="Comma [0] 2 3 3 2 4 6" xfId="8318" xr:uid="{88029AB4-4881-4BA8-B710-99CCA52F452C}"/>
    <cellStyle name="Comma [0] 2 3 3 2 4 6 2" xfId="30185" xr:uid="{C79C455F-2426-44B8-8EB0-4FDB9F4C5B3C}"/>
    <cellStyle name="Comma [0] 2 3 3 2 4 7" xfId="53727" xr:uid="{45A909A3-2D8E-4C3D-933E-88C649BF571D}"/>
    <cellStyle name="Comma [0] 2 3 3 2 4 8" xfId="30176" xr:uid="{59D58356-2C6F-41A5-B29A-038A2B967524}"/>
    <cellStyle name="Comma [0] 2 3 3 2 4 9" xfId="8309" xr:uid="{CE61448C-7144-40E5-A0B3-DF3554201B80}"/>
    <cellStyle name="Comma [0] 2 3 3 2 5" xfId="4313" xr:uid="{38330535-9030-4557-9CE0-409251295D75}"/>
    <cellStyle name="Comma [0] 2 3 3 2 5 2" xfId="8320" xr:uid="{C955057B-EB5F-4100-BF03-5ED655ECE8E6}"/>
    <cellStyle name="Comma [0] 2 3 3 2 5 2 2" xfId="30187" xr:uid="{E1ECABF3-710A-417E-8363-6A7EBF2EA333}"/>
    <cellStyle name="Comma [0] 2 3 3 2 5 3" xfId="8321" xr:uid="{ED91CBD5-015E-4A8A-8AFD-DEDF38CEE89F}"/>
    <cellStyle name="Comma [0] 2 3 3 2 5 3 2" xfId="30188" xr:uid="{C14A6DCB-4DB3-486C-909D-B0CDE4F6F4E3}"/>
    <cellStyle name="Comma [0] 2 3 3 2 5 4" xfId="8322" xr:uid="{B088CEB5-0E64-43AF-A40A-C51BBDADE2D8}"/>
    <cellStyle name="Comma [0] 2 3 3 2 5 4 2" xfId="30189" xr:uid="{1A533D91-3E19-43A3-AEAE-DCA09AA1D210}"/>
    <cellStyle name="Comma [0] 2 3 3 2 5 5" xfId="8323" xr:uid="{F1A7B970-7584-4F6B-A4C5-93FB331C8046}"/>
    <cellStyle name="Comma [0] 2 3 3 2 5 5 2" xfId="30190" xr:uid="{5F470925-C2DD-4CAE-B6A8-011844288F55}"/>
    <cellStyle name="Comma [0] 2 3 3 2 5 6" xfId="54400" xr:uid="{FB9541AE-B920-48CA-9552-135AB2E60970}"/>
    <cellStyle name="Comma [0] 2 3 3 2 5 7" xfId="30186" xr:uid="{5A6B1252-1F34-4310-B716-52AAD6F7E357}"/>
    <cellStyle name="Comma [0] 2 3 3 2 5 8" xfId="8319" xr:uid="{67A5E4BF-38F3-4B5C-A06D-A5241AB1F575}"/>
    <cellStyle name="Comma [0] 2 3 3 2 6" xfId="2127" xr:uid="{2E720281-C072-49CF-AAE3-D8DE3EB00B9E}"/>
    <cellStyle name="Comma [0] 2 3 3 2 6 2" xfId="8325" xr:uid="{38677DF6-6F8A-4C83-84C9-1E85204D9B44}"/>
    <cellStyle name="Comma [0] 2 3 3 2 6 2 2" xfId="30192" xr:uid="{EA52F652-616F-42DD-AA5E-3A90BE4955E0}"/>
    <cellStyle name="Comma [0] 2 3 3 2 6 3" xfId="8326" xr:uid="{4D3D977E-6C0E-4378-8083-607F09D0300F}"/>
    <cellStyle name="Comma [0] 2 3 3 2 6 3 2" xfId="30193" xr:uid="{A6469691-817C-4719-BDE6-E0F6CC78DE12}"/>
    <cellStyle name="Comma [0] 2 3 3 2 6 4" xfId="8327" xr:uid="{DED5B35F-065A-4CBF-AB09-A3F7526F5E75}"/>
    <cellStyle name="Comma [0] 2 3 3 2 6 4 2" xfId="30194" xr:uid="{402F4DB4-57CB-44D4-B940-9F1505EB7D7D}"/>
    <cellStyle name="Comma [0] 2 3 3 2 6 5" xfId="52216" xr:uid="{9BDD3F00-C038-474D-AC91-98BCD27B5C4D}"/>
    <cellStyle name="Comma [0] 2 3 3 2 6 6" xfId="30191" xr:uid="{87661834-158E-491E-86C2-183BF686FE18}"/>
    <cellStyle name="Comma [0] 2 3 3 2 6 7" xfId="8324" xr:uid="{621F9C87-A1DC-4095-AB33-8B25EF560074}"/>
    <cellStyle name="Comma [0] 2 3 3 2 7" xfId="8328" xr:uid="{3A6551D7-E1EF-4314-B465-179D8CF4D80B}"/>
    <cellStyle name="Comma [0] 2 3 3 2 7 2" xfId="30195" xr:uid="{7A438351-E719-428B-AC7C-6CA08F66F2EF}"/>
    <cellStyle name="Comma [0] 2 3 3 2 8" xfId="8329" xr:uid="{ABED6A33-8825-464D-B9F7-FC71EF1AF3D2}"/>
    <cellStyle name="Comma [0] 2 3 3 2 8 2" xfId="30196" xr:uid="{EAAD8144-C7E1-4442-A761-2021B920BCA9}"/>
    <cellStyle name="Comma [0] 2 3 3 2 9" xfId="50696" xr:uid="{BD7C471D-3F18-4217-BE92-E1582BA5BD62}"/>
    <cellStyle name="Comma [0] 2 3 3 3" xfId="859" xr:uid="{9A39E11C-2E1B-40BD-9B95-280E42812A0D}"/>
    <cellStyle name="Comma [0] 2 3 3 3 2" xfId="4562" xr:uid="{720A4266-FA45-4B8B-8DAC-BE54DB6B49E3}"/>
    <cellStyle name="Comma [0] 2 3 3 3 2 2" xfId="8332" xr:uid="{09938FDA-71FF-421E-9132-7F8E7252F8B0}"/>
    <cellStyle name="Comma [0] 2 3 3 3 2 2 2" xfId="30199" xr:uid="{ABAE8577-9E9A-4934-BE0D-22003470EF1A}"/>
    <cellStyle name="Comma [0] 2 3 3 3 2 3" xfId="8333" xr:uid="{B2A9EA80-03F0-4EB5-8FC9-5FCF453B86BD}"/>
    <cellStyle name="Comma [0] 2 3 3 3 2 3 2" xfId="30200" xr:uid="{D50E11FA-BAA2-47F8-AE8A-C309D79F3A07}"/>
    <cellStyle name="Comma [0] 2 3 3 3 2 4" xfId="8334" xr:uid="{AF79CB6C-18F1-47A7-863D-BCF39907A659}"/>
    <cellStyle name="Comma [0] 2 3 3 3 2 4 2" xfId="30201" xr:uid="{2CD4DF86-301D-4C96-8E17-6428BAA4A46F}"/>
    <cellStyle name="Comma [0] 2 3 3 3 2 5" xfId="8335" xr:uid="{96112177-24F2-4138-B2DF-F861ACD916C2}"/>
    <cellStyle name="Comma [0] 2 3 3 3 2 5 2" xfId="30202" xr:uid="{4F57A3E5-2856-4EF0-AE0C-2A0A34C385CE}"/>
    <cellStyle name="Comma [0] 2 3 3 3 2 6" xfId="54649" xr:uid="{56C58E86-82E3-44C1-A5AA-8B63011DAA53}"/>
    <cellStyle name="Comma [0] 2 3 3 3 2 7" xfId="30198" xr:uid="{ECA61E19-209B-4819-A393-510C07FF6037}"/>
    <cellStyle name="Comma [0] 2 3 3 3 2 8" xfId="8331" xr:uid="{E88B0D93-EB2E-4E68-AFF1-167095E2D6DE}"/>
    <cellStyle name="Comma [0] 2 3 3 3 3" xfId="2897" xr:uid="{A777B9B1-A8AF-41E6-875A-7B83D692F804}"/>
    <cellStyle name="Comma [0] 2 3 3 3 3 2" xfId="8337" xr:uid="{B9D2400B-4667-4BE6-875B-2725050A04F6}"/>
    <cellStyle name="Comma [0] 2 3 3 3 3 2 2" xfId="30204" xr:uid="{183674D9-BE4E-45F0-B758-BC5DB6A97EEB}"/>
    <cellStyle name="Comma [0] 2 3 3 3 3 3" xfId="8338" xr:uid="{76F3EF4D-FE07-47DA-A711-C4CE5DDBFD77}"/>
    <cellStyle name="Comma [0] 2 3 3 3 3 3 2" xfId="30205" xr:uid="{0C48164F-3AE3-48EE-B078-1DD1DEB826A3}"/>
    <cellStyle name="Comma [0] 2 3 3 3 3 4" xfId="8339" xr:uid="{D82D5D3B-3B2C-4430-93CF-C0A5BAC577FC}"/>
    <cellStyle name="Comma [0] 2 3 3 3 3 4 2" xfId="30206" xr:uid="{96DD1A1A-2DAA-4640-BFCF-00874BDAE869}"/>
    <cellStyle name="Comma [0] 2 3 3 3 3 5" xfId="52984" xr:uid="{7F085E44-EB59-4CEC-886F-816E7CE35E9C}"/>
    <cellStyle name="Comma [0] 2 3 3 3 3 6" xfId="30203" xr:uid="{FA9F486C-A6F7-4C3C-9315-0C12A31C3E2D}"/>
    <cellStyle name="Comma [0] 2 3 3 3 3 7" xfId="8336" xr:uid="{55A1883A-B143-4E44-8AB8-55C219AE5CDE}"/>
    <cellStyle name="Comma [0] 2 3 3 3 4" xfId="8340" xr:uid="{DB6B0534-140F-4761-BE3E-4A1CBC937643}"/>
    <cellStyle name="Comma [0] 2 3 3 3 4 2" xfId="30207" xr:uid="{7E58B55B-DA94-4356-AB7C-EF7F2FACB249}"/>
    <cellStyle name="Comma [0] 2 3 3 3 5" xfId="8341" xr:uid="{D62E9641-CC6A-432E-AAB6-0950963855BD}"/>
    <cellStyle name="Comma [0] 2 3 3 3 5 2" xfId="30208" xr:uid="{EFD4BED2-CF7B-4E32-8CFE-1391BB71B614}"/>
    <cellStyle name="Comma [0] 2 3 3 3 6" xfId="50951" xr:uid="{7589566B-85A1-4728-A649-6654A933281D}"/>
    <cellStyle name="Comma [0] 2 3 3 3 7" xfId="30197" xr:uid="{4173FD6A-CAA3-434C-884C-ADAB7AD107A5}"/>
    <cellStyle name="Comma [0] 2 3 3 3 8" xfId="8330" xr:uid="{64F6571B-41F8-4667-B379-127F54F58818}"/>
    <cellStyle name="Comma [0] 2 3 3 4" xfId="1354" xr:uid="{2A80EB67-0F0A-48D3-A455-6B8D7F615FF9}"/>
    <cellStyle name="Comma [0] 2 3 3 4 2" xfId="5031" xr:uid="{E6B15C43-BB28-46E2-A407-3BE0B07BD957}"/>
    <cellStyle name="Comma [0] 2 3 3 4 2 2" xfId="8344" xr:uid="{A067D90D-A10B-4848-8591-0B7014D8A735}"/>
    <cellStyle name="Comma [0] 2 3 3 4 2 2 2" xfId="30211" xr:uid="{B88BD58A-BA2D-4865-BB16-1C10359973AA}"/>
    <cellStyle name="Comma [0] 2 3 3 4 2 3" xfId="8345" xr:uid="{206F2262-8DEE-4CB2-A7EE-C8B9B6C2D96A}"/>
    <cellStyle name="Comma [0] 2 3 3 4 2 3 2" xfId="30212" xr:uid="{FB666257-C71A-4F1B-B51C-8D4D3A218BAC}"/>
    <cellStyle name="Comma [0] 2 3 3 4 2 4" xfId="8346" xr:uid="{E763CCB8-1524-45D6-93CE-76355A06A561}"/>
    <cellStyle name="Comma [0] 2 3 3 4 2 4 2" xfId="30213" xr:uid="{FA377137-1E52-4D0A-83D6-EF8CC3DF6A7D}"/>
    <cellStyle name="Comma [0] 2 3 3 4 2 5" xfId="8347" xr:uid="{62536DC3-C295-468A-B6CE-E6275876BAFA}"/>
    <cellStyle name="Comma [0] 2 3 3 4 2 5 2" xfId="30214" xr:uid="{5B616380-0CC5-4636-80A9-DCFFCC077643}"/>
    <cellStyle name="Comma [0] 2 3 3 4 2 6" xfId="55118" xr:uid="{52AD1BF7-FDE9-4150-800E-6F89CE2D7785}"/>
    <cellStyle name="Comma [0] 2 3 3 4 2 7" xfId="30210" xr:uid="{4B82C3D9-B373-458E-8247-314989438A14}"/>
    <cellStyle name="Comma [0] 2 3 3 4 2 8" xfId="8343" xr:uid="{39693324-CE82-4267-98B5-EBCE5784617D}"/>
    <cellStyle name="Comma [0] 2 3 3 4 3" xfId="2400" xr:uid="{5F7AD1AA-470C-4FF8-9883-8A5A4CD08E1D}"/>
    <cellStyle name="Comma [0] 2 3 3 4 3 2" xfId="8349" xr:uid="{8AF9C887-ACD5-4529-BF9C-D0FBF7C0618C}"/>
    <cellStyle name="Comma [0] 2 3 3 4 3 2 2" xfId="30216" xr:uid="{DCE1DAA3-CB20-4CEA-A64E-080BACA18C5C}"/>
    <cellStyle name="Comma [0] 2 3 3 4 3 3" xfId="8350" xr:uid="{1D0D5C21-17AA-41B8-BE8B-A3023FB4E013}"/>
    <cellStyle name="Comma [0] 2 3 3 4 3 3 2" xfId="30217" xr:uid="{4E137EB6-248D-42BC-8546-3DE39AA919D0}"/>
    <cellStyle name="Comma [0] 2 3 3 4 3 4" xfId="8351" xr:uid="{D4720736-5012-4ABA-BA75-F956D09C72C7}"/>
    <cellStyle name="Comma [0] 2 3 3 4 3 4 2" xfId="30218" xr:uid="{0748002D-7385-4485-8408-DF365EA4D438}"/>
    <cellStyle name="Comma [0] 2 3 3 4 3 5" xfId="52488" xr:uid="{CC4416A1-C148-40FF-AD0E-E283483B3FE7}"/>
    <cellStyle name="Comma [0] 2 3 3 4 3 6" xfId="30215" xr:uid="{D4A09EF7-BE2A-4526-B728-255AEC9DFE8A}"/>
    <cellStyle name="Comma [0] 2 3 3 4 3 7" xfId="8348" xr:uid="{23E6762B-AB6B-495F-B304-1366100A2932}"/>
    <cellStyle name="Comma [0] 2 3 3 4 4" xfId="8352" xr:uid="{7602532D-C62F-4433-A533-A21F12406900}"/>
    <cellStyle name="Comma [0] 2 3 3 4 4 2" xfId="30219" xr:uid="{04FBB847-2174-45C8-AE2D-31F2328C73BA}"/>
    <cellStyle name="Comma [0] 2 3 3 4 5" xfId="8353" xr:uid="{CEC2FD1D-192C-44C5-AC36-2C04EC5BED7C}"/>
    <cellStyle name="Comma [0] 2 3 3 4 5 2" xfId="30220" xr:uid="{FA58DF54-FE10-4C0A-AF23-7B56C2F1891D}"/>
    <cellStyle name="Comma [0] 2 3 3 4 6" xfId="51446" xr:uid="{A25F666C-5E0A-4F1A-BDA3-1E88B943484C}"/>
    <cellStyle name="Comma [0] 2 3 3 4 7" xfId="30209" xr:uid="{B3FE67FC-EAAD-4AD7-A5DC-1E3FF5597BB5}"/>
    <cellStyle name="Comma [0] 2 3 3 4 8" xfId="8342" xr:uid="{A58ECAC9-4500-4378-8458-449A0A33B6EE}"/>
    <cellStyle name="Comma [0] 2 3 3 5" xfId="3391" xr:uid="{9B108F32-F5C2-42A4-896B-EB55FDA42B74}"/>
    <cellStyle name="Comma [0] 2 3 3 5 2" xfId="5398" xr:uid="{DF5884E4-B085-4661-98F9-AD06924901AD}"/>
    <cellStyle name="Comma [0] 2 3 3 5 2 2" xfId="8356" xr:uid="{1069438E-D3A3-490D-B87C-EEC62413F1ED}"/>
    <cellStyle name="Comma [0] 2 3 3 5 2 2 2" xfId="30223" xr:uid="{FB9EF05A-7023-4A50-A05A-EBF4F27D699B}"/>
    <cellStyle name="Comma [0] 2 3 3 5 2 3" xfId="8357" xr:uid="{DDE6581F-0523-4441-B92F-D60CFAF6636C}"/>
    <cellStyle name="Comma [0] 2 3 3 5 2 3 2" xfId="30224" xr:uid="{A0078E88-E191-447F-870E-0E883D9CF102}"/>
    <cellStyle name="Comma [0] 2 3 3 5 2 4" xfId="8358" xr:uid="{6C82E3E4-7275-46B9-8049-DAE8D43FCF1F}"/>
    <cellStyle name="Comma [0] 2 3 3 5 2 4 2" xfId="30225" xr:uid="{71C6016D-39D3-443A-A134-8744BD301CA6}"/>
    <cellStyle name="Comma [0] 2 3 3 5 2 5" xfId="8359" xr:uid="{84CD5D6D-FDDA-416B-806B-B04A94C8C60D}"/>
    <cellStyle name="Comma [0] 2 3 3 5 2 5 2" xfId="30226" xr:uid="{55ECDAE9-B39E-4026-90A5-FC06B854AA29}"/>
    <cellStyle name="Comma [0] 2 3 3 5 2 6" xfId="55485" xr:uid="{A3EDBFDE-553C-47A7-9B60-C61B33EFDA99}"/>
    <cellStyle name="Comma [0] 2 3 3 5 2 7" xfId="30222" xr:uid="{FC9C5C8B-187B-4129-A876-CEB5F84326A9}"/>
    <cellStyle name="Comma [0] 2 3 3 5 2 8" xfId="8355" xr:uid="{B7789B17-B168-49FF-94FA-684C36C805E1}"/>
    <cellStyle name="Comma [0] 2 3 3 5 3" xfId="8360" xr:uid="{ACB5544E-4A52-420E-9E8A-4A279AE5AF49}"/>
    <cellStyle name="Comma [0] 2 3 3 5 3 2" xfId="30227" xr:uid="{208B8A83-9332-4A1F-AB6B-7BFEC4A9A8A5}"/>
    <cellStyle name="Comma [0] 2 3 3 5 4" xfId="8361" xr:uid="{B5C298B4-FA08-4E3E-B200-4C19B1D18590}"/>
    <cellStyle name="Comma [0] 2 3 3 5 4 2" xfId="30228" xr:uid="{E8617123-CD01-43AB-BC48-A601ADFE32F7}"/>
    <cellStyle name="Comma [0] 2 3 3 5 5" xfId="8362" xr:uid="{D19EC32C-44A1-440C-89AF-5AD4C7ACE43F}"/>
    <cellStyle name="Comma [0] 2 3 3 5 5 2" xfId="30229" xr:uid="{CBF93CAB-F81B-4E41-AF3E-A3860CE04E4C}"/>
    <cellStyle name="Comma [0] 2 3 3 5 6" xfId="8363" xr:uid="{9E79723D-82FC-40F2-8397-A8A79FB92544}"/>
    <cellStyle name="Comma [0] 2 3 3 5 6 2" xfId="30230" xr:uid="{4B11DA22-0204-42B3-9437-D9DAB76809F2}"/>
    <cellStyle name="Comma [0] 2 3 3 5 7" xfId="53478" xr:uid="{3C38289D-C33F-429D-A3DE-BF4E591D6370}"/>
    <cellStyle name="Comma [0] 2 3 3 5 8" xfId="30221" xr:uid="{ADFD13D1-38E6-44AA-8562-720D9B145AE6}"/>
    <cellStyle name="Comma [0] 2 3 3 5 9" xfId="8354" xr:uid="{35935FAC-B6A6-4A30-9E01-4FF72066E30E}"/>
    <cellStyle name="Comma [0] 2 3 3 6" xfId="4021" xr:uid="{185A04CE-CCB5-4DCE-9FDD-E33CA0481D51}"/>
    <cellStyle name="Comma [0] 2 3 3 6 2" xfId="8365" xr:uid="{29280427-4C94-4377-A399-E6DA06FABDD1}"/>
    <cellStyle name="Comma [0] 2 3 3 6 2 2" xfId="30232" xr:uid="{AEA1370D-C8AD-413C-8835-623DE4F50162}"/>
    <cellStyle name="Comma [0] 2 3 3 6 3" xfId="8366" xr:uid="{51E87B46-3398-492C-9DAD-EA82A08A1003}"/>
    <cellStyle name="Comma [0] 2 3 3 6 3 2" xfId="30233" xr:uid="{97186BD5-9896-4B9C-8CBA-98114912EBA8}"/>
    <cellStyle name="Comma [0] 2 3 3 6 4" xfId="8367" xr:uid="{488592F1-7A7C-4D2B-A23A-E6833CA50063}"/>
    <cellStyle name="Comma [0] 2 3 3 6 4 2" xfId="30234" xr:uid="{E3D31210-3E8A-4886-84F3-ECD178D9A94B}"/>
    <cellStyle name="Comma [0] 2 3 3 6 5" xfId="8368" xr:uid="{FA8F6086-B6D2-4D70-BEBB-41EDB15F611D}"/>
    <cellStyle name="Comma [0] 2 3 3 6 5 2" xfId="30235" xr:uid="{E92614D4-2288-4AAA-BDF9-EE5AE082510F}"/>
    <cellStyle name="Comma [0] 2 3 3 6 6" xfId="54108" xr:uid="{BFF49B72-08C7-4573-AB69-EF2D461A2E7A}"/>
    <cellStyle name="Comma [0] 2 3 3 6 7" xfId="30231" xr:uid="{87B12E6B-3BBD-4EE1-A8C5-C240D7E92457}"/>
    <cellStyle name="Comma [0] 2 3 3 6 8" xfId="8364" xr:uid="{82BAD038-B85E-4EF9-9212-5EEE30B7E99B}"/>
    <cellStyle name="Comma [0] 2 3 3 7" xfId="1880" xr:uid="{2175E10A-7539-4DAE-9ABF-2516C869AAA3}"/>
    <cellStyle name="Comma [0] 2 3 3 7 2" xfId="8370" xr:uid="{BF518397-5F05-4385-A1B2-6C8231019BA7}"/>
    <cellStyle name="Comma [0] 2 3 3 7 2 2" xfId="30237" xr:uid="{17E68B65-EFFF-42C0-AD0D-BF8281B6BCBE}"/>
    <cellStyle name="Comma [0] 2 3 3 7 3" xfId="8371" xr:uid="{8722D120-689A-42D0-B556-A91FDB95F889}"/>
    <cellStyle name="Comma [0] 2 3 3 7 3 2" xfId="30238" xr:uid="{3CAB8FE3-F04A-40D1-AE75-258ADCC5A00B}"/>
    <cellStyle name="Comma [0] 2 3 3 7 4" xfId="8372" xr:uid="{491DF9F7-EC87-425E-9580-49AE15224AE8}"/>
    <cellStyle name="Comma [0] 2 3 3 7 4 2" xfId="30239" xr:uid="{BB643F51-27F3-4500-BDA2-C18AD05B19B6}"/>
    <cellStyle name="Comma [0] 2 3 3 7 5" xfId="51969" xr:uid="{263CF999-9FE6-4E5D-B855-98DFD4DDB019}"/>
    <cellStyle name="Comma [0] 2 3 3 7 6" xfId="30236" xr:uid="{B5DF37EA-0C91-44EE-B7B2-A3B8DAE3C7BB}"/>
    <cellStyle name="Comma [0] 2 3 3 7 7" xfId="8369" xr:uid="{E56DC753-D6DE-415A-ADFD-5DEE82581639}"/>
    <cellStyle name="Comma [0] 2 3 3 8" xfId="8373" xr:uid="{961E4B47-50B1-43FF-A71A-161E5CDD8602}"/>
    <cellStyle name="Comma [0] 2 3 3 8 2" xfId="30240" xr:uid="{843BC092-EEEE-4772-BDB1-0A86564BEE66}"/>
    <cellStyle name="Comma [0] 2 3 3 9" xfId="8374" xr:uid="{F4B10531-0475-45EC-A126-BC8F8BCB3BD1}"/>
    <cellStyle name="Comma [0] 2 3 3 9 2" xfId="30241" xr:uid="{D6E63878-1EAC-45AD-945F-2339CF6FAEF4}"/>
    <cellStyle name="Comma [0] 2 3 4" xfId="480" xr:uid="{374F7415-66C4-4D16-BD09-1A91E1F26BC8}"/>
    <cellStyle name="Comma [0] 2 3 4 10" xfId="30242" xr:uid="{72F806E2-DE47-4D09-A133-01CC52FB4D97}"/>
    <cellStyle name="Comma [0] 2 3 4 11" xfId="8375" xr:uid="{F854E606-E1F5-457E-9E6B-7E9CADF39241}"/>
    <cellStyle name="Comma [0] 2 3 4 2" xfId="985" xr:uid="{7945C69A-6F99-4D5F-9023-F81209D238ED}"/>
    <cellStyle name="Comma [0] 2 3 4 2 2" xfId="4688" xr:uid="{A1121FB3-FFFD-4B3E-B733-EE238E42FFB8}"/>
    <cellStyle name="Comma [0] 2 3 4 2 2 2" xfId="8378" xr:uid="{7E147AEB-D460-4960-B0D4-67163E437932}"/>
    <cellStyle name="Comma [0] 2 3 4 2 2 2 2" xfId="30245" xr:uid="{E1AEFB4A-CD59-4160-ABC3-064A848C3ACE}"/>
    <cellStyle name="Comma [0] 2 3 4 2 2 3" xfId="8379" xr:uid="{ED129A28-E650-4572-A698-1E4519271EA3}"/>
    <cellStyle name="Comma [0] 2 3 4 2 2 3 2" xfId="30246" xr:uid="{0E603149-195B-4B79-B71E-6388C387B783}"/>
    <cellStyle name="Comma [0] 2 3 4 2 2 4" xfId="8380" xr:uid="{FEDCEA85-2E31-44D4-A8F1-CF27F268F409}"/>
    <cellStyle name="Comma [0] 2 3 4 2 2 4 2" xfId="30247" xr:uid="{A55565A5-5B59-4BDC-A12B-2E5D5010A71D}"/>
    <cellStyle name="Comma [0] 2 3 4 2 2 5" xfId="8381" xr:uid="{621E2CDA-0021-4ECE-B860-83F763314578}"/>
    <cellStyle name="Comma [0] 2 3 4 2 2 5 2" xfId="30248" xr:uid="{2CA3689F-EAD9-46A4-9978-AB133D677540}"/>
    <cellStyle name="Comma [0] 2 3 4 2 2 6" xfId="54775" xr:uid="{6571F63F-813A-4F2C-87F1-2CB6F748463A}"/>
    <cellStyle name="Comma [0] 2 3 4 2 2 7" xfId="30244" xr:uid="{C0D795D5-C0F1-4C81-AC6B-E208EEB8A891}"/>
    <cellStyle name="Comma [0] 2 3 4 2 2 8" xfId="8377" xr:uid="{E1E23D14-29AC-436E-9C29-A6A2BD3363DE}"/>
    <cellStyle name="Comma [0] 2 3 4 2 3" xfId="3023" xr:uid="{A663D53D-7C98-4066-850B-CA2E65A0DE70}"/>
    <cellStyle name="Comma [0] 2 3 4 2 3 2" xfId="8383" xr:uid="{272856EF-933A-479C-847F-2A859213196A}"/>
    <cellStyle name="Comma [0] 2 3 4 2 3 2 2" xfId="30250" xr:uid="{AD95C5E8-3AE5-4CFF-98AA-CF981B7C4D67}"/>
    <cellStyle name="Comma [0] 2 3 4 2 3 3" xfId="8384" xr:uid="{C30F5E8F-D534-4768-B091-EC477589C85B}"/>
    <cellStyle name="Comma [0] 2 3 4 2 3 3 2" xfId="30251" xr:uid="{397DD6F4-9332-42C7-B66B-2E65A5717A64}"/>
    <cellStyle name="Comma [0] 2 3 4 2 3 4" xfId="8385" xr:uid="{66586EBE-80AC-4DC5-8F0D-59DF127FE429}"/>
    <cellStyle name="Comma [0] 2 3 4 2 3 4 2" xfId="30252" xr:uid="{08D95A04-9920-42CC-8A56-E44A29E6ADF4}"/>
    <cellStyle name="Comma [0] 2 3 4 2 3 5" xfId="53110" xr:uid="{592FEA1D-18B5-40A0-872D-AC3C04A5242E}"/>
    <cellStyle name="Comma [0] 2 3 4 2 3 6" xfId="30249" xr:uid="{FA299C93-2A74-43CB-892F-1505F194BEF3}"/>
    <cellStyle name="Comma [0] 2 3 4 2 3 7" xfId="8382" xr:uid="{C62F160C-2248-4EC6-802E-40553FCAA78A}"/>
    <cellStyle name="Comma [0] 2 3 4 2 4" xfId="8386" xr:uid="{6CD3F6B8-B9A0-4E32-B13C-B056D9B1EC25}"/>
    <cellStyle name="Comma [0] 2 3 4 2 4 2" xfId="30253" xr:uid="{3E3A972C-2DB6-47F9-B627-DC934E753A50}"/>
    <cellStyle name="Comma [0] 2 3 4 2 5" xfId="8387" xr:uid="{448E2EE2-961E-41CC-A018-E211D9E3DD15}"/>
    <cellStyle name="Comma [0] 2 3 4 2 5 2" xfId="30254" xr:uid="{EFBC1BF3-F970-4E61-8C49-C1258992433B}"/>
    <cellStyle name="Comma [0] 2 3 4 2 6" xfId="51077" xr:uid="{38CD4453-FA1F-420F-AAEC-A408E8956C5C}"/>
    <cellStyle name="Comma [0] 2 3 4 2 7" xfId="30243" xr:uid="{BDF7A8E7-F003-46EA-867B-15BF1247CCC0}"/>
    <cellStyle name="Comma [0] 2 3 4 2 8" xfId="8376" xr:uid="{5EA59E5A-4F38-43BA-963F-497E7721070C}"/>
    <cellStyle name="Comma [0] 2 3 4 3" xfId="1479" xr:uid="{5B7AC916-8684-44F9-9453-1916E67F3A37}"/>
    <cellStyle name="Comma [0] 2 3 4 3 2" xfId="5122" xr:uid="{870F223E-215D-4CE9-9D2B-26FAC6028403}"/>
    <cellStyle name="Comma [0] 2 3 4 3 2 2" xfId="8390" xr:uid="{4D29E08C-FC6F-4A4D-8C90-073858CA559E}"/>
    <cellStyle name="Comma [0] 2 3 4 3 2 2 2" xfId="30257" xr:uid="{8E844B3F-CE57-4DA2-8E7B-3172C26ADCFD}"/>
    <cellStyle name="Comma [0] 2 3 4 3 2 3" xfId="8391" xr:uid="{5E22AA2A-CAB2-4836-976A-CE7B0849B5DB}"/>
    <cellStyle name="Comma [0] 2 3 4 3 2 3 2" xfId="30258" xr:uid="{91939709-9722-4EF3-AC4B-0AE33E7280F4}"/>
    <cellStyle name="Comma [0] 2 3 4 3 2 4" xfId="8392" xr:uid="{A7450DAD-E0EA-4E5E-94F8-D9FC368356FE}"/>
    <cellStyle name="Comma [0] 2 3 4 3 2 4 2" xfId="30259" xr:uid="{91F01A07-28A3-4202-A2F4-6FA59AE9EEE4}"/>
    <cellStyle name="Comma [0] 2 3 4 3 2 5" xfId="8393" xr:uid="{4390B82A-2F0E-41CB-A945-247E5A4B195E}"/>
    <cellStyle name="Comma [0] 2 3 4 3 2 5 2" xfId="30260" xr:uid="{2EE13FE1-463F-4C65-8974-6B60A877B60A}"/>
    <cellStyle name="Comma [0] 2 3 4 3 2 6" xfId="55209" xr:uid="{88E170CD-681A-4D10-8443-1DC801F995A7}"/>
    <cellStyle name="Comma [0] 2 3 4 3 2 7" xfId="30256" xr:uid="{CEBA7360-C56A-4710-B831-2798B3A74486}"/>
    <cellStyle name="Comma [0] 2 3 4 3 2 8" xfId="8389" xr:uid="{4058C577-2999-45FD-BCB1-F25ADFAD811E}"/>
    <cellStyle name="Comma [0] 2 3 4 3 3" xfId="2526" xr:uid="{A14D1956-6454-4E7D-8273-E9C7354D7BA9}"/>
    <cellStyle name="Comma [0] 2 3 4 3 3 2" xfId="8395" xr:uid="{700F022D-F8C3-40B6-8010-633B732FC2FF}"/>
    <cellStyle name="Comma [0] 2 3 4 3 3 2 2" xfId="30262" xr:uid="{56289DD3-C8B2-49E4-8316-E3FA8C433E21}"/>
    <cellStyle name="Comma [0] 2 3 4 3 3 3" xfId="8396" xr:uid="{583333B3-14CF-4F29-A3ED-38C15A11FB5F}"/>
    <cellStyle name="Comma [0] 2 3 4 3 3 3 2" xfId="30263" xr:uid="{15A42CE1-35FD-410C-9C13-24EDB6A4AC14}"/>
    <cellStyle name="Comma [0] 2 3 4 3 3 4" xfId="8397" xr:uid="{7D1967C1-B769-43FC-A7F2-BFB0C299D85D}"/>
    <cellStyle name="Comma [0] 2 3 4 3 3 4 2" xfId="30264" xr:uid="{5CFDBA40-47C2-4949-BE5C-7AA0565BFAEB}"/>
    <cellStyle name="Comma [0] 2 3 4 3 3 5" xfId="52614" xr:uid="{A8A94AAD-7456-47B9-9222-6C4276C50966}"/>
    <cellStyle name="Comma [0] 2 3 4 3 3 6" xfId="30261" xr:uid="{42EA3866-85B3-47C9-971F-2F842BFFED63}"/>
    <cellStyle name="Comma [0] 2 3 4 3 3 7" xfId="8394" xr:uid="{74667F49-83B3-49ED-808E-06C25D65C8D8}"/>
    <cellStyle name="Comma [0] 2 3 4 3 4" xfId="8398" xr:uid="{ECA4DD7B-0C3D-46B5-B4A0-564E5261C354}"/>
    <cellStyle name="Comma [0] 2 3 4 3 4 2" xfId="30265" xr:uid="{DEC6BA49-D326-4469-BA75-21755672D363}"/>
    <cellStyle name="Comma [0] 2 3 4 3 5" xfId="8399" xr:uid="{C481CCFA-8C23-4A82-BFF9-62DD98B06D98}"/>
    <cellStyle name="Comma [0] 2 3 4 3 5 2" xfId="30266" xr:uid="{E3FD27E2-E0AB-4966-B497-5449E47429CE}"/>
    <cellStyle name="Comma [0] 2 3 4 3 6" xfId="51571" xr:uid="{48CF5CF7-92EF-4D78-8D10-0E3E94B4A22B}"/>
    <cellStyle name="Comma [0] 2 3 4 3 7" xfId="30255" xr:uid="{D405A498-E82D-4427-B00B-03E454FA169B}"/>
    <cellStyle name="Comma [0] 2 3 4 3 8" xfId="8388" xr:uid="{45E9A1CD-2424-4280-9186-6EAB01D92618}"/>
    <cellStyle name="Comma [0] 2 3 4 4" xfId="3518" xr:uid="{8515374F-9E03-479B-8E29-6BA8B1597E05}"/>
    <cellStyle name="Comma [0] 2 3 4 4 2" xfId="5490" xr:uid="{EAB9E19B-0DF6-4E5A-94D5-4CE7F07FC80A}"/>
    <cellStyle name="Comma [0] 2 3 4 4 2 2" xfId="8402" xr:uid="{43FD51B1-A2C8-4191-A7EA-A20A2B176DCB}"/>
    <cellStyle name="Comma [0] 2 3 4 4 2 2 2" xfId="30269" xr:uid="{D227C341-09DC-4CCE-9219-ED54350519F7}"/>
    <cellStyle name="Comma [0] 2 3 4 4 2 3" xfId="8403" xr:uid="{90816799-B408-45B3-A4C6-EC88E1C48FFA}"/>
    <cellStyle name="Comma [0] 2 3 4 4 2 3 2" xfId="30270" xr:uid="{A4A2EDA3-0640-42B5-9285-7F5E733094BE}"/>
    <cellStyle name="Comma [0] 2 3 4 4 2 4" xfId="8404" xr:uid="{D45132B2-4709-464F-A106-05CA81C087F8}"/>
    <cellStyle name="Comma [0] 2 3 4 4 2 4 2" xfId="30271" xr:uid="{AA2BE234-694D-4445-B20B-EE73941CC048}"/>
    <cellStyle name="Comma [0] 2 3 4 4 2 5" xfId="8405" xr:uid="{B8250713-60FB-4610-9DC8-453399823F9F}"/>
    <cellStyle name="Comma [0] 2 3 4 4 2 5 2" xfId="30272" xr:uid="{D6CC4BF6-570D-4767-85BF-6027583058CC}"/>
    <cellStyle name="Comma [0] 2 3 4 4 2 6" xfId="55577" xr:uid="{95B78A13-236F-41AC-AEE6-B3DF3412DA0C}"/>
    <cellStyle name="Comma [0] 2 3 4 4 2 7" xfId="30268" xr:uid="{57603545-E6EB-4743-A659-078BBE272BA9}"/>
    <cellStyle name="Comma [0] 2 3 4 4 2 8" xfId="8401" xr:uid="{28B7514D-A6DC-4E66-897B-4C7068B02FEA}"/>
    <cellStyle name="Comma [0] 2 3 4 4 3" xfId="8406" xr:uid="{EA593D9F-208F-489E-B1BA-1FA631E58F72}"/>
    <cellStyle name="Comma [0] 2 3 4 4 3 2" xfId="30273" xr:uid="{A06DD868-D79D-4B15-AEC3-D68E4256195D}"/>
    <cellStyle name="Comma [0] 2 3 4 4 4" xfId="8407" xr:uid="{FADBFB1B-D94D-4495-9F8D-69EFE0BF76EE}"/>
    <cellStyle name="Comma [0] 2 3 4 4 4 2" xfId="30274" xr:uid="{8BC12DE1-0F82-4138-8DB2-867ADDB211F5}"/>
    <cellStyle name="Comma [0] 2 3 4 4 5" xfId="8408" xr:uid="{462FDBF8-CEE6-4B90-8C3F-1F2EE1003660}"/>
    <cellStyle name="Comma [0] 2 3 4 4 5 2" xfId="30275" xr:uid="{63B950BC-D29B-4231-B6EF-155EA61B7C4D}"/>
    <cellStyle name="Comma [0] 2 3 4 4 6" xfId="8409" xr:uid="{01E0FBFE-FED5-4CF8-81E0-367083FDBD9C}"/>
    <cellStyle name="Comma [0] 2 3 4 4 6 2" xfId="30276" xr:uid="{664CB963-6460-4FA3-8A60-08DED63B1F5B}"/>
    <cellStyle name="Comma [0] 2 3 4 4 7" xfId="53605" xr:uid="{EBA1A409-4FDB-401D-A416-D43C1CEC1749}"/>
    <cellStyle name="Comma [0] 2 3 4 4 8" xfId="30267" xr:uid="{2500952E-5CC6-4359-82D7-76BDC5B5D3B5}"/>
    <cellStyle name="Comma [0] 2 3 4 4 9" xfId="8400" xr:uid="{6478EC18-8B02-4029-B6E8-340F79AA3DF6}"/>
    <cellStyle name="Comma [0] 2 3 4 5" xfId="4191" xr:uid="{4F6A859B-0D47-43F6-9911-C057F0F74C36}"/>
    <cellStyle name="Comma [0] 2 3 4 5 2" xfId="8411" xr:uid="{848C71FC-A1B4-42BE-A2E2-005C79BE8A13}"/>
    <cellStyle name="Comma [0] 2 3 4 5 2 2" xfId="30278" xr:uid="{145CCB59-268D-42CC-AD9B-137E7C5B9980}"/>
    <cellStyle name="Comma [0] 2 3 4 5 3" xfId="8412" xr:uid="{161FD73C-B27E-4BE4-9F38-C7FCDA9EC9CC}"/>
    <cellStyle name="Comma [0] 2 3 4 5 3 2" xfId="30279" xr:uid="{8B5414B6-05BB-4014-8453-A9D11984CF18}"/>
    <cellStyle name="Comma [0] 2 3 4 5 4" xfId="8413" xr:uid="{FBCCD0BE-C6A8-484D-BD4F-932A96BE114E}"/>
    <cellStyle name="Comma [0] 2 3 4 5 4 2" xfId="30280" xr:uid="{16B04DFB-987E-4B23-B5DB-BBD0F85B7356}"/>
    <cellStyle name="Comma [0] 2 3 4 5 5" xfId="8414" xr:uid="{51EE3C3B-4DFD-417A-8C07-1BA542A1D084}"/>
    <cellStyle name="Comma [0] 2 3 4 5 5 2" xfId="30281" xr:uid="{0FB872EE-2373-4FDB-A3DF-ABC754EA59AA}"/>
    <cellStyle name="Comma [0] 2 3 4 5 6" xfId="54278" xr:uid="{70D56E05-1931-4DA4-A647-157AADE1E6CF}"/>
    <cellStyle name="Comma [0] 2 3 4 5 7" xfId="30277" xr:uid="{D51A3AAA-E8B5-4A36-B572-5FA2B023EFFA}"/>
    <cellStyle name="Comma [0] 2 3 4 5 8" xfId="8410" xr:uid="{0952FF64-9975-4A90-80F3-48FFA9674981}"/>
    <cellStyle name="Comma [0] 2 3 4 6" xfId="2005" xr:uid="{EA45B131-AAA8-4FE0-B06E-DB8E972E262E}"/>
    <cellStyle name="Comma [0] 2 3 4 6 2" xfId="8416" xr:uid="{1E9CFD1F-E787-4CAE-BDD8-CE45FED65689}"/>
    <cellStyle name="Comma [0] 2 3 4 6 2 2" xfId="30283" xr:uid="{77974510-2DE6-4D05-955A-5C42E0E562BA}"/>
    <cellStyle name="Comma [0] 2 3 4 6 3" xfId="8417" xr:uid="{1EE865E6-C039-4BBB-8539-81E20A000F10}"/>
    <cellStyle name="Comma [0] 2 3 4 6 3 2" xfId="30284" xr:uid="{8ADB6FCA-455A-4D36-A970-F7ADA54E66DC}"/>
    <cellStyle name="Comma [0] 2 3 4 6 4" xfId="8418" xr:uid="{0CC4504F-B998-4E7F-8FB4-5BB1A8106244}"/>
    <cellStyle name="Comma [0] 2 3 4 6 4 2" xfId="30285" xr:uid="{CB014C05-944F-4D9E-8DCC-5153DAB53477}"/>
    <cellStyle name="Comma [0] 2 3 4 6 5" xfId="52094" xr:uid="{106F76D5-9190-4DB2-9D8D-66125F0CDAAE}"/>
    <cellStyle name="Comma [0] 2 3 4 6 6" xfId="30282" xr:uid="{9D28A952-4C00-4994-9C01-8798423E928F}"/>
    <cellStyle name="Comma [0] 2 3 4 6 7" xfId="8415" xr:uid="{A49E4D49-AB36-482A-BB1C-21DD4C60CE55}"/>
    <cellStyle name="Comma [0] 2 3 4 7" xfId="8419" xr:uid="{6E8E3ECD-0BDB-4DDB-B333-938281F2F595}"/>
    <cellStyle name="Comma [0] 2 3 4 7 2" xfId="30286" xr:uid="{DE20E48F-95AD-46A2-A33A-9A53C3CE9556}"/>
    <cellStyle name="Comma [0] 2 3 4 8" xfId="8420" xr:uid="{1A41CCD7-C658-4751-B351-55BFB418F0B5}"/>
    <cellStyle name="Comma [0] 2 3 4 8 2" xfId="30287" xr:uid="{5086DF5A-EEED-4842-AD85-9912B648A992}"/>
    <cellStyle name="Comma [0] 2 3 4 9" xfId="50574" xr:uid="{6E04856C-DC1D-41B5-AC22-E7A02FB2CC6F}"/>
    <cellStyle name="Comma [0] 2 3 5" xfId="737" xr:uid="{0C656A4F-E2C2-469F-A486-DC4F4C27DCC3}"/>
    <cellStyle name="Comma [0] 2 3 5 2" xfId="4440" xr:uid="{34005634-CAFA-4BA4-A56F-699882AE8862}"/>
    <cellStyle name="Comma [0] 2 3 5 2 2" xfId="8423" xr:uid="{8580D276-69B9-4AB6-AF8A-04CEA144552C}"/>
    <cellStyle name="Comma [0] 2 3 5 2 2 2" xfId="30290" xr:uid="{900CE90E-A271-411B-BCDA-E2C29943FFE7}"/>
    <cellStyle name="Comma [0] 2 3 5 2 3" xfId="8424" xr:uid="{02B73227-15D7-4C47-9942-36A65714712C}"/>
    <cellStyle name="Comma [0] 2 3 5 2 3 2" xfId="30291" xr:uid="{F63422ED-55F8-4811-B3C3-8408F7BAECB2}"/>
    <cellStyle name="Comma [0] 2 3 5 2 4" xfId="8425" xr:uid="{A979DBDB-E4AB-4090-8716-2B2FE1F64547}"/>
    <cellStyle name="Comma [0] 2 3 5 2 4 2" xfId="30292" xr:uid="{A4D4E74C-F940-467A-8218-134698A98E3A}"/>
    <cellStyle name="Comma [0] 2 3 5 2 5" xfId="8426" xr:uid="{D4F8909F-433A-4061-A965-0D2B277547A3}"/>
    <cellStyle name="Comma [0] 2 3 5 2 5 2" xfId="30293" xr:uid="{1C14ED4A-0555-4604-8195-EB4E1C74D7D1}"/>
    <cellStyle name="Comma [0] 2 3 5 2 6" xfId="54527" xr:uid="{6D9A93F8-AA40-4461-AAA2-E0CE09A54DE5}"/>
    <cellStyle name="Comma [0] 2 3 5 2 7" xfId="30289" xr:uid="{824BFAC7-D2F2-4471-9726-C55EF4792410}"/>
    <cellStyle name="Comma [0] 2 3 5 2 8" xfId="8422" xr:uid="{6334E64D-464C-4220-99F9-26F2150BF7CA}"/>
    <cellStyle name="Comma [0] 2 3 5 3" xfId="2775" xr:uid="{4E457146-EC78-4134-9E4D-CEF7F8501059}"/>
    <cellStyle name="Comma [0] 2 3 5 3 2" xfId="8428" xr:uid="{1F5DB0FA-FA47-45EF-9CB3-D55A26C86D4B}"/>
    <cellStyle name="Comma [0] 2 3 5 3 2 2" xfId="30295" xr:uid="{40DDD279-BB60-4192-BC31-4C1F08FE2D73}"/>
    <cellStyle name="Comma [0] 2 3 5 3 3" xfId="8429" xr:uid="{92436FE6-C49C-40CF-A4ED-F88A62D668C2}"/>
    <cellStyle name="Comma [0] 2 3 5 3 3 2" xfId="30296" xr:uid="{5C0DAFB2-34A6-4096-B7E4-C961CBBF3EC0}"/>
    <cellStyle name="Comma [0] 2 3 5 3 4" xfId="8430" xr:uid="{A5C8D2A7-8698-4475-B014-4F8F3564B1E0}"/>
    <cellStyle name="Comma [0] 2 3 5 3 4 2" xfId="30297" xr:uid="{D754687A-1414-4645-ACDB-488D7E8A1D4A}"/>
    <cellStyle name="Comma [0] 2 3 5 3 5" xfId="52862" xr:uid="{500D38A7-E3C1-4CA4-B777-4E38A86A838C}"/>
    <cellStyle name="Comma [0] 2 3 5 3 6" xfId="30294" xr:uid="{01E30FA9-DBAF-40F3-B51E-99D6B514A8C2}"/>
    <cellStyle name="Comma [0] 2 3 5 3 7" xfId="8427" xr:uid="{A8B013C5-674A-428B-8A7D-CED5A6A33DE7}"/>
    <cellStyle name="Comma [0] 2 3 5 4" xfId="8431" xr:uid="{52A95DCC-D483-4BAE-B774-6AE8FE46192F}"/>
    <cellStyle name="Comma [0] 2 3 5 4 2" xfId="30298" xr:uid="{D872D79B-7220-45F8-A2E2-E6E38D90C1A7}"/>
    <cellStyle name="Comma [0] 2 3 5 5" xfId="8432" xr:uid="{097B77D9-8F49-4A2F-B702-5C3ABEAC86AC}"/>
    <cellStyle name="Comma [0] 2 3 5 5 2" xfId="30299" xr:uid="{B4FA639A-EB7C-45ED-93D1-9289DDE5E696}"/>
    <cellStyle name="Comma [0] 2 3 5 6" xfId="50829" xr:uid="{43191859-EFE2-4016-BFCB-6E334BEAF98D}"/>
    <cellStyle name="Comma [0] 2 3 5 7" xfId="30288" xr:uid="{7AFB68A3-1770-43E0-B849-D730111C3C71}"/>
    <cellStyle name="Comma [0] 2 3 5 8" xfId="8421" xr:uid="{676E9BF9-D4D8-410C-9273-668B55E491DA}"/>
    <cellStyle name="Comma [0] 2 3 6" xfId="1232" xr:uid="{176116D6-011B-4690-8373-C29A12CAC989}"/>
    <cellStyle name="Comma [0] 2 3 6 2" xfId="4939" xr:uid="{96F26054-1070-4A96-8AA0-C44AD1CF1806}"/>
    <cellStyle name="Comma [0] 2 3 6 2 2" xfId="8435" xr:uid="{2DF0829F-1A5F-48A9-A944-2B28128EFB1D}"/>
    <cellStyle name="Comma [0] 2 3 6 2 2 2" xfId="30302" xr:uid="{96D6A22D-EBB7-4048-A7E2-F45BE9A1A166}"/>
    <cellStyle name="Comma [0] 2 3 6 2 3" xfId="8436" xr:uid="{7D7E8CDF-5CEB-408C-B2C1-BA2327D0A174}"/>
    <cellStyle name="Comma [0] 2 3 6 2 3 2" xfId="30303" xr:uid="{A3377378-4E76-4224-8815-5B2025B70E79}"/>
    <cellStyle name="Comma [0] 2 3 6 2 4" xfId="8437" xr:uid="{6733C9DD-D765-444A-9C6B-05912BA8D7D0}"/>
    <cellStyle name="Comma [0] 2 3 6 2 4 2" xfId="30304" xr:uid="{8E17DCFD-C1F0-47F1-817D-2B0CA3BEFB08}"/>
    <cellStyle name="Comma [0] 2 3 6 2 5" xfId="8438" xr:uid="{6BEDF8E2-01CA-41EB-BD92-09AF01A43704}"/>
    <cellStyle name="Comma [0] 2 3 6 2 5 2" xfId="30305" xr:uid="{B1482F14-4169-4733-A65C-ED91862A6CB5}"/>
    <cellStyle name="Comma [0] 2 3 6 2 6" xfId="55026" xr:uid="{8B479564-07D0-448C-B813-A2B289AC3306}"/>
    <cellStyle name="Comma [0] 2 3 6 2 7" xfId="30301" xr:uid="{1303C7D1-FEF5-419A-9776-FA2A4BF1B625}"/>
    <cellStyle name="Comma [0] 2 3 6 2 8" xfId="8434" xr:uid="{666095A8-B62E-46FC-A86D-4D0A40018D13}"/>
    <cellStyle name="Comma [0] 2 3 6 3" xfId="2271" xr:uid="{F544F972-A3C8-450E-A3CF-B9609A1B0295}"/>
    <cellStyle name="Comma [0] 2 3 6 3 2" xfId="8440" xr:uid="{F1D700D0-7379-4C84-A41C-07B83F915DFD}"/>
    <cellStyle name="Comma [0] 2 3 6 3 2 2" xfId="30307" xr:uid="{F8694717-8467-43FE-8ACB-6E5060CF2C7F}"/>
    <cellStyle name="Comma [0] 2 3 6 3 3" xfId="8441" xr:uid="{130DC964-28AD-463A-9616-04B302280B55}"/>
    <cellStyle name="Comma [0] 2 3 6 3 3 2" xfId="30308" xr:uid="{C0405E8B-CAD3-4734-BBC8-3CB9E4C80ABC}"/>
    <cellStyle name="Comma [0] 2 3 6 3 4" xfId="8442" xr:uid="{149D4DE9-131E-4311-AECD-8B5423AD113C}"/>
    <cellStyle name="Comma [0] 2 3 6 3 4 2" xfId="30309" xr:uid="{E8906F5A-76E5-4892-B89C-8F178ED491CF}"/>
    <cellStyle name="Comma [0] 2 3 6 3 5" xfId="52359" xr:uid="{760BABCD-A011-459E-8DAD-C51260A7091C}"/>
    <cellStyle name="Comma [0] 2 3 6 3 6" xfId="30306" xr:uid="{69EA5B7D-D0C0-414A-B482-248FEB54F473}"/>
    <cellStyle name="Comma [0] 2 3 6 3 7" xfId="8439" xr:uid="{A617BC2E-FC4F-4021-AD6E-D4A1BCE0187F}"/>
    <cellStyle name="Comma [0] 2 3 6 4" xfId="8443" xr:uid="{049DE469-0BC9-4708-92D4-97E9A1232C5B}"/>
    <cellStyle name="Comma [0] 2 3 6 4 2" xfId="30310" xr:uid="{61159FA6-BC6C-48CF-B47E-D18196EE2CF4}"/>
    <cellStyle name="Comma [0] 2 3 6 5" xfId="8444" xr:uid="{D44E6D76-2A19-45D8-AD0A-14F6C725B30E}"/>
    <cellStyle name="Comma [0] 2 3 6 5 2" xfId="30311" xr:uid="{3E64230B-F9BA-4487-9CD3-C8450AFA933A}"/>
    <cellStyle name="Comma [0] 2 3 6 6" xfId="51324" xr:uid="{533B5034-541A-4E48-9C35-8AFDDE33E111}"/>
    <cellStyle name="Comma [0] 2 3 6 7" xfId="30300" xr:uid="{D6E288D2-7915-4CF4-8942-638C719AF1D7}"/>
    <cellStyle name="Comma [0] 2 3 6 8" xfId="8433" xr:uid="{123E7ADD-9C5B-4752-94FD-F2C587551EAE}"/>
    <cellStyle name="Comma [0] 2 3 7" xfId="3269" xr:uid="{F90E8726-0BEF-451D-9E06-98670214C2D2}"/>
    <cellStyle name="Comma [0] 2 3 7 2" xfId="5306" xr:uid="{F66A0AD4-F799-4145-92AF-1A3C376C523C}"/>
    <cellStyle name="Comma [0] 2 3 7 2 2" xfId="8447" xr:uid="{A1725D98-E0E1-484B-BBF1-E69E97B79987}"/>
    <cellStyle name="Comma [0] 2 3 7 2 2 2" xfId="30314" xr:uid="{A58C5A82-FC00-4BD1-B09A-4AC817BE6FB3}"/>
    <cellStyle name="Comma [0] 2 3 7 2 3" xfId="8448" xr:uid="{7AB7A26B-9FFD-4EDA-A7F1-8EB2B6271C71}"/>
    <cellStyle name="Comma [0] 2 3 7 2 3 2" xfId="30315" xr:uid="{E3DF8644-B6E9-4AB5-816F-C93DCB5C16D2}"/>
    <cellStyle name="Comma [0] 2 3 7 2 4" xfId="8449" xr:uid="{F338BFFF-C45F-45A4-9731-EF96B5AB353C}"/>
    <cellStyle name="Comma [0] 2 3 7 2 4 2" xfId="30316" xr:uid="{F5735A54-51BF-451B-B9B9-2A17E6545B4B}"/>
    <cellStyle name="Comma [0] 2 3 7 2 5" xfId="8450" xr:uid="{E5CB3EB7-F93D-41BC-9947-32279EFEFC55}"/>
    <cellStyle name="Comma [0] 2 3 7 2 5 2" xfId="30317" xr:uid="{E85EB224-F435-4826-AC1A-06E5020CD196}"/>
    <cellStyle name="Comma [0] 2 3 7 2 6" xfId="55393" xr:uid="{07439942-F050-4052-976E-4D51B27CEFFC}"/>
    <cellStyle name="Comma [0] 2 3 7 2 7" xfId="30313" xr:uid="{8B7B5347-AA26-4FE4-83E2-E604B712D5FE}"/>
    <cellStyle name="Comma [0] 2 3 7 2 8" xfId="8446" xr:uid="{4806AA75-9A08-4144-A44A-7E66284FB2F9}"/>
    <cellStyle name="Comma [0] 2 3 7 3" xfId="8451" xr:uid="{F071CBCC-B29A-4145-BF59-833C47DBFA84}"/>
    <cellStyle name="Comma [0] 2 3 7 3 2" xfId="30318" xr:uid="{238E2EA5-B479-4E7F-9890-98FDA767BD9D}"/>
    <cellStyle name="Comma [0] 2 3 7 4" xfId="8452" xr:uid="{5DDF4A11-47B3-4E8E-A4D1-2622B457D23A}"/>
    <cellStyle name="Comma [0] 2 3 7 4 2" xfId="30319" xr:uid="{41027276-3752-4B16-8D52-F6078AC70A7E}"/>
    <cellStyle name="Comma [0] 2 3 7 5" xfId="8453" xr:uid="{AF50D7A3-B027-40D0-AD07-0CBBA4235FA0}"/>
    <cellStyle name="Comma [0] 2 3 7 5 2" xfId="30320" xr:uid="{0AD01E49-2BDD-48F1-B41E-4A5FECAD8A0C}"/>
    <cellStyle name="Comma [0] 2 3 7 6" xfId="8454" xr:uid="{42B3D063-7602-4A2E-827A-EC58AD082071}"/>
    <cellStyle name="Comma [0] 2 3 7 6 2" xfId="30321" xr:uid="{CCF4FD36-4B9E-40A6-8D2C-900080AA4E71}"/>
    <cellStyle name="Comma [0] 2 3 7 7" xfId="53356" xr:uid="{EBEC5901-C065-4296-81A6-A4898D31F6E9}"/>
    <cellStyle name="Comma [0] 2 3 7 8" xfId="30312" xr:uid="{88AA0F79-CE24-46E2-BD38-471CC496735E}"/>
    <cellStyle name="Comma [0] 2 3 7 9" xfId="8445" xr:uid="{C52E8B92-1B62-4412-AD75-E4253E930357}"/>
    <cellStyle name="Comma [0] 2 3 8" xfId="3831" xr:uid="{1C8B5C4E-0C30-4BE5-ABDC-B269CFBB6C35}"/>
    <cellStyle name="Comma [0] 2 3 8 2" xfId="8456" xr:uid="{AFB1981E-576D-4CBA-9048-B9D8A246E66C}"/>
    <cellStyle name="Comma [0] 2 3 8 2 2" xfId="30323" xr:uid="{A023978F-D3A5-402C-9DBF-8A43A155F470}"/>
    <cellStyle name="Comma [0] 2 3 8 3" xfId="8457" xr:uid="{D285EB52-57D7-497D-8DDB-79F9F4390FD4}"/>
    <cellStyle name="Comma [0] 2 3 8 3 2" xfId="30324" xr:uid="{3DB27E62-5B04-47B5-93AC-F2E6BF177BF4}"/>
    <cellStyle name="Comma [0] 2 3 8 4" xfId="8458" xr:uid="{CAF36F09-3BE0-4D94-AE07-8CB4802320C8}"/>
    <cellStyle name="Comma [0] 2 3 8 4 2" xfId="30325" xr:uid="{2925BAD4-B7EA-458C-979C-D505FD314736}"/>
    <cellStyle name="Comma [0] 2 3 8 5" xfId="8459" xr:uid="{1E29AF19-47BE-4E9A-9CF0-7DE15F576CFA}"/>
    <cellStyle name="Comma [0] 2 3 8 5 2" xfId="30326" xr:uid="{468025F0-FB10-41E4-A845-A43D79FA680B}"/>
    <cellStyle name="Comma [0] 2 3 8 6" xfId="53918" xr:uid="{C9C3B171-6583-4D8B-ABC8-12D60A270A98}"/>
    <cellStyle name="Comma [0] 2 3 8 7" xfId="30322" xr:uid="{C199B994-AA65-45B5-8C9B-799B64A5395F}"/>
    <cellStyle name="Comma [0] 2 3 8 8" xfId="8455" xr:uid="{BA07A2F0-3F11-4C3C-A160-B27DB97E3E61}"/>
    <cellStyle name="Comma [0] 2 3 9" xfId="1751" xr:uid="{2EED0ECA-A0D9-486E-84A0-1C7F3519E9DE}"/>
    <cellStyle name="Comma [0] 2 3 9 2" xfId="8461" xr:uid="{4A51E7D2-8707-4D26-9496-977DC708C8E9}"/>
    <cellStyle name="Comma [0] 2 3 9 2 2" xfId="30328" xr:uid="{9FFFF0DE-1D74-4AD5-9E1B-4035DF5C44A0}"/>
    <cellStyle name="Comma [0] 2 3 9 3" xfId="8462" xr:uid="{6BB924A4-6E7F-4742-B540-E28C3E5379C1}"/>
    <cellStyle name="Comma [0] 2 3 9 3 2" xfId="30329" xr:uid="{F37E1789-08CB-4B32-9B23-A89E830C5A86}"/>
    <cellStyle name="Comma [0] 2 3 9 4" xfId="8463" xr:uid="{863E1BDA-5788-4E6C-98AD-359DF92A52C6}"/>
    <cellStyle name="Comma [0] 2 3 9 4 2" xfId="30330" xr:uid="{A3AF89BF-7BAE-4FFC-B08A-260FD94C0B38}"/>
    <cellStyle name="Comma [0] 2 3 9 5" xfId="51840" xr:uid="{1B59F558-7F21-430F-8097-D0F79D49415E}"/>
    <cellStyle name="Comma [0] 2 3 9 6" xfId="30327" xr:uid="{B13FA619-9B2C-4199-9C13-147443CAB503}"/>
    <cellStyle name="Comma [0] 2 3 9 7" xfId="8460" xr:uid="{254D8E2E-5866-4BFA-B3BA-820921EF467F}"/>
    <cellStyle name="Comma [0] 2 4" xfId="114" xr:uid="{099C239F-AD07-4D47-9EA0-EDB0B0F6CE11}"/>
    <cellStyle name="Comma [0] 2 4 10" xfId="8465" xr:uid="{51A42922-66C4-4D05-92DC-C35226450384}"/>
    <cellStyle name="Comma [0] 2 4 10 2" xfId="30332" xr:uid="{54720CE5-ADAF-433A-AC11-5BE6E86B527D}"/>
    <cellStyle name="Comma [0] 2 4 11" xfId="8466" xr:uid="{08F084C8-636E-4E05-AA84-16CCCBA75630}"/>
    <cellStyle name="Comma [0] 2 4 11 2" xfId="30333" xr:uid="{69B4AEC3-CA21-49AA-B9EF-40DC3C0CD6AA}"/>
    <cellStyle name="Comma [0] 2 4 12" xfId="50213" xr:uid="{3CA7C819-0E26-4039-8A97-D7FF8D450DD6}"/>
    <cellStyle name="Comma [0] 2 4 13" xfId="30331" xr:uid="{6D0D3257-D711-42AE-B3A1-47107443C03E}"/>
    <cellStyle name="Comma [0] 2 4 14" xfId="8464" xr:uid="{2ECB3DEB-444C-46D6-AAA7-A4D99582461B}"/>
    <cellStyle name="Comma [0] 2 4 2" xfId="219" xr:uid="{2FD09894-8054-4181-B396-072E0F34F9C2}"/>
    <cellStyle name="Comma [0] 2 4 2 10" xfId="8468" xr:uid="{838320AD-ACF4-4952-91CB-4DB7EAAECC07}"/>
    <cellStyle name="Comma [0] 2 4 2 10 2" xfId="30335" xr:uid="{C87B9A77-1F28-4793-8159-D0CAB78092DE}"/>
    <cellStyle name="Comma [0] 2 4 2 11" xfId="50316" xr:uid="{9E31B981-E754-435E-810E-CFE5A0E78EEC}"/>
    <cellStyle name="Comma [0] 2 4 2 12" xfId="30334" xr:uid="{C65CA1AA-0386-43B4-9CEA-9BEAB4AD0DFE}"/>
    <cellStyle name="Comma [0] 2 4 2 13" xfId="8467" xr:uid="{04B4E8C1-7706-4B1E-AEDA-2A588477F5F8}"/>
    <cellStyle name="Comma [0] 2 4 2 2" xfId="405" xr:uid="{A9420FFC-B958-439F-9D8E-EDC29D178DE9}"/>
    <cellStyle name="Comma [0] 2 4 2 2 10" xfId="50501" xr:uid="{DCA6A159-3350-4233-96A2-23E6E8C65EDE}"/>
    <cellStyle name="Comma [0] 2 4 2 2 11" xfId="30336" xr:uid="{A2D9883C-BB31-4A8D-B8A5-7721EF43E5FB}"/>
    <cellStyle name="Comma [0] 2 4 2 2 12" xfId="8469" xr:uid="{9806EB81-9498-45FF-A66D-DDE7496705AE}"/>
    <cellStyle name="Comma [0] 2 4 2 2 2" xfId="669" xr:uid="{12657F60-1488-43A0-9344-6B476FD91A94}"/>
    <cellStyle name="Comma [0] 2 4 2 2 2 10" xfId="30337" xr:uid="{65E5CF2C-8A23-40AE-801A-40037D92A7B8}"/>
    <cellStyle name="Comma [0] 2 4 2 2 2 11" xfId="8470" xr:uid="{7FD29775-A4F4-41B3-ADB1-31CB900DC600}"/>
    <cellStyle name="Comma [0] 2 4 2 2 2 2" xfId="1174" xr:uid="{E0D7E897-157D-44B8-847B-59BD4605562A}"/>
    <cellStyle name="Comma [0] 2 4 2 2 2 2 2" xfId="4877" xr:uid="{609A2BAA-E19F-4BA5-A532-691FADE417B6}"/>
    <cellStyle name="Comma [0] 2 4 2 2 2 2 2 2" xfId="8473" xr:uid="{6D201323-504D-4FD4-9980-DDD18774FA6D}"/>
    <cellStyle name="Comma [0] 2 4 2 2 2 2 2 2 2" xfId="30340" xr:uid="{24AFAE89-0B48-4505-97A8-C988579E12EE}"/>
    <cellStyle name="Comma [0] 2 4 2 2 2 2 2 3" xfId="8474" xr:uid="{75305C67-9FBF-440B-ACFB-1EA5A1B1B74D}"/>
    <cellStyle name="Comma [0] 2 4 2 2 2 2 2 3 2" xfId="30341" xr:uid="{B4A496DB-5DC9-4AD6-A034-49597D194F62}"/>
    <cellStyle name="Comma [0] 2 4 2 2 2 2 2 4" xfId="8475" xr:uid="{D5D2ACB4-CD93-4398-A112-04082D9812EB}"/>
    <cellStyle name="Comma [0] 2 4 2 2 2 2 2 4 2" xfId="30342" xr:uid="{70091826-6DE5-4883-A684-202A553FEBEF}"/>
    <cellStyle name="Comma [0] 2 4 2 2 2 2 2 5" xfId="8476" xr:uid="{24E1085F-1F9D-496C-BBE0-9A9732FA5C72}"/>
    <cellStyle name="Comma [0] 2 4 2 2 2 2 2 5 2" xfId="30343" xr:uid="{22026922-7E6B-4AC9-82C0-7D38FE3A1E46}"/>
    <cellStyle name="Comma [0] 2 4 2 2 2 2 2 6" xfId="54964" xr:uid="{0A14413A-AE00-4398-A22F-EAA159CAFA06}"/>
    <cellStyle name="Comma [0] 2 4 2 2 2 2 2 7" xfId="30339" xr:uid="{20C0D6E8-9F37-4CF1-AA19-1BBBA5BFC0FC}"/>
    <cellStyle name="Comma [0] 2 4 2 2 2 2 2 8" xfId="8472" xr:uid="{1292A570-8EE8-4E7E-9289-6DA9C43F5AAB}"/>
    <cellStyle name="Comma [0] 2 4 2 2 2 2 3" xfId="3212" xr:uid="{F51376FF-F39D-42DE-AF8F-47D0B23E52E1}"/>
    <cellStyle name="Comma [0] 2 4 2 2 2 2 3 2" xfId="8478" xr:uid="{116BFEC2-0379-4221-A0A0-2682758B6AEF}"/>
    <cellStyle name="Comma [0] 2 4 2 2 2 2 3 2 2" xfId="30345" xr:uid="{40954774-E141-4CC3-B614-6A60DF964707}"/>
    <cellStyle name="Comma [0] 2 4 2 2 2 2 3 3" xfId="8479" xr:uid="{7EDC67FA-950E-4F49-86FA-02D9EB6F1A7A}"/>
    <cellStyle name="Comma [0] 2 4 2 2 2 2 3 3 2" xfId="30346" xr:uid="{C98DEFC7-FC96-4631-8138-31EBAFC35E33}"/>
    <cellStyle name="Comma [0] 2 4 2 2 2 2 3 4" xfId="8480" xr:uid="{BA274DFD-DB19-42F3-87FA-5AEE89BAE0A6}"/>
    <cellStyle name="Comma [0] 2 4 2 2 2 2 3 4 2" xfId="30347" xr:uid="{3CD0BA57-E081-48EF-9A27-8DB388F98697}"/>
    <cellStyle name="Comma [0] 2 4 2 2 2 2 3 5" xfId="53299" xr:uid="{5AFF78CA-809B-402B-9B27-559587CE3670}"/>
    <cellStyle name="Comma [0] 2 4 2 2 2 2 3 6" xfId="30344" xr:uid="{08B579E6-2686-445F-8D5D-F0C5C4BE5657}"/>
    <cellStyle name="Comma [0] 2 4 2 2 2 2 3 7" xfId="8477" xr:uid="{560D9E98-588E-4105-9950-6BD25B09CB47}"/>
    <cellStyle name="Comma [0] 2 4 2 2 2 2 4" xfId="8481" xr:uid="{D45C90DB-33E5-474C-A495-8175984D1DF6}"/>
    <cellStyle name="Comma [0] 2 4 2 2 2 2 4 2" xfId="30348" xr:uid="{C56C7C26-F897-4864-9EB9-6A3CA4E51ACF}"/>
    <cellStyle name="Comma [0] 2 4 2 2 2 2 5" xfId="8482" xr:uid="{AC4BEDAF-47DC-4557-997F-9D16D089FA7C}"/>
    <cellStyle name="Comma [0] 2 4 2 2 2 2 5 2" xfId="30349" xr:uid="{BC3236CB-B8C5-4A9B-8A7B-6970D46D436F}"/>
    <cellStyle name="Comma [0] 2 4 2 2 2 2 6" xfId="51266" xr:uid="{C4C14503-1439-4A4B-901A-2D7980D9F7CB}"/>
    <cellStyle name="Comma [0] 2 4 2 2 2 2 7" xfId="30338" xr:uid="{732C917D-85D2-465B-92E7-C5D166EF03E7}"/>
    <cellStyle name="Comma [0] 2 4 2 2 2 2 8" xfId="8471" xr:uid="{E4345858-540B-429C-920B-E1EE25649EED}"/>
    <cellStyle name="Comma [0] 2 4 2 2 2 3" xfId="1668" xr:uid="{99F55E78-C10D-4413-987B-2CFB5312A149}"/>
    <cellStyle name="Comma [0] 2 4 2 2 2 3 2" xfId="5262" xr:uid="{58807831-D7FA-44CE-B276-D327B8488975}"/>
    <cellStyle name="Comma [0] 2 4 2 2 2 3 2 2" xfId="8485" xr:uid="{02A2672D-FA45-405E-BC94-617AB7B0F739}"/>
    <cellStyle name="Comma [0] 2 4 2 2 2 3 2 2 2" xfId="30352" xr:uid="{97F0F11B-B643-4DE8-A497-A72F3AD73BBC}"/>
    <cellStyle name="Comma [0] 2 4 2 2 2 3 2 3" xfId="8486" xr:uid="{4F8169E7-5CB3-4F34-8253-DC8BB3CFF6CD}"/>
    <cellStyle name="Comma [0] 2 4 2 2 2 3 2 3 2" xfId="30353" xr:uid="{A15C4BDD-34D5-4F7E-9783-D283B3349582}"/>
    <cellStyle name="Comma [0] 2 4 2 2 2 3 2 4" xfId="8487" xr:uid="{3F3AAA45-5511-40F5-B7F2-FFAF39EB3B3D}"/>
    <cellStyle name="Comma [0] 2 4 2 2 2 3 2 4 2" xfId="30354" xr:uid="{C0BFB6BE-31BE-465D-A05C-52B79070239A}"/>
    <cellStyle name="Comma [0] 2 4 2 2 2 3 2 5" xfId="8488" xr:uid="{6EDFE204-54D4-4F25-BF09-62AC0056AA2A}"/>
    <cellStyle name="Comma [0] 2 4 2 2 2 3 2 5 2" xfId="30355" xr:uid="{28A7CB5E-2C99-4A9D-A7E2-B0B8E8754ACB}"/>
    <cellStyle name="Comma [0] 2 4 2 2 2 3 2 6" xfId="55349" xr:uid="{F140268A-530C-4B3B-99BE-A87D7CB37097}"/>
    <cellStyle name="Comma [0] 2 4 2 2 2 3 2 7" xfId="30351" xr:uid="{133EBF89-F65C-482D-9EAF-2BD5C9F64CEE}"/>
    <cellStyle name="Comma [0] 2 4 2 2 2 3 2 8" xfId="8484" xr:uid="{4CD8FE08-9DB7-4EFE-8FCE-BFF474FE565D}"/>
    <cellStyle name="Comma [0] 2 4 2 2 2 3 3" xfId="2715" xr:uid="{745188B7-648B-465A-A9D0-DBC476E8915E}"/>
    <cellStyle name="Comma [0] 2 4 2 2 2 3 3 2" xfId="8490" xr:uid="{192D491A-11E2-4762-9999-6BCB621431A2}"/>
    <cellStyle name="Comma [0] 2 4 2 2 2 3 3 2 2" xfId="30357" xr:uid="{E8775D1B-4E14-46A3-A7DC-976F7A260A0E}"/>
    <cellStyle name="Comma [0] 2 4 2 2 2 3 3 3" xfId="8491" xr:uid="{D9974F5D-63FB-494C-BDC8-703A7C3F0FDC}"/>
    <cellStyle name="Comma [0] 2 4 2 2 2 3 3 3 2" xfId="30358" xr:uid="{E63296DF-CC30-4055-A012-D2297FC3FF52}"/>
    <cellStyle name="Comma [0] 2 4 2 2 2 3 3 4" xfId="8492" xr:uid="{375BEFCA-440F-4EEF-9D86-1D0813609754}"/>
    <cellStyle name="Comma [0] 2 4 2 2 2 3 3 4 2" xfId="30359" xr:uid="{51B2DA0F-1637-443F-8203-0D5BC0E43679}"/>
    <cellStyle name="Comma [0] 2 4 2 2 2 3 3 5" xfId="52803" xr:uid="{F2A75760-196F-4434-B5EB-1A817C64082F}"/>
    <cellStyle name="Comma [0] 2 4 2 2 2 3 3 6" xfId="30356" xr:uid="{3C39ED55-0991-4D85-A486-FA47D1DDCDEC}"/>
    <cellStyle name="Comma [0] 2 4 2 2 2 3 3 7" xfId="8489" xr:uid="{85429791-E9A5-4E4A-A06F-B741C6D232F5}"/>
    <cellStyle name="Comma [0] 2 4 2 2 2 3 4" xfId="8493" xr:uid="{F5764759-8C71-460A-9887-4CAB12B7FBE6}"/>
    <cellStyle name="Comma [0] 2 4 2 2 2 3 4 2" xfId="30360" xr:uid="{1F7DBCE1-7D5E-4B89-BB84-D91A112E5125}"/>
    <cellStyle name="Comma [0] 2 4 2 2 2 3 5" xfId="8494" xr:uid="{8FE39A34-5555-4BDB-A7CD-0725AE588A14}"/>
    <cellStyle name="Comma [0] 2 4 2 2 2 3 5 2" xfId="30361" xr:uid="{B55147B6-FA39-4D51-A112-EDA22D3576DB}"/>
    <cellStyle name="Comma [0] 2 4 2 2 2 3 6" xfId="51760" xr:uid="{47643266-BC30-406B-A8B3-3140B8BA28A2}"/>
    <cellStyle name="Comma [0] 2 4 2 2 2 3 7" xfId="30350" xr:uid="{A6332327-ABF4-410D-80D7-B9394A0A9C94}"/>
    <cellStyle name="Comma [0] 2 4 2 2 2 3 8" xfId="8483" xr:uid="{FE2E8123-6700-4D84-8694-F46D854FA570}"/>
    <cellStyle name="Comma [0] 2 4 2 2 2 4" xfId="3707" xr:uid="{003AACD4-FE6A-4A69-BDD0-04C2F7B50305}"/>
    <cellStyle name="Comma [0] 2 4 2 2 2 4 2" xfId="5630" xr:uid="{70D4233F-F902-45DE-AB5D-D67978B861D4}"/>
    <cellStyle name="Comma [0] 2 4 2 2 2 4 2 2" xfId="8497" xr:uid="{157C6B96-3902-4B57-8A88-12926C1A16E0}"/>
    <cellStyle name="Comma [0] 2 4 2 2 2 4 2 2 2" xfId="30364" xr:uid="{E21CDB3E-C2FC-46DC-B66C-F5F37253427E}"/>
    <cellStyle name="Comma [0] 2 4 2 2 2 4 2 3" xfId="8498" xr:uid="{7C80892A-04DB-4FCE-9CC2-3B9A402FBF54}"/>
    <cellStyle name="Comma [0] 2 4 2 2 2 4 2 3 2" xfId="30365" xr:uid="{892695E2-E62F-4C74-8981-2EC66F6A7476}"/>
    <cellStyle name="Comma [0] 2 4 2 2 2 4 2 4" xfId="8499" xr:uid="{664337ED-46A4-4203-B59D-671A4371AA62}"/>
    <cellStyle name="Comma [0] 2 4 2 2 2 4 2 4 2" xfId="30366" xr:uid="{F2780E5B-59ED-4485-AF50-54BADD76DE05}"/>
    <cellStyle name="Comma [0] 2 4 2 2 2 4 2 5" xfId="8500" xr:uid="{33236C37-F9FF-4553-9864-CC89B432FFA7}"/>
    <cellStyle name="Comma [0] 2 4 2 2 2 4 2 5 2" xfId="30367" xr:uid="{21DC63F7-8A05-40E7-8DED-EAB277DCC82E}"/>
    <cellStyle name="Comma [0] 2 4 2 2 2 4 2 6" xfId="55717" xr:uid="{56DFF297-4A45-4391-8359-AEB42B18D91D}"/>
    <cellStyle name="Comma [0] 2 4 2 2 2 4 2 7" xfId="30363" xr:uid="{662BE35F-0FFD-4062-8D47-99B55B21C554}"/>
    <cellStyle name="Comma [0] 2 4 2 2 2 4 2 8" xfId="8496" xr:uid="{1905680E-C7F1-4C3D-81F0-197C1D178C79}"/>
    <cellStyle name="Comma [0] 2 4 2 2 2 4 3" xfId="8501" xr:uid="{063796D1-2A4B-4A9E-A57D-5847841421DA}"/>
    <cellStyle name="Comma [0] 2 4 2 2 2 4 3 2" xfId="30368" xr:uid="{2C633BD9-390E-4163-98AA-575E02D9FC72}"/>
    <cellStyle name="Comma [0] 2 4 2 2 2 4 4" xfId="8502" xr:uid="{594230E9-63A2-4384-9AEC-F528D7050FD3}"/>
    <cellStyle name="Comma [0] 2 4 2 2 2 4 4 2" xfId="30369" xr:uid="{57FF2070-5C1E-4964-B2FF-D43301CBF878}"/>
    <cellStyle name="Comma [0] 2 4 2 2 2 4 5" xfId="8503" xr:uid="{1D121608-6FEA-48FC-B589-72C4A8006F6B}"/>
    <cellStyle name="Comma [0] 2 4 2 2 2 4 5 2" xfId="30370" xr:uid="{26541C9F-B212-46F6-8624-F1310A291D0B}"/>
    <cellStyle name="Comma [0] 2 4 2 2 2 4 6" xfId="8504" xr:uid="{5BACD5B1-A27B-4B3C-A00A-9EA1C6DA7B2A}"/>
    <cellStyle name="Comma [0] 2 4 2 2 2 4 6 2" xfId="30371" xr:uid="{E869B9DF-A22A-4ABA-B0E4-B65B224146BE}"/>
    <cellStyle name="Comma [0] 2 4 2 2 2 4 7" xfId="53794" xr:uid="{5BDCDB63-ACC5-4D9C-84FE-9E03D7E4819F}"/>
    <cellStyle name="Comma [0] 2 4 2 2 2 4 8" xfId="30362" xr:uid="{3EAD7592-7FF9-4979-856E-9A053BE426C9}"/>
    <cellStyle name="Comma [0] 2 4 2 2 2 4 9" xfId="8495" xr:uid="{ECC489C5-D74D-4A6C-A21A-66BE460E9DC2}"/>
    <cellStyle name="Comma [0] 2 4 2 2 2 5" xfId="4380" xr:uid="{9913B004-6C2F-416B-84B2-B2C9C8F70E32}"/>
    <cellStyle name="Comma [0] 2 4 2 2 2 5 2" xfId="8506" xr:uid="{884A073F-6B52-48AF-9570-C59FBDD7685E}"/>
    <cellStyle name="Comma [0] 2 4 2 2 2 5 2 2" xfId="30373" xr:uid="{58F37AD3-21FC-471C-893D-4C8E4D55B68D}"/>
    <cellStyle name="Comma [0] 2 4 2 2 2 5 3" xfId="8507" xr:uid="{232E182E-0E75-4557-AE95-1493C795543D}"/>
    <cellStyle name="Comma [0] 2 4 2 2 2 5 3 2" xfId="30374" xr:uid="{0D669ECB-2133-434F-AA16-F9C541A1CF84}"/>
    <cellStyle name="Comma [0] 2 4 2 2 2 5 4" xfId="8508" xr:uid="{8649A956-4F3D-4D0A-B0B2-7F794AFD1E9E}"/>
    <cellStyle name="Comma [0] 2 4 2 2 2 5 4 2" xfId="30375" xr:uid="{D11DE2EC-E221-42C2-AE8A-59DAC51DAA77}"/>
    <cellStyle name="Comma [0] 2 4 2 2 2 5 5" xfId="8509" xr:uid="{5D7AFA4D-1F45-4293-9751-37666D6E1B79}"/>
    <cellStyle name="Comma [0] 2 4 2 2 2 5 5 2" xfId="30376" xr:uid="{B4504923-64E4-4319-A612-FDE67F279E4D}"/>
    <cellStyle name="Comma [0] 2 4 2 2 2 5 6" xfId="54467" xr:uid="{C9B6B00B-4C7B-4611-B2F6-8E1472FBFDD4}"/>
    <cellStyle name="Comma [0] 2 4 2 2 2 5 7" xfId="30372" xr:uid="{374719D2-189E-431F-9540-415B5E6C6287}"/>
    <cellStyle name="Comma [0] 2 4 2 2 2 5 8" xfId="8505" xr:uid="{39030710-FDC7-4A3F-8F75-C51263465AFA}"/>
    <cellStyle name="Comma [0] 2 4 2 2 2 6" xfId="2194" xr:uid="{E2E58A77-B4C2-481F-A156-164C6395237A}"/>
    <cellStyle name="Comma [0] 2 4 2 2 2 6 2" xfId="8511" xr:uid="{BD61B258-043F-4837-9D8C-34DF0B22D8D6}"/>
    <cellStyle name="Comma [0] 2 4 2 2 2 6 2 2" xfId="30378" xr:uid="{59FF259E-E79E-4B5C-8758-4933EF27DDA5}"/>
    <cellStyle name="Comma [0] 2 4 2 2 2 6 3" xfId="8512" xr:uid="{CFE372B0-3131-4C5A-8DD8-AFC3D9A013B8}"/>
    <cellStyle name="Comma [0] 2 4 2 2 2 6 3 2" xfId="30379" xr:uid="{CECB333D-646F-4BBE-9E70-9FFEAE865A3C}"/>
    <cellStyle name="Comma [0] 2 4 2 2 2 6 4" xfId="8513" xr:uid="{CE152567-0165-4026-A592-13A764132E2E}"/>
    <cellStyle name="Comma [0] 2 4 2 2 2 6 4 2" xfId="30380" xr:uid="{09D3200B-FB47-4FDC-B5E6-5B8BCA7184BD}"/>
    <cellStyle name="Comma [0] 2 4 2 2 2 6 5" xfId="52283" xr:uid="{E9F63B4E-7573-4696-9A54-2323909507FE}"/>
    <cellStyle name="Comma [0] 2 4 2 2 2 6 6" xfId="30377" xr:uid="{874C73B2-5857-428F-9836-2F24F2DA24BB}"/>
    <cellStyle name="Comma [0] 2 4 2 2 2 6 7" xfId="8510" xr:uid="{F0F8890E-9C61-4A9A-A20F-5D8107D4AAE8}"/>
    <cellStyle name="Comma [0] 2 4 2 2 2 7" xfId="8514" xr:uid="{E30DBC47-A788-4D4C-8F73-AD71BD3189F2}"/>
    <cellStyle name="Comma [0] 2 4 2 2 2 7 2" xfId="30381" xr:uid="{3F907D68-D41D-4460-A818-9883C8EB9842}"/>
    <cellStyle name="Comma [0] 2 4 2 2 2 8" xfId="8515" xr:uid="{D737D49B-99A5-4120-B6A1-ACB8BB7E5875}"/>
    <cellStyle name="Comma [0] 2 4 2 2 2 8 2" xfId="30382" xr:uid="{7402662F-C210-4D5E-A22E-6B03BD099000}"/>
    <cellStyle name="Comma [0] 2 4 2 2 2 9" xfId="50763" xr:uid="{A3796971-13BF-40A6-AC9E-263194594B75}"/>
    <cellStyle name="Comma [0] 2 4 2 2 3" xfId="926" xr:uid="{61F98163-84F7-4F7E-AF9A-A77A203B4D89}"/>
    <cellStyle name="Comma [0] 2 4 2 2 3 2" xfId="4629" xr:uid="{BAB98798-C8A4-4DED-B3B6-44AF3737EF85}"/>
    <cellStyle name="Comma [0] 2 4 2 2 3 2 2" xfId="8518" xr:uid="{39DBB83A-2DBF-4861-A974-1116C3EF67DE}"/>
    <cellStyle name="Comma [0] 2 4 2 2 3 2 2 2" xfId="30385" xr:uid="{C4FA21C6-6D09-4447-ACFF-FFB79836D4E1}"/>
    <cellStyle name="Comma [0] 2 4 2 2 3 2 3" xfId="8519" xr:uid="{BF6F8414-7190-421B-8D48-CBCC9C095B6A}"/>
    <cellStyle name="Comma [0] 2 4 2 2 3 2 3 2" xfId="30386" xr:uid="{30D200C1-C9B2-46DB-AA7B-D529C21CB382}"/>
    <cellStyle name="Comma [0] 2 4 2 2 3 2 4" xfId="8520" xr:uid="{252E52D8-4591-4ECD-B0B5-D91A3A1AE122}"/>
    <cellStyle name="Comma [0] 2 4 2 2 3 2 4 2" xfId="30387" xr:uid="{0BA5661E-B7CD-43CB-AE6C-62D56D1F4E3E}"/>
    <cellStyle name="Comma [0] 2 4 2 2 3 2 5" xfId="8521" xr:uid="{CBC1D843-BF11-4BF5-9F56-155BC53CAAC2}"/>
    <cellStyle name="Comma [0] 2 4 2 2 3 2 5 2" xfId="30388" xr:uid="{607F7819-7C2C-4725-848B-3043F3AE6E33}"/>
    <cellStyle name="Comma [0] 2 4 2 2 3 2 6" xfId="54716" xr:uid="{6FA91A9B-BD01-4644-AB84-78DF86124659}"/>
    <cellStyle name="Comma [0] 2 4 2 2 3 2 7" xfId="30384" xr:uid="{250DCF96-E815-4CEE-860B-3950251EDA78}"/>
    <cellStyle name="Comma [0] 2 4 2 2 3 2 8" xfId="8517" xr:uid="{4B88CDDB-EA67-491E-89A3-867489856450}"/>
    <cellStyle name="Comma [0] 2 4 2 2 3 3" xfId="2964" xr:uid="{705C1CF0-2B17-433E-B795-F4285080ED35}"/>
    <cellStyle name="Comma [0] 2 4 2 2 3 3 2" xfId="8523" xr:uid="{32072766-C9F7-42F7-8DA4-4696184334C5}"/>
    <cellStyle name="Comma [0] 2 4 2 2 3 3 2 2" xfId="30390" xr:uid="{FE3124B8-F80A-4DE1-A3AB-3E89CFA01D8F}"/>
    <cellStyle name="Comma [0] 2 4 2 2 3 3 3" xfId="8524" xr:uid="{C05F6125-EEA2-4CC6-B456-31CF68C342F0}"/>
    <cellStyle name="Comma [0] 2 4 2 2 3 3 3 2" xfId="30391" xr:uid="{60CBD8C9-8017-4094-B0D9-4BE3E83DD4D7}"/>
    <cellStyle name="Comma [0] 2 4 2 2 3 3 4" xfId="8525" xr:uid="{3CA59FD1-9318-49FD-81B1-BBA7B035E62C}"/>
    <cellStyle name="Comma [0] 2 4 2 2 3 3 4 2" xfId="30392" xr:uid="{D09346E3-32EA-4B32-8C16-7DBEE47999BA}"/>
    <cellStyle name="Comma [0] 2 4 2 2 3 3 5" xfId="53051" xr:uid="{AEC9779C-43BC-4FD5-8EBA-0A2EE23BF583}"/>
    <cellStyle name="Comma [0] 2 4 2 2 3 3 6" xfId="30389" xr:uid="{13524B96-AB5D-4754-A25A-C3237789CD4C}"/>
    <cellStyle name="Comma [0] 2 4 2 2 3 3 7" xfId="8522" xr:uid="{9F129D7E-FB95-4A1B-AA96-34EF4C865D00}"/>
    <cellStyle name="Comma [0] 2 4 2 2 3 4" xfId="8526" xr:uid="{07501F89-2075-4A25-8E3E-B4FD656C27ED}"/>
    <cellStyle name="Comma [0] 2 4 2 2 3 4 2" xfId="30393" xr:uid="{E57AF3BC-87E5-4D21-9CE7-D14C7A0D36BB}"/>
    <cellStyle name="Comma [0] 2 4 2 2 3 5" xfId="8527" xr:uid="{8803084F-F718-4B21-AA3E-214A56CAAD7C}"/>
    <cellStyle name="Comma [0] 2 4 2 2 3 5 2" xfId="30394" xr:uid="{CA804819-9653-430C-8DC3-527455D64F71}"/>
    <cellStyle name="Comma [0] 2 4 2 2 3 6" xfId="51018" xr:uid="{731FDF93-DB41-494B-9266-0248B9925619}"/>
    <cellStyle name="Comma [0] 2 4 2 2 3 7" xfId="30383" xr:uid="{18C3E2B8-8859-4667-B9D7-ABF3F1B7E371}"/>
    <cellStyle name="Comma [0] 2 4 2 2 3 8" xfId="8516" xr:uid="{0DD2E692-9A28-4DEF-A5CA-7718D860D222}"/>
    <cellStyle name="Comma [0] 2 4 2 2 4" xfId="1421" xr:uid="{DE024C11-F7EF-40A4-917D-16D9AAAD03EE}"/>
    <cellStyle name="Comma [0] 2 4 2 2 4 2" xfId="5078" xr:uid="{64817777-1456-45A9-9A32-B7C420C0BF12}"/>
    <cellStyle name="Comma [0] 2 4 2 2 4 2 2" xfId="8530" xr:uid="{D428847D-E006-45C4-9B81-0AE465658957}"/>
    <cellStyle name="Comma [0] 2 4 2 2 4 2 2 2" xfId="30397" xr:uid="{92F7C5A5-6424-4ABC-BBC8-5413FB86778F}"/>
    <cellStyle name="Comma [0] 2 4 2 2 4 2 3" xfId="8531" xr:uid="{EF292AAF-8FCD-4C69-8BF7-7420E6874E46}"/>
    <cellStyle name="Comma [0] 2 4 2 2 4 2 3 2" xfId="30398" xr:uid="{B8CC404D-92A6-40C1-8619-1A1BDE74E16C}"/>
    <cellStyle name="Comma [0] 2 4 2 2 4 2 4" xfId="8532" xr:uid="{9E561FE4-61F4-4F91-AD1F-41A37AB28408}"/>
    <cellStyle name="Comma [0] 2 4 2 2 4 2 4 2" xfId="30399" xr:uid="{277F96F4-2F15-4A85-9F5F-D544837FCC7E}"/>
    <cellStyle name="Comma [0] 2 4 2 2 4 2 5" xfId="8533" xr:uid="{395AB453-A0C9-4B02-836C-C5CCF408E52D}"/>
    <cellStyle name="Comma [0] 2 4 2 2 4 2 5 2" xfId="30400" xr:uid="{AF4D2C24-504B-44BF-AF37-47E1C66884FC}"/>
    <cellStyle name="Comma [0] 2 4 2 2 4 2 6" xfId="55165" xr:uid="{18587A00-30DA-4207-BB1D-5604269A2EBD}"/>
    <cellStyle name="Comma [0] 2 4 2 2 4 2 7" xfId="30396" xr:uid="{938BFDC7-65E9-4CB7-811E-917D380CD1D5}"/>
    <cellStyle name="Comma [0] 2 4 2 2 4 2 8" xfId="8529" xr:uid="{36D89C39-7FE4-4C5B-87F1-8794D0DAB2DA}"/>
    <cellStyle name="Comma [0] 2 4 2 2 4 3" xfId="2467" xr:uid="{B24395CE-FD92-40CA-A038-9E2DD3EBCD18}"/>
    <cellStyle name="Comma [0] 2 4 2 2 4 3 2" xfId="8535" xr:uid="{491DB778-C7EB-4F16-9E17-2FD2442289EE}"/>
    <cellStyle name="Comma [0] 2 4 2 2 4 3 2 2" xfId="30402" xr:uid="{09A4C10B-FC49-40B3-9C18-5C61D79130CE}"/>
    <cellStyle name="Comma [0] 2 4 2 2 4 3 3" xfId="8536" xr:uid="{00790509-DE84-4526-9754-E687D225D3D2}"/>
    <cellStyle name="Comma [0] 2 4 2 2 4 3 3 2" xfId="30403" xr:uid="{9B79576B-D573-4254-832E-28CDE126B3B8}"/>
    <cellStyle name="Comma [0] 2 4 2 2 4 3 4" xfId="8537" xr:uid="{CE2C0A4F-10B3-4DAD-9E00-AFD0937F58F5}"/>
    <cellStyle name="Comma [0] 2 4 2 2 4 3 4 2" xfId="30404" xr:uid="{CB629C02-A53A-4348-8422-3A14A8EB6832}"/>
    <cellStyle name="Comma [0] 2 4 2 2 4 3 5" xfId="52555" xr:uid="{AAD94AB4-58E6-4A87-BB6B-B24E86B58726}"/>
    <cellStyle name="Comma [0] 2 4 2 2 4 3 6" xfId="30401" xr:uid="{EC069DB1-31D4-493A-8AC4-6E47C73368A9}"/>
    <cellStyle name="Comma [0] 2 4 2 2 4 3 7" xfId="8534" xr:uid="{F507F8CB-926C-4C1A-97EE-A2A2FE282EC7}"/>
    <cellStyle name="Comma [0] 2 4 2 2 4 4" xfId="8538" xr:uid="{3E45C54F-383E-4708-AE66-10FF38A80E0D}"/>
    <cellStyle name="Comma [0] 2 4 2 2 4 4 2" xfId="30405" xr:uid="{4A627558-D241-47D4-AF72-4BCDC2ED4FE2}"/>
    <cellStyle name="Comma [0] 2 4 2 2 4 5" xfId="8539" xr:uid="{38F61E22-3AFA-4DEA-893F-1B070D695B67}"/>
    <cellStyle name="Comma [0] 2 4 2 2 4 5 2" xfId="30406" xr:uid="{23E7E0DE-AECD-430A-A2E0-C5A426D0E3D1}"/>
    <cellStyle name="Comma [0] 2 4 2 2 4 6" xfId="51513" xr:uid="{252B2216-6B68-43AF-89C8-7CC84AD5C905}"/>
    <cellStyle name="Comma [0] 2 4 2 2 4 7" xfId="30395" xr:uid="{175FF8B6-37E9-473F-89AA-684F3A9D2990}"/>
    <cellStyle name="Comma [0] 2 4 2 2 4 8" xfId="8528" xr:uid="{5D4D2354-484A-4BB3-A885-5B6F39A7577F}"/>
    <cellStyle name="Comma [0] 2 4 2 2 5" xfId="3458" xr:uid="{F03D44CD-23FE-41D1-BA33-E35A39474CE7}"/>
    <cellStyle name="Comma [0] 2 4 2 2 5 2" xfId="5446" xr:uid="{DB12371E-CDFC-43CF-87BA-12A1986DE6F7}"/>
    <cellStyle name="Comma [0] 2 4 2 2 5 2 2" xfId="8542" xr:uid="{69B715E0-41AF-4CAA-AD91-19AE15159AE1}"/>
    <cellStyle name="Comma [0] 2 4 2 2 5 2 2 2" xfId="30409" xr:uid="{8EF09A1B-D6EF-4A9D-B932-49A4F657AE54}"/>
    <cellStyle name="Comma [0] 2 4 2 2 5 2 3" xfId="8543" xr:uid="{514D950A-489E-4551-8611-CE8084FD7FFC}"/>
    <cellStyle name="Comma [0] 2 4 2 2 5 2 3 2" xfId="30410" xr:uid="{2A95DD39-7454-4B9A-B713-8D0E02EC8C8E}"/>
    <cellStyle name="Comma [0] 2 4 2 2 5 2 4" xfId="8544" xr:uid="{BDD26F5C-10D7-42AD-98C9-B2B87A911401}"/>
    <cellStyle name="Comma [0] 2 4 2 2 5 2 4 2" xfId="30411" xr:uid="{D5BBD7A1-C569-47B3-8C05-8C9F129378B5}"/>
    <cellStyle name="Comma [0] 2 4 2 2 5 2 5" xfId="8545" xr:uid="{7D0FEA54-9E26-4A1E-A3D7-2966E87E44B5}"/>
    <cellStyle name="Comma [0] 2 4 2 2 5 2 5 2" xfId="30412" xr:uid="{7CD5D871-304F-4A00-8259-AFE7818C899A}"/>
    <cellStyle name="Comma [0] 2 4 2 2 5 2 6" xfId="55533" xr:uid="{05939659-138B-497D-AA18-1085C46EFB99}"/>
    <cellStyle name="Comma [0] 2 4 2 2 5 2 7" xfId="30408" xr:uid="{2B8C1A9E-7C85-4175-9824-AAC3293D0781}"/>
    <cellStyle name="Comma [0] 2 4 2 2 5 2 8" xfId="8541" xr:uid="{D1B8EF8B-C24A-4816-85DA-6CA6180BB79D}"/>
    <cellStyle name="Comma [0] 2 4 2 2 5 3" xfId="8546" xr:uid="{5616EC28-024C-4B18-A4DC-910167F906C4}"/>
    <cellStyle name="Comma [0] 2 4 2 2 5 3 2" xfId="30413" xr:uid="{E929BA5C-B1E9-45BC-9A1E-AE04E526BA2A}"/>
    <cellStyle name="Comma [0] 2 4 2 2 5 4" xfId="8547" xr:uid="{88011D6D-E8B8-4BAF-AAA6-A6134A87C9A6}"/>
    <cellStyle name="Comma [0] 2 4 2 2 5 4 2" xfId="30414" xr:uid="{E0DF228F-0347-498C-B63B-0B13C40F50E2}"/>
    <cellStyle name="Comma [0] 2 4 2 2 5 5" xfId="8548" xr:uid="{872CC046-68B7-4722-9460-221517B22A9B}"/>
    <cellStyle name="Comma [0] 2 4 2 2 5 5 2" xfId="30415" xr:uid="{0BF4A3D4-6545-4077-9EE8-9B43412C3AC8}"/>
    <cellStyle name="Comma [0] 2 4 2 2 5 6" xfId="8549" xr:uid="{06A9D578-3CAC-4FF4-A175-AA6CC778F6AC}"/>
    <cellStyle name="Comma [0] 2 4 2 2 5 6 2" xfId="30416" xr:uid="{90B04E32-BAD3-4BE6-8E12-6356CD327578}"/>
    <cellStyle name="Comma [0] 2 4 2 2 5 7" xfId="53545" xr:uid="{14EE48C8-5F15-48FA-BF2F-3EA37199EAE6}"/>
    <cellStyle name="Comma [0] 2 4 2 2 5 8" xfId="30407" xr:uid="{435794DE-E0E9-4B42-9E3C-6E5E6F5C7F61}"/>
    <cellStyle name="Comma [0] 2 4 2 2 5 9" xfId="8540" xr:uid="{EBEAA770-AFD5-4EAA-91B5-E03B13EF2196}"/>
    <cellStyle name="Comma [0] 2 4 2 2 6" xfId="4119" xr:uid="{40B460CF-D442-4B6E-87AD-212567201000}"/>
    <cellStyle name="Comma [0] 2 4 2 2 6 2" xfId="8551" xr:uid="{E0E46CBC-EE3E-48E4-A451-BD2B31C2D809}"/>
    <cellStyle name="Comma [0] 2 4 2 2 6 2 2" xfId="30418" xr:uid="{F3F98146-F353-4998-AF9C-8A15698A23D8}"/>
    <cellStyle name="Comma [0] 2 4 2 2 6 3" xfId="8552" xr:uid="{EF653DE6-6ADF-4775-9C80-5B98E49595B0}"/>
    <cellStyle name="Comma [0] 2 4 2 2 6 3 2" xfId="30419" xr:uid="{813DC66A-0B04-464B-AE07-45FC93BEC87E}"/>
    <cellStyle name="Comma [0] 2 4 2 2 6 4" xfId="8553" xr:uid="{C00DF914-0E5E-469F-9495-C19831A3F848}"/>
    <cellStyle name="Comma [0] 2 4 2 2 6 4 2" xfId="30420" xr:uid="{B10D2431-9F60-4EB5-87EE-1C033515EC88}"/>
    <cellStyle name="Comma [0] 2 4 2 2 6 5" xfId="8554" xr:uid="{E8F28F01-7DBD-4D89-8F9F-16C453F79994}"/>
    <cellStyle name="Comma [0] 2 4 2 2 6 5 2" xfId="30421" xr:uid="{BD8EE421-ADE5-451C-8FB4-5461D155E74C}"/>
    <cellStyle name="Comma [0] 2 4 2 2 6 6" xfId="54206" xr:uid="{F0B1E966-995F-4061-9D93-AD352B794E9B}"/>
    <cellStyle name="Comma [0] 2 4 2 2 6 7" xfId="30417" xr:uid="{02FB4009-8B2D-4B07-BC0D-85D26F3B41E2}"/>
    <cellStyle name="Comma [0] 2 4 2 2 6 8" xfId="8550" xr:uid="{1A5D6F24-7673-4AAF-ACE0-097B351BC6BE}"/>
    <cellStyle name="Comma [0] 2 4 2 2 7" xfId="1947" xr:uid="{8FFA8DF1-E7D9-4880-BC72-A62FDB6A1DFC}"/>
    <cellStyle name="Comma [0] 2 4 2 2 7 2" xfId="8556" xr:uid="{0D34C3CB-2AC9-42A8-BFBD-85D51328F1B6}"/>
    <cellStyle name="Comma [0] 2 4 2 2 7 2 2" xfId="30423" xr:uid="{FD9B9B23-FA31-461D-9FA5-FEA011F78B2E}"/>
    <cellStyle name="Comma [0] 2 4 2 2 7 3" xfId="8557" xr:uid="{53BA91A4-6637-4555-868E-DF54A7D6F5CA}"/>
    <cellStyle name="Comma [0] 2 4 2 2 7 3 2" xfId="30424" xr:uid="{0DB49835-2709-47C3-9114-5F266950B7B7}"/>
    <cellStyle name="Comma [0] 2 4 2 2 7 4" xfId="8558" xr:uid="{9E364F48-5CA3-4CBE-9968-D0223DE6420F}"/>
    <cellStyle name="Comma [0] 2 4 2 2 7 4 2" xfId="30425" xr:uid="{D1FBFF34-55F3-45A1-ACE5-46FFB6914AFA}"/>
    <cellStyle name="Comma [0] 2 4 2 2 7 5" xfId="52036" xr:uid="{0B1D2224-3291-4563-8562-C85B6D0A5382}"/>
    <cellStyle name="Comma [0] 2 4 2 2 7 6" xfId="30422" xr:uid="{19E54D28-BA4E-45C7-9B3B-49E19329E7BD}"/>
    <cellStyle name="Comma [0] 2 4 2 2 7 7" xfId="8555" xr:uid="{140B3F56-63F0-4061-838A-160BF3648360}"/>
    <cellStyle name="Comma [0] 2 4 2 2 8" xfId="8559" xr:uid="{85E6CB1C-2092-416C-8D82-A44BD1DCFEF4}"/>
    <cellStyle name="Comma [0] 2 4 2 2 8 2" xfId="30426" xr:uid="{A8F8A882-7B3D-4D9B-B1E9-959E7FE85867}"/>
    <cellStyle name="Comma [0] 2 4 2 2 9" xfId="8560" xr:uid="{C9CF6E01-14A0-4883-9EC0-895C11FCE289}"/>
    <cellStyle name="Comma [0] 2 4 2 2 9 2" xfId="30427" xr:uid="{3834E468-1603-411A-9D49-6ED841BFC578}"/>
    <cellStyle name="Comma [0] 2 4 2 3" xfId="546" xr:uid="{E3C00E0E-B720-46D8-A6B5-7225FF5E8515}"/>
    <cellStyle name="Comma [0] 2 4 2 3 10" xfId="30428" xr:uid="{5B6A8A46-E64F-4892-A693-6D687BAB1E8F}"/>
    <cellStyle name="Comma [0] 2 4 2 3 11" xfId="8561" xr:uid="{3E498904-2C38-49A0-A85C-88C8545E0F6A}"/>
    <cellStyle name="Comma [0] 2 4 2 3 2" xfId="1051" xr:uid="{F8B8F79D-3D3F-4BE7-AA83-CC0ED4F30649}"/>
    <cellStyle name="Comma [0] 2 4 2 3 2 2" xfId="4754" xr:uid="{1A611982-EB28-46D7-954D-77AD058FE598}"/>
    <cellStyle name="Comma [0] 2 4 2 3 2 2 2" xfId="8564" xr:uid="{B60ECAA7-B389-439F-B9A7-B5C2F2C462A5}"/>
    <cellStyle name="Comma [0] 2 4 2 3 2 2 2 2" xfId="30431" xr:uid="{93F58D78-8ADE-49D8-91CA-B85AA44DA62F}"/>
    <cellStyle name="Comma [0] 2 4 2 3 2 2 3" xfId="8565" xr:uid="{749FA783-9598-4EF1-BD93-DA069ACB4FC1}"/>
    <cellStyle name="Comma [0] 2 4 2 3 2 2 3 2" xfId="30432" xr:uid="{D4300594-A26D-418B-B1F2-921984F6702D}"/>
    <cellStyle name="Comma [0] 2 4 2 3 2 2 4" xfId="8566" xr:uid="{3325014B-4F67-4F05-9385-8C6B87060ED1}"/>
    <cellStyle name="Comma [0] 2 4 2 3 2 2 4 2" xfId="30433" xr:uid="{4CFE1243-FC80-4CE9-B7C4-33A17E2E4BC8}"/>
    <cellStyle name="Comma [0] 2 4 2 3 2 2 5" xfId="8567" xr:uid="{F7FE310F-52C3-46AA-981A-1EE0758698A8}"/>
    <cellStyle name="Comma [0] 2 4 2 3 2 2 5 2" xfId="30434" xr:uid="{77CC6CAD-11D9-42A7-A50A-79BACCE47581}"/>
    <cellStyle name="Comma [0] 2 4 2 3 2 2 6" xfId="54841" xr:uid="{ABB4D074-FE81-49E0-B0BF-F951363429D0}"/>
    <cellStyle name="Comma [0] 2 4 2 3 2 2 7" xfId="30430" xr:uid="{9BC93B09-E6E0-4A24-AD91-CAAD63320B3A}"/>
    <cellStyle name="Comma [0] 2 4 2 3 2 2 8" xfId="8563" xr:uid="{995D08F1-C770-4564-9F93-2EC9B89B7059}"/>
    <cellStyle name="Comma [0] 2 4 2 3 2 3" xfId="3089" xr:uid="{3ABA3429-A3FE-4E97-AFAB-C81F0ADC2937}"/>
    <cellStyle name="Comma [0] 2 4 2 3 2 3 2" xfId="8569" xr:uid="{416AE606-FAD0-412B-B88F-41363E9CAF4F}"/>
    <cellStyle name="Comma [0] 2 4 2 3 2 3 2 2" xfId="30436" xr:uid="{E33FBC66-D3BE-49A5-9D8D-60C7D4D1A78C}"/>
    <cellStyle name="Comma [0] 2 4 2 3 2 3 3" xfId="8570" xr:uid="{E0A7415C-2A57-4125-82E1-B159F4F804E9}"/>
    <cellStyle name="Comma [0] 2 4 2 3 2 3 3 2" xfId="30437" xr:uid="{35CDE6F6-5FCE-42C0-9120-4EE4096CEF29}"/>
    <cellStyle name="Comma [0] 2 4 2 3 2 3 4" xfId="8571" xr:uid="{F96B4679-12B5-4A1B-8C35-83B2C83606F1}"/>
    <cellStyle name="Comma [0] 2 4 2 3 2 3 4 2" xfId="30438" xr:uid="{094601A3-BEB1-4195-9FA4-0ADB5F6EF59E}"/>
    <cellStyle name="Comma [0] 2 4 2 3 2 3 5" xfId="53176" xr:uid="{5371BB46-721F-4D2A-9722-771C3A8D2CBD}"/>
    <cellStyle name="Comma [0] 2 4 2 3 2 3 6" xfId="30435" xr:uid="{62577D8A-09ED-40A4-A923-F1D17B2D3F10}"/>
    <cellStyle name="Comma [0] 2 4 2 3 2 3 7" xfId="8568" xr:uid="{DC5A6A95-A1F4-48A3-988D-5B653F5B21B6}"/>
    <cellStyle name="Comma [0] 2 4 2 3 2 4" xfId="8572" xr:uid="{F7765A08-683B-429A-9067-F7DBC1CF15E7}"/>
    <cellStyle name="Comma [0] 2 4 2 3 2 4 2" xfId="30439" xr:uid="{92AF648E-37C7-4567-A465-D7A3FC27630A}"/>
    <cellStyle name="Comma [0] 2 4 2 3 2 5" xfId="8573" xr:uid="{B26C67D4-0DB4-4B9A-81D0-B4F50DE06429}"/>
    <cellStyle name="Comma [0] 2 4 2 3 2 5 2" xfId="30440" xr:uid="{CFCF1859-0DE5-4920-8131-AF7EA9CCFEC7}"/>
    <cellStyle name="Comma [0] 2 4 2 3 2 6" xfId="51143" xr:uid="{048C81BE-84E5-48B3-B7CC-076F24ACAEAC}"/>
    <cellStyle name="Comma [0] 2 4 2 3 2 7" xfId="30429" xr:uid="{9B62F756-5914-4B22-9100-B291C3CD9187}"/>
    <cellStyle name="Comma [0] 2 4 2 3 2 8" xfId="8562" xr:uid="{D036EC00-5520-4D12-9EE0-A1D9B5D41ADE}"/>
    <cellStyle name="Comma [0] 2 4 2 3 3" xfId="1545" xr:uid="{3701CD66-7EC7-4950-B723-3E15D93E8D83}"/>
    <cellStyle name="Comma [0] 2 4 2 3 3 2" xfId="5170" xr:uid="{1A1ED1C3-483A-43D6-81EC-0D81B6E768A9}"/>
    <cellStyle name="Comma [0] 2 4 2 3 3 2 2" xfId="8576" xr:uid="{8A66C55F-2520-4014-B250-6C7D543DF5E8}"/>
    <cellStyle name="Comma [0] 2 4 2 3 3 2 2 2" xfId="30443" xr:uid="{DE6BB01D-F9FE-4BAF-B26C-1EA9F930EBFA}"/>
    <cellStyle name="Comma [0] 2 4 2 3 3 2 3" xfId="8577" xr:uid="{39E3723A-45C1-457C-94D8-2764EDAC5596}"/>
    <cellStyle name="Comma [0] 2 4 2 3 3 2 3 2" xfId="30444" xr:uid="{B1ABCF86-7EF5-4CFE-B78E-62DA224C6D63}"/>
    <cellStyle name="Comma [0] 2 4 2 3 3 2 4" xfId="8578" xr:uid="{0CCEDD3E-E0FB-48A9-83A8-661E46F8A8CA}"/>
    <cellStyle name="Comma [0] 2 4 2 3 3 2 4 2" xfId="30445" xr:uid="{C09C1444-12D7-4427-85B0-C2873060A3F0}"/>
    <cellStyle name="Comma [0] 2 4 2 3 3 2 5" xfId="8579" xr:uid="{F68CB2F2-2BA2-416D-9080-598E0EDD60BA}"/>
    <cellStyle name="Comma [0] 2 4 2 3 3 2 5 2" xfId="30446" xr:uid="{8DC4B316-8D36-496C-9A21-A0430AB3BDDE}"/>
    <cellStyle name="Comma [0] 2 4 2 3 3 2 6" xfId="55257" xr:uid="{81F63118-027E-4494-93A5-0055750CB688}"/>
    <cellStyle name="Comma [0] 2 4 2 3 3 2 7" xfId="30442" xr:uid="{4AC0A56D-ADA8-406A-AC07-FE172FCE4797}"/>
    <cellStyle name="Comma [0] 2 4 2 3 3 2 8" xfId="8575" xr:uid="{1F88A4E4-47ED-4F62-95BC-ECE2EE72F8DA}"/>
    <cellStyle name="Comma [0] 2 4 2 3 3 3" xfId="2592" xr:uid="{DA1564EF-4CF1-4C37-B93A-65C23E3A5F91}"/>
    <cellStyle name="Comma [0] 2 4 2 3 3 3 2" xfId="8581" xr:uid="{82C13009-7FC9-4EAD-B516-B24B2331EF2E}"/>
    <cellStyle name="Comma [0] 2 4 2 3 3 3 2 2" xfId="30448" xr:uid="{301870B4-7C66-40EC-8E0D-28748DFA276D}"/>
    <cellStyle name="Comma [0] 2 4 2 3 3 3 3" xfId="8582" xr:uid="{BC1FD8B4-5C8A-44CD-9482-6AC83AA9F7A5}"/>
    <cellStyle name="Comma [0] 2 4 2 3 3 3 3 2" xfId="30449" xr:uid="{1FF5CAD7-8954-4413-8289-6679C10211BC}"/>
    <cellStyle name="Comma [0] 2 4 2 3 3 3 4" xfId="8583" xr:uid="{DACDDAAC-49F2-40E8-9D13-AD8F3E35BDDA}"/>
    <cellStyle name="Comma [0] 2 4 2 3 3 3 4 2" xfId="30450" xr:uid="{6B911965-6C5B-49D2-9C2F-A4C0B0245FC8}"/>
    <cellStyle name="Comma [0] 2 4 2 3 3 3 5" xfId="52680" xr:uid="{60E7DB0D-79FD-4078-BB48-A1CECFDE847C}"/>
    <cellStyle name="Comma [0] 2 4 2 3 3 3 6" xfId="30447" xr:uid="{2A56E326-9FD8-4F1D-83BF-9AA2BD5E0F07}"/>
    <cellStyle name="Comma [0] 2 4 2 3 3 3 7" xfId="8580" xr:uid="{B150803F-4B5C-43D4-96A3-BB98990827C9}"/>
    <cellStyle name="Comma [0] 2 4 2 3 3 4" xfId="8584" xr:uid="{DF69F78C-FAEA-476E-B63D-643710AABF6E}"/>
    <cellStyle name="Comma [0] 2 4 2 3 3 4 2" xfId="30451" xr:uid="{2E48B03F-6FD0-4E70-BFB1-1F0E82508C6E}"/>
    <cellStyle name="Comma [0] 2 4 2 3 3 5" xfId="8585" xr:uid="{7D244B2E-D6EA-4370-B17B-71EA5270B40D}"/>
    <cellStyle name="Comma [0] 2 4 2 3 3 5 2" xfId="30452" xr:uid="{BE2F3260-A293-4F47-8D1D-51AA1C0A3D6E}"/>
    <cellStyle name="Comma [0] 2 4 2 3 3 6" xfId="51637" xr:uid="{88A74EB3-DA99-416C-B9CC-C3171882317E}"/>
    <cellStyle name="Comma [0] 2 4 2 3 3 7" xfId="30441" xr:uid="{EC08E6DD-F000-42DB-BF63-A7C78F0CACFF}"/>
    <cellStyle name="Comma [0] 2 4 2 3 3 8" xfId="8574" xr:uid="{01684B2A-856B-4850-A6BF-E137678AD00A}"/>
    <cellStyle name="Comma [0] 2 4 2 3 4" xfId="3584" xr:uid="{61195BC1-F6D8-4B75-874F-3BC8DBF33F05}"/>
    <cellStyle name="Comma [0] 2 4 2 3 4 2" xfId="5538" xr:uid="{1C7084B0-0D4C-4D1E-B488-4D2CC09ACCEA}"/>
    <cellStyle name="Comma [0] 2 4 2 3 4 2 2" xfId="8588" xr:uid="{CBFFC5F9-DA8E-4184-98AF-AC38AF287F19}"/>
    <cellStyle name="Comma [0] 2 4 2 3 4 2 2 2" xfId="30455" xr:uid="{F0514F66-204A-4C86-9BB5-DDE3F6B00EA4}"/>
    <cellStyle name="Comma [0] 2 4 2 3 4 2 3" xfId="8589" xr:uid="{45F7A411-DD74-47EA-A321-38E437797274}"/>
    <cellStyle name="Comma [0] 2 4 2 3 4 2 3 2" xfId="30456" xr:uid="{253CC201-1121-4B5F-9485-AC0C8E73E1C1}"/>
    <cellStyle name="Comma [0] 2 4 2 3 4 2 4" xfId="8590" xr:uid="{96C5D143-3820-4FAF-A2A7-FA1970B36A7A}"/>
    <cellStyle name="Comma [0] 2 4 2 3 4 2 4 2" xfId="30457" xr:uid="{35F1A4DA-BA37-4911-9C0D-A8779567283B}"/>
    <cellStyle name="Comma [0] 2 4 2 3 4 2 5" xfId="8591" xr:uid="{39C3C349-420C-4C44-B795-0A182DC5C1D0}"/>
    <cellStyle name="Comma [0] 2 4 2 3 4 2 5 2" xfId="30458" xr:uid="{9BE351B9-E7AC-4B1E-AE6D-E44AE2AB94FF}"/>
    <cellStyle name="Comma [0] 2 4 2 3 4 2 6" xfId="55625" xr:uid="{41BDDAA6-4EC9-49DB-9817-687AAD3B38AA}"/>
    <cellStyle name="Comma [0] 2 4 2 3 4 2 7" xfId="30454" xr:uid="{BAAFFE60-3D71-4B74-92F7-DC325F39F234}"/>
    <cellStyle name="Comma [0] 2 4 2 3 4 2 8" xfId="8587" xr:uid="{341D905D-F316-4D05-AAD4-6B21931AFE03}"/>
    <cellStyle name="Comma [0] 2 4 2 3 4 3" xfId="8592" xr:uid="{D24BBC97-C553-4D09-832F-C5534C07FC27}"/>
    <cellStyle name="Comma [0] 2 4 2 3 4 3 2" xfId="30459" xr:uid="{A5F20B2D-8DD0-4276-8DB8-6E36C6C62B69}"/>
    <cellStyle name="Comma [0] 2 4 2 3 4 4" xfId="8593" xr:uid="{B14CB48A-1229-468E-B4B3-596B1DAE7A37}"/>
    <cellStyle name="Comma [0] 2 4 2 3 4 4 2" xfId="30460" xr:uid="{C0B75604-7C74-419A-8FC2-DA5585A77B9C}"/>
    <cellStyle name="Comma [0] 2 4 2 3 4 5" xfId="8594" xr:uid="{9673A785-11F2-40FC-9BC5-DE485F1A6A1D}"/>
    <cellStyle name="Comma [0] 2 4 2 3 4 5 2" xfId="30461" xr:uid="{1535B64D-791A-48DD-B5C6-BAC39539C8D2}"/>
    <cellStyle name="Comma [0] 2 4 2 3 4 6" xfId="8595" xr:uid="{92C1A236-5777-47E8-B390-F4361D551A42}"/>
    <cellStyle name="Comma [0] 2 4 2 3 4 6 2" xfId="30462" xr:uid="{BC66DE1C-96B0-40A2-95B0-C5559262BA07}"/>
    <cellStyle name="Comma [0] 2 4 2 3 4 7" xfId="53671" xr:uid="{38FB4101-B281-4092-80D1-2C57F3F1F49A}"/>
    <cellStyle name="Comma [0] 2 4 2 3 4 8" xfId="30453" xr:uid="{5A80E2AD-0A5A-4A24-B79F-2441458622FB}"/>
    <cellStyle name="Comma [0] 2 4 2 3 4 9" xfId="8586" xr:uid="{10DACEBB-9DC9-46DD-888C-781B6F2828D7}"/>
    <cellStyle name="Comma [0] 2 4 2 3 5" xfId="4257" xr:uid="{4BF0DCBC-D399-4D67-86FA-D1D056552B17}"/>
    <cellStyle name="Comma [0] 2 4 2 3 5 2" xfId="8597" xr:uid="{560CAE7C-49E4-4FC5-BBBC-4663709A6E86}"/>
    <cellStyle name="Comma [0] 2 4 2 3 5 2 2" xfId="30464" xr:uid="{BED9A8C8-02B2-4281-96A5-DE6676CE440B}"/>
    <cellStyle name="Comma [0] 2 4 2 3 5 3" xfId="8598" xr:uid="{58516A60-8C00-4AD4-8292-8589774A5C88}"/>
    <cellStyle name="Comma [0] 2 4 2 3 5 3 2" xfId="30465" xr:uid="{0854207C-5CCB-48CE-845F-FE61A7EFCAD2}"/>
    <cellStyle name="Comma [0] 2 4 2 3 5 4" xfId="8599" xr:uid="{17F1917F-8841-4F6E-877A-079213053BE0}"/>
    <cellStyle name="Comma [0] 2 4 2 3 5 4 2" xfId="30466" xr:uid="{FA091642-2BCC-4F3D-B9B0-89F06A699440}"/>
    <cellStyle name="Comma [0] 2 4 2 3 5 5" xfId="8600" xr:uid="{ED6904FF-876C-459C-8A93-CFACB3E426EF}"/>
    <cellStyle name="Comma [0] 2 4 2 3 5 5 2" xfId="30467" xr:uid="{4E418D14-49B8-4190-A3D3-625221F5C534}"/>
    <cellStyle name="Comma [0] 2 4 2 3 5 6" xfId="54344" xr:uid="{B82F1265-CA75-4CA8-B042-9B94C5A36D2A}"/>
    <cellStyle name="Comma [0] 2 4 2 3 5 7" xfId="30463" xr:uid="{E320BFA0-73AB-4EC2-A3A4-585F8076130E}"/>
    <cellStyle name="Comma [0] 2 4 2 3 5 8" xfId="8596" xr:uid="{04DDD587-56AB-471B-A3A2-B0B9900284D3}"/>
    <cellStyle name="Comma [0] 2 4 2 3 6" xfId="2071" xr:uid="{F33D3DBB-F7AA-4BBE-8222-A67587ED8158}"/>
    <cellStyle name="Comma [0] 2 4 2 3 6 2" xfId="8602" xr:uid="{A8A72879-3B36-43AB-B41E-C28F34F805D0}"/>
    <cellStyle name="Comma [0] 2 4 2 3 6 2 2" xfId="30469" xr:uid="{C7E1D329-0F95-442F-8DE8-0845AFFB9738}"/>
    <cellStyle name="Comma [0] 2 4 2 3 6 3" xfId="8603" xr:uid="{BD5C192E-5DCC-42F6-9087-85D60D2CBB59}"/>
    <cellStyle name="Comma [0] 2 4 2 3 6 3 2" xfId="30470" xr:uid="{B68878A7-E214-4B41-990E-D2BE89E0B64F}"/>
    <cellStyle name="Comma [0] 2 4 2 3 6 4" xfId="8604" xr:uid="{86127328-A1E7-4683-91D9-F9EF3582D6D7}"/>
    <cellStyle name="Comma [0] 2 4 2 3 6 4 2" xfId="30471" xr:uid="{CB081F80-C70C-4A36-9F21-40B749704696}"/>
    <cellStyle name="Comma [0] 2 4 2 3 6 5" xfId="52160" xr:uid="{F01052AF-2F4D-49E3-90CD-6BCAEB02230B}"/>
    <cellStyle name="Comma [0] 2 4 2 3 6 6" xfId="30468" xr:uid="{0F179893-D9AC-4560-849A-AC41E87B152C}"/>
    <cellStyle name="Comma [0] 2 4 2 3 6 7" xfId="8601" xr:uid="{137CE85B-A82F-416D-8913-022D229B5877}"/>
    <cellStyle name="Comma [0] 2 4 2 3 7" xfId="8605" xr:uid="{8F5CC6DC-CCAC-430F-BB28-3DED44296346}"/>
    <cellStyle name="Comma [0] 2 4 2 3 7 2" xfId="30472" xr:uid="{CCC3FBD6-C57F-4DBC-8ABE-948B676CD14D}"/>
    <cellStyle name="Comma [0] 2 4 2 3 8" xfId="8606" xr:uid="{42E5D8FC-1A9D-487D-9574-EF1DACCE6BCA}"/>
    <cellStyle name="Comma [0] 2 4 2 3 8 2" xfId="30473" xr:uid="{EF99DFC7-6C82-4B80-8356-06695D92C14F}"/>
    <cellStyle name="Comma [0] 2 4 2 3 9" xfId="50640" xr:uid="{1B49060B-0A41-46FB-B142-91ACEC1E4CE5}"/>
    <cellStyle name="Comma [0] 2 4 2 4" xfId="803" xr:uid="{F48C3513-1BF0-45D8-B3F4-2B84CE065909}"/>
    <cellStyle name="Comma [0] 2 4 2 4 2" xfId="4506" xr:uid="{34834B1D-9AE1-42A5-808E-C17440E5C73C}"/>
    <cellStyle name="Comma [0] 2 4 2 4 2 2" xfId="8609" xr:uid="{522CFD35-C907-44F4-9530-7F097481A9CE}"/>
    <cellStyle name="Comma [0] 2 4 2 4 2 2 2" xfId="30476" xr:uid="{D202515E-AC59-4952-866B-FE709B8D7C16}"/>
    <cellStyle name="Comma [0] 2 4 2 4 2 3" xfId="8610" xr:uid="{110F5987-41C2-42D8-817B-58B3A099D1F6}"/>
    <cellStyle name="Comma [0] 2 4 2 4 2 3 2" xfId="30477" xr:uid="{2C62143F-ABED-4076-8243-FF4D34821385}"/>
    <cellStyle name="Comma [0] 2 4 2 4 2 4" xfId="8611" xr:uid="{8140E94E-B8D5-41B2-B236-C761AB0B93EC}"/>
    <cellStyle name="Comma [0] 2 4 2 4 2 4 2" xfId="30478" xr:uid="{0C0AF9D5-13BA-438C-A302-10C7D8BBA9B1}"/>
    <cellStyle name="Comma [0] 2 4 2 4 2 5" xfId="8612" xr:uid="{330EC95D-3817-4530-9217-E86E2FB1A437}"/>
    <cellStyle name="Comma [0] 2 4 2 4 2 5 2" xfId="30479" xr:uid="{58ADD26F-2FD7-44B1-A540-EF5A5BB8C818}"/>
    <cellStyle name="Comma [0] 2 4 2 4 2 6" xfId="54593" xr:uid="{F65FC8BB-F77D-4A49-9EE7-DCFAE90266AB}"/>
    <cellStyle name="Comma [0] 2 4 2 4 2 7" xfId="30475" xr:uid="{EDF43F5D-957E-4E60-91A7-CDB119BCDCBF}"/>
    <cellStyle name="Comma [0] 2 4 2 4 2 8" xfId="8608" xr:uid="{43099F3C-0360-4BB4-89B6-33D48CF46990}"/>
    <cellStyle name="Comma [0] 2 4 2 4 3" xfId="2841" xr:uid="{32E6AF66-F31F-497D-9AAB-B7EFC6A10896}"/>
    <cellStyle name="Comma [0] 2 4 2 4 3 2" xfId="8614" xr:uid="{888208F1-85CA-4FE4-AEFE-3E0AE439341D}"/>
    <cellStyle name="Comma [0] 2 4 2 4 3 2 2" xfId="30481" xr:uid="{C09827EF-728D-4740-846B-EDD54C053A7B}"/>
    <cellStyle name="Comma [0] 2 4 2 4 3 3" xfId="8615" xr:uid="{0FC4AD9B-87DC-419F-983F-0E4C8D10E94A}"/>
    <cellStyle name="Comma [0] 2 4 2 4 3 3 2" xfId="30482" xr:uid="{DAEC4876-6DC1-4BE2-AFAF-AFF845145EAB}"/>
    <cellStyle name="Comma [0] 2 4 2 4 3 4" xfId="8616" xr:uid="{93EA8673-3D7E-4C1B-8B18-2BA0ED3BD24D}"/>
    <cellStyle name="Comma [0] 2 4 2 4 3 4 2" xfId="30483" xr:uid="{CA4B1E3D-10A7-4335-BFD8-CEFE4BD2C992}"/>
    <cellStyle name="Comma [0] 2 4 2 4 3 5" xfId="52928" xr:uid="{7E69FD22-9E0C-49B2-B75C-5E9898DD8283}"/>
    <cellStyle name="Comma [0] 2 4 2 4 3 6" xfId="30480" xr:uid="{DF4414CF-D9EE-4597-8F99-CC381D30ED58}"/>
    <cellStyle name="Comma [0] 2 4 2 4 3 7" xfId="8613" xr:uid="{A56DBA05-D67E-4E93-BE71-E7C7C0C736F3}"/>
    <cellStyle name="Comma [0] 2 4 2 4 4" xfId="8617" xr:uid="{1C8F2BA2-5082-4C4F-BD7A-DD7400BC5377}"/>
    <cellStyle name="Comma [0] 2 4 2 4 4 2" xfId="30484" xr:uid="{256DCD58-0C66-437A-BE2C-FCE150D3B090}"/>
    <cellStyle name="Comma [0] 2 4 2 4 5" xfId="8618" xr:uid="{E02956CF-3607-4F92-BB86-5F7D04D15D16}"/>
    <cellStyle name="Comma [0] 2 4 2 4 5 2" xfId="30485" xr:uid="{CFB982AE-9B04-4B8F-8497-AF413FBFB647}"/>
    <cellStyle name="Comma [0] 2 4 2 4 6" xfId="50895" xr:uid="{03B5BBF8-DC30-4B71-98B4-AB21420C7D8A}"/>
    <cellStyle name="Comma [0] 2 4 2 4 7" xfId="30474" xr:uid="{38AFAC3B-19F8-4245-AA0D-9732F3CDF0EA}"/>
    <cellStyle name="Comma [0] 2 4 2 4 8" xfId="8607" xr:uid="{FD781D94-253F-4CC6-A2CA-3991B9BCF3C8}"/>
    <cellStyle name="Comma [0] 2 4 2 5" xfId="1298" xr:uid="{694A35A6-09AE-4B5D-BA11-B519AEEB74EA}"/>
    <cellStyle name="Comma [0] 2 4 2 5 2" xfId="4987" xr:uid="{5A7396BA-A3ED-4430-BA93-089208EF296F}"/>
    <cellStyle name="Comma [0] 2 4 2 5 2 2" xfId="8621" xr:uid="{19E4175F-1441-4B30-99A8-C7CDA4EA9455}"/>
    <cellStyle name="Comma [0] 2 4 2 5 2 2 2" xfId="30488" xr:uid="{82119FF8-850E-4CBE-8E4A-5CAC7CCE5E3D}"/>
    <cellStyle name="Comma [0] 2 4 2 5 2 3" xfId="8622" xr:uid="{D9741DCC-32AA-426E-9FC6-015149301DAD}"/>
    <cellStyle name="Comma [0] 2 4 2 5 2 3 2" xfId="30489" xr:uid="{38195DC7-7263-47B0-BBEE-E82B83D616C6}"/>
    <cellStyle name="Comma [0] 2 4 2 5 2 4" xfId="8623" xr:uid="{DBB28E35-0E1E-4E4F-ADF0-E51BA3164BEB}"/>
    <cellStyle name="Comma [0] 2 4 2 5 2 4 2" xfId="30490" xr:uid="{AE3ED6E2-B1BC-4BF8-B84D-4EC22CEC2A21}"/>
    <cellStyle name="Comma [0] 2 4 2 5 2 5" xfId="8624" xr:uid="{5400C2B6-928B-4E91-90ED-0FDDBB91B9B6}"/>
    <cellStyle name="Comma [0] 2 4 2 5 2 5 2" xfId="30491" xr:uid="{8AEA51A6-C1AF-4821-83F3-53562B9737EE}"/>
    <cellStyle name="Comma [0] 2 4 2 5 2 6" xfId="55074" xr:uid="{7F66BBE4-D8F9-4337-A0A6-716509C9316D}"/>
    <cellStyle name="Comma [0] 2 4 2 5 2 7" xfId="30487" xr:uid="{E1971EFE-0797-47B7-9D6F-9A6E06E02757}"/>
    <cellStyle name="Comma [0] 2 4 2 5 2 8" xfId="8620" xr:uid="{0D3DF9DE-9C5B-4C3A-AE94-0E4A888A6E89}"/>
    <cellStyle name="Comma [0] 2 4 2 5 3" xfId="2343" xr:uid="{8248CC52-4343-432A-857E-E5B8573B9F43}"/>
    <cellStyle name="Comma [0] 2 4 2 5 3 2" xfId="8626" xr:uid="{807DAFDF-A2F1-436A-92B9-292177AE1FD1}"/>
    <cellStyle name="Comma [0] 2 4 2 5 3 2 2" xfId="30493" xr:uid="{962E8121-0CE9-40FB-9EC2-C6B964C75475}"/>
    <cellStyle name="Comma [0] 2 4 2 5 3 3" xfId="8627" xr:uid="{4205E158-3704-49E2-AAE4-3F90077FD953}"/>
    <cellStyle name="Comma [0] 2 4 2 5 3 3 2" xfId="30494" xr:uid="{44D9F66C-B6B9-4323-BDF9-1E9E627AF3B7}"/>
    <cellStyle name="Comma [0] 2 4 2 5 3 4" xfId="8628" xr:uid="{89793E24-DC32-418E-8A82-BF89BF9A52D2}"/>
    <cellStyle name="Comma [0] 2 4 2 5 3 4 2" xfId="30495" xr:uid="{40E57EB2-57FC-4E2A-B048-94B4B18321C4}"/>
    <cellStyle name="Comma [0] 2 4 2 5 3 5" xfId="52431" xr:uid="{9E7A38FA-B7CD-4DA3-A223-0B22DE03D4CC}"/>
    <cellStyle name="Comma [0] 2 4 2 5 3 6" xfId="30492" xr:uid="{D0DE4A70-9C9D-46F9-972B-31D0247FB791}"/>
    <cellStyle name="Comma [0] 2 4 2 5 3 7" xfId="8625" xr:uid="{DD6C4F20-A7BE-46E2-BFE1-8C608975D6B4}"/>
    <cellStyle name="Comma [0] 2 4 2 5 4" xfId="8629" xr:uid="{FA874D87-55C4-40EA-91DB-54BAAE103852}"/>
    <cellStyle name="Comma [0] 2 4 2 5 4 2" xfId="30496" xr:uid="{9B99D210-A75A-4A9D-85A0-8B83B18B2516}"/>
    <cellStyle name="Comma [0] 2 4 2 5 5" xfId="8630" xr:uid="{9032D47F-0FC2-408C-AE6E-0809249C4A54}"/>
    <cellStyle name="Comma [0] 2 4 2 5 5 2" xfId="30497" xr:uid="{7923197C-3521-4175-908B-D877531448F2}"/>
    <cellStyle name="Comma [0] 2 4 2 5 6" xfId="51390" xr:uid="{60F0B325-2FA3-4BEA-900D-F2767562DE9A}"/>
    <cellStyle name="Comma [0] 2 4 2 5 7" xfId="30486" xr:uid="{ED87E7E9-A5A8-44D1-ABEC-2B95D4DCCAB6}"/>
    <cellStyle name="Comma [0] 2 4 2 5 8" xfId="8619" xr:uid="{EE08F007-12EA-4CE7-801E-B82218391B31}"/>
    <cellStyle name="Comma [0] 2 4 2 6" xfId="3335" xr:uid="{878430BC-DCE6-4E60-9DBF-94CCB5901322}"/>
    <cellStyle name="Comma [0] 2 4 2 6 2" xfId="5354" xr:uid="{073DBB23-2859-475A-BCFA-2404C7CDD887}"/>
    <cellStyle name="Comma [0] 2 4 2 6 2 2" xfId="8633" xr:uid="{64CF65A8-D4F7-44B9-86A0-CC8B51726D6C}"/>
    <cellStyle name="Comma [0] 2 4 2 6 2 2 2" xfId="30500" xr:uid="{46334863-3EC6-460A-BDD4-B40C5AD8DAA8}"/>
    <cellStyle name="Comma [0] 2 4 2 6 2 3" xfId="8634" xr:uid="{5A0952CA-3A1D-4376-8A8F-B8A9EA95FF04}"/>
    <cellStyle name="Comma [0] 2 4 2 6 2 3 2" xfId="30501" xr:uid="{6420A55B-B5D2-4BBA-986F-83E352E91439}"/>
    <cellStyle name="Comma [0] 2 4 2 6 2 4" xfId="8635" xr:uid="{31B64991-D78B-4421-B890-CFDC230194E0}"/>
    <cellStyle name="Comma [0] 2 4 2 6 2 4 2" xfId="30502" xr:uid="{7D9D72DC-364E-4AE8-B8AD-9669F7164CEC}"/>
    <cellStyle name="Comma [0] 2 4 2 6 2 5" xfId="8636" xr:uid="{16E63452-8109-4928-9CC1-7D43D339416E}"/>
    <cellStyle name="Comma [0] 2 4 2 6 2 5 2" xfId="30503" xr:uid="{D83C3E9A-2304-4CAE-B167-7B3495280A66}"/>
    <cellStyle name="Comma [0] 2 4 2 6 2 6" xfId="55441" xr:uid="{A1882564-6E8B-42C4-950B-6A33A88FC13E}"/>
    <cellStyle name="Comma [0] 2 4 2 6 2 7" xfId="30499" xr:uid="{40F55D2E-A1F7-42E0-B76F-3A78C8A73C5E}"/>
    <cellStyle name="Comma [0] 2 4 2 6 2 8" xfId="8632" xr:uid="{B7932DE0-56D1-449E-A917-0077AB11D672}"/>
    <cellStyle name="Comma [0] 2 4 2 6 3" xfId="8637" xr:uid="{58503158-6F2A-4AB7-9367-8E0326775D78}"/>
    <cellStyle name="Comma [0] 2 4 2 6 3 2" xfId="30504" xr:uid="{C5EEF385-E272-4AFA-B738-040B2A8CE802}"/>
    <cellStyle name="Comma [0] 2 4 2 6 4" xfId="8638" xr:uid="{0E93BED3-4664-43B2-99EA-60F884B819F3}"/>
    <cellStyle name="Comma [0] 2 4 2 6 4 2" xfId="30505" xr:uid="{E801900C-E87D-4059-83CC-9AE7613DB3D3}"/>
    <cellStyle name="Comma [0] 2 4 2 6 5" xfId="8639" xr:uid="{14940B78-A5FF-4DA3-A3E6-48A6C5729AB9}"/>
    <cellStyle name="Comma [0] 2 4 2 6 5 2" xfId="30506" xr:uid="{E8B0BF8A-3FF6-46B8-AB92-DF0472C5B353}"/>
    <cellStyle name="Comma [0] 2 4 2 6 6" xfId="8640" xr:uid="{05852E0D-BDBD-4A51-81A1-C1154468AA22}"/>
    <cellStyle name="Comma [0] 2 4 2 6 6 2" xfId="30507" xr:uid="{D28C9062-96EA-4C37-A94B-C68D5EC3BB4D}"/>
    <cellStyle name="Comma [0] 2 4 2 6 7" xfId="53422" xr:uid="{003622AC-1EFC-434F-8903-5F0F710FF473}"/>
    <cellStyle name="Comma [0] 2 4 2 6 8" xfId="30498" xr:uid="{0ECEDA1E-0864-428E-96AA-0966AAA123FC}"/>
    <cellStyle name="Comma [0] 2 4 2 6 9" xfId="8631" xr:uid="{D5B5821B-5562-486B-BC8C-C8662AC8167D}"/>
    <cellStyle name="Comma [0] 2 4 2 7" xfId="3935" xr:uid="{EC2D111D-8FAB-40DC-80B5-91268FB1230F}"/>
    <cellStyle name="Comma [0] 2 4 2 7 2" xfId="8642" xr:uid="{D420F3E8-B997-430B-8403-73EEFF9134C3}"/>
    <cellStyle name="Comma [0] 2 4 2 7 2 2" xfId="30509" xr:uid="{D8B5885E-EE73-4FFE-A2F3-3ACE2BDB1302}"/>
    <cellStyle name="Comma [0] 2 4 2 7 3" xfId="8643" xr:uid="{04D40638-EFCF-48EE-B545-539D22CA5D06}"/>
    <cellStyle name="Comma [0] 2 4 2 7 3 2" xfId="30510" xr:uid="{1D4EBBC5-1CBB-4E03-9F44-8F18ACAA324A}"/>
    <cellStyle name="Comma [0] 2 4 2 7 4" xfId="8644" xr:uid="{D6640C8A-9A9E-4B36-9576-3671D5CE4C49}"/>
    <cellStyle name="Comma [0] 2 4 2 7 4 2" xfId="30511" xr:uid="{4D5922F0-7BC7-4E19-B6D8-F4DF8ACE2A27}"/>
    <cellStyle name="Comma [0] 2 4 2 7 5" xfId="8645" xr:uid="{C3BF88EB-BC07-4F50-B1F0-B4672BEFAD8A}"/>
    <cellStyle name="Comma [0] 2 4 2 7 5 2" xfId="30512" xr:uid="{F4748B95-7E43-4BFB-B8BF-D11DEBDEE349}"/>
    <cellStyle name="Comma [0] 2 4 2 7 6" xfId="54022" xr:uid="{75371963-BF5E-460B-8FD2-CF8A77B26D4E}"/>
    <cellStyle name="Comma [0] 2 4 2 7 7" xfId="30508" xr:uid="{0188104B-D8BA-4A5D-B51F-2305E2F82C0C}"/>
    <cellStyle name="Comma [0] 2 4 2 7 8" xfId="8641" xr:uid="{4647BE2C-8E57-4D89-BA60-966C1107CDF4}"/>
    <cellStyle name="Comma [0] 2 4 2 8" xfId="1823" xr:uid="{9BAFC990-BA4F-45D9-AE9D-F94484090812}"/>
    <cellStyle name="Comma [0] 2 4 2 8 2" xfId="8647" xr:uid="{6D48F157-F0D1-4FF5-8575-80D229BD3DCA}"/>
    <cellStyle name="Comma [0] 2 4 2 8 2 2" xfId="30514" xr:uid="{1011573B-2AC6-4AC7-A15B-365DD5731D1D}"/>
    <cellStyle name="Comma [0] 2 4 2 8 3" xfId="8648" xr:uid="{0B3EFB38-53A5-46E6-969A-14A7A6C7AEF9}"/>
    <cellStyle name="Comma [0] 2 4 2 8 3 2" xfId="30515" xr:uid="{6D93DC9C-48A0-442D-86F2-A02FF8717176}"/>
    <cellStyle name="Comma [0] 2 4 2 8 4" xfId="8649" xr:uid="{1AA6F8EC-9635-435C-840F-6741EE5EE2EB}"/>
    <cellStyle name="Comma [0] 2 4 2 8 4 2" xfId="30516" xr:uid="{7E6936AF-4097-4462-A19C-5D9C284F8F73}"/>
    <cellStyle name="Comma [0] 2 4 2 8 5" xfId="51912" xr:uid="{1A37014E-54F8-41C8-AD3B-B286DDC56BBD}"/>
    <cellStyle name="Comma [0] 2 4 2 8 6" xfId="30513" xr:uid="{B1C6D87D-CCD2-43D3-BF11-50941DE17D26}"/>
    <cellStyle name="Comma [0] 2 4 2 8 7" xfId="8646" xr:uid="{D6FEFD47-F695-4A08-A911-E5C3BF11B6C6}"/>
    <cellStyle name="Comma [0] 2 4 2 9" xfId="8650" xr:uid="{87581B94-07EC-41C2-8482-D0D43E44AAD6}"/>
    <cellStyle name="Comma [0] 2 4 2 9 2" xfId="30517" xr:uid="{B24B6DEF-5076-4D07-8467-D39B1B35B900}"/>
    <cellStyle name="Comma [0] 2 4 3" xfId="312" xr:uid="{79366D84-20CC-45C7-84FF-C0CA60105897}"/>
    <cellStyle name="Comma [0] 2 4 3 10" xfId="50408" xr:uid="{860671E6-4D15-4B30-9286-593AEED38DCE}"/>
    <cellStyle name="Comma [0] 2 4 3 11" xfId="30518" xr:uid="{AF30D9E6-509F-43B7-B306-C8BA20F95825}"/>
    <cellStyle name="Comma [0] 2 4 3 12" xfId="8651" xr:uid="{F8AB7DF4-1D38-40E8-9CDB-D9B597671E37}"/>
    <cellStyle name="Comma [0] 2 4 3 2" xfId="605" xr:uid="{CCC98759-8D38-4574-BBA4-B73607C6DF7A}"/>
    <cellStyle name="Comma [0] 2 4 3 2 10" xfId="30519" xr:uid="{8FCE585D-C93F-45ED-A280-3257231D958A}"/>
    <cellStyle name="Comma [0] 2 4 3 2 11" xfId="8652" xr:uid="{E4006916-B9E3-4344-ABE8-09CA4F80BF44}"/>
    <cellStyle name="Comma [0] 2 4 3 2 2" xfId="1110" xr:uid="{125561D0-0142-48CC-ABED-74D521B494E3}"/>
    <cellStyle name="Comma [0] 2 4 3 2 2 2" xfId="4813" xr:uid="{8AF8B193-E8F9-4C27-8EB2-DB556068938C}"/>
    <cellStyle name="Comma [0] 2 4 3 2 2 2 2" xfId="8655" xr:uid="{C9501D72-646C-4595-9784-1AA6B721BE29}"/>
    <cellStyle name="Comma [0] 2 4 3 2 2 2 2 2" xfId="30522" xr:uid="{A1CC5675-59A1-4D74-98E0-61F09222A954}"/>
    <cellStyle name="Comma [0] 2 4 3 2 2 2 3" xfId="8656" xr:uid="{5F99A3EB-4EFA-4329-AEC0-DD3A8827FDE2}"/>
    <cellStyle name="Comma [0] 2 4 3 2 2 2 3 2" xfId="30523" xr:uid="{92943792-1137-4847-A28C-0D57CB45E011}"/>
    <cellStyle name="Comma [0] 2 4 3 2 2 2 4" xfId="8657" xr:uid="{3FB7FE10-B9FB-421E-ACC5-011219AB1EE9}"/>
    <cellStyle name="Comma [0] 2 4 3 2 2 2 4 2" xfId="30524" xr:uid="{36E99052-343F-4B0F-81E8-40CFD16B1898}"/>
    <cellStyle name="Comma [0] 2 4 3 2 2 2 5" xfId="8658" xr:uid="{279EC20A-9823-4848-B2C9-E7D8FB017883}"/>
    <cellStyle name="Comma [0] 2 4 3 2 2 2 5 2" xfId="30525" xr:uid="{1BD54C22-6696-46D4-8329-C0499CDA28D0}"/>
    <cellStyle name="Comma [0] 2 4 3 2 2 2 6" xfId="54900" xr:uid="{0BEA22F8-45D1-4891-AB99-8D81E793547D}"/>
    <cellStyle name="Comma [0] 2 4 3 2 2 2 7" xfId="30521" xr:uid="{C599B372-01BF-4260-9BD6-8146499EAFBE}"/>
    <cellStyle name="Comma [0] 2 4 3 2 2 2 8" xfId="8654" xr:uid="{02AFD045-1792-47A3-89F3-D0ABA092E10B}"/>
    <cellStyle name="Comma [0] 2 4 3 2 2 3" xfId="3148" xr:uid="{8FB2B6AF-E172-4D65-AB7E-F6DEE86EB782}"/>
    <cellStyle name="Comma [0] 2 4 3 2 2 3 2" xfId="8660" xr:uid="{99BDA21A-2406-45EB-8D25-1D1B180B9EA8}"/>
    <cellStyle name="Comma [0] 2 4 3 2 2 3 2 2" xfId="30527" xr:uid="{C204942A-6FC5-4D8D-92A9-DCBBDA4B9077}"/>
    <cellStyle name="Comma [0] 2 4 3 2 2 3 3" xfId="8661" xr:uid="{F0337887-C0B6-4A9B-AD9C-9113C03B295C}"/>
    <cellStyle name="Comma [0] 2 4 3 2 2 3 3 2" xfId="30528" xr:uid="{FC82F666-CE3D-4309-8885-AA8510F9C8F5}"/>
    <cellStyle name="Comma [0] 2 4 3 2 2 3 4" xfId="8662" xr:uid="{D1941994-4364-4685-AB4E-66DDFB53FCC9}"/>
    <cellStyle name="Comma [0] 2 4 3 2 2 3 4 2" xfId="30529" xr:uid="{C920DE8C-5CDE-40D2-9930-0FFAD85C5E83}"/>
    <cellStyle name="Comma [0] 2 4 3 2 2 3 5" xfId="53235" xr:uid="{1B318BBF-4FE1-486D-9206-187859BFCBDA}"/>
    <cellStyle name="Comma [0] 2 4 3 2 2 3 6" xfId="30526" xr:uid="{82EEB6E8-29DE-4014-A93F-9C6CF7005A05}"/>
    <cellStyle name="Comma [0] 2 4 3 2 2 3 7" xfId="8659" xr:uid="{C6DC269B-D434-4C8C-AEEB-F3E7FC4C9493}"/>
    <cellStyle name="Comma [0] 2 4 3 2 2 4" xfId="8663" xr:uid="{41A9F8A9-A56E-42D0-B262-C33D709735B2}"/>
    <cellStyle name="Comma [0] 2 4 3 2 2 4 2" xfId="30530" xr:uid="{EF37FF7C-501C-4045-A6AA-F42DF1806CC0}"/>
    <cellStyle name="Comma [0] 2 4 3 2 2 5" xfId="8664" xr:uid="{16F690D8-CF41-4B9B-A898-73A4C1BE7396}"/>
    <cellStyle name="Comma [0] 2 4 3 2 2 5 2" xfId="30531" xr:uid="{A9DB4FFB-CB0C-42F4-ADFA-80E0F2EC3692}"/>
    <cellStyle name="Comma [0] 2 4 3 2 2 6" xfId="51202" xr:uid="{94EB9F29-A964-45F3-948A-3940FD8679F9}"/>
    <cellStyle name="Comma [0] 2 4 3 2 2 7" xfId="30520" xr:uid="{C631EA28-5032-4ECA-872D-45F1D6688227}"/>
    <cellStyle name="Comma [0] 2 4 3 2 2 8" xfId="8653" xr:uid="{D0E5C305-1C6A-4FD8-BC51-45C0526A9EAE}"/>
    <cellStyle name="Comma [0] 2 4 3 2 3" xfId="1604" xr:uid="{79F062A8-620F-4BB3-BE75-801B09508C2B}"/>
    <cellStyle name="Comma [0] 2 4 3 2 3 2" xfId="5217" xr:uid="{0016EC64-6207-4079-ABE8-D152DD4EC295}"/>
    <cellStyle name="Comma [0] 2 4 3 2 3 2 2" xfId="8667" xr:uid="{9A8AE577-FA5F-4FA7-8E72-1DC5592CF23D}"/>
    <cellStyle name="Comma [0] 2 4 3 2 3 2 2 2" xfId="30534" xr:uid="{BAA9AC35-F958-494F-8C7B-04C966D601FE}"/>
    <cellStyle name="Comma [0] 2 4 3 2 3 2 3" xfId="8668" xr:uid="{B33D3997-A3DF-4CCC-9F54-41C248D3B7D4}"/>
    <cellStyle name="Comma [0] 2 4 3 2 3 2 3 2" xfId="30535" xr:uid="{5A591253-B366-4851-AA4E-838664397378}"/>
    <cellStyle name="Comma [0] 2 4 3 2 3 2 4" xfId="8669" xr:uid="{AE37104B-7743-4FE1-A170-5DA37C4E9DD8}"/>
    <cellStyle name="Comma [0] 2 4 3 2 3 2 4 2" xfId="30536" xr:uid="{E9F9F6AD-894A-4D7B-8A88-E6B4AA72A674}"/>
    <cellStyle name="Comma [0] 2 4 3 2 3 2 5" xfId="8670" xr:uid="{39C3A88A-523F-4FEC-B0E7-246DEB6E3681}"/>
    <cellStyle name="Comma [0] 2 4 3 2 3 2 5 2" xfId="30537" xr:uid="{D31C0FAA-7A49-4BC3-94E9-4F1498E33839}"/>
    <cellStyle name="Comma [0] 2 4 3 2 3 2 6" xfId="55304" xr:uid="{DA9D20A3-FAC3-45F6-BA5C-BC2DD55B9C9D}"/>
    <cellStyle name="Comma [0] 2 4 3 2 3 2 7" xfId="30533" xr:uid="{C6E5B98D-4C5D-4AF5-9909-63DE597B009E}"/>
    <cellStyle name="Comma [0] 2 4 3 2 3 2 8" xfId="8666" xr:uid="{CE71CC49-81E2-4697-A794-C7E7ACE345C8}"/>
    <cellStyle name="Comma [0] 2 4 3 2 3 3" xfId="2651" xr:uid="{38EE59DB-AA5B-4A53-8FC8-941EC85934D0}"/>
    <cellStyle name="Comma [0] 2 4 3 2 3 3 2" xfId="8672" xr:uid="{37129060-7B4E-4DCF-AC18-3B13391D51EB}"/>
    <cellStyle name="Comma [0] 2 4 3 2 3 3 2 2" xfId="30539" xr:uid="{2888AF57-F44B-4DFE-ABE6-601B3B257DDB}"/>
    <cellStyle name="Comma [0] 2 4 3 2 3 3 3" xfId="8673" xr:uid="{432FE7F8-37A2-48C8-861C-44152E90AA74}"/>
    <cellStyle name="Comma [0] 2 4 3 2 3 3 3 2" xfId="30540" xr:uid="{62B4567E-227A-46C0-A4AD-1C150FA32D29}"/>
    <cellStyle name="Comma [0] 2 4 3 2 3 3 4" xfId="8674" xr:uid="{D4FF0BA6-402F-4871-87A2-C80C07E8083D}"/>
    <cellStyle name="Comma [0] 2 4 3 2 3 3 4 2" xfId="30541" xr:uid="{BB9D5204-5746-400B-AA4C-81AE1B92817B}"/>
    <cellStyle name="Comma [0] 2 4 3 2 3 3 5" xfId="52739" xr:uid="{11BBF87B-0D5C-4541-B265-B2E43250C8E3}"/>
    <cellStyle name="Comma [0] 2 4 3 2 3 3 6" xfId="30538" xr:uid="{500F1A0C-4B11-4EFE-85DA-8EA6C615A047}"/>
    <cellStyle name="Comma [0] 2 4 3 2 3 3 7" xfId="8671" xr:uid="{861EB26E-6336-4C20-B04C-4222F0337AC0}"/>
    <cellStyle name="Comma [0] 2 4 3 2 3 4" xfId="8675" xr:uid="{C85E6D98-4461-4ED1-A888-41594FB80857}"/>
    <cellStyle name="Comma [0] 2 4 3 2 3 4 2" xfId="30542" xr:uid="{78FDF345-E385-46F9-9F4D-1299C46FECF9}"/>
    <cellStyle name="Comma [0] 2 4 3 2 3 5" xfId="8676" xr:uid="{DA8D57CF-0D3C-4B68-90D9-1FE30C6DEBF0}"/>
    <cellStyle name="Comma [0] 2 4 3 2 3 5 2" xfId="30543" xr:uid="{8BE8EEDC-0810-428E-8C59-8A5EE01CE066}"/>
    <cellStyle name="Comma [0] 2 4 3 2 3 6" xfId="51696" xr:uid="{02741F34-B7DC-47A8-A865-E77268C9D94B}"/>
    <cellStyle name="Comma [0] 2 4 3 2 3 7" xfId="30532" xr:uid="{C6A61211-5C5F-42D3-AEE5-C4D9E50DADAB}"/>
    <cellStyle name="Comma [0] 2 4 3 2 3 8" xfId="8665" xr:uid="{940A51C8-A97D-4241-BD1E-E997FD9B1D0E}"/>
    <cellStyle name="Comma [0] 2 4 3 2 4" xfId="3643" xr:uid="{1916EB8F-AF7F-4525-A8D2-04ECC37D37F6}"/>
    <cellStyle name="Comma [0] 2 4 3 2 4 2" xfId="5585" xr:uid="{1E471B85-5F5C-486B-8161-EA42F14F32FE}"/>
    <cellStyle name="Comma [0] 2 4 3 2 4 2 2" xfId="8679" xr:uid="{5D70A5C8-359D-4687-BBCA-73056A01ABF9}"/>
    <cellStyle name="Comma [0] 2 4 3 2 4 2 2 2" xfId="30546" xr:uid="{6311D302-0E4B-4D59-BE55-83C8B7FEED85}"/>
    <cellStyle name="Comma [0] 2 4 3 2 4 2 3" xfId="8680" xr:uid="{4128373E-5CCB-4520-9382-E9F8C8D07D18}"/>
    <cellStyle name="Comma [0] 2 4 3 2 4 2 3 2" xfId="30547" xr:uid="{02207F0C-2C92-44BD-8F5F-9C4786ACE725}"/>
    <cellStyle name="Comma [0] 2 4 3 2 4 2 4" xfId="8681" xr:uid="{E86310D9-8B3B-4BA6-9D51-621AD03672CE}"/>
    <cellStyle name="Comma [0] 2 4 3 2 4 2 4 2" xfId="30548" xr:uid="{6712C828-D622-4FFF-9A50-A3F503722B4E}"/>
    <cellStyle name="Comma [0] 2 4 3 2 4 2 5" xfId="8682" xr:uid="{2B21DE30-2B8B-4E4D-BFEB-0675B3C9040B}"/>
    <cellStyle name="Comma [0] 2 4 3 2 4 2 5 2" xfId="30549" xr:uid="{44CE77E8-B99B-45BA-99E6-F1CFDFF5FC80}"/>
    <cellStyle name="Comma [0] 2 4 3 2 4 2 6" xfId="55672" xr:uid="{2ABE34C0-1072-4482-B458-6905FF276B80}"/>
    <cellStyle name="Comma [0] 2 4 3 2 4 2 7" xfId="30545" xr:uid="{F98E85A4-C9CF-4A33-882C-1B2B3CE0D511}"/>
    <cellStyle name="Comma [0] 2 4 3 2 4 2 8" xfId="8678" xr:uid="{122364DA-15AB-4467-A915-38BAB6ED4B18}"/>
    <cellStyle name="Comma [0] 2 4 3 2 4 3" xfId="8683" xr:uid="{DEA41BA5-5215-4290-8BE2-66CAAE375336}"/>
    <cellStyle name="Comma [0] 2 4 3 2 4 3 2" xfId="30550" xr:uid="{66315CD1-95FE-4C17-A37D-1A7387CC88C7}"/>
    <cellStyle name="Comma [0] 2 4 3 2 4 4" xfId="8684" xr:uid="{5FD69FF6-FAAF-4A55-8566-FFF897FEF998}"/>
    <cellStyle name="Comma [0] 2 4 3 2 4 4 2" xfId="30551" xr:uid="{7CE8532A-4E1A-41AB-B2E4-6429C79536C0}"/>
    <cellStyle name="Comma [0] 2 4 3 2 4 5" xfId="8685" xr:uid="{A78CCF26-F164-4D65-89DA-674B5DD213C3}"/>
    <cellStyle name="Comma [0] 2 4 3 2 4 5 2" xfId="30552" xr:uid="{0E7D96DD-801A-4404-9605-8C15D7F70F78}"/>
    <cellStyle name="Comma [0] 2 4 3 2 4 6" xfId="8686" xr:uid="{ECD8FC82-AF90-4026-A57B-9A707615F755}"/>
    <cellStyle name="Comma [0] 2 4 3 2 4 6 2" xfId="30553" xr:uid="{B1E5E4B7-A7A8-415D-85A4-92DA34052B2B}"/>
    <cellStyle name="Comma [0] 2 4 3 2 4 7" xfId="53730" xr:uid="{B0711282-490C-47D8-B7AB-31C828CFBA63}"/>
    <cellStyle name="Comma [0] 2 4 3 2 4 8" xfId="30544" xr:uid="{BB56FB7C-151A-4BAB-8081-AD7CCBE85DC5}"/>
    <cellStyle name="Comma [0] 2 4 3 2 4 9" xfId="8677" xr:uid="{C87A3963-A681-4E67-B938-A8E736BB8C9E}"/>
    <cellStyle name="Comma [0] 2 4 3 2 5" xfId="4316" xr:uid="{019530A7-9BF5-412D-AE7E-B48304431400}"/>
    <cellStyle name="Comma [0] 2 4 3 2 5 2" xfId="8688" xr:uid="{9A348201-091C-4649-BE66-D9C83032D56D}"/>
    <cellStyle name="Comma [0] 2 4 3 2 5 2 2" xfId="30555" xr:uid="{D885FD36-EEE4-45C7-9111-8CA047F3E358}"/>
    <cellStyle name="Comma [0] 2 4 3 2 5 3" xfId="8689" xr:uid="{8B2B6C2D-C630-4559-889F-5AB719A1D714}"/>
    <cellStyle name="Comma [0] 2 4 3 2 5 3 2" xfId="30556" xr:uid="{39E4A909-7C6D-42F0-A2EB-29917E65F7D9}"/>
    <cellStyle name="Comma [0] 2 4 3 2 5 4" xfId="8690" xr:uid="{9C0906CF-CEC5-41B8-A063-6C6962F08378}"/>
    <cellStyle name="Comma [0] 2 4 3 2 5 4 2" xfId="30557" xr:uid="{2F1A3971-0E54-4DC2-9327-449A626B0A8B}"/>
    <cellStyle name="Comma [0] 2 4 3 2 5 5" xfId="8691" xr:uid="{F72EAF67-EEB2-4A81-88D5-4966909BF8EF}"/>
    <cellStyle name="Comma [0] 2 4 3 2 5 5 2" xfId="30558" xr:uid="{4A799B08-23E6-44A1-B286-3D518CD4E9C7}"/>
    <cellStyle name="Comma [0] 2 4 3 2 5 6" xfId="54403" xr:uid="{F4BD66BD-4EF8-4AC7-8575-E78C47983BFE}"/>
    <cellStyle name="Comma [0] 2 4 3 2 5 7" xfId="30554" xr:uid="{2439900E-CC6B-430A-86C3-16741521AD94}"/>
    <cellStyle name="Comma [0] 2 4 3 2 5 8" xfId="8687" xr:uid="{0AF4E834-C31D-47A2-8470-27BCE181CE61}"/>
    <cellStyle name="Comma [0] 2 4 3 2 6" xfId="2130" xr:uid="{8130AC4B-F03C-43C6-991B-E4BAF66F3D79}"/>
    <cellStyle name="Comma [0] 2 4 3 2 6 2" xfId="8693" xr:uid="{433ABA77-A4FE-4BBB-9BD1-D46C4D91C35B}"/>
    <cellStyle name="Comma [0] 2 4 3 2 6 2 2" xfId="30560" xr:uid="{F02431DF-2F19-4838-A5F0-C8749758F539}"/>
    <cellStyle name="Comma [0] 2 4 3 2 6 3" xfId="8694" xr:uid="{4D71BB9D-6C8B-4668-846E-89FA23630229}"/>
    <cellStyle name="Comma [0] 2 4 3 2 6 3 2" xfId="30561" xr:uid="{D84275DF-6C39-4854-BFC5-130E8CDCC293}"/>
    <cellStyle name="Comma [0] 2 4 3 2 6 4" xfId="8695" xr:uid="{CEA16BF8-924A-494B-92E9-96A9BD101612}"/>
    <cellStyle name="Comma [0] 2 4 3 2 6 4 2" xfId="30562" xr:uid="{3B9BE3C0-A22D-4EA6-9AEC-AC191830C18B}"/>
    <cellStyle name="Comma [0] 2 4 3 2 6 5" xfId="52219" xr:uid="{402F826E-3C1C-44AD-87F8-9907DB2C3BA7}"/>
    <cellStyle name="Comma [0] 2 4 3 2 6 6" xfId="30559" xr:uid="{64EBF390-294F-4859-ABB3-3CAE0697CB1E}"/>
    <cellStyle name="Comma [0] 2 4 3 2 6 7" xfId="8692" xr:uid="{0C7FF1CB-595E-4DC4-8A7B-5275BCEFB846}"/>
    <cellStyle name="Comma [0] 2 4 3 2 7" xfId="8696" xr:uid="{94E86FE1-3CDA-411F-9526-3FFC881328FB}"/>
    <cellStyle name="Comma [0] 2 4 3 2 7 2" xfId="30563" xr:uid="{97D6A8CF-1B7A-47A6-B75D-26B22EC014A4}"/>
    <cellStyle name="Comma [0] 2 4 3 2 8" xfId="8697" xr:uid="{D72EEB3B-A5B3-4AC5-AC17-FB7459BD5D64}"/>
    <cellStyle name="Comma [0] 2 4 3 2 8 2" xfId="30564" xr:uid="{C9B677A4-783D-40B8-8126-28A2E757B0AD}"/>
    <cellStyle name="Comma [0] 2 4 3 2 9" xfId="50699" xr:uid="{D9F093DF-0309-485C-88F7-068C55629ABB}"/>
    <cellStyle name="Comma [0] 2 4 3 3" xfId="862" xr:uid="{E42EDF6B-85A5-4C30-9232-590FD742DF40}"/>
    <cellStyle name="Comma [0] 2 4 3 3 2" xfId="4565" xr:uid="{E3E54A3C-B3B3-42E8-822A-3A5AB02225A0}"/>
    <cellStyle name="Comma [0] 2 4 3 3 2 2" xfId="8700" xr:uid="{961A4FC7-9976-41F6-BC83-B6AFAC01D755}"/>
    <cellStyle name="Comma [0] 2 4 3 3 2 2 2" xfId="30567" xr:uid="{53E257FC-9AAF-4417-861E-4101ED20C640}"/>
    <cellStyle name="Comma [0] 2 4 3 3 2 3" xfId="8701" xr:uid="{5F140F11-CE66-4198-8E36-7F86A9555078}"/>
    <cellStyle name="Comma [0] 2 4 3 3 2 3 2" xfId="30568" xr:uid="{ACC77E17-6464-416C-BC52-395F578913C8}"/>
    <cellStyle name="Comma [0] 2 4 3 3 2 4" xfId="8702" xr:uid="{8DCA756D-D8BD-4661-A34E-45D4E48BA460}"/>
    <cellStyle name="Comma [0] 2 4 3 3 2 4 2" xfId="30569" xr:uid="{95BF3C17-0533-42BA-84C4-5ACCA3B6AD2B}"/>
    <cellStyle name="Comma [0] 2 4 3 3 2 5" xfId="8703" xr:uid="{82CF0470-FB18-4B6D-9A22-64F7185B0878}"/>
    <cellStyle name="Comma [0] 2 4 3 3 2 5 2" xfId="30570" xr:uid="{7E297EA1-6E8A-4028-8816-EEEAE2CBEED4}"/>
    <cellStyle name="Comma [0] 2 4 3 3 2 6" xfId="54652" xr:uid="{7B576056-963D-431F-BC3E-354F95B83D4F}"/>
    <cellStyle name="Comma [0] 2 4 3 3 2 7" xfId="30566" xr:uid="{B448514B-746A-4DCB-A829-51E7A8FD59C8}"/>
    <cellStyle name="Comma [0] 2 4 3 3 2 8" xfId="8699" xr:uid="{53DFF53A-6CCB-446C-9466-05543487AF5E}"/>
    <cellStyle name="Comma [0] 2 4 3 3 3" xfId="2900" xr:uid="{9787768D-215F-4D8C-A078-EE1B2CAB86BC}"/>
    <cellStyle name="Comma [0] 2 4 3 3 3 2" xfId="8705" xr:uid="{C2E93CD9-FCA7-4CA0-9660-348F142907A5}"/>
    <cellStyle name="Comma [0] 2 4 3 3 3 2 2" xfId="30572" xr:uid="{835EAAD4-F571-4A88-93C8-E5C0703E6276}"/>
    <cellStyle name="Comma [0] 2 4 3 3 3 3" xfId="8706" xr:uid="{95F1D6F8-FE51-428C-8FCC-460BD77CB91C}"/>
    <cellStyle name="Comma [0] 2 4 3 3 3 3 2" xfId="30573" xr:uid="{005D03A5-7E61-4AC4-8BF4-6F6B937CB830}"/>
    <cellStyle name="Comma [0] 2 4 3 3 3 4" xfId="8707" xr:uid="{8B3C58B0-FC70-4E9B-8497-FC62CD87F465}"/>
    <cellStyle name="Comma [0] 2 4 3 3 3 4 2" xfId="30574" xr:uid="{E893B0D6-D90A-44C9-849C-8681A13407BC}"/>
    <cellStyle name="Comma [0] 2 4 3 3 3 5" xfId="52987" xr:uid="{1CC4508C-BEEF-488D-8C7B-67D7E786E97B}"/>
    <cellStyle name="Comma [0] 2 4 3 3 3 6" xfId="30571" xr:uid="{FD866EF4-8773-443D-9598-5CC096B0DC32}"/>
    <cellStyle name="Comma [0] 2 4 3 3 3 7" xfId="8704" xr:uid="{F8DC4095-07FB-4492-85CC-BEFB80A4AA57}"/>
    <cellStyle name="Comma [0] 2 4 3 3 4" xfId="8708" xr:uid="{C1FAF63F-DBA2-42F1-8EAB-DABF7E01388E}"/>
    <cellStyle name="Comma [0] 2 4 3 3 4 2" xfId="30575" xr:uid="{C8DF7A92-67EA-4183-A60E-9A11FB87FC5F}"/>
    <cellStyle name="Comma [0] 2 4 3 3 5" xfId="8709" xr:uid="{DF25839E-1AAD-47D2-A075-250A685D306D}"/>
    <cellStyle name="Comma [0] 2 4 3 3 5 2" xfId="30576" xr:uid="{D2F2EF01-62AA-430C-B819-01515B8E790B}"/>
    <cellStyle name="Comma [0] 2 4 3 3 6" xfId="50954" xr:uid="{64D17FB6-62BD-46B9-AA25-02F179F04358}"/>
    <cellStyle name="Comma [0] 2 4 3 3 7" xfId="30565" xr:uid="{2BE37A90-6507-4138-A944-8E97EDCE7F3A}"/>
    <cellStyle name="Comma [0] 2 4 3 3 8" xfId="8698" xr:uid="{2FFDAFDC-4F30-4C0C-9785-599D8EE87AC2}"/>
    <cellStyle name="Comma [0] 2 4 3 4" xfId="1357" xr:uid="{D8E7C297-FA49-456A-B6AE-9F54655A9B6F}"/>
    <cellStyle name="Comma [0] 2 4 3 4 2" xfId="5034" xr:uid="{3FE0747F-986B-4441-8744-23F75C9EAE0E}"/>
    <cellStyle name="Comma [0] 2 4 3 4 2 2" xfId="8712" xr:uid="{7F6EA477-79C4-4483-8C95-CEA88F5EBBF8}"/>
    <cellStyle name="Comma [0] 2 4 3 4 2 2 2" xfId="30579" xr:uid="{4D62A5AF-89A2-4043-91AC-868B46201111}"/>
    <cellStyle name="Comma [0] 2 4 3 4 2 3" xfId="8713" xr:uid="{9B39C8F9-C661-4C25-9537-7BD68568A36D}"/>
    <cellStyle name="Comma [0] 2 4 3 4 2 3 2" xfId="30580" xr:uid="{488E0209-CA87-4977-8875-E1BDF38FB79E}"/>
    <cellStyle name="Comma [0] 2 4 3 4 2 4" xfId="8714" xr:uid="{92569EE5-8551-4A37-8C91-660FD83465FB}"/>
    <cellStyle name="Comma [0] 2 4 3 4 2 4 2" xfId="30581" xr:uid="{481FF192-70E2-4516-96B0-6DE467BB9B4E}"/>
    <cellStyle name="Comma [0] 2 4 3 4 2 5" xfId="8715" xr:uid="{6A7CE2A6-8D9F-409C-89B3-B81F6B094402}"/>
    <cellStyle name="Comma [0] 2 4 3 4 2 5 2" xfId="30582" xr:uid="{9742E921-338D-4103-9675-BB223B5B42C6}"/>
    <cellStyle name="Comma [0] 2 4 3 4 2 6" xfId="55121" xr:uid="{C00516F7-CA28-4FD9-80A3-EB0AB0E97E9D}"/>
    <cellStyle name="Comma [0] 2 4 3 4 2 7" xfId="30578" xr:uid="{A5C297F0-B3D8-4883-9016-1D138F91AE8D}"/>
    <cellStyle name="Comma [0] 2 4 3 4 2 8" xfId="8711" xr:uid="{76AD352D-3A74-407C-A515-24ACE4D8EDAF}"/>
    <cellStyle name="Comma [0] 2 4 3 4 3" xfId="2403" xr:uid="{229BB97E-4D44-498D-AEC7-311923D55BBE}"/>
    <cellStyle name="Comma [0] 2 4 3 4 3 2" xfId="8717" xr:uid="{3A9921E8-A3B8-40B0-9816-527A2F986B24}"/>
    <cellStyle name="Comma [0] 2 4 3 4 3 2 2" xfId="30584" xr:uid="{9AB04B85-786C-45A4-99B3-CEDB8C73CACC}"/>
    <cellStyle name="Comma [0] 2 4 3 4 3 3" xfId="8718" xr:uid="{3304F601-EC3A-4FCF-8ED8-FD1233DCD473}"/>
    <cellStyle name="Comma [0] 2 4 3 4 3 3 2" xfId="30585" xr:uid="{540258B6-DA2C-4B33-A9BE-E3B56608F703}"/>
    <cellStyle name="Comma [0] 2 4 3 4 3 4" xfId="8719" xr:uid="{191CA7E7-0CDC-4783-9087-BEE0C38FD791}"/>
    <cellStyle name="Comma [0] 2 4 3 4 3 4 2" xfId="30586" xr:uid="{6D49B90F-7634-420D-B4D6-563E3AEDEB1E}"/>
    <cellStyle name="Comma [0] 2 4 3 4 3 5" xfId="52491" xr:uid="{8C4993BF-E604-4983-8C62-A50CBE59968F}"/>
    <cellStyle name="Comma [0] 2 4 3 4 3 6" xfId="30583" xr:uid="{67B56296-1E89-4ABE-BF1E-F4DB46468171}"/>
    <cellStyle name="Comma [0] 2 4 3 4 3 7" xfId="8716" xr:uid="{A80F6B14-4ECB-4444-ACEC-9876303D9307}"/>
    <cellStyle name="Comma [0] 2 4 3 4 4" xfId="8720" xr:uid="{9B1E9BFA-A4A9-4277-BCE8-CEA4D8868F8B}"/>
    <cellStyle name="Comma [0] 2 4 3 4 4 2" xfId="30587" xr:uid="{F5796E57-6962-4BB7-A2D4-FE0C2AC76D01}"/>
    <cellStyle name="Comma [0] 2 4 3 4 5" xfId="8721" xr:uid="{57DC7D5F-DB9D-4182-89E6-2FE2FEB147D5}"/>
    <cellStyle name="Comma [0] 2 4 3 4 5 2" xfId="30588" xr:uid="{55DC4C6F-953E-46D8-B65A-FF0101E0DB70}"/>
    <cellStyle name="Comma [0] 2 4 3 4 6" xfId="51449" xr:uid="{D6C3C58F-13FA-4E92-8FB8-09F021868D50}"/>
    <cellStyle name="Comma [0] 2 4 3 4 7" xfId="30577" xr:uid="{1DC4A53C-3AC3-42D0-B702-0E3BE4B0BFD0}"/>
    <cellStyle name="Comma [0] 2 4 3 4 8" xfId="8710" xr:uid="{81514537-E097-4F1A-8A7D-EA9496DD47A1}"/>
    <cellStyle name="Comma [0] 2 4 3 5" xfId="3394" xr:uid="{90FAECA4-4864-490A-9716-6930E13A708D}"/>
    <cellStyle name="Comma [0] 2 4 3 5 2" xfId="5401" xr:uid="{4D898196-5C09-4723-A000-57F771DFECCF}"/>
    <cellStyle name="Comma [0] 2 4 3 5 2 2" xfId="8724" xr:uid="{B0B6E79C-67A2-48AE-9B00-5FF399CBD195}"/>
    <cellStyle name="Comma [0] 2 4 3 5 2 2 2" xfId="30591" xr:uid="{EB20BC4B-634B-4D9C-84B6-B38E503C8B3B}"/>
    <cellStyle name="Comma [0] 2 4 3 5 2 3" xfId="8725" xr:uid="{44AB41AB-4EC4-4E76-945C-9466E2451B47}"/>
    <cellStyle name="Comma [0] 2 4 3 5 2 3 2" xfId="30592" xr:uid="{B3714CF8-1764-4E45-81A4-4CA841CFBA57}"/>
    <cellStyle name="Comma [0] 2 4 3 5 2 4" xfId="8726" xr:uid="{DC31B120-77E1-432D-9F0B-0785E904A0FC}"/>
    <cellStyle name="Comma [0] 2 4 3 5 2 4 2" xfId="30593" xr:uid="{7602F382-24A7-49A2-9D18-1EDFA513C9E4}"/>
    <cellStyle name="Comma [0] 2 4 3 5 2 5" xfId="8727" xr:uid="{9DD282CD-7E1B-4A97-BBA2-14A350C538CA}"/>
    <cellStyle name="Comma [0] 2 4 3 5 2 5 2" xfId="30594" xr:uid="{FCFA6F0D-C7DB-4AB1-B469-096F92C649DA}"/>
    <cellStyle name="Comma [0] 2 4 3 5 2 6" xfId="55488" xr:uid="{2810DDE0-F762-4533-96C8-1FD078FEA27F}"/>
    <cellStyle name="Comma [0] 2 4 3 5 2 7" xfId="30590" xr:uid="{9895C1FF-6625-4A19-9753-EE23D0112406}"/>
    <cellStyle name="Comma [0] 2 4 3 5 2 8" xfId="8723" xr:uid="{39A82C04-FA7D-417E-BF6B-217EF9CCE16D}"/>
    <cellStyle name="Comma [0] 2 4 3 5 3" xfId="8728" xr:uid="{16796A38-4ED0-421F-B5CF-34D22BF9D13F}"/>
    <cellStyle name="Comma [0] 2 4 3 5 3 2" xfId="30595" xr:uid="{DC84CCBE-7A29-43C3-ABA7-8BB7E1174EBA}"/>
    <cellStyle name="Comma [0] 2 4 3 5 4" xfId="8729" xr:uid="{5CD39DA6-4D10-4F0B-945C-ADE5E4EF9B1A}"/>
    <cellStyle name="Comma [0] 2 4 3 5 4 2" xfId="30596" xr:uid="{C1E55846-863F-4E5D-B837-0FD665F03CF8}"/>
    <cellStyle name="Comma [0] 2 4 3 5 5" xfId="8730" xr:uid="{FB2AB6A2-EFFB-4405-9CAD-FE5EA6D698A3}"/>
    <cellStyle name="Comma [0] 2 4 3 5 5 2" xfId="30597" xr:uid="{5CDF91F0-A1D8-4E43-AC88-4F17408DAEA0}"/>
    <cellStyle name="Comma [0] 2 4 3 5 6" xfId="8731" xr:uid="{2F01EE70-CD80-473E-9E7B-B518DA782B7B}"/>
    <cellStyle name="Comma [0] 2 4 3 5 6 2" xfId="30598" xr:uid="{4D496634-7E25-4589-90AD-7B446AAABBF2}"/>
    <cellStyle name="Comma [0] 2 4 3 5 7" xfId="53481" xr:uid="{6E171097-6607-4188-987A-CF11CD32D083}"/>
    <cellStyle name="Comma [0] 2 4 3 5 8" xfId="30589" xr:uid="{3A43E74F-4B78-4D40-B583-3A48B15DD941}"/>
    <cellStyle name="Comma [0] 2 4 3 5 9" xfId="8722" xr:uid="{D5471EC5-8D2A-43DD-A8ED-306D51599B21}"/>
    <cellStyle name="Comma [0] 2 4 3 6" xfId="4026" xr:uid="{9773CF6F-1CAD-4861-9A90-0BFA7913E146}"/>
    <cellStyle name="Comma [0] 2 4 3 6 2" xfId="8733" xr:uid="{828DE67A-3931-434E-8582-74BF8A8CD61A}"/>
    <cellStyle name="Comma [0] 2 4 3 6 2 2" xfId="30600" xr:uid="{F6E61832-2A09-48B4-A819-C7154336D2B8}"/>
    <cellStyle name="Comma [0] 2 4 3 6 3" xfId="8734" xr:uid="{1B380E23-1251-489B-8A7F-77AB606ECAFD}"/>
    <cellStyle name="Comma [0] 2 4 3 6 3 2" xfId="30601" xr:uid="{98795327-B3B5-4D30-9FE9-70DD84BBF2C3}"/>
    <cellStyle name="Comma [0] 2 4 3 6 4" xfId="8735" xr:uid="{54239485-B778-43D5-8B00-D9D6002EB1CB}"/>
    <cellStyle name="Comma [0] 2 4 3 6 4 2" xfId="30602" xr:uid="{866A4298-D3F0-4810-8D55-2B19A7D640BA}"/>
    <cellStyle name="Comma [0] 2 4 3 6 5" xfId="8736" xr:uid="{5C811CCC-ED5A-4428-9787-3DC1E4392428}"/>
    <cellStyle name="Comma [0] 2 4 3 6 5 2" xfId="30603" xr:uid="{30418EB5-CF6D-4FA8-A020-6136638BC1A8}"/>
    <cellStyle name="Comma [0] 2 4 3 6 6" xfId="54113" xr:uid="{40201851-EFBD-4A5E-A9A9-E54D52AEA381}"/>
    <cellStyle name="Comma [0] 2 4 3 6 7" xfId="30599" xr:uid="{CD124BF7-CBD8-456A-B3A7-9D16D8E070E7}"/>
    <cellStyle name="Comma [0] 2 4 3 6 8" xfId="8732" xr:uid="{41CEE73E-30C6-4C94-8963-EE57A384F38B}"/>
    <cellStyle name="Comma [0] 2 4 3 7" xfId="1883" xr:uid="{6F790D76-6057-469F-ABD1-70E4494F6D8F}"/>
    <cellStyle name="Comma [0] 2 4 3 7 2" xfId="8738" xr:uid="{D745B49F-AB31-4728-A493-BEEB945FDEAE}"/>
    <cellStyle name="Comma [0] 2 4 3 7 2 2" xfId="30605" xr:uid="{676E27EF-13A5-4AFE-9846-0B8B7A630B4F}"/>
    <cellStyle name="Comma [0] 2 4 3 7 3" xfId="8739" xr:uid="{ECE6B8F1-B6B5-4F1F-8925-926F533F191E}"/>
    <cellStyle name="Comma [0] 2 4 3 7 3 2" xfId="30606" xr:uid="{6FA6CA19-C6F4-4444-99D1-B4CA9D760978}"/>
    <cellStyle name="Comma [0] 2 4 3 7 4" xfId="8740" xr:uid="{156E9530-C3A1-4BA8-B719-98DCECAC6CB9}"/>
    <cellStyle name="Comma [0] 2 4 3 7 4 2" xfId="30607" xr:uid="{BE3293F0-D639-4571-B3D4-26D31D044289}"/>
    <cellStyle name="Comma [0] 2 4 3 7 5" xfId="51972" xr:uid="{FE952A3C-FFC9-4A33-8212-9049C8479597}"/>
    <cellStyle name="Comma [0] 2 4 3 7 6" xfId="30604" xr:uid="{5EDB466A-A688-45D8-B328-8D36C2B44B9F}"/>
    <cellStyle name="Comma [0] 2 4 3 7 7" xfId="8737" xr:uid="{965681C9-9101-4C8F-995D-04DD1D149FCE}"/>
    <cellStyle name="Comma [0] 2 4 3 8" xfId="8741" xr:uid="{F943E735-C76C-4E07-9F55-2EF88FF98872}"/>
    <cellStyle name="Comma [0] 2 4 3 8 2" xfId="30608" xr:uid="{42154BA3-FBCB-4A47-B878-A24DE0015A48}"/>
    <cellStyle name="Comma [0] 2 4 3 9" xfId="8742" xr:uid="{4AFED8D1-8687-424D-8640-7F14757C36BC}"/>
    <cellStyle name="Comma [0] 2 4 3 9 2" xfId="30609" xr:uid="{4AE17B62-B6AC-49F3-9F5C-7BAF683CEE16}"/>
    <cellStyle name="Comma [0] 2 4 4" xfId="483" xr:uid="{E3014796-0476-4ADA-89B9-4C47BD88B9A6}"/>
    <cellStyle name="Comma [0] 2 4 4 10" xfId="30610" xr:uid="{9323FF15-E99A-4126-9DBB-45F0770BAB58}"/>
    <cellStyle name="Comma [0] 2 4 4 11" xfId="8743" xr:uid="{5C768BFC-3F22-4029-97E3-32282BD8035D}"/>
    <cellStyle name="Comma [0] 2 4 4 2" xfId="988" xr:uid="{D3E77523-ABB7-4EBB-B2D0-05895938821D}"/>
    <cellStyle name="Comma [0] 2 4 4 2 2" xfId="4691" xr:uid="{8F9263C4-0F9F-49C4-9845-91531B105758}"/>
    <cellStyle name="Comma [0] 2 4 4 2 2 2" xfId="8746" xr:uid="{DC2196D9-B3BC-41AD-9E03-2DCAA8B22ACB}"/>
    <cellStyle name="Comma [0] 2 4 4 2 2 2 2" xfId="30613" xr:uid="{D0D1CFF5-E688-49D5-B83B-57D25A401559}"/>
    <cellStyle name="Comma [0] 2 4 4 2 2 3" xfId="8747" xr:uid="{2722F937-BFBF-4998-93DB-450BA25652DC}"/>
    <cellStyle name="Comma [0] 2 4 4 2 2 3 2" xfId="30614" xr:uid="{7CC880DA-6298-4A1D-B720-898CCCBDDB71}"/>
    <cellStyle name="Comma [0] 2 4 4 2 2 4" xfId="8748" xr:uid="{A9948BCF-622A-45BF-A313-7FCDA37487EE}"/>
    <cellStyle name="Comma [0] 2 4 4 2 2 4 2" xfId="30615" xr:uid="{F854D5AB-CFF2-4C26-BAD3-ACC4E5AA2636}"/>
    <cellStyle name="Comma [0] 2 4 4 2 2 5" xfId="8749" xr:uid="{DA67BD5F-C044-46A9-BDD7-79DB6FB1B4DD}"/>
    <cellStyle name="Comma [0] 2 4 4 2 2 5 2" xfId="30616" xr:uid="{D2BF83CB-1379-413B-9948-86670AD68E3A}"/>
    <cellStyle name="Comma [0] 2 4 4 2 2 6" xfId="54778" xr:uid="{E1FF0798-E8CB-46D1-9A97-A1A4490C6EC6}"/>
    <cellStyle name="Comma [0] 2 4 4 2 2 7" xfId="30612" xr:uid="{D16CFBD4-C832-48C6-9229-09711235F5CB}"/>
    <cellStyle name="Comma [0] 2 4 4 2 2 8" xfId="8745" xr:uid="{076BE09B-E1DF-4851-80CE-639498BB3E52}"/>
    <cellStyle name="Comma [0] 2 4 4 2 3" xfId="3026" xr:uid="{64E886D0-36FF-45FE-95F7-84840CFBEF70}"/>
    <cellStyle name="Comma [0] 2 4 4 2 3 2" xfId="8751" xr:uid="{4E21855B-FFD3-474E-BC78-F00944C78970}"/>
    <cellStyle name="Comma [0] 2 4 4 2 3 2 2" xfId="30618" xr:uid="{B93D0351-E37B-4F6C-BFF7-6E3758F3C8EF}"/>
    <cellStyle name="Comma [0] 2 4 4 2 3 3" xfId="8752" xr:uid="{D6B84095-5C21-4859-8A3A-5A2A8E73EC70}"/>
    <cellStyle name="Comma [0] 2 4 4 2 3 3 2" xfId="30619" xr:uid="{7C42A378-8B7E-4EF5-8162-ED1EEC176D11}"/>
    <cellStyle name="Comma [0] 2 4 4 2 3 4" xfId="8753" xr:uid="{DCD978B6-BEDF-4330-9608-7A66549842DB}"/>
    <cellStyle name="Comma [0] 2 4 4 2 3 4 2" xfId="30620" xr:uid="{F7FCC6C0-D071-45BA-B8FE-11CEBF0A81AE}"/>
    <cellStyle name="Comma [0] 2 4 4 2 3 5" xfId="53113" xr:uid="{419BF793-D437-4B0C-B6B4-A26E3750EE68}"/>
    <cellStyle name="Comma [0] 2 4 4 2 3 6" xfId="30617" xr:uid="{E37B3F5F-C0FF-489B-9BF2-7DD073230190}"/>
    <cellStyle name="Comma [0] 2 4 4 2 3 7" xfId="8750" xr:uid="{0712FC19-A1DB-4852-B05E-2AA322DD3EE2}"/>
    <cellStyle name="Comma [0] 2 4 4 2 4" xfId="8754" xr:uid="{AD39B240-758A-4A2E-A85F-83CE4ABF3127}"/>
    <cellStyle name="Comma [0] 2 4 4 2 4 2" xfId="30621" xr:uid="{55B2D48F-E430-4400-A0B1-9208FCEB3BDD}"/>
    <cellStyle name="Comma [0] 2 4 4 2 5" xfId="8755" xr:uid="{672C1422-965F-4E9D-886F-81DEF0F32CBB}"/>
    <cellStyle name="Comma [0] 2 4 4 2 5 2" xfId="30622" xr:uid="{C8B8873A-5C2F-4A14-83CB-15149BF211B3}"/>
    <cellStyle name="Comma [0] 2 4 4 2 6" xfId="51080" xr:uid="{026BE005-B018-4624-954B-8581DE7B5715}"/>
    <cellStyle name="Comma [0] 2 4 4 2 7" xfId="30611" xr:uid="{F3BA9253-AC35-4766-A5ED-48DA9B79D875}"/>
    <cellStyle name="Comma [0] 2 4 4 2 8" xfId="8744" xr:uid="{4F3D92D8-24E7-4963-AB90-D7AB92879A96}"/>
    <cellStyle name="Comma [0] 2 4 4 3" xfId="1482" xr:uid="{A0CE32C1-C773-4B44-9BBD-D06CB4416F39}"/>
    <cellStyle name="Comma [0] 2 4 4 3 2" xfId="5125" xr:uid="{DBE01616-26B7-46A0-8D40-602BE9473EF9}"/>
    <cellStyle name="Comma [0] 2 4 4 3 2 2" xfId="8758" xr:uid="{F4C79C9F-F05A-4076-A5F0-F1F6757D6B68}"/>
    <cellStyle name="Comma [0] 2 4 4 3 2 2 2" xfId="30625" xr:uid="{6443F0E5-0FF7-4595-867D-83F02E4113C7}"/>
    <cellStyle name="Comma [0] 2 4 4 3 2 3" xfId="8759" xr:uid="{7BD0BFE4-4959-4EEB-8418-14B4516D1523}"/>
    <cellStyle name="Comma [0] 2 4 4 3 2 3 2" xfId="30626" xr:uid="{90CFD5F9-362C-41B6-9824-34DC0F7FCB71}"/>
    <cellStyle name="Comma [0] 2 4 4 3 2 4" xfId="8760" xr:uid="{298AE789-7ECC-4F1B-8802-F95BE4438EEC}"/>
    <cellStyle name="Comma [0] 2 4 4 3 2 4 2" xfId="30627" xr:uid="{7BB55F2E-4F23-4633-BC29-6578356FA3C1}"/>
    <cellStyle name="Comma [0] 2 4 4 3 2 5" xfId="8761" xr:uid="{90AAC2FF-1F46-4F1B-B994-EE872526B413}"/>
    <cellStyle name="Comma [0] 2 4 4 3 2 5 2" xfId="30628" xr:uid="{8368E0CD-9319-4123-9FBA-3B774E2FB49F}"/>
    <cellStyle name="Comma [0] 2 4 4 3 2 6" xfId="55212" xr:uid="{8A206071-6B5A-4ABB-8D33-FEC5C091C385}"/>
    <cellStyle name="Comma [0] 2 4 4 3 2 7" xfId="30624" xr:uid="{CA71413C-5C91-4427-A4A1-AD5750D4BBCA}"/>
    <cellStyle name="Comma [0] 2 4 4 3 2 8" xfId="8757" xr:uid="{474D2A47-5942-461F-AEBD-DB48E1DCA04C}"/>
    <cellStyle name="Comma [0] 2 4 4 3 3" xfId="2529" xr:uid="{B37DDA0F-589D-43F4-ADF7-F51F2313982E}"/>
    <cellStyle name="Comma [0] 2 4 4 3 3 2" xfId="8763" xr:uid="{DDBD088B-8761-4036-ADDD-217503F77A8A}"/>
    <cellStyle name="Comma [0] 2 4 4 3 3 2 2" xfId="30630" xr:uid="{873731A3-7C97-4461-A95B-52CCBE6DC686}"/>
    <cellStyle name="Comma [0] 2 4 4 3 3 3" xfId="8764" xr:uid="{FA2290A5-AB0D-4694-B983-55BB7D29BCD9}"/>
    <cellStyle name="Comma [0] 2 4 4 3 3 3 2" xfId="30631" xr:uid="{176A1720-94BC-4BEF-A235-6B002C78ED5C}"/>
    <cellStyle name="Comma [0] 2 4 4 3 3 4" xfId="8765" xr:uid="{E5FD4216-A946-46EF-9776-DA1142FFE4EF}"/>
    <cellStyle name="Comma [0] 2 4 4 3 3 4 2" xfId="30632" xr:uid="{048057F2-2EAA-4432-AF3B-D13698691556}"/>
    <cellStyle name="Comma [0] 2 4 4 3 3 5" xfId="52617" xr:uid="{DB22FF60-955F-4248-9B9D-5BAEC1144CF4}"/>
    <cellStyle name="Comma [0] 2 4 4 3 3 6" xfId="30629" xr:uid="{1937EF8B-4B00-4D53-A891-2D0485F88741}"/>
    <cellStyle name="Comma [0] 2 4 4 3 3 7" xfId="8762" xr:uid="{C3FF4ED4-9D91-4BB1-815A-920387505A9E}"/>
    <cellStyle name="Comma [0] 2 4 4 3 4" xfId="8766" xr:uid="{D252A59D-CF00-434B-8B41-09C24230519B}"/>
    <cellStyle name="Comma [0] 2 4 4 3 4 2" xfId="30633" xr:uid="{9FF982D7-B3BA-4C56-947B-E8EBF04BF907}"/>
    <cellStyle name="Comma [0] 2 4 4 3 5" xfId="8767" xr:uid="{027367D0-70C6-4806-82A8-43C4A5E85CE7}"/>
    <cellStyle name="Comma [0] 2 4 4 3 5 2" xfId="30634" xr:uid="{68077541-ABFB-4A98-B880-02938DF346C6}"/>
    <cellStyle name="Comma [0] 2 4 4 3 6" xfId="51574" xr:uid="{0F10F461-B847-4A36-9091-25821D65496A}"/>
    <cellStyle name="Comma [0] 2 4 4 3 7" xfId="30623" xr:uid="{B730DE01-9353-4C27-9E97-F176D3E0751D}"/>
    <cellStyle name="Comma [0] 2 4 4 3 8" xfId="8756" xr:uid="{38A1809C-4436-4BF9-8419-9F08F8A9B6C9}"/>
    <cellStyle name="Comma [0] 2 4 4 4" xfId="3521" xr:uid="{5DC8F362-CC42-4823-AB49-8683062C19BC}"/>
    <cellStyle name="Comma [0] 2 4 4 4 2" xfId="5493" xr:uid="{239DC24F-1569-4014-9C3C-E602D85015FF}"/>
    <cellStyle name="Comma [0] 2 4 4 4 2 2" xfId="8770" xr:uid="{72A579E8-CCF9-4DEB-A78D-1B9DD5F9F27A}"/>
    <cellStyle name="Comma [0] 2 4 4 4 2 2 2" xfId="30637" xr:uid="{CB8B4053-8EA5-4EA3-9C44-98A790A9D4DA}"/>
    <cellStyle name="Comma [0] 2 4 4 4 2 3" xfId="8771" xr:uid="{BACD237D-C3C0-4FDA-85D9-436640F6412C}"/>
    <cellStyle name="Comma [0] 2 4 4 4 2 3 2" xfId="30638" xr:uid="{2D270809-D2BF-4ABB-A9A8-3198A722D558}"/>
    <cellStyle name="Comma [0] 2 4 4 4 2 4" xfId="8772" xr:uid="{52661B67-0029-4C84-A40B-2117C684A98B}"/>
    <cellStyle name="Comma [0] 2 4 4 4 2 4 2" xfId="30639" xr:uid="{FCCFD652-F821-4477-8F5D-1D91CBC5CDA4}"/>
    <cellStyle name="Comma [0] 2 4 4 4 2 5" xfId="8773" xr:uid="{ECC817EC-1C7B-43DF-AAD5-0AB1CA75BC90}"/>
    <cellStyle name="Comma [0] 2 4 4 4 2 5 2" xfId="30640" xr:uid="{59E0C7D5-11AE-47D4-B654-341ADBFA1429}"/>
    <cellStyle name="Comma [0] 2 4 4 4 2 6" xfId="55580" xr:uid="{C041B61C-BAD3-4301-820E-9331E47FA274}"/>
    <cellStyle name="Comma [0] 2 4 4 4 2 7" xfId="30636" xr:uid="{93A57718-A65E-40CA-8129-F934C655899F}"/>
    <cellStyle name="Comma [0] 2 4 4 4 2 8" xfId="8769" xr:uid="{8EB48AD0-00A6-4932-9A47-BF7AAA57D12D}"/>
    <cellStyle name="Comma [0] 2 4 4 4 3" xfId="8774" xr:uid="{B340C295-56A5-479D-B30E-5743C601E7C1}"/>
    <cellStyle name="Comma [0] 2 4 4 4 3 2" xfId="30641" xr:uid="{FD51E806-5693-4D53-A593-60CC2B7A08C1}"/>
    <cellStyle name="Comma [0] 2 4 4 4 4" xfId="8775" xr:uid="{6AFCA4EF-66BF-4DD1-8E61-B9E95C726107}"/>
    <cellStyle name="Comma [0] 2 4 4 4 4 2" xfId="30642" xr:uid="{5E7E6E06-2499-4F12-8DFC-F5740C292A48}"/>
    <cellStyle name="Comma [0] 2 4 4 4 5" xfId="8776" xr:uid="{AB528FE1-D2E4-4B22-9C65-DB6BE209EED9}"/>
    <cellStyle name="Comma [0] 2 4 4 4 5 2" xfId="30643" xr:uid="{34EEEA8D-EA3B-40C4-B2BD-AA075F538395}"/>
    <cellStyle name="Comma [0] 2 4 4 4 6" xfId="8777" xr:uid="{D771A8C1-47D7-47E8-A583-45101A4963FC}"/>
    <cellStyle name="Comma [0] 2 4 4 4 6 2" xfId="30644" xr:uid="{EE7031B1-A4CC-43A3-BDBE-0B322D79F92A}"/>
    <cellStyle name="Comma [0] 2 4 4 4 7" xfId="53608" xr:uid="{B5CE0AC5-AA4D-4AAE-A909-1FE1C0F7A6C3}"/>
    <cellStyle name="Comma [0] 2 4 4 4 8" xfId="30635" xr:uid="{11781827-04E9-4AA3-B03D-8A82972EFBB8}"/>
    <cellStyle name="Comma [0] 2 4 4 4 9" xfId="8768" xr:uid="{E03C89AA-1E88-4B62-BEAE-3C5E837CBF10}"/>
    <cellStyle name="Comma [0] 2 4 4 5" xfId="4194" xr:uid="{70D9F82F-4639-4BB3-BB1A-F3DCE2A7BE7F}"/>
    <cellStyle name="Comma [0] 2 4 4 5 2" xfId="8779" xr:uid="{4278745E-EB6F-41C4-8E17-C02EB063F15B}"/>
    <cellStyle name="Comma [0] 2 4 4 5 2 2" xfId="30646" xr:uid="{483F5E3E-6CED-4622-89DD-2561A6D55D72}"/>
    <cellStyle name="Comma [0] 2 4 4 5 3" xfId="8780" xr:uid="{68CB42E8-CAD2-4F75-84B3-FF8851A5EBD0}"/>
    <cellStyle name="Comma [0] 2 4 4 5 3 2" xfId="30647" xr:uid="{C9FE33F2-A7E2-469B-A9BB-E7A9791FE7F5}"/>
    <cellStyle name="Comma [0] 2 4 4 5 4" xfId="8781" xr:uid="{4B14890F-752A-4B72-B4F2-34426D35E2FF}"/>
    <cellStyle name="Comma [0] 2 4 4 5 4 2" xfId="30648" xr:uid="{6ECD79AF-DFD8-4D2A-8237-FF30C7DACF46}"/>
    <cellStyle name="Comma [0] 2 4 4 5 5" xfId="8782" xr:uid="{AB637B3E-0A69-4102-8160-1CA9DDD25523}"/>
    <cellStyle name="Comma [0] 2 4 4 5 5 2" xfId="30649" xr:uid="{0F971D75-111A-4D45-A320-C4096B01634F}"/>
    <cellStyle name="Comma [0] 2 4 4 5 6" xfId="54281" xr:uid="{D77FC63E-4952-46D3-82C7-7D4F9164CA92}"/>
    <cellStyle name="Comma [0] 2 4 4 5 7" xfId="30645" xr:uid="{6C75B9D8-C1D3-454C-A435-25F08553D5AC}"/>
    <cellStyle name="Comma [0] 2 4 4 5 8" xfId="8778" xr:uid="{1D612A97-28D3-47E5-B060-EA64B9BAF01E}"/>
    <cellStyle name="Comma [0] 2 4 4 6" xfId="2008" xr:uid="{851982F7-2C35-4B73-A4DA-E2BC098A38AF}"/>
    <cellStyle name="Comma [0] 2 4 4 6 2" xfId="8784" xr:uid="{867785BB-E1F2-44CC-B469-5B443A796E64}"/>
    <cellStyle name="Comma [0] 2 4 4 6 2 2" xfId="30651" xr:uid="{7AD8C294-6D6F-4FDD-8CBE-47EBE102231C}"/>
    <cellStyle name="Comma [0] 2 4 4 6 3" xfId="8785" xr:uid="{A234DCDB-DA89-4CDD-8A57-AD4D49E41E7C}"/>
    <cellStyle name="Comma [0] 2 4 4 6 3 2" xfId="30652" xr:uid="{4F134DE7-963D-4579-8E8B-DFD37A3125DA}"/>
    <cellStyle name="Comma [0] 2 4 4 6 4" xfId="8786" xr:uid="{C3DDD816-6577-430C-B19D-7E0F159758E7}"/>
    <cellStyle name="Comma [0] 2 4 4 6 4 2" xfId="30653" xr:uid="{8B7810AC-6B33-4383-8A6C-8A98699CFDF9}"/>
    <cellStyle name="Comma [0] 2 4 4 6 5" xfId="52097" xr:uid="{2625E328-30DE-46F4-9C4F-D8EFF1E5E68F}"/>
    <cellStyle name="Comma [0] 2 4 4 6 6" xfId="30650" xr:uid="{6929D209-B613-4801-A547-A364E8ADCDA5}"/>
    <cellStyle name="Comma [0] 2 4 4 6 7" xfId="8783" xr:uid="{B8312C8D-72D7-436E-BF3E-D901DDBFC965}"/>
    <cellStyle name="Comma [0] 2 4 4 7" xfId="8787" xr:uid="{F0193BAF-2975-4FCE-9960-63D439004BB8}"/>
    <cellStyle name="Comma [0] 2 4 4 7 2" xfId="30654" xr:uid="{C1CBB498-E49B-444C-BB81-1745828576A8}"/>
    <cellStyle name="Comma [0] 2 4 4 8" xfId="8788" xr:uid="{4E677BAA-95DD-4149-8B78-E835761CBA21}"/>
    <cellStyle name="Comma [0] 2 4 4 8 2" xfId="30655" xr:uid="{95025025-3402-4E3C-8944-5EFFFC74EC20}"/>
    <cellStyle name="Comma [0] 2 4 4 9" xfId="50577" xr:uid="{DCE682B0-EC6C-430A-92AE-CF03C0FCDF6B}"/>
    <cellStyle name="Comma [0] 2 4 5" xfId="740" xr:uid="{977E9339-3960-4441-8BB5-DB8E4ED1D30F}"/>
    <cellStyle name="Comma [0] 2 4 5 2" xfId="4443" xr:uid="{80B817FE-0E1B-4E5B-81C6-4C9CC2397788}"/>
    <cellStyle name="Comma [0] 2 4 5 2 2" xfId="8791" xr:uid="{6645623F-1710-4C9C-BCBD-F21C83694512}"/>
    <cellStyle name="Comma [0] 2 4 5 2 2 2" xfId="30658" xr:uid="{A7989344-C62A-488E-81C5-2ACACFE1C684}"/>
    <cellStyle name="Comma [0] 2 4 5 2 3" xfId="8792" xr:uid="{9463EAE2-DE9D-4938-9E24-F3F376E44A42}"/>
    <cellStyle name="Comma [0] 2 4 5 2 3 2" xfId="30659" xr:uid="{6D13662E-B516-4AFE-AF74-724F91AD7D78}"/>
    <cellStyle name="Comma [0] 2 4 5 2 4" xfId="8793" xr:uid="{18AF0D93-6AF9-4555-B0A2-8D052CD14677}"/>
    <cellStyle name="Comma [0] 2 4 5 2 4 2" xfId="30660" xr:uid="{2A0BF948-7E76-47C8-87B2-F6360735CD88}"/>
    <cellStyle name="Comma [0] 2 4 5 2 5" xfId="8794" xr:uid="{38D1E8CC-2474-4D5D-8A28-B0BD55D6ADE5}"/>
    <cellStyle name="Comma [0] 2 4 5 2 5 2" xfId="30661" xr:uid="{B3E04311-5F8A-402F-A797-668C3E0A1E16}"/>
    <cellStyle name="Comma [0] 2 4 5 2 6" xfId="54530" xr:uid="{3F799861-6E02-4746-AAD0-3E1999A74E41}"/>
    <cellStyle name="Comma [0] 2 4 5 2 7" xfId="30657" xr:uid="{41FB7895-3F0D-4740-ADC1-AAF5E38579FC}"/>
    <cellStyle name="Comma [0] 2 4 5 2 8" xfId="8790" xr:uid="{C03BEA50-F2B1-415B-9DC9-965A1D36A503}"/>
    <cellStyle name="Comma [0] 2 4 5 3" xfId="2778" xr:uid="{F68386A0-4712-4C3E-9753-601B75BB251D}"/>
    <cellStyle name="Comma [0] 2 4 5 3 2" xfId="8796" xr:uid="{C14F94BA-0BF8-4D68-83B2-EEBDD252BDAB}"/>
    <cellStyle name="Comma [0] 2 4 5 3 2 2" xfId="30663" xr:uid="{8F3FDBDF-39F1-4205-8177-8B61F998733A}"/>
    <cellStyle name="Comma [0] 2 4 5 3 3" xfId="8797" xr:uid="{14C21E00-1CFF-442F-9BDD-B2474B55D49A}"/>
    <cellStyle name="Comma [0] 2 4 5 3 3 2" xfId="30664" xr:uid="{BC0062A9-B998-4A3D-A9A5-224D1664A162}"/>
    <cellStyle name="Comma [0] 2 4 5 3 4" xfId="8798" xr:uid="{A38F5C88-C81F-414D-B21E-2AFA17D8F2DB}"/>
    <cellStyle name="Comma [0] 2 4 5 3 4 2" xfId="30665" xr:uid="{A9238609-A1BC-4451-811A-1C6987714C3F}"/>
    <cellStyle name="Comma [0] 2 4 5 3 5" xfId="52865" xr:uid="{75811A39-5D13-45B8-AAE5-40943ED6F761}"/>
    <cellStyle name="Comma [0] 2 4 5 3 6" xfId="30662" xr:uid="{DF9EF09A-1E09-4381-A701-D85E9452059D}"/>
    <cellStyle name="Comma [0] 2 4 5 3 7" xfId="8795" xr:uid="{D3F7E4BC-C8F8-4280-945D-96A64D21399A}"/>
    <cellStyle name="Comma [0] 2 4 5 4" xfId="8799" xr:uid="{F20C7DC9-2DDB-464A-AA7B-F146ED8F5A3E}"/>
    <cellStyle name="Comma [0] 2 4 5 4 2" xfId="30666" xr:uid="{C1D47A35-B75F-45DF-9D04-1D570E43E6B5}"/>
    <cellStyle name="Comma [0] 2 4 5 5" xfId="8800" xr:uid="{22EBA244-EBA3-4302-85DF-A22E724E9708}"/>
    <cellStyle name="Comma [0] 2 4 5 5 2" xfId="30667" xr:uid="{A8F11597-EE8B-4760-8388-047523873765}"/>
    <cellStyle name="Comma [0] 2 4 5 6" xfId="50832" xr:uid="{02C2203F-E0FB-40D5-BCD3-7330DEE1C3A7}"/>
    <cellStyle name="Comma [0] 2 4 5 7" xfId="30656" xr:uid="{78C66581-5052-4D39-BF9A-F317E6482A51}"/>
    <cellStyle name="Comma [0] 2 4 5 8" xfId="8789" xr:uid="{D071066F-FBAD-4E59-A41A-FA069856CD60}"/>
    <cellStyle name="Comma [0] 2 4 6" xfId="1235" xr:uid="{0EEA7199-38DE-43A0-ADD5-3A19756DD8C6}"/>
    <cellStyle name="Comma [0] 2 4 6 2" xfId="4942" xr:uid="{23984078-BCF5-45BB-B56C-0FCB12057B3B}"/>
    <cellStyle name="Comma [0] 2 4 6 2 2" xfId="8803" xr:uid="{31D0EABB-D15B-4CFD-9886-6CFE3473A1C2}"/>
    <cellStyle name="Comma [0] 2 4 6 2 2 2" xfId="30670" xr:uid="{33CF1851-27ED-40CB-A168-559A3861D472}"/>
    <cellStyle name="Comma [0] 2 4 6 2 3" xfId="8804" xr:uid="{3E81F1AC-D9F5-4E6D-95F8-56E18A4D6625}"/>
    <cellStyle name="Comma [0] 2 4 6 2 3 2" xfId="30671" xr:uid="{145AB6E2-DC79-4DDC-A9CD-9B593EAE1927}"/>
    <cellStyle name="Comma [0] 2 4 6 2 4" xfId="8805" xr:uid="{B29E6A2B-A4EF-4C37-939E-D7533AD6118D}"/>
    <cellStyle name="Comma [0] 2 4 6 2 4 2" xfId="30672" xr:uid="{03A130DB-53C8-4A14-BF86-C740F264BA46}"/>
    <cellStyle name="Comma [0] 2 4 6 2 5" xfId="8806" xr:uid="{9C3BA385-7FBF-464F-9951-D529543DC382}"/>
    <cellStyle name="Comma [0] 2 4 6 2 5 2" xfId="30673" xr:uid="{260A947F-D86C-4CBE-A607-CBE15FC5D53F}"/>
    <cellStyle name="Comma [0] 2 4 6 2 6" xfId="55029" xr:uid="{935FC6C2-1249-414A-949A-28C975D27A25}"/>
    <cellStyle name="Comma [0] 2 4 6 2 7" xfId="30669" xr:uid="{CF10DBEC-DB93-45A6-B5E8-5ED3C9DE223A}"/>
    <cellStyle name="Comma [0] 2 4 6 2 8" xfId="8802" xr:uid="{8120F876-33B1-41CB-AB26-5FC5FEAFF3A7}"/>
    <cellStyle name="Comma [0] 2 4 6 3" xfId="2274" xr:uid="{58DFD7FF-1A4C-4538-9A64-9155FFD0A9CB}"/>
    <cellStyle name="Comma [0] 2 4 6 3 2" xfId="8808" xr:uid="{58048D2A-1046-4995-9D2D-E41BDA812639}"/>
    <cellStyle name="Comma [0] 2 4 6 3 2 2" xfId="30675" xr:uid="{E2FF4F67-DED6-40CE-A24C-845F26DF0D99}"/>
    <cellStyle name="Comma [0] 2 4 6 3 3" xfId="8809" xr:uid="{14A34D39-2A5E-4264-B746-579B0A46E35A}"/>
    <cellStyle name="Comma [0] 2 4 6 3 3 2" xfId="30676" xr:uid="{F7BE026D-2EF0-4CC6-8596-87546D34013D}"/>
    <cellStyle name="Comma [0] 2 4 6 3 4" xfId="8810" xr:uid="{BC8FA113-41C9-4979-B218-6D6450D239D6}"/>
    <cellStyle name="Comma [0] 2 4 6 3 4 2" xfId="30677" xr:uid="{4E720AD7-F420-4D5E-B31B-22931D802E5E}"/>
    <cellStyle name="Comma [0] 2 4 6 3 5" xfId="52362" xr:uid="{EBA4CE58-8B87-4E34-AEBC-52F489FC0C27}"/>
    <cellStyle name="Comma [0] 2 4 6 3 6" xfId="30674" xr:uid="{4213390E-5CBB-4014-9662-E840CEF58968}"/>
    <cellStyle name="Comma [0] 2 4 6 3 7" xfId="8807" xr:uid="{F7F1CAD2-969E-4FDB-97C6-C5482BEAAD44}"/>
    <cellStyle name="Comma [0] 2 4 6 4" xfId="8811" xr:uid="{526F86B5-2EBC-4E15-B752-5FADF19C6B84}"/>
    <cellStyle name="Comma [0] 2 4 6 4 2" xfId="30678" xr:uid="{84827DFD-A77D-4615-ABF1-B3C2AE2EEC9E}"/>
    <cellStyle name="Comma [0] 2 4 6 5" xfId="8812" xr:uid="{9CB32731-B681-49AC-8555-C21783691E01}"/>
    <cellStyle name="Comma [0] 2 4 6 5 2" xfId="30679" xr:uid="{1D8857CC-C115-435F-9FAD-2A45A0A5D11C}"/>
    <cellStyle name="Comma [0] 2 4 6 6" xfId="51327" xr:uid="{A9A2E65E-CDEC-44EA-BBD0-6D4BDF600785}"/>
    <cellStyle name="Comma [0] 2 4 6 7" xfId="30668" xr:uid="{90F8B453-E883-4F85-BE77-053020C1CBD5}"/>
    <cellStyle name="Comma [0] 2 4 6 8" xfId="8801" xr:uid="{3DE45C46-196B-4380-87B3-BFFC581F9292}"/>
    <cellStyle name="Comma [0] 2 4 7" xfId="3272" xr:uid="{6298404A-C959-4CBA-A2B4-8E9B2EA3E8F9}"/>
    <cellStyle name="Comma [0] 2 4 7 2" xfId="5309" xr:uid="{F762D5F5-DF63-49D6-9CAB-4181CE7D12EB}"/>
    <cellStyle name="Comma [0] 2 4 7 2 2" xfId="8815" xr:uid="{27BA7CA7-E94D-4D57-828D-CB6391683475}"/>
    <cellStyle name="Comma [0] 2 4 7 2 2 2" xfId="30682" xr:uid="{7FC76106-C713-4978-8C4C-2A264B0A103C}"/>
    <cellStyle name="Comma [0] 2 4 7 2 3" xfId="8816" xr:uid="{BED29951-F14D-4F7C-A02E-E21DB21B146C}"/>
    <cellStyle name="Comma [0] 2 4 7 2 3 2" xfId="30683" xr:uid="{24547C6A-70AE-4071-AFD7-38ADF03D0BA2}"/>
    <cellStyle name="Comma [0] 2 4 7 2 4" xfId="8817" xr:uid="{D151C762-C0F2-4B6B-BF57-231FAA4A47C6}"/>
    <cellStyle name="Comma [0] 2 4 7 2 4 2" xfId="30684" xr:uid="{D755CBBD-4248-40D6-B846-72827DE57D5C}"/>
    <cellStyle name="Comma [0] 2 4 7 2 5" xfId="8818" xr:uid="{05F89878-12B3-4D24-A8AD-284290FC0040}"/>
    <cellStyle name="Comma [0] 2 4 7 2 5 2" xfId="30685" xr:uid="{DAFE40FB-250C-418F-908E-1ED1D58CD9FD}"/>
    <cellStyle name="Comma [0] 2 4 7 2 6" xfId="55396" xr:uid="{4B094C1E-FCC3-4411-9F6D-5C28A732DF16}"/>
    <cellStyle name="Comma [0] 2 4 7 2 7" xfId="30681" xr:uid="{298BB2B5-D8AB-4867-B53E-DC8D9EF95302}"/>
    <cellStyle name="Comma [0] 2 4 7 2 8" xfId="8814" xr:uid="{D2429E01-4092-429B-B51C-8A9F9DE6783A}"/>
    <cellStyle name="Comma [0] 2 4 7 3" xfId="8819" xr:uid="{9F5069DD-3E30-476C-A4B1-92DE8D154575}"/>
    <cellStyle name="Comma [0] 2 4 7 3 2" xfId="30686" xr:uid="{74780D56-CAF7-4FA2-9CC0-CACDDD779CEB}"/>
    <cellStyle name="Comma [0] 2 4 7 4" xfId="8820" xr:uid="{1D2B48F7-6E7E-42DC-9C56-3847776263EF}"/>
    <cellStyle name="Comma [0] 2 4 7 4 2" xfId="30687" xr:uid="{22588484-F1B5-4DE3-BA03-8AA3363DC871}"/>
    <cellStyle name="Comma [0] 2 4 7 5" xfId="8821" xr:uid="{1EB2E411-FBD5-4B42-8EB0-632317494338}"/>
    <cellStyle name="Comma [0] 2 4 7 5 2" xfId="30688" xr:uid="{F0B4582C-80B4-42C4-8426-D26AD28D4D7E}"/>
    <cellStyle name="Comma [0] 2 4 7 6" xfId="8822" xr:uid="{691548A1-985F-4E80-9C3E-CADE84E67E7B}"/>
    <cellStyle name="Comma [0] 2 4 7 6 2" xfId="30689" xr:uid="{3F24FD72-4D05-4839-9544-0D335AF2357D}"/>
    <cellStyle name="Comma [0] 2 4 7 7" xfId="53359" xr:uid="{158BAC0D-110A-4D0F-B04D-08F8A30D19A6}"/>
    <cellStyle name="Comma [0] 2 4 7 8" xfId="30680" xr:uid="{1C4A4F9D-A125-43AE-B2A0-EA553AEBCEC3}"/>
    <cellStyle name="Comma [0] 2 4 7 9" xfId="8813" xr:uid="{616A584B-C03F-4EAB-8A53-7A7989DDB5EE}"/>
    <cellStyle name="Comma [0] 2 4 8" xfId="3836" xr:uid="{4213BB1E-A594-4E21-ACE8-EB52C4B794E8}"/>
    <cellStyle name="Comma [0] 2 4 8 2" xfId="8824" xr:uid="{5AC22222-DDE1-4144-8448-BBE37BD00C45}"/>
    <cellStyle name="Comma [0] 2 4 8 2 2" xfId="30691" xr:uid="{E0BD2AFA-D76E-451F-8E4F-ABD00EB18B60}"/>
    <cellStyle name="Comma [0] 2 4 8 3" xfId="8825" xr:uid="{E9E91E05-99A1-4FE6-859F-B35EC369E684}"/>
    <cellStyle name="Comma [0] 2 4 8 3 2" xfId="30692" xr:uid="{46E96FD9-F17A-4C59-A438-EFC265A78C64}"/>
    <cellStyle name="Comma [0] 2 4 8 4" xfId="8826" xr:uid="{D52C620D-61E8-45C5-BD4D-92178A64778F}"/>
    <cellStyle name="Comma [0] 2 4 8 4 2" xfId="30693" xr:uid="{D566DD94-6EC2-4FE2-A755-2E866FA2CC66}"/>
    <cellStyle name="Comma [0] 2 4 8 5" xfId="8827" xr:uid="{DEDADDAF-B059-43FE-AC59-4E7D8D47CA54}"/>
    <cellStyle name="Comma [0] 2 4 8 5 2" xfId="30694" xr:uid="{03888BD5-54B8-479F-92F3-87773377BBC9}"/>
    <cellStyle name="Comma [0] 2 4 8 6" xfId="53923" xr:uid="{85696765-8382-4AD6-9F26-3C8599D21ED3}"/>
    <cellStyle name="Comma [0] 2 4 8 7" xfId="30690" xr:uid="{D2929E4F-79A2-410D-9CC4-716A4CD15332}"/>
    <cellStyle name="Comma [0] 2 4 8 8" xfId="8823" xr:uid="{2196B7D0-02A4-44F7-A46F-DCAD51F128F0}"/>
    <cellStyle name="Comma [0] 2 4 9" xfId="1754" xr:uid="{08A77E0B-06FB-4B9B-8B00-9C2C889C98E4}"/>
    <cellStyle name="Comma [0] 2 4 9 2" xfId="8829" xr:uid="{20370164-426D-4A9F-9A93-D772F06AE153}"/>
    <cellStyle name="Comma [0] 2 4 9 2 2" xfId="30696" xr:uid="{633068C6-485C-48E4-A24D-8526BA59E009}"/>
    <cellStyle name="Comma [0] 2 4 9 3" xfId="8830" xr:uid="{286E2402-6217-4588-8193-2C526C9D5D34}"/>
    <cellStyle name="Comma [0] 2 4 9 3 2" xfId="30697" xr:uid="{F1F12AFC-B923-4E52-B1E0-1463A34C0334}"/>
    <cellStyle name="Comma [0] 2 4 9 4" xfId="8831" xr:uid="{FBCAF736-A785-406E-929C-4EC0B01AF3F7}"/>
    <cellStyle name="Comma [0] 2 4 9 4 2" xfId="30698" xr:uid="{BC296BA1-F701-48B3-BC63-8543A14AB947}"/>
    <cellStyle name="Comma [0] 2 4 9 5" xfId="51843" xr:uid="{CA2278AC-7479-4E90-8691-C07D3E417E64}"/>
    <cellStyle name="Comma [0] 2 4 9 6" xfId="30695" xr:uid="{412BF829-EF4D-4EAF-954F-49E0C82EE0A0}"/>
    <cellStyle name="Comma [0] 2 4 9 7" xfId="8828" xr:uid="{1FA8BD96-2D87-4E64-872B-B4ECE5D88D2B}"/>
    <cellStyle name="Comma [0] 2 5" xfId="158" xr:uid="{B8567D78-5274-4088-BE7F-28C8FF528BCD}"/>
    <cellStyle name="Comma [0] 2 5 10" xfId="8833" xr:uid="{D1DA0154-256F-4604-86E1-1FE34005DEED}"/>
    <cellStyle name="Comma [0] 2 5 10 2" xfId="30700" xr:uid="{3D1F0138-2E19-4074-81E8-DD034C6FCC7B}"/>
    <cellStyle name="Comma [0] 2 5 11" xfId="8834" xr:uid="{E4104E03-0779-48D0-87D2-FBAA67FFA0C4}"/>
    <cellStyle name="Comma [0] 2 5 11 2" xfId="30701" xr:uid="{F79E5347-DF52-4AE3-AF49-56C2FD215B26}"/>
    <cellStyle name="Comma [0] 2 5 12" xfId="50255" xr:uid="{2568F2EA-4965-4500-89EA-494537F121B2}"/>
    <cellStyle name="Comma [0] 2 5 13" xfId="30699" xr:uid="{02585C43-84C1-437D-9BE5-AA687C44A86F}"/>
    <cellStyle name="Comma [0] 2 5 14" xfId="8832" xr:uid="{C622E1D3-AD9C-4B4C-AE1C-CB85EAD4F8AF}"/>
    <cellStyle name="Comma [0] 2 5 2" xfId="259" xr:uid="{81FB4303-B6CB-42BD-9AA0-8E204129B3E7}"/>
    <cellStyle name="Comma [0] 2 5 2 10" xfId="8836" xr:uid="{83C7BA5E-B957-465E-ACBD-82FFC46DCA43}"/>
    <cellStyle name="Comma [0] 2 5 2 10 2" xfId="30703" xr:uid="{35DFE6B7-1B69-45E8-A4B8-39F03B3D34C4}"/>
    <cellStyle name="Comma [0] 2 5 2 11" xfId="50355" xr:uid="{82AA780A-C056-4C63-A1C4-9C3AE22A94F8}"/>
    <cellStyle name="Comma [0] 2 5 2 12" xfId="30702" xr:uid="{2C59DCC6-06B2-41B4-A632-AA53382EBC47}"/>
    <cellStyle name="Comma [0] 2 5 2 13" xfId="8835" xr:uid="{9781EF4D-B8FF-46B5-9612-0841B5E54730}"/>
    <cellStyle name="Comma [0] 2 5 2 2" xfId="444" xr:uid="{84D919BA-2445-4C06-B31A-303A19F20C52}"/>
    <cellStyle name="Comma [0] 2 5 2 2 10" xfId="50540" xr:uid="{D40EC6B9-F48B-4B34-8398-08741873678A}"/>
    <cellStyle name="Comma [0] 2 5 2 2 11" xfId="30704" xr:uid="{95F0CB37-5F58-412F-8826-207CD2EAC73B}"/>
    <cellStyle name="Comma [0] 2 5 2 2 12" xfId="8837" xr:uid="{3C03079C-3AA1-4F89-9658-836FA8025869}"/>
    <cellStyle name="Comma [0] 2 5 2 2 2" xfId="698" xr:uid="{5A31B11D-5C55-40D2-ACEA-303434A1116A}"/>
    <cellStyle name="Comma [0] 2 5 2 2 2 10" xfId="30705" xr:uid="{5F6CAEE7-FC57-41CA-8590-6FFEFC1EE107}"/>
    <cellStyle name="Comma [0] 2 5 2 2 2 11" xfId="8838" xr:uid="{0AF05A52-0CD4-4C07-8FA9-5DCF67124EC0}"/>
    <cellStyle name="Comma [0] 2 5 2 2 2 2" xfId="1203" xr:uid="{06D547E3-47E9-4B15-9A6A-9CE82E6EB91E}"/>
    <cellStyle name="Comma [0] 2 5 2 2 2 2 2" xfId="4906" xr:uid="{E05175FD-C27F-4609-BF26-E95A94710152}"/>
    <cellStyle name="Comma [0] 2 5 2 2 2 2 2 2" xfId="8841" xr:uid="{C32C97FA-E7D6-42A8-A0C5-FE5943A22D8F}"/>
    <cellStyle name="Comma [0] 2 5 2 2 2 2 2 2 2" xfId="30708" xr:uid="{62344EFF-F836-49F1-88AD-86D73B3F59AE}"/>
    <cellStyle name="Comma [0] 2 5 2 2 2 2 2 3" xfId="8842" xr:uid="{0A013178-92A8-4CD2-AF63-07703717EC45}"/>
    <cellStyle name="Comma [0] 2 5 2 2 2 2 2 3 2" xfId="30709" xr:uid="{7A5DD80D-C6A4-4693-A536-6B753ACCA87C}"/>
    <cellStyle name="Comma [0] 2 5 2 2 2 2 2 4" xfId="8843" xr:uid="{B5F936B8-6C39-499F-AD2B-C2138D1CB492}"/>
    <cellStyle name="Comma [0] 2 5 2 2 2 2 2 4 2" xfId="30710" xr:uid="{BE6B81CD-700A-4315-9AEF-DA0252036265}"/>
    <cellStyle name="Comma [0] 2 5 2 2 2 2 2 5" xfId="8844" xr:uid="{2AD575E7-FE74-4190-9D10-6440809D9081}"/>
    <cellStyle name="Comma [0] 2 5 2 2 2 2 2 5 2" xfId="30711" xr:uid="{40EAC543-6CDD-4D77-B40B-6E94B9B25890}"/>
    <cellStyle name="Comma [0] 2 5 2 2 2 2 2 6" xfId="54993" xr:uid="{DB493330-8BD1-41B8-8C0D-305D03B51601}"/>
    <cellStyle name="Comma [0] 2 5 2 2 2 2 2 7" xfId="30707" xr:uid="{79699D1E-0BD9-4907-B584-AE9AA0CD14BF}"/>
    <cellStyle name="Comma [0] 2 5 2 2 2 2 2 8" xfId="8840" xr:uid="{6D81B058-F511-49D9-AF3F-A7E145A4FD00}"/>
    <cellStyle name="Comma [0] 2 5 2 2 2 2 3" xfId="3241" xr:uid="{7496A9D6-A8E2-426C-84DD-BBEE4B76293D}"/>
    <cellStyle name="Comma [0] 2 5 2 2 2 2 3 2" xfId="8846" xr:uid="{B5F449C4-1E10-4282-A926-C97A8C5AD7AE}"/>
    <cellStyle name="Comma [0] 2 5 2 2 2 2 3 2 2" xfId="30713" xr:uid="{F7941B3A-F035-4F7C-B55C-27139042F048}"/>
    <cellStyle name="Comma [0] 2 5 2 2 2 2 3 3" xfId="8847" xr:uid="{91D6BB0C-78CA-465B-9DE9-22889BF93828}"/>
    <cellStyle name="Comma [0] 2 5 2 2 2 2 3 3 2" xfId="30714" xr:uid="{1F4E1ADC-7DAF-42E5-BA65-DAEE419AA7DC}"/>
    <cellStyle name="Comma [0] 2 5 2 2 2 2 3 4" xfId="8848" xr:uid="{BE710AE5-8BD8-4432-BEA5-F83123E1E630}"/>
    <cellStyle name="Comma [0] 2 5 2 2 2 2 3 4 2" xfId="30715" xr:uid="{297BADE6-15F7-41CF-ADDE-B65CC7334C6B}"/>
    <cellStyle name="Comma [0] 2 5 2 2 2 2 3 5" xfId="53328" xr:uid="{C4962E17-17F1-49E1-B1EB-9DD637394E65}"/>
    <cellStyle name="Comma [0] 2 5 2 2 2 2 3 6" xfId="30712" xr:uid="{29FEC48A-FAD1-449A-8DE9-957FFB83EBC1}"/>
    <cellStyle name="Comma [0] 2 5 2 2 2 2 3 7" xfId="8845" xr:uid="{1D1BBCE1-5F01-41D1-87CB-FFCE312B8CD2}"/>
    <cellStyle name="Comma [0] 2 5 2 2 2 2 4" xfId="8849" xr:uid="{C02B6965-8696-4895-A873-16D1524A59F1}"/>
    <cellStyle name="Comma [0] 2 5 2 2 2 2 4 2" xfId="30716" xr:uid="{9E77889C-9A8C-47EB-87A4-E41F5CC1029F}"/>
    <cellStyle name="Comma [0] 2 5 2 2 2 2 5" xfId="8850" xr:uid="{FFE55BCC-ED58-438E-AC05-874452E0A914}"/>
    <cellStyle name="Comma [0] 2 5 2 2 2 2 5 2" xfId="30717" xr:uid="{DD07C1F5-941E-45A7-B324-93D66AD579FD}"/>
    <cellStyle name="Comma [0] 2 5 2 2 2 2 6" xfId="51295" xr:uid="{045EB29F-1A86-410F-8AF8-AB445841E021}"/>
    <cellStyle name="Comma [0] 2 5 2 2 2 2 7" xfId="30706" xr:uid="{8D8473B3-7ACF-4631-AD23-899B81298D80}"/>
    <cellStyle name="Comma [0] 2 5 2 2 2 2 8" xfId="8839" xr:uid="{01B8F3F9-63CD-4755-826B-D02BFC91B300}"/>
    <cellStyle name="Comma [0] 2 5 2 2 2 3" xfId="1697" xr:uid="{A534DD81-65D3-49D6-B92D-7363E1AF22B1}"/>
    <cellStyle name="Comma [0] 2 5 2 2 2 3 2" xfId="5282" xr:uid="{F2C24D63-FA62-4267-AFC9-AB9B4F1D0CC7}"/>
    <cellStyle name="Comma [0] 2 5 2 2 2 3 2 2" xfId="8853" xr:uid="{7B800DBF-3F39-4F89-B60F-F440A023806A}"/>
    <cellStyle name="Comma [0] 2 5 2 2 2 3 2 2 2" xfId="30720" xr:uid="{3DA47F6B-CB00-4015-BAC8-5249064E3AF2}"/>
    <cellStyle name="Comma [0] 2 5 2 2 2 3 2 3" xfId="8854" xr:uid="{0C14A79F-C5C4-46BD-949F-001F7194EDAE}"/>
    <cellStyle name="Comma [0] 2 5 2 2 2 3 2 3 2" xfId="30721" xr:uid="{EFE71A33-E81A-4C12-8D8C-2131DB33182B}"/>
    <cellStyle name="Comma [0] 2 5 2 2 2 3 2 4" xfId="8855" xr:uid="{D7BF2275-7876-4C5B-9281-3E7F4C0349F3}"/>
    <cellStyle name="Comma [0] 2 5 2 2 2 3 2 4 2" xfId="30722" xr:uid="{1E428922-1D4B-4695-91EC-46EF5C43A590}"/>
    <cellStyle name="Comma [0] 2 5 2 2 2 3 2 5" xfId="8856" xr:uid="{D5EC81B8-EE5D-477A-9534-2A15CCEF8BE8}"/>
    <cellStyle name="Comma [0] 2 5 2 2 2 3 2 5 2" xfId="30723" xr:uid="{113A5D14-F88C-4930-A9AC-1D92AC5E5E7B}"/>
    <cellStyle name="Comma [0] 2 5 2 2 2 3 2 6" xfId="55369" xr:uid="{B53E9957-02DA-4458-B577-A000F8057223}"/>
    <cellStyle name="Comma [0] 2 5 2 2 2 3 2 7" xfId="30719" xr:uid="{1AC0D79B-D9D6-4AD2-BCDE-0B21CB68357F}"/>
    <cellStyle name="Comma [0] 2 5 2 2 2 3 2 8" xfId="8852" xr:uid="{EC021CAC-588C-49A0-8B4A-11E30776B78C}"/>
    <cellStyle name="Comma [0] 2 5 2 2 2 3 3" xfId="2744" xr:uid="{22B205E7-D0DD-4CDB-A3FB-7BCDA45BBEDD}"/>
    <cellStyle name="Comma [0] 2 5 2 2 2 3 3 2" xfId="8858" xr:uid="{94439F6B-F794-4368-B11B-67A82D358CEB}"/>
    <cellStyle name="Comma [0] 2 5 2 2 2 3 3 2 2" xfId="30725" xr:uid="{B30EC60F-585D-4FBD-AA1A-8BED2EE32FC2}"/>
    <cellStyle name="Comma [0] 2 5 2 2 2 3 3 3" xfId="8859" xr:uid="{88D9506D-AED9-433E-B851-B3FDD3E6FCCE}"/>
    <cellStyle name="Comma [0] 2 5 2 2 2 3 3 3 2" xfId="30726" xr:uid="{478E25F7-F723-4A9A-B716-1C956CBD50C4}"/>
    <cellStyle name="Comma [0] 2 5 2 2 2 3 3 4" xfId="8860" xr:uid="{72E470FF-2C9E-487F-942A-BA207E209119}"/>
    <cellStyle name="Comma [0] 2 5 2 2 2 3 3 4 2" xfId="30727" xr:uid="{F3350662-5795-45F1-8B83-4E808094885A}"/>
    <cellStyle name="Comma [0] 2 5 2 2 2 3 3 5" xfId="52832" xr:uid="{BB1CD499-A8EE-44BD-B2C4-DB72EF7A270F}"/>
    <cellStyle name="Comma [0] 2 5 2 2 2 3 3 6" xfId="30724" xr:uid="{E97F7FCB-4C33-4B1C-A22F-C71D4525D4DB}"/>
    <cellStyle name="Comma [0] 2 5 2 2 2 3 3 7" xfId="8857" xr:uid="{EB3BF236-2F95-429F-B913-AAD333EC9DC7}"/>
    <cellStyle name="Comma [0] 2 5 2 2 2 3 4" xfId="8861" xr:uid="{4C036ECE-3288-4AF5-AE84-83E26005CFCD}"/>
    <cellStyle name="Comma [0] 2 5 2 2 2 3 4 2" xfId="30728" xr:uid="{0192027D-A8D2-4A94-A14A-27CC6807A149}"/>
    <cellStyle name="Comma [0] 2 5 2 2 2 3 5" xfId="8862" xr:uid="{260B249B-5B77-4400-9A48-A26D91A800B9}"/>
    <cellStyle name="Comma [0] 2 5 2 2 2 3 5 2" xfId="30729" xr:uid="{CF86021A-5318-4E9E-9D2E-87852823FF79}"/>
    <cellStyle name="Comma [0] 2 5 2 2 2 3 6" xfId="51789" xr:uid="{94BC8D63-DF14-45F8-8FD4-114EA46A0134}"/>
    <cellStyle name="Comma [0] 2 5 2 2 2 3 7" xfId="30718" xr:uid="{82DFCE95-5527-4933-9411-741EE5C5894D}"/>
    <cellStyle name="Comma [0] 2 5 2 2 2 3 8" xfId="8851" xr:uid="{F8265C6E-0A7A-4BD5-99B0-1C631DB479C6}"/>
    <cellStyle name="Comma [0] 2 5 2 2 2 4" xfId="3736" xr:uid="{2CB92330-3532-47F1-A15D-84A1FD697032}"/>
    <cellStyle name="Comma [0] 2 5 2 2 2 4 2" xfId="5650" xr:uid="{766BD52B-403F-4E09-9F3C-C7F1A2C963B4}"/>
    <cellStyle name="Comma [0] 2 5 2 2 2 4 2 2" xfId="8865" xr:uid="{ED44C6B2-1C62-4A8D-A7F1-357F94606119}"/>
    <cellStyle name="Comma [0] 2 5 2 2 2 4 2 2 2" xfId="30732" xr:uid="{4CD09F59-0A6D-4BC7-A127-E421D6886F65}"/>
    <cellStyle name="Comma [0] 2 5 2 2 2 4 2 3" xfId="8866" xr:uid="{3A76C7F6-6A35-403C-B8AD-C0F8893DCFBD}"/>
    <cellStyle name="Comma [0] 2 5 2 2 2 4 2 3 2" xfId="30733" xr:uid="{76023463-5CD4-4970-B242-0D17EBA7E09E}"/>
    <cellStyle name="Comma [0] 2 5 2 2 2 4 2 4" xfId="8867" xr:uid="{E762B048-FCC9-4877-A738-EED7E13511D2}"/>
    <cellStyle name="Comma [0] 2 5 2 2 2 4 2 4 2" xfId="30734" xr:uid="{8D030ECE-FBCA-4CEA-BEFF-38E9E9110F09}"/>
    <cellStyle name="Comma [0] 2 5 2 2 2 4 2 5" xfId="8868" xr:uid="{5A9E976B-A670-4E0D-8F3B-53A79AD4B23C}"/>
    <cellStyle name="Comma [0] 2 5 2 2 2 4 2 5 2" xfId="30735" xr:uid="{4D0D31ED-FF3D-46A1-A765-E0A3715A5D15}"/>
    <cellStyle name="Comma [0] 2 5 2 2 2 4 2 6" xfId="55737" xr:uid="{2B12D896-F52F-4F43-B271-8544FE2FE82B}"/>
    <cellStyle name="Comma [0] 2 5 2 2 2 4 2 7" xfId="30731" xr:uid="{ABAAAFC0-4C8D-4249-AD49-8B5A2581AF5B}"/>
    <cellStyle name="Comma [0] 2 5 2 2 2 4 2 8" xfId="8864" xr:uid="{DCBEF074-16CB-4FEA-BE2D-79B49CDFB244}"/>
    <cellStyle name="Comma [0] 2 5 2 2 2 4 3" xfId="8869" xr:uid="{A9B9CBDB-25CF-445D-9958-D8C6B698E097}"/>
    <cellStyle name="Comma [0] 2 5 2 2 2 4 3 2" xfId="30736" xr:uid="{0C2FB76C-BE66-42BF-8A4C-D1AB7B48EF47}"/>
    <cellStyle name="Comma [0] 2 5 2 2 2 4 4" xfId="8870" xr:uid="{45F2836F-A708-4F05-BC83-17C3A9A6C1B9}"/>
    <cellStyle name="Comma [0] 2 5 2 2 2 4 4 2" xfId="30737" xr:uid="{21B9E7EA-E3E6-4A13-BE7F-B9CC9DB4CA24}"/>
    <cellStyle name="Comma [0] 2 5 2 2 2 4 5" xfId="8871" xr:uid="{5D89F0C2-CF16-4497-B2EB-13E0309E911C}"/>
    <cellStyle name="Comma [0] 2 5 2 2 2 4 5 2" xfId="30738" xr:uid="{0124D988-1A3B-4C62-AD19-5030841F153D}"/>
    <cellStyle name="Comma [0] 2 5 2 2 2 4 6" xfId="8872" xr:uid="{035793BE-C7FD-4C76-99B0-F2ACAF24D9D8}"/>
    <cellStyle name="Comma [0] 2 5 2 2 2 4 6 2" xfId="30739" xr:uid="{3936940D-81E4-49F8-BE34-69C44C77FFDF}"/>
    <cellStyle name="Comma [0] 2 5 2 2 2 4 7" xfId="53823" xr:uid="{163D3A30-59E4-4F50-A317-63DE8D6898B6}"/>
    <cellStyle name="Comma [0] 2 5 2 2 2 4 8" xfId="30730" xr:uid="{5E3AADAD-9AA1-4876-8054-8988512B6780}"/>
    <cellStyle name="Comma [0] 2 5 2 2 2 4 9" xfId="8863" xr:uid="{1E5C8E32-5CE4-4A0C-A6A5-0D1365A6F542}"/>
    <cellStyle name="Comma [0] 2 5 2 2 2 5" xfId="4409" xr:uid="{055BB700-199D-4478-8DDA-9444C8A47CE7}"/>
    <cellStyle name="Comma [0] 2 5 2 2 2 5 2" xfId="8874" xr:uid="{DA501305-7294-4793-90CE-B154029F8E3D}"/>
    <cellStyle name="Comma [0] 2 5 2 2 2 5 2 2" xfId="30741" xr:uid="{E6F96955-A8CA-4A7B-8584-887C52F842CA}"/>
    <cellStyle name="Comma [0] 2 5 2 2 2 5 3" xfId="8875" xr:uid="{EE2D6027-DCF0-4A79-9FD0-626666503271}"/>
    <cellStyle name="Comma [0] 2 5 2 2 2 5 3 2" xfId="30742" xr:uid="{4B9DA4E3-33BF-45C3-9889-D3F54BDEBEB5}"/>
    <cellStyle name="Comma [0] 2 5 2 2 2 5 4" xfId="8876" xr:uid="{296EB4B6-4722-45D3-BCA5-258210484913}"/>
    <cellStyle name="Comma [0] 2 5 2 2 2 5 4 2" xfId="30743" xr:uid="{E1F8D4ED-41D6-46EE-9F47-94B1268D4DA8}"/>
    <cellStyle name="Comma [0] 2 5 2 2 2 5 5" xfId="8877" xr:uid="{3C8D6266-2B85-4D28-AA5D-663661267EA4}"/>
    <cellStyle name="Comma [0] 2 5 2 2 2 5 5 2" xfId="30744" xr:uid="{535EDF9C-1951-4110-AD14-CAD9368A1CD1}"/>
    <cellStyle name="Comma [0] 2 5 2 2 2 5 6" xfId="54496" xr:uid="{F919B1D2-F8C6-4D65-9684-1F24D30A46A3}"/>
    <cellStyle name="Comma [0] 2 5 2 2 2 5 7" xfId="30740" xr:uid="{F9849296-83F5-4455-9EBF-B0C38977D25F}"/>
    <cellStyle name="Comma [0] 2 5 2 2 2 5 8" xfId="8873" xr:uid="{20FC390B-8459-499A-A7AF-23592394C31C}"/>
    <cellStyle name="Comma [0] 2 5 2 2 2 6" xfId="2223" xr:uid="{FD882570-1478-4CE9-B7CF-17AADADA7349}"/>
    <cellStyle name="Comma [0] 2 5 2 2 2 6 2" xfId="8879" xr:uid="{EC51FD65-BF5D-490B-B748-445494AF23AA}"/>
    <cellStyle name="Comma [0] 2 5 2 2 2 6 2 2" xfId="30746" xr:uid="{49F8ED24-9216-4039-A3B4-74F7F6C952B4}"/>
    <cellStyle name="Comma [0] 2 5 2 2 2 6 3" xfId="8880" xr:uid="{3E03ED3F-2DF2-44A1-82AF-CD545E3C2F58}"/>
    <cellStyle name="Comma [0] 2 5 2 2 2 6 3 2" xfId="30747" xr:uid="{816AAF67-0303-48A5-A1E5-6154B416268D}"/>
    <cellStyle name="Comma [0] 2 5 2 2 2 6 4" xfId="8881" xr:uid="{DA42843E-BCDD-4BC5-9212-0A536BC53143}"/>
    <cellStyle name="Comma [0] 2 5 2 2 2 6 4 2" xfId="30748" xr:uid="{27289CE3-9125-4569-8CAE-3241AEFEA00E}"/>
    <cellStyle name="Comma [0] 2 5 2 2 2 6 5" xfId="52312" xr:uid="{08B49430-DD80-462D-8376-3CB7D2FB3B11}"/>
    <cellStyle name="Comma [0] 2 5 2 2 2 6 6" xfId="30745" xr:uid="{F37B3FD6-2A0D-4C57-A861-864798CCFBBF}"/>
    <cellStyle name="Comma [0] 2 5 2 2 2 6 7" xfId="8878" xr:uid="{E06DA59E-709A-41D9-B054-3EF5116277F9}"/>
    <cellStyle name="Comma [0] 2 5 2 2 2 7" xfId="8882" xr:uid="{AC505BB3-F34A-4365-8C8F-4FBCEA977293}"/>
    <cellStyle name="Comma [0] 2 5 2 2 2 7 2" xfId="30749" xr:uid="{B0CA6D78-104E-40A0-B327-07C07712FEDC}"/>
    <cellStyle name="Comma [0] 2 5 2 2 2 8" xfId="8883" xr:uid="{5A3C9F0A-EDCA-4593-B095-34FCFFDA94B9}"/>
    <cellStyle name="Comma [0] 2 5 2 2 2 8 2" xfId="30750" xr:uid="{E78AFF66-557A-403A-A141-AFBF78BC5549}"/>
    <cellStyle name="Comma [0] 2 5 2 2 2 9" xfId="50792" xr:uid="{4F88A6A5-0DBF-42DD-B68F-621C90C1FBF0}"/>
    <cellStyle name="Comma [0] 2 5 2 2 3" xfId="955" xr:uid="{7D951DFB-6B29-42B7-A5C5-C9B9F4520996}"/>
    <cellStyle name="Comma [0] 2 5 2 2 3 2" xfId="4658" xr:uid="{8D530066-7CE5-42F0-AB4B-B3E37565090D}"/>
    <cellStyle name="Comma [0] 2 5 2 2 3 2 2" xfId="8886" xr:uid="{B840588E-EFC1-4A95-BE56-989333C4D918}"/>
    <cellStyle name="Comma [0] 2 5 2 2 3 2 2 2" xfId="30753" xr:uid="{031BA032-577D-42A2-8047-EFE6B2AE7F3C}"/>
    <cellStyle name="Comma [0] 2 5 2 2 3 2 3" xfId="8887" xr:uid="{CD28FB8A-A5BD-42C8-8C4D-B676CB4BFCFE}"/>
    <cellStyle name="Comma [0] 2 5 2 2 3 2 3 2" xfId="30754" xr:uid="{BC33B264-44B8-4504-BB30-00EF133145D1}"/>
    <cellStyle name="Comma [0] 2 5 2 2 3 2 4" xfId="8888" xr:uid="{BA2A14C4-9B66-4D26-85A4-A0EFFE79FE6E}"/>
    <cellStyle name="Comma [0] 2 5 2 2 3 2 4 2" xfId="30755" xr:uid="{67B15333-7935-40AA-9A87-4709ACD10B90}"/>
    <cellStyle name="Comma [0] 2 5 2 2 3 2 5" xfId="8889" xr:uid="{314BC71C-B93E-43EC-8202-73B765547F43}"/>
    <cellStyle name="Comma [0] 2 5 2 2 3 2 5 2" xfId="30756" xr:uid="{7A3664B2-A0DB-4EB9-8CF2-6862389B31F8}"/>
    <cellStyle name="Comma [0] 2 5 2 2 3 2 6" xfId="54745" xr:uid="{C8B32B85-5F34-465A-88E1-FA77A9D15A5D}"/>
    <cellStyle name="Comma [0] 2 5 2 2 3 2 7" xfId="30752" xr:uid="{8D9B8446-E968-46C4-882D-29A09F3482DC}"/>
    <cellStyle name="Comma [0] 2 5 2 2 3 2 8" xfId="8885" xr:uid="{ED7C6122-6268-423B-8B1F-E3755C17657B}"/>
    <cellStyle name="Comma [0] 2 5 2 2 3 3" xfId="2993" xr:uid="{165B53D5-5C8E-48E1-889D-BF28CACD9F31}"/>
    <cellStyle name="Comma [0] 2 5 2 2 3 3 2" xfId="8891" xr:uid="{FE96550A-02D0-4B7E-B6D1-33122759EE88}"/>
    <cellStyle name="Comma [0] 2 5 2 2 3 3 2 2" xfId="30758" xr:uid="{AE15CC67-D9BE-4A7A-8C54-062B1E60132A}"/>
    <cellStyle name="Comma [0] 2 5 2 2 3 3 3" xfId="8892" xr:uid="{A8A84BDA-B579-4C38-8A3E-ADFA6B72FEC6}"/>
    <cellStyle name="Comma [0] 2 5 2 2 3 3 3 2" xfId="30759" xr:uid="{960889B0-BA1D-46AD-BA08-28E9F89D509F}"/>
    <cellStyle name="Comma [0] 2 5 2 2 3 3 4" xfId="8893" xr:uid="{A1C45054-4861-48E9-9F61-24CC0EBA61B8}"/>
    <cellStyle name="Comma [0] 2 5 2 2 3 3 4 2" xfId="30760" xr:uid="{43D06109-4FDB-41CC-973E-7E05F4E0C803}"/>
    <cellStyle name="Comma [0] 2 5 2 2 3 3 5" xfId="53080" xr:uid="{30CF40AA-17E2-4EA4-AD4E-727910000ABE}"/>
    <cellStyle name="Comma [0] 2 5 2 2 3 3 6" xfId="30757" xr:uid="{D46AC824-21E9-48C6-BAB1-847F7232A284}"/>
    <cellStyle name="Comma [0] 2 5 2 2 3 3 7" xfId="8890" xr:uid="{C3403730-6B3C-4338-AA59-9DB6E5C26F15}"/>
    <cellStyle name="Comma [0] 2 5 2 2 3 4" xfId="8894" xr:uid="{718EC60C-3090-4164-AC61-C9283A176FC8}"/>
    <cellStyle name="Comma [0] 2 5 2 2 3 4 2" xfId="30761" xr:uid="{4F67297A-0C07-4806-BBF3-3D355CA9569C}"/>
    <cellStyle name="Comma [0] 2 5 2 2 3 5" xfId="8895" xr:uid="{9C2BBF3D-328E-4DDA-A0A0-AF6680751763}"/>
    <cellStyle name="Comma [0] 2 5 2 2 3 5 2" xfId="30762" xr:uid="{E6C8C1B6-B638-412A-87FD-588B4D8D03B1}"/>
    <cellStyle name="Comma [0] 2 5 2 2 3 6" xfId="51047" xr:uid="{C6BACB25-0310-4A54-81D6-D4AB310C210E}"/>
    <cellStyle name="Comma [0] 2 5 2 2 3 7" xfId="30751" xr:uid="{0F19B3E0-CD18-4AEE-A6C7-AF81D9632671}"/>
    <cellStyle name="Comma [0] 2 5 2 2 3 8" xfId="8884" xr:uid="{F95A73C6-0A40-485D-8C6E-13FFFE4A1674}"/>
    <cellStyle name="Comma [0] 2 5 2 2 4" xfId="1450" xr:uid="{6567C312-1B9D-428F-ABF2-400608B96F9D}"/>
    <cellStyle name="Comma [0] 2 5 2 2 4 2" xfId="5098" xr:uid="{929B81EE-6893-4F01-A284-FF28A27F9823}"/>
    <cellStyle name="Comma [0] 2 5 2 2 4 2 2" xfId="8898" xr:uid="{791DE460-2255-4596-BC80-09BCC4D6D0A0}"/>
    <cellStyle name="Comma [0] 2 5 2 2 4 2 2 2" xfId="30765" xr:uid="{C6C031F7-9D72-4625-B82B-0DEB570CB590}"/>
    <cellStyle name="Comma [0] 2 5 2 2 4 2 3" xfId="8899" xr:uid="{C3C9430E-803F-44A1-BB9D-23E384F469AD}"/>
    <cellStyle name="Comma [0] 2 5 2 2 4 2 3 2" xfId="30766" xr:uid="{5A77C002-2CDA-42FA-BD49-4FBD1143DE30}"/>
    <cellStyle name="Comma [0] 2 5 2 2 4 2 4" xfId="8900" xr:uid="{56D554FE-8077-49B4-84C5-43BD6D60B747}"/>
    <cellStyle name="Comma [0] 2 5 2 2 4 2 4 2" xfId="30767" xr:uid="{56564BE2-3299-402F-84D2-147FCD550310}"/>
    <cellStyle name="Comma [0] 2 5 2 2 4 2 5" xfId="8901" xr:uid="{262DC1FF-5121-4BF8-BAAA-CADE0CCDC4CE}"/>
    <cellStyle name="Comma [0] 2 5 2 2 4 2 5 2" xfId="30768" xr:uid="{6094F15B-60A7-4AC5-9CAF-300D0CBB2759}"/>
    <cellStyle name="Comma [0] 2 5 2 2 4 2 6" xfId="55185" xr:uid="{631F861A-2A33-4885-90A3-47F3BCA1BFDD}"/>
    <cellStyle name="Comma [0] 2 5 2 2 4 2 7" xfId="30764" xr:uid="{33A6BCC7-0751-4BF2-9E3B-D1BBDE039BC2}"/>
    <cellStyle name="Comma [0] 2 5 2 2 4 2 8" xfId="8897" xr:uid="{C7B95305-139F-4526-A3C3-7126F3A8C212}"/>
    <cellStyle name="Comma [0] 2 5 2 2 4 3" xfId="2496" xr:uid="{A4E3F5C6-0EEC-41CB-9CF3-1CBDA0C1F4CE}"/>
    <cellStyle name="Comma [0] 2 5 2 2 4 3 2" xfId="8903" xr:uid="{7100C01D-6543-4FCC-AE54-E7D95A5FEEA8}"/>
    <cellStyle name="Comma [0] 2 5 2 2 4 3 2 2" xfId="30770" xr:uid="{0E69E4A6-669C-41AD-A13C-AABA6A17C51D}"/>
    <cellStyle name="Comma [0] 2 5 2 2 4 3 3" xfId="8904" xr:uid="{7C28C1C8-5505-4AC9-A697-7C3BC8067441}"/>
    <cellStyle name="Comma [0] 2 5 2 2 4 3 3 2" xfId="30771" xr:uid="{D6B7FE9E-3526-41AF-BE4B-03943C7C2BFC}"/>
    <cellStyle name="Comma [0] 2 5 2 2 4 3 4" xfId="8905" xr:uid="{2C1E8A65-4F61-41CF-997A-102D0225B563}"/>
    <cellStyle name="Comma [0] 2 5 2 2 4 3 4 2" xfId="30772" xr:uid="{743D653B-A796-4AAE-AFC8-E75183BD7F00}"/>
    <cellStyle name="Comma [0] 2 5 2 2 4 3 5" xfId="52584" xr:uid="{BA131737-50AA-4A40-B144-659ABF582060}"/>
    <cellStyle name="Comma [0] 2 5 2 2 4 3 6" xfId="30769" xr:uid="{55C9FB3E-B060-455F-8104-2E2A6B60777E}"/>
    <cellStyle name="Comma [0] 2 5 2 2 4 3 7" xfId="8902" xr:uid="{60219C7C-A178-4A1D-8BAB-E6C0B0329B01}"/>
    <cellStyle name="Comma [0] 2 5 2 2 4 4" xfId="8906" xr:uid="{C719D113-6BBC-4647-A7B4-643A60DF573B}"/>
    <cellStyle name="Comma [0] 2 5 2 2 4 4 2" xfId="30773" xr:uid="{58067614-8C45-4186-AF1E-83BA02149B35}"/>
    <cellStyle name="Comma [0] 2 5 2 2 4 5" xfId="8907" xr:uid="{110CE8E2-0643-43F8-A460-D5421064B4B1}"/>
    <cellStyle name="Comma [0] 2 5 2 2 4 5 2" xfId="30774" xr:uid="{3CEA7FC8-18CB-459D-AA88-83E219EEE0D3}"/>
    <cellStyle name="Comma [0] 2 5 2 2 4 6" xfId="51542" xr:uid="{772F2370-8B62-4165-A335-DEACAAEC6029}"/>
    <cellStyle name="Comma [0] 2 5 2 2 4 7" xfId="30763" xr:uid="{10935C45-6A47-4071-8502-122025BC81EC}"/>
    <cellStyle name="Comma [0] 2 5 2 2 4 8" xfId="8896" xr:uid="{A31D3F9A-E374-4F93-A3C6-E470BDB73729}"/>
    <cellStyle name="Comma [0] 2 5 2 2 5" xfId="3488" xr:uid="{51DF0732-89D3-4DB7-9830-63CEDCA286DC}"/>
    <cellStyle name="Comma [0] 2 5 2 2 5 2" xfId="5466" xr:uid="{28CDFE81-7818-4BFB-BEA3-12ACEF2B8C88}"/>
    <cellStyle name="Comma [0] 2 5 2 2 5 2 2" xfId="8910" xr:uid="{5D053923-182E-467D-922A-1B2F8B32E7E4}"/>
    <cellStyle name="Comma [0] 2 5 2 2 5 2 2 2" xfId="30777" xr:uid="{436C535B-A5C2-469C-B59D-B0C455F8400A}"/>
    <cellStyle name="Comma [0] 2 5 2 2 5 2 3" xfId="8911" xr:uid="{C95FE4E8-CCFD-4F67-910C-4458BA1C1358}"/>
    <cellStyle name="Comma [0] 2 5 2 2 5 2 3 2" xfId="30778" xr:uid="{35879EF8-8C67-474F-8819-F81E805072BA}"/>
    <cellStyle name="Comma [0] 2 5 2 2 5 2 4" xfId="8912" xr:uid="{5F0E9754-6932-4460-8090-4A1C7F20D4D3}"/>
    <cellStyle name="Comma [0] 2 5 2 2 5 2 4 2" xfId="30779" xr:uid="{18F98DAF-52ED-40F2-A480-5FBDBC7F18D5}"/>
    <cellStyle name="Comma [0] 2 5 2 2 5 2 5" xfId="8913" xr:uid="{B6E6A776-26EE-4B73-8372-FE3364C3F5C1}"/>
    <cellStyle name="Comma [0] 2 5 2 2 5 2 5 2" xfId="30780" xr:uid="{F12C205B-D1FC-461C-8459-EAB0D8F97392}"/>
    <cellStyle name="Comma [0] 2 5 2 2 5 2 6" xfId="55553" xr:uid="{987599A2-C9E0-4BD9-AF80-3DBD7A1A7566}"/>
    <cellStyle name="Comma [0] 2 5 2 2 5 2 7" xfId="30776" xr:uid="{AA3303D9-8E91-4041-82F2-9FAE4661A678}"/>
    <cellStyle name="Comma [0] 2 5 2 2 5 2 8" xfId="8909" xr:uid="{0A4D273F-67BA-49A7-BB05-1B1023D4BDA5}"/>
    <cellStyle name="Comma [0] 2 5 2 2 5 3" xfId="8914" xr:uid="{656F2219-9A07-4F0C-B4EB-C7A9B785B07C}"/>
    <cellStyle name="Comma [0] 2 5 2 2 5 3 2" xfId="30781" xr:uid="{3CA9A812-2158-402A-9175-706CA0E46B5E}"/>
    <cellStyle name="Comma [0] 2 5 2 2 5 4" xfId="8915" xr:uid="{1431F788-B0AE-4EC7-B94A-847CCCFA717B}"/>
    <cellStyle name="Comma [0] 2 5 2 2 5 4 2" xfId="30782" xr:uid="{4871DF4C-5F34-4CFE-A0C7-F7F2C43F8D28}"/>
    <cellStyle name="Comma [0] 2 5 2 2 5 5" xfId="8916" xr:uid="{64FCC876-582E-47E9-AB2F-C9E61EDA4998}"/>
    <cellStyle name="Comma [0] 2 5 2 2 5 5 2" xfId="30783" xr:uid="{6E3F944C-7044-4459-A347-D8F2BAD67F25}"/>
    <cellStyle name="Comma [0] 2 5 2 2 5 6" xfId="8917" xr:uid="{E0D31D66-EB2F-4B94-8687-DCB4CDC77742}"/>
    <cellStyle name="Comma [0] 2 5 2 2 5 6 2" xfId="30784" xr:uid="{1CAA6C98-28AE-4EC6-9A9F-15C6068C1509}"/>
    <cellStyle name="Comma [0] 2 5 2 2 5 7" xfId="53575" xr:uid="{A7267D66-9DDD-4C22-A713-E34BC83799DF}"/>
    <cellStyle name="Comma [0] 2 5 2 2 5 8" xfId="30775" xr:uid="{258ADFA6-1D30-4E81-B1DA-25647F2CCAE2}"/>
    <cellStyle name="Comma [0] 2 5 2 2 5 9" xfId="8908" xr:uid="{40B93E13-D6F9-4B68-9E49-829474A19E21}"/>
    <cellStyle name="Comma [0] 2 5 2 2 6" xfId="4158" xr:uid="{EA18BA16-50E4-4C4E-820A-E3501BC1046B}"/>
    <cellStyle name="Comma [0] 2 5 2 2 6 2" xfId="8919" xr:uid="{3112D4DA-4341-4551-AA8F-0A3DFA8AFD1D}"/>
    <cellStyle name="Comma [0] 2 5 2 2 6 2 2" xfId="30786" xr:uid="{31C64442-9BD6-4FEE-820F-332A0EB1C3C1}"/>
    <cellStyle name="Comma [0] 2 5 2 2 6 3" xfId="8920" xr:uid="{D2539A95-813A-448A-8ABF-2ACEAEEFA71E}"/>
    <cellStyle name="Comma [0] 2 5 2 2 6 3 2" xfId="30787" xr:uid="{046AD259-E5A1-427C-A74F-C3B85D17CE5E}"/>
    <cellStyle name="Comma [0] 2 5 2 2 6 4" xfId="8921" xr:uid="{E78CCE49-94F8-439C-A52F-41A7BA16CE0E}"/>
    <cellStyle name="Comma [0] 2 5 2 2 6 4 2" xfId="30788" xr:uid="{04DFB766-2724-4CA9-A553-4BCBBB038080}"/>
    <cellStyle name="Comma [0] 2 5 2 2 6 5" xfId="8922" xr:uid="{39FDABE8-4F80-4D9A-A096-F5691AF4C753}"/>
    <cellStyle name="Comma [0] 2 5 2 2 6 5 2" xfId="30789" xr:uid="{29746F2E-BD75-4D6C-9559-A80BF85BB816}"/>
    <cellStyle name="Comma [0] 2 5 2 2 6 6" xfId="54245" xr:uid="{E3CEF37F-8B14-4A9D-9EEB-767AE952252E}"/>
    <cellStyle name="Comma [0] 2 5 2 2 6 7" xfId="30785" xr:uid="{43049363-0855-4862-8348-50318A58E9C1}"/>
    <cellStyle name="Comma [0] 2 5 2 2 6 8" xfId="8918" xr:uid="{FD1CAA26-1ED3-4BFA-B212-A333E52263FA}"/>
    <cellStyle name="Comma [0] 2 5 2 2 7" xfId="1976" xr:uid="{EE664644-69D9-4D03-B24B-99D6C4547608}"/>
    <cellStyle name="Comma [0] 2 5 2 2 7 2" xfId="8924" xr:uid="{A7D2A6FF-1421-4AE4-96DC-7BA35B4DC8D3}"/>
    <cellStyle name="Comma [0] 2 5 2 2 7 2 2" xfId="30791" xr:uid="{87D0D2E2-80BF-4D23-8C41-2DD020DF7B87}"/>
    <cellStyle name="Comma [0] 2 5 2 2 7 3" xfId="8925" xr:uid="{F3B14180-9B85-4DFC-B65D-86B1A72E1722}"/>
    <cellStyle name="Comma [0] 2 5 2 2 7 3 2" xfId="30792" xr:uid="{22E09DC1-82FC-4397-847F-A33E91C01030}"/>
    <cellStyle name="Comma [0] 2 5 2 2 7 4" xfId="8926" xr:uid="{0581E59B-F74D-495A-8B2A-7ADB21097A23}"/>
    <cellStyle name="Comma [0] 2 5 2 2 7 4 2" xfId="30793" xr:uid="{A326A191-5A72-4B7C-9B68-F502A3014DE5}"/>
    <cellStyle name="Comma [0] 2 5 2 2 7 5" xfId="52065" xr:uid="{34F55F90-EBEA-4530-BDCC-8112ACF50E2E}"/>
    <cellStyle name="Comma [0] 2 5 2 2 7 6" xfId="30790" xr:uid="{4F1253B5-2B07-43D2-8440-D9F4FEB6AF51}"/>
    <cellStyle name="Comma [0] 2 5 2 2 7 7" xfId="8923" xr:uid="{F2FD6E51-EF9D-4075-9D29-4F9CCB21737F}"/>
    <cellStyle name="Comma [0] 2 5 2 2 8" xfId="8927" xr:uid="{E07B5643-4C3A-4B61-941E-52813F2E41E0}"/>
    <cellStyle name="Comma [0] 2 5 2 2 8 2" xfId="30794" xr:uid="{718417E2-DFFF-496A-96BF-6454D67C903B}"/>
    <cellStyle name="Comma [0] 2 5 2 2 9" xfId="8928" xr:uid="{2F276FC3-51E2-4ADA-A9DF-54F309361290}"/>
    <cellStyle name="Comma [0] 2 5 2 2 9 2" xfId="30795" xr:uid="{207CD362-FA26-4EC7-A36D-ED7F9B52430A}"/>
    <cellStyle name="Comma [0] 2 5 2 3" xfId="575" xr:uid="{17E31AF0-E71E-43A6-B1CF-89C17CE3069E}"/>
    <cellStyle name="Comma [0] 2 5 2 3 10" xfId="30796" xr:uid="{DC82B3AC-E513-4FE1-8003-4870CE7A63D0}"/>
    <cellStyle name="Comma [0] 2 5 2 3 11" xfId="8929" xr:uid="{281643AE-84CD-4760-84F7-95478B8B9CB4}"/>
    <cellStyle name="Comma [0] 2 5 2 3 2" xfId="1080" xr:uid="{EE2BFDA3-DD99-46AA-B9A2-9976BC0C79A0}"/>
    <cellStyle name="Comma [0] 2 5 2 3 2 2" xfId="4783" xr:uid="{0A712D8B-E666-4B0B-8AF8-903C93D1CFFD}"/>
    <cellStyle name="Comma [0] 2 5 2 3 2 2 2" xfId="8932" xr:uid="{CA396546-AFE6-45C0-91DC-ECE3A6635B6A}"/>
    <cellStyle name="Comma [0] 2 5 2 3 2 2 2 2" xfId="30799" xr:uid="{3F5BB3C7-91CD-4796-96B9-490DF7CD53A6}"/>
    <cellStyle name="Comma [0] 2 5 2 3 2 2 3" xfId="8933" xr:uid="{23A8D369-EC0F-43EA-A4D9-65BF4952FF37}"/>
    <cellStyle name="Comma [0] 2 5 2 3 2 2 3 2" xfId="30800" xr:uid="{1363A4F1-EBEF-4B9F-AC64-ABE4DF438BC2}"/>
    <cellStyle name="Comma [0] 2 5 2 3 2 2 4" xfId="8934" xr:uid="{FBDF7AB4-AEEC-43E4-BEF7-82E3AE456744}"/>
    <cellStyle name="Comma [0] 2 5 2 3 2 2 4 2" xfId="30801" xr:uid="{347168A9-E663-4CA8-9D71-A075BDEBA171}"/>
    <cellStyle name="Comma [0] 2 5 2 3 2 2 5" xfId="8935" xr:uid="{4984F498-A7F5-4B2E-A19D-DFADDABD6893}"/>
    <cellStyle name="Comma [0] 2 5 2 3 2 2 5 2" xfId="30802" xr:uid="{03A32129-A1F3-4DCC-9C79-719A5A3F7283}"/>
    <cellStyle name="Comma [0] 2 5 2 3 2 2 6" xfId="54870" xr:uid="{B4E8B869-C568-4814-B55F-0CF848A01E6C}"/>
    <cellStyle name="Comma [0] 2 5 2 3 2 2 7" xfId="30798" xr:uid="{EAAE927E-A6AA-40D8-BD23-441B0002AE45}"/>
    <cellStyle name="Comma [0] 2 5 2 3 2 2 8" xfId="8931" xr:uid="{C374341F-CEB1-499B-AAB0-6C68F73508DC}"/>
    <cellStyle name="Comma [0] 2 5 2 3 2 3" xfId="3118" xr:uid="{91E7145F-1F3A-4228-8F1D-6BC67F450BC9}"/>
    <cellStyle name="Comma [0] 2 5 2 3 2 3 2" xfId="8937" xr:uid="{DBC371C2-CAD0-47DE-B47B-358A6EDA7CE8}"/>
    <cellStyle name="Comma [0] 2 5 2 3 2 3 2 2" xfId="30804" xr:uid="{85C6D5D1-E487-4878-8CA2-31E79947F630}"/>
    <cellStyle name="Comma [0] 2 5 2 3 2 3 3" xfId="8938" xr:uid="{A73C6348-DBD5-47B0-9D02-0AA2BDD59E35}"/>
    <cellStyle name="Comma [0] 2 5 2 3 2 3 3 2" xfId="30805" xr:uid="{040134B9-DF51-4B4D-9BAA-BF2F76571F5D}"/>
    <cellStyle name="Comma [0] 2 5 2 3 2 3 4" xfId="8939" xr:uid="{14D900F1-41F7-4656-A578-ACACDA2C6D5D}"/>
    <cellStyle name="Comma [0] 2 5 2 3 2 3 4 2" xfId="30806" xr:uid="{235DC6B8-797C-42A5-A474-2663E3C69E57}"/>
    <cellStyle name="Comma [0] 2 5 2 3 2 3 5" xfId="53205" xr:uid="{BA4E74CB-CE7F-497A-88E7-FD0CB936C1A8}"/>
    <cellStyle name="Comma [0] 2 5 2 3 2 3 6" xfId="30803" xr:uid="{EB24CE8E-E32E-418F-A99F-39D1A5736DBC}"/>
    <cellStyle name="Comma [0] 2 5 2 3 2 3 7" xfId="8936" xr:uid="{223CCFDD-6BBC-4CB3-9F19-B5690C0D3D83}"/>
    <cellStyle name="Comma [0] 2 5 2 3 2 4" xfId="8940" xr:uid="{713CBBBB-9C30-4E01-8F51-DD9F22F07556}"/>
    <cellStyle name="Comma [0] 2 5 2 3 2 4 2" xfId="30807" xr:uid="{2257F528-C777-4403-9D04-0A2A4F8751A4}"/>
    <cellStyle name="Comma [0] 2 5 2 3 2 5" xfId="8941" xr:uid="{8E5F4B72-0C2D-42A2-BE2E-DD3C1255EE04}"/>
    <cellStyle name="Comma [0] 2 5 2 3 2 5 2" xfId="30808" xr:uid="{3DC9BC65-4799-4B72-BC9B-C16EF48ADEB7}"/>
    <cellStyle name="Comma [0] 2 5 2 3 2 6" xfId="51172" xr:uid="{2D24FFFD-9442-4CCC-BEF8-F48A9B490DF7}"/>
    <cellStyle name="Comma [0] 2 5 2 3 2 7" xfId="30797" xr:uid="{E3DFBBA3-8572-489E-B70B-E260E313FA30}"/>
    <cellStyle name="Comma [0] 2 5 2 3 2 8" xfId="8930" xr:uid="{334B17E9-EA8D-4816-8D31-AD65ED611934}"/>
    <cellStyle name="Comma [0] 2 5 2 3 3" xfId="1574" xr:uid="{BA5617D7-486E-4AD4-9F5F-ADD4A417A218}"/>
    <cellStyle name="Comma [0] 2 5 2 3 3 2" xfId="5190" xr:uid="{F3546FD6-BF15-406F-A150-605E95F387B4}"/>
    <cellStyle name="Comma [0] 2 5 2 3 3 2 2" xfId="8944" xr:uid="{68FA5726-D082-4D77-B229-925AB9D146AB}"/>
    <cellStyle name="Comma [0] 2 5 2 3 3 2 2 2" xfId="30811" xr:uid="{ECD817C7-1AEC-4EFC-9EF1-D12AF1328ABD}"/>
    <cellStyle name="Comma [0] 2 5 2 3 3 2 3" xfId="8945" xr:uid="{1EE6EF70-962B-4165-B138-C9CB5EE88D1F}"/>
    <cellStyle name="Comma [0] 2 5 2 3 3 2 3 2" xfId="30812" xr:uid="{0430F69B-4D9C-4FC3-B2FA-BFF86EF1F57B}"/>
    <cellStyle name="Comma [0] 2 5 2 3 3 2 4" xfId="8946" xr:uid="{D6D907B9-0426-4AC5-AC65-BE3B760AE5D4}"/>
    <cellStyle name="Comma [0] 2 5 2 3 3 2 4 2" xfId="30813" xr:uid="{5D5D5A3B-C0AE-4D5F-AEAC-48666AE94426}"/>
    <cellStyle name="Comma [0] 2 5 2 3 3 2 5" xfId="8947" xr:uid="{9A8EE9F4-FEF2-4DA4-8CAB-BAAEACDF2C04}"/>
    <cellStyle name="Comma [0] 2 5 2 3 3 2 5 2" xfId="30814" xr:uid="{D2295455-57BD-47A2-AC5B-AF3E17D66FA2}"/>
    <cellStyle name="Comma [0] 2 5 2 3 3 2 6" xfId="55277" xr:uid="{193943B3-C343-4774-B187-017EDD278D07}"/>
    <cellStyle name="Comma [0] 2 5 2 3 3 2 7" xfId="30810" xr:uid="{3BCF6353-D0F2-4804-B616-6764E6E7B5FF}"/>
    <cellStyle name="Comma [0] 2 5 2 3 3 2 8" xfId="8943" xr:uid="{40BAF891-D481-4403-9760-2458C4AB63DD}"/>
    <cellStyle name="Comma [0] 2 5 2 3 3 3" xfId="2621" xr:uid="{6BCFA681-BF1B-418B-8AB0-2A551391F979}"/>
    <cellStyle name="Comma [0] 2 5 2 3 3 3 2" xfId="8949" xr:uid="{7850D522-628E-4625-9157-1753BE747925}"/>
    <cellStyle name="Comma [0] 2 5 2 3 3 3 2 2" xfId="30816" xr:uid="{F83E1E77-2937-488B-8A07-63C73E777D9F}"/>
    <cellStyle name="Comma [0] 2 5 2 3 3 3 3" xfId="8950" xr:uid="{F97EFD53-F3B1-48D6-AB0B-BFB6795805CF}"/>
    <cellStyle name="Comma [0] 2 5 2 3 3 3 3 2" xfId="30817" xr:uid="{19BDDF8B-1DDF-4DD5-95A5-F39DFBF55316}"/>
    <cellStyle name="Comma [0] 2 5 2 3 3 3 4" xfId="8951" xr:uid="{2B294FAC-1088-4A50-B30E-988AD5E37820}"/>
    <cellStyle name="Comma [0] 2 5 2 3 3 3 4 2" xfId="30818" xr:uid="{CBC6F613-E2FB-4DA5-BF90-B10ED52865FE}"/>
    <cellStyle name="Comma [0] 2 5 2 3 3 3 5" xfId="52709" xr:uid="{AB417D38-5ED8-4AA5-A850-F6BD69A78028}"/>
    <cellStyle name="Comma [0] 2 5 2 3 3 3 6" xfId="30815" xr:uid="{CD9A43EA-B287-4875-A139-1B65E1354DD2}"/>
    <cellStyle name="Comma [0] 2 5 2 3 3 3 7" xfId="8948" xr:uid="{A52D01C7-B49F-4A2C-BF43-071E5614684F}"/>
    <cellStyle name="Comma [0] 2 5 2 3 3 4" xfId="8952" xr:uid="{C98A4485-9473-4F34-8257-36FD9027163B}"/>
    <cellStyle name="Comma [0] 2 5 2 3 3 4 2" xfId="30819" xr:uid="{F5841A15-B51E-4D4A-808B-AD558A9F075C}"/>
    <cellStyle name="Comma [0] 2 5 2 3 3 5" xfId="8953" xr:uid="{1F371331-710B-432A-9E7D-CCCB7B9B2025}"/>
    <cellStyle name="Comma [0] 2 5 2 3 3 5 2" xfId="30820" xr:uid="{4853D257-4B34-46EE-9438-932AD00F11D2}"/>
    <cellStyle name="Comma [0] 2 5 2 3 3 6" xfId="51666" xr:uid="{6E2EAA5A-43B2-4A32-A571-AEA093A923D3}"/>
    <cellStyle name="Comma [0] 2 5 2 3 3 7" xfId="30809" xr:uid="{D56F9414-B270-4378-885F-BBFBA62D79F0}"/>
    <cellStyle name="Comma [0] 2 5 2 3 3 8" xfId="8942" xr:uid="{6C0B83F3-9BB9-4095-869C-44560C7E427F}"/>
    <cellStyle name="Comma [0] 2 5 2 3 4" xfId="3613" xr:uid="{35D79599-5FE3-4ABC-8A68-E62672D5D7F6}"/>
    <cellStyle name="Comma [0] 2 5 2 3 4 2" xfId="5558" xr:uid="{7FF96D14-5BA7-424E-94A0-DF1329212DCE}"/>
    <cellStyle name="Comma [0] 2 5 2 3 4 2 2" xfId="8956" xr:uid="{1A2CCFAC-F749-45AD-8D80-21BD46AF00D9}"/>
    <cellStyle name="Comma [0] 2 5 2 3 4 2 2 2" xfId="30823" xr:uid="{1272D4BE-4E5F-4E02-A96B-D69B86C27380}"/>
    <cellStyle name="Comma [0] 2 5 2 3 4 2 3" xfId="8957" xr:uid="{57232DEB-F22D-4A5B-877B-93DFF3F8FDDB}"/>
    <cellStyle name="Comma [0] 2 5 2 3 4 2 3 2" xfId="30824" xr:uid="{8FBA8167-71C2-4937-BECC-68EC225D23D7}"/>
    <cellStyle name="Comma [0] 2 5 2 3 4 2 4" xfId="8958" xr:uid="{C8825B00-5FDC-4CF8-8FB9-A884D5DADB19}"/>
    <cellStyle name="Comma [0] 2 5 2 3 4 2 4 2" xfId="30825" xr:uid="{9E7A260B-4AFF-48AA-B011-DAF4B178689B}"/>
    <cellStyle name="Comma [0] 2 5 2 3 4 2 5" xfId="8959" xr:uid="{6D652BD1-192C-49FF-9066-4716BE3F6693}"/>
    <cellStyle name="Comma [0] 2 5 2 3 4 2 5 2" xfId="30826" xr:uid="{B73591DB-D0F5-4AB2-A595-95108A7C528A}"/>
    <cellStyle name="Comma [0] 2 5 2 3 4 2 6" xfId="55645" xr:uid="{6D6F27D2-E403-439F-8BFF-A81AE3CA1597}"/>
    <cellStyle name="Comma [0] 2 5 2 3 4 2 7" xfId="30822" xr:uid="{69395C22-3A9D-4D7C-B0F2-DAAE9A7FDC02}"/>
    <cellStyle name="Comma [0] 2 5 2 3 4 2 8" xfId="8955" xr:uid="{F80BD0F9-4F91-4EDD-ADFC-8E8BB7B82809}"/>
    <cellStyle name="Comma [0] 2 5 2 3 4 3" xfId="8960" xr:uid="{599F3B31-7606-4CD3-B0F2-19EAAD20FFFB}"/>
    <cellStyle name="Comma [0] 2 5 2 3 4 3 2" xfId="30827" xr:uid="{0644F575-9F09-4BEA-B2A2-64AE9897D563}"/>
    <cellStyle name="Comma [0] 2 5 2 3 4 4" xfId="8961" xr:uid="{90F946E1-09C4-4E89-B569-6F8F3719E479}"/>
    <cellStyle name="Comma [0] 2 5 2 3 4 4 2" xfId="30828" xr:uid="{FE430297-4217-433F-B6CA-F2B50AE9DA25}"/>
    <cellStyle name="Comma [0] 2 5 2 3 4 5" xfId="8962" xr:uid="{84168348-8ECB-4746-8A43-837B5C76729B}"/>
    <cellStyle name="Comma [0] 2 5 2 3 4 5 2" xfId="30829" xr:uid="{EBA7D35F-B002-4A2C-9176-C133368231C0}"/>
    <cellStyle name="Comma [0] 2 5 2 3 4 6" xfId="8963" xr:uid="{6AFB1E7F-8743-4103-B779-E2356536CCC6}"/>
    <cellStyle name="Comma [0] 2 5 2 3 4 6 2" xfId="30830" xr:uid="{601646CB-0F79-42B9-BB32-E038E2B5051D}"/>
    <cellStyle name="Comma [0] 2 5 2 3 4 7" xfId="53700" xr:uid="{85238F01-3A57-4815-9006-58C3E8980C01}"/>
    <cellStyle name="Comma [0] 2 5 2 3 4 8" xfId="30821" xr:uid="{1ED6B232-D650-4438-8874-6A30E72E442D}"/>
    <cellStyle name="Comma [0] 2 5 2 3 4 9" xfId="8954" xr:uid="{136FF3A7-36B1-4479-AC55-5D5005005550}"/>
    <cellStyle name="Comma [0] 2 5 2 3 5" xfId="4286" xr:uid="{C8EF6506-C538-4FBC-A0E5-907012914B0D}"/>
    <cellStyle name="Comma [0] 2 5 2 3 5 2" xfId="8965" xr:uid="{6DC4C2CB-CA41-4ACD-A99F-B9A9D5980AC3}"/>
    <cellStyle name="Comma [0] 2 5 2 3 5 2 2" xfId="30832" xr:uid="{1911E570-6F3C-49F9-A3A8-51F9A926F9E5}"/>
    <cellStyle name="Comma [0] 2 5 2 3 5 3" xfId="8966" xr:uid="{7EE42CA8-6A5E-4E8E-A461-2FB72EA93161}"/>
    <cellStyle name="Comma [0] 2 5 2 3 5 3 2" xfId="30833" xr:uid="{E744944E-74CE-4D0E-8F72-29F49EBD9392}"/>
    <cellStyle name="Comma [0] 2 5 2 3 5 4" xfId="8967" xr:uid="{5FD9AC3B-981A-40DD-8778-7B72BBB0F2DF}"/>
    <cellStyle name="Comma [0] 2 5 2 3 5 4 2" xfId="30834" xr:uid="{903957AA-E87C-4540-9AD6-0F9055E62D5D}"/>
    <cellStyle name="Comma [0] 2 5 2 3 5 5" xfId="8968" xr:uid="{9AB7BDB3-ADAD-4DED-BA6D-36183807FB61}"/>
    <cellStyle name="Comma [0] 2 5 2 3 5 5 2" xfId="30835" xr:uid="{8817EDFA-A718-40A2-89D4-1FB02D261063}"/>
    <cellStyle name="Comma [0] 2 5 2 3 5 6" xfId="54373" xr:uid="{5F732DFB-E6EA-4B7E-B099-060276472773}"/>
    <cellStyle name="Comma [0] 2 5 2 3 5 7" xfId="30831" xr:uid="{C1978EBB-8C17-46E1-A7C4-FC2FA7E6C334}"/>
    <cellStyle name="Comma [0] 2 5 2 3 5 8" xfId="8964" xr:uid="{E1397DEC-7B0D-4DB2-83BA-90345B0C982E}"/>
    <cellStyle name="Comma [0] 2 5 2 3 6" xfId="2100" xr:uid="{AC2A5E0F-7BB9-45C6-862C-C8E424853CCC}"/>
    <cellStyle name="Comma [0] 2 5 2 3 6 2" xfId="8970" xr:uid="{57C49A8F-1A7F-48D2-AA46-D7C13E0ED66C}"/>
    <cellStyle name="Comma [0] 2 5 2 3 6 2 2" xfId="30837" xr:uid="{866DE9F5-A115-4D1D-8EFB-E38C5E068369}"/>
    <cellStyle name="Comma [0] 2 5 2 3 6 3" xfId="8971" xr:uid="{D2FEE864-23F4-4657-8855-FF688CF994BE}"/>
    <cellStyle name="Comma [0] 2 5 2 3 6 3 2" xfId="30838" xr:uid="{2B3A79C2-EC0C-4626-AEB8-0F79C57CF5D7}"/>
    <cellStyle name="Comma [0] 2 5 2 3 6 4" xfId="8972" xr:uid="{29A3EF56-234F-477B-8C69-8709E35748DE}"/>
    <cellStyle name="Comma [0] 2 5 2 3 6 4 2" xfId="30839" xr:uid="{E55031F3-72AA-450E-853D-D2BCA3A8A78E}"/>
    <cellStyle name="Comma [0] 2 5 2 3 6 5" xfId="52189" xr:uid="{39EB88F6-D54D-47E4-BDBA-1EFB22CADEDB}"/>
    <cellStyle name="Comma [0] 2 5 2 3 6 6" xfId="30836" xr:uid="{D98ABD13-52EC-4CEC-B9D3-C484A5BA9BA9}"/>
    <cellStyle name="Comma [0] 2 5 2 3 6 7" xfId="8969" xr:uid="{9594E969-925C-4F40-B921-691ABFACC169}"/>
    <cellStyle name="Comma [0] 2 5 2 3 7" xfId="8973" xr:uid="{3646B587-43C0-4E2C-B2BE-3C4EA7C9D7E6}"/>
    <cellStyle name="Comma [0] 2 5 2 3 7 2" xfId="30840" xr:uid="{45628EFA-1007-49CE-9BB1-F95BE93D6230}"/>
    <cellStyle name="Comma [0] 2 5 2 3 8" xfId="8974" xr:uid="{A2ED3BC7-D494-4927-AAA4-89D87D9D2436}"/>
    <cellStyle name="Comma [0] 2 5 2 3 8 2" xfId="30841" xr:uid="{D5C42888-0709-47E5-8030-36E24E7B8DB9}"/>
    <cellStyle name="Comma [0] 2 5 2 3 9" xfId="50669" xr:uid="{B74DA7BA-1795-411F-8AD5-2FABCD65536D}"/>
    <cellStyle name="Comma [0] 2 5 2 4" xfId="832" xr:uid="{54308967-95AE-465F-B8F7-7002053D84C0}"/>
    <cellStyle name="Comma [0] 2 5 2 4 2" xfId="4535" xr:uid="{D8B56027-3679-4D4D-BD09-57FAFE6599CD}"/>
    <cellStyle name="Comma [0] 2 5 2 4 2 2" xfId="8977" xr:uid="{65295B4E-8E05-410E-8453-3A703989A72D}"/>
    <cellStyle name="Comma [0] 2 5 2 4 2 2 2" xfId="30844" xr:uid="{C4A27C73-B855-46AD-A160-D78B6DB5BFE2}"/>
    <cellStyle name="Comma [0] 2 5 2 4 2 3" xfId="8978" xr:uid="{F816B7F1-C8DC-440F-A8AF-B101F0DBCC99}"/>
    <cellStyle name="Comma [0] 2 5 2 4 2 3 2" xfId="30845" xr:uid="{3B930C75-917A-4F8F-9A59-B426CE1A63DC}"/>
    <cellStyle name="Comma [0] 2 5 2 4 2 4" xfId="8979" xr:uid="{75D8B117-A74F-4576-837B-4D9C09A197CF}"/>
    <cellStyle name="Comma [0] 2 5 2 4 2 4 2" xfId="30846" xr:uid="{AEB3B45E-DFB2-4274-AD39-2B6D0681B0A4}"/>
    <cellStyle name="Comma [0] 2 5 2 4 2 5" xfId="8980" xr:uid="{2130D7FD-DF48-4F34-BDC9-80B53C52310F}"/>
    <cellStyle name="Comma [0] 2 5 2 4 2 5 2" xfId="30847" xr:uid="{2520D43C-E9DB-4741-B48D-3B4CC81CEDED}"/>
    <cellStyle name="Comma [0] 2 5 2 4 2 6" xfId="54622" xr:uid="{87221D5A-33E1-47BD-AEB6-8F65B1C6E271}"/>
    <cellStyle name="Comma [0] 2 5 2 4 2 7" xfId="30843" xr:uid="{5F32E4BD-A08B-410E-9284-D2D936F1E554}"/>
    <cellStyle name="Comma [0] 2 5 2 4 2 8" xfId="8976" xr:uid="{91BCF02C-6C84-4045-AF78-8E8A98CE1C35}"/>
    <cellStyle name="Comma [0] 2 5 2 4 3" xfId="2870" xr:uid="{6F3D70A2-86AB-48A6-8C04-8F903E618258}"/>
    <cellStyle name="Comma [0] 2 5 2 4 3 2" xfId="8982" xr:uid="{B30A9438-027C-4F2B-9419-55A550C38C75}"/>
    <cellStyle name="Comma [0] 2 5 2 4 3 2 2" xfId="30849" xr:uid="{9E7DCF0F-9FE4-420B-882B-FA7D0133A1E5}"/>
    <cellStyle name="Comma [0] 2 5 2 4 3 3" xfId="8983" xr:uid="{DA8F5929-6395-4BE0-935A-6C7760C59BC2}"/>
    <cellStyle name="Comma [0] 2 5 2 4 3 3 2" xfId="30850" xr:uid="{5EDD2066-BCA4-45A0-A580-5ECB80A5504A}"/>
    <cellStyle name="Comma [0] 2 5 2 4 3 4" xfId="8984" xr:uid="{DB226DD3-290F-4BF2-A110-70308C106F53}"/>
    <cellStyle name="Comma [0] 2 5 2 4 3 4 2" xfId="30851" xr:uid="{B5C08299-28F7-4877-B559-A876235DDE76}"/>
    <cellStyle name="Comma [0] 2 5 2 4 3 5" xfId="52957" xr:uid="{A3C08EFD-1275-4055-B8E5-9CB5C72DB4F5}"/>
    <cellStyle name="Comma [0] 2 5 2 4 3 6" xfId="30848" xr:uid="{955B281E-2850-4B98-A907-962CF127226C}"/>
    <cellStyle name="Comma [0] 2 5 2 4 3 7" xfId="8981" xr:uid="{3D864AB7-E6B5-4B81-8155-5D71F56A57FE}"/>
    <cellStyle name="Comma [0] 2 5 2 4 4" xfId="8985" xr:uid="{0E1CD2B0-6C73-4C0B-923A-D696C954394C}"/>
    <cellStyle name="Comma [0] 2 5 2 4 4 2" xfId="30852" xr:uid="{E0493680-B3DA-4D8F-AAF8-5D82DC5ED006}"/>
    <cellStyle name="Comma [0] 2 5 2 4 5" xfId="8986" xr:uid="{3BD94E3E-D120-4F99-9BB7-B1C0AE37F52C}"/>
    <cellStyle name="Comma [0] 2 5 2 4 5 2" xfId="30853" xr:uid="{C01C430A-7791-4C2D-A7F8-1D38335F2D5F}"/>
    <cellStyle name="Comma [0] 2 5 2 4 6" xfId="50924" xr:uid="{6C8AE26D-EE29-4913-A780-57332F7360B1}"/>
    <cellStyle name="Comma [0] 2 5 2 4 7" xfId="30842" xr:uid="{5CF8BFAD-D8A9-4FE4-AF8A-90C59EF3269D}"/>
    <cellStyle name="Comma [0] 2 5 2 4 8" xfId="8975" xr:uid="{FDEE1011-C85F-46CF-A766-0839F6EE5929}"/>
    <cellStyle name="Comma [0] 2 5 2 5" xfId="1327" xr:uid="{A9B0FF34-3257-43E6-9496-BA5DDFF561E4}"/>
    <cellStyle name="Comma [0] 2 5 2 5 2" xfId="5007" xr:uid="{9A6F4CD3-88C8-4954-9934-7DDC42527D1B}"/>
    <cellStyle name="Comma [0] 2 5 2 5 2 2" xfId="8989" xr:uid="{5868BE44-06A7-4F90-84AE-EF727590ACA3}"/>
    <cellStyle name="Comma [0] 2 5 2 5 2 2 2" xfId="30856" xr:uid="{6D4324FC-F13B-4D61-AD75-B804B86848BD}"/>
    <cellStyle name="Comma [0] 2 5 2 5 2 3" xfId="8990" xr:uid="{E678C9E2-3883-4375-A7BE-4E691941EAAF}"/>
    <cellStyle name="Comma [0] 2 5 2 5 2 3 2" xfId="30857" xr:uid="{712450A9-9A94-4C76-8D42-C7295371C54C}"/>
    <cellStyle name="Comma [0] 2 5 2 5 2 4" xfId="8991" xr:uid="{226919DC-0B0A-4A5A-B7D3-B2009CB550BD}"/>
    <cellStyle name="Comma [0] 2 5 2 5 2 4 2" xfId="30858" xr:uid="{7EE17460-192B-44A6-AD61-01567D89D247}"/>
    <cellStyle name="Comma [0] 2 5 2 5 2 5" xfId="8992" xr:uid="{7205CD60-19BC-4EDE-BFA1-6F3E32F2669B}"/>
    <cellStyle name="Comma [0] 2 5 2 5 2 5 2" xfId="30859" xr:uid="{1E22C88F-AFC0-4A45-BCA6-0CCFE8F80BBD}"/>
    <cellStyle name="Comma [0] 2 5 2 5 2 6" xfId="55094" xr:uid="{AD009F57-E095-4BC2-8310-B301D9229E92}"/>
    <cellStyle name="Comma [0] 2 5 2 5 2 7" xfId="30855" xr:uid="{C532D298-0BC4-4B68-BC11-9CEAD85D16F2}"/>
    <cellStyle name="Comma [0] 2 5 2 5 2 8" xfId="8988" xr:uid="{F9089CE4-AFED-4219-925B-2061A87A0DC7}"/>
    <cellStyle name="Comma [0] 2 5 2 5 3" xfId="2372" xr:uid="{B6806BC4-ECF3-455A-9FA1-B6EC920D2361}"/>
    <cellStyle name="Comma [0] 2 5 2 5 3 2" xfId="8994" xr:uid="{04637CE1-61C8-48F1-A218-2C0F3B96EA2B}"/>
    <cellStyle name="Comma [0] 2 5 2 5 3 2 2" xfId="30861" xr:uid="{502DC7FD-EC1A-4C2C-AF06-B176A8603DB8}"/>
    <cellStyle name="Comma [0] 2 5 2 5 3 3" xfId="8995" xr:uid="{C6B79624-7A37-4FB2-AD45-7ED18F75221D}"/>
    <cellStyle name="Comma [0] 2 5 2 5 3 3 2" xfId="30862" xr:uid="{50ACAA85-FB21-457E-A669-F814DEA90371}"/>
    <cellStyle name="Comma [0] 2 5 2 5 3 4" xfId="8996" xr:uid="{A721C595-0190-49E0-BC34-70B7A121E293}"/>
    <cellStyle name="Comma [0] 2 5 2 5 3 4 2" xfId="30863" xr:uid="{2C1A3D80-D7CD-4563-86F4-75DAA8CD1037}"/>
    <cellStyle name="Comma [0] 2 5 2 5 3 5" xfId="52460" xr:uid="{B6E50EA0-63C4-4EA4-BA38-FC03961DAB84}"/>
    <cellStyle name="Comma [0] 2 5 2 5 3 6" xfId="30860" xr:uid="{DAA3420D-8C76-431A-BE2B-A699066C67F7}"/>
    <cellStyle name="Comma [0] 2 5 2 5 3 7" xfId="8993" xr:uid="{0D768E0B-0FE0-458D-9901-1B64E0010392}"/>
    <cellStyle name="Comma [0] 2 5 2 5 4" xfId="8997" xr:uid="{84D982AC-1D9F-42EB-9482-FD086CD8DF5F}"/>
    <cellStyle name="Comma [0] 2 5 2 5 4 2" xfId="30864" xr:uid="{F35B9C8D-2ACD-44C4-979B-3F902A00A750}"/>
    <cellStyle name="Comma [0] 2 5 2 5 5" xfId="8998" xr:uid="{3ECE1243-3D05-4B30-833D-EF0E585940C1}"/>
    <cellStyle name="Comma [0] 2 5 2 5 5 2" xfId="30865" xr:uid="{6406A7A4-EC41-4A79-B0B4-DE2645F556D0}"/>
    <cellStyle name="Comma [0] 2 5 2 5 6" xfId="51419" xr:uid="{BB0675BF-9893-403B-BD13-EA04B5F2A295}"/>
    <cellStyle name="Comma [0] 2 5 2 5 7" xfId="30854" xr:uid="{9608CD53-E3D1-43FB-AD9B-18A347891851}"/>
    <cellStyle name="Comma [0] 2 5 2 5 8" xfId="8987" xr:uid="{0BF28D4B-69EB-41DA-BFC2-DD367C743C78}"/>
    <cellStyle name="Comma [0] 2 5 2 6" xfId="3364" xr:uid="{42FF0C2A-5BE1-4D60-ACF6-5FB03DA3774F}"/>
    <cellStyle name="Comma [0] 2 5 2 6 2" xfId="5374" xr:uid="{40BA98AA-D83D-4E31-B4B4-BB34D0CB059B}"/>
    <cellStyle name="Comma [0] 2 5 2 6 2 2" xfId="9001" xr:uid="{D350CC9E-6610-42A8-87B0-C54E2AC1D490}"/>
    <cellStyle name="Comma [0] 2 5 2 6 2 2 2" xfId="30868" xr:uid="{529F494C-ABC2-48C2-891B-7A0CE00D24E7}"/>
    <cellStyle name="Comma [0] 2 5 2 6 2 3" xfId="9002" xr:uid="{260FC242-4042-4764-ADCD-FCE55D0E5FBD}"/>
    <cellStyle name="Comma [0] 2 5 2 6 2 3 2" xfId="30869" xr:uid="{82B9CDAD-AD46-474C-A755-2AC3A147CBCF}"/>
    <cellStyle name="Comma [0] 2 5 2 6 2 4" xfId="9003" xr:uid="{ADBAC313-B999-4329-BCA9-82C1EDC2EFE5}"/>
    <cellStyle name="Comma [0] 2 5 2 6 2 4 2" xfId="30870" xr:uid="{99915F4B-0716-4985-958E-0638F74231BC}"/>
    <cellStyle name="Comma [0] 2 5 2 6 2 5" xfId="9004" xr:uid="{DC933D0D-9BDF-4846-AC6A-74A8E5538E5D}"/>
    <cellStyle name="Comma [0] 2 5 2 6 2 5 2" xfId="30871" xr:uid="{6E6C62EA-70A3-4E46-91B7-F7F9802419E6}"/>
    <cellStyle name="Comma [0] 2 5 2 6 2 6" xfId="55461" xr:uid="{32576980-072B-421D-A3D6-95C1A53A0E12}"/>
    <cellStyle name="Comma [0] 2 5 2 6 2 7" xfId="30867" xr:uid="{E019F610-E6EA-454B-BC5B-0D7A1D025901}"/>
    <cellStyle name="Comma [0] 2 5 2 6 2 8" xfId="9000" xr:uid="{850301A7-EAE8-43DC-B281-F9A614A6BAAB}"/>
    <cellStyle name="Comma [0] 2 5 2 6 3" xfId="9005" xr:uid="{D042A45A-B0EF-43EE-BDD2-2A551F9A58D3}"/>
    <cellStyle name="Comma [0] 2 5 2 6 3 2" xfId="30872" xr:uid="{A8171526-CE76-4A78-8612-171FE6207917}"/>
    <cellStyle name="Comma [0] 2 5 2 6 4" xfId="9006" xr:uid="{1FCA58DF-0BC5-43E6-AEBE-5A9EC4D9F440}"/>
    <cellStyle name="Comma [0] 2 5 2 6 4 2" xfId="30873" xr:uid="{DC647850-0CA1-45E5-B87D-A74092C3EF3A}"/>
    <cellStyle name="Comma [0] 2 5 2 6 5" xfId="9007" xr:uid="{29CDC4B2-7FFB-42A4-9C12-C49FBE00025D}"/>
    <cellStyle name="Comma [0] 2 5 2 6 5 2" xfId="30874" xr:uid="{C0D7DC3A-9FEE-49AF-B0C4-DE817EF8DF87}"/>
    <cellStyle name="Comma [0] 2 5 2 6 6" xfId="9008" xr:uid="{A523832D-AE79-498D-8EF7-D5ACEE518167}"/>
    <cellStyle name="Comma [0] 2 5 2 6 6 2" xfId="30875" xr:uid="{176D1050-A161-484E-91D5-E16C1A313462}"/>
    <cellStyle name="Comma [0] 2 5 2 6 7" xfId="53451" xr:uid="{F4EE3218-7192-4EB4-A50D-AAD6C063800B}"/>
    <cellStyle name="Comma [0] 2 5 2 6 8" xfId="30866" xr:uid="{22C45510-6F4F-4F69-92A3-67A735D67E6E}"/>
    <cellStyle name="Comma [0] 2 5 2 6 9" xfId="8999" xr:uid="{A108E5A1-4497-458A-9D73-6B171F7B83AB}"/>
    <cellStyle name="Comma [0] 2 5 2 7" xfId="3974" xr:uid="{7C7B73DC-A58F-4B53-903F-F0264C9296B2}"/>
    <cellStyle name="Comma [0] 2 5 2 7 2" xfId="9010" xr:uid="{4C58A219-C988-4111-9264-166FC515B6BC}"/>
    <cellStyle name="Comma [0] 2 5 2 7 2 2" xfId="30877" xr:uid="{41F8887D-4BC7-4C37-A800-AB60BA32AADE}"/>
    <cellStyle name="Comma [0] 2 5 2 7 3" xfId="9011" xr:uid="{430A87AC-6F8E-4668-8741-2F4541D338B8}"/>
    <cellStyle name="Comma [0] 2 5 2 7 3 2" xfId="30878" xr:uid="{29591931-F26D-45B0-9BD7-154081566C4A}"/>
    <cellStyle name="Comma [0] 2 5 2 7 4" xfId="9012" xr:uid="{4C43CCAD-ECCA-4664-9429-C6D88C496B7A}"/>
    <cellStyle name="Comma [0] 2 5 2 7 4 2" xfId="30879" xr:uid="{B28E89E3-2183-41F0-9E35-3E303602F966}"/>
    <cellStyle name="Comma [0] 2 5 2 7 5" xfId="9013" xr:uid="{2A098E94-2667-4F92-B7E9-3E229CAB9EE3}"/>
    <cellStyle name="Comma [0] 2 5 2 7 5 2" xfId="30880" xr:uid="{5424FD39-907B-48DE-856C-2E372394DF33}"/>
    <cellStyle name="Comma [0] 2 5 2 7 6" xfId="54061" xr:uid="{40055A8E-D256-4244-A6EF-D5FC5F3DB84E}"/>
    <cellStyle name="Comma [0] 2 5 2 7 7" xfId="30876" xr:uid="{D0291FF7-8896-4928-9670-98398CC1B787}"/>
    <cellStyle name="Comma [0] 2 5 2 7 8" xfId="9009" xr:uid="{98B6C5A7-E80D-4E3B-B4DA-51140BCF3499}"/>
    <cellStyle name="Comma [0] 2 5 2 8" xfId="1852" xr:uid="{D77BBC97-353A-46DF-B797-7E3B23B90B6B}"/>
    <cellStyle name="Comma [0] 2 5 2 8 2" xfId="9015" xr:uid="{3FDB2EB2-3E96-4AED-923F-8E7B1D200149}"/>
    <cellStyle name="Comma [0] 2 5 2 8 2 2" xfId="30882" xr:uid="{030D0FD7-B9C3-4DEA-ACE0-BFD05171A464}"/>
    <cellStyle name="Comma [0] 2 5 2 8 3" xfId="9016" xr:uid="{91177BB8-E84D-4492-88CC-504388D8B5D2}"/>
    <cellStyle name="Comma [0] 2 5 2 8 3 2" xfId="30883" xr:uid="{B54AFD74-E7C5-44F7-B9BD-21020CFB32B9}"/>
    <cellStyle name="Comma [0] 2 5 2 8 4" xfId="9017" xr:uid="{09ECA640-48F8-4A7F-87CB-C1C8B552F447}"/>
    <cellStyle name="Comma [0] 2 5 2 8 4 2" xfId="30884" xr:uid="{3552A417-EDBE-46A8-8305-DBCD8602E5CB}"/>
    <cellStyle name="Comma [0] 2 5 2 8 5" xfId="51941" xr:uid="{A7EB9DAB-9EB2-4E29-9FED-7C50191496B9}"/>
    <cellStyle name="Comma [0] 2 5 2 8 6" xfId="30881" xr:uid="{E3A5A001-4541-4793-8FB3-8800A7EDF93E}"/>
    <cellStyle name="Comma [0] 2 5 2 8 7" xfId="9014" xr:uid="{1A69FC82-5851-4CA7-BCD6-88CD50500B0F}"/>
    <cellStyle name="Comma [0] 2 5 2 9" xfId="9018" xr:uid="{0AB8E1A2-38EB-458E-822D-B34D8BA0AFCD}"/>
    <cellStyle name="Comma [0] 2 5 2 9 2" xfId="30885" xr:uid="{F46F49DC-5484-4DB3-89F2-8165254A4C01}"/>
    <cellStyle name="Comma [0] 2 5 3" xfId="346" xr:uid="{49B9C9D1-7850-40E6-9B02-9773FF1AC4FE}"/>
    <cellStyle name="Comma [0] 2 5 3 10" xfId="50442" xr:uid="{1E3647AA-D392-4893-A913-C94853F67053}"/>
    <cellStyle name="Comma [0] 2 5 3 11" xfId="30886" xr:uid="{F5BD266D-2FDA-4B4C-A575-472F52985C84}"/>
    <cellStyle name="Comma [0] 2 5 3 12" xfId="9019" xr:uid="{B872F959-5814-47A3-BDAB-273739010247}"/>
    <cellStyle name="Comma [0] 2 5 3 2" xfId="629" xr:uid="{0C0B61DC-D363-433A-8B26-44A0EC600D63}"/>
    <cellStyle name="Comma [0] 2 5 3 2 10" xfId="30887" xr:uid="{063FBCB9-02DD-4A04-8FEC-83844B590673}"/>
    <cellStyle name="Comma [0] 2 5 3 2 11" xfId="9020" xr:uid="{47C530B7-344E-4A28-88AA-73D220502CCF}"/>
    <cellStyle name="Comma [0] 2 5 3 2 2" xfId="1134" xr:uid="{0D9041E6-018A-4C3B-9652-A3A92BE0CC00}"/>
    <cellStyle name="Comma [0] 2 5 3 2 2 2" xfId="4837" xr:uid="{FBC41E0A-D806-477E-BDE0-151F63901AA4}"/>
    <cellStyle name="Comma [0] 2 5 3 2 2 2 2" xfId="9023" xr:uid="{553E60AA-9AC2-4581-923E-9FD82C7CCEE1}"/>
    <cellStyle name="Comma [0] 2 5 3 2 2 2 2 2" xfId="30890" xr:uid="{E031255F-2FEC-45EB-B3F8-A9B4BC8B90C0}"/>
    <cellStyle name="Comma [0] 2 5 3 2 2 2 3" xfId="9024" xr:uid="{7C339B4E-F1C0-45F4-BA62-931D84CC45BA}"/>
    <cellStyle name="Comma [0] 2 5 3 2 2 2 3 2" xfId="30891" xr:uid="{09919E04-FE76-4977-8448-1CF8249035BD}"/>
    <cellStyle name="Comma [0] 2 5 3 2 2 2 4" xfId="9025" xr:uid="{04FA9FF8-AD4F-453B-829C-48F4F7D6D623}"/>
    <cellStyle name="Comma [0] 2 5 3 2 2 2 4 2" xfId="30892" xr:uid="{E9A1A625-D4A6-4929-8495-E8E1E0DB5847}"/>
    <cellStyle name="Comma [0] 2 5 3 2 2 2 5" xfId="9026" xr:uid="{1BDF1FEE-3A88-4E45-8224-18EDF017A76A}"/>
    <cellStyle name="Comma [0] 2 5 3 2 2 2 5 2" xfId="30893" xr:uid="{D9F7D303-B24E-4B78-BC8D-AFCC931A4EAE}"/>
    <cellStyle name="Comma [0] 2 5 3 2 2 2 6" xfId="54924" xr:uid="{CD4D66B6-7449-45AD-B6F3-A9B0AA30158B}"/>
    <cellStyle name="Comma [0] 2 5 3 2 2 2 7" xfId="30889" xr:uid="{A8D6B065-4E79-448B-B8F2-A53DEA27C5A3}"/>
    <cellStyle name="Comma [0] 2 5 3 2 2 2 8" xfId="9022" xr:uid="{9B36F4AD-AA16-46A1-8C6E-0200B77D0177}"/>
    <cellStyle name="Comma [0] 2 5 3 2 2 3" xfId="3172" xr:uid="{652E2340-4697-4533-8E28-43CE2A76FCE0}"/>
    <cellStyle name="Comma [0] 2 5 3 2 2 3 2" xfId="9028" xr:uid="{B628F332-567D-46B6-A481-A76E1C9110AE}"/>
    <cellStyle name="Comma [0] 2 5 3 2 2 3 2 2" xfId="30895" xr:uid="{1778B15D-74FE-4A7A-BB5E-6161B62684F1}"/>
    <cellStyle name="Comma [0] 2 5 3 2 2 3 3" xfId="9029" xr:uid="{E8FF3A5B-3C09-4B6A-AF4F-E33F4830E871}"/>
    <cellStyle name="Comma [0] 2 5 3 2 2 3 3 2" xfId="30896" xr:uid="{A8FC8D25-E217-4D02-A38D-D1D247F7C692}"/>
    <cellStyle name="Comma [0] 2 5 3 2 2 3 4" xfId="9030" xr:uid="{96E23894-6AEC-4DE1-BD85-F2FE79C101F9}"/>
    <cellStyle name="Comma [0] 2 5 3 2 2 3 4 2" xfId="30897" xr:uid="{9E1F547E-22BC-4428-8632-0F6A958B6AA9}"/>
    <cellStyle name="Comma [0] 2 5 3 2 2 3 5" xfId="53259" xr:uid="{13510624-DF2B-409D-AE2F-508E023AB26F}"/>
    <cellStyle name="Comma [0] 2 5 3 2 2 3 6" xfId="30894" xr:uid="{BF91E249-86BE-4CE0-8C7D-F9AE1507EE04}"/>
    <cellStyle name="Comma [0] 2 5 3 2 2 3 7" xfId="9027" xr:uid="{3E33E211-DD4C-4B1C-882C-E8A1487273B8}"/>
    <cellStyle name="Comma [0] 2 5 3 2 2 4" xfId="9031" xr:uid="{56CE216B-EC6F-49CC-AF5E-D5BEB5948F53}"/>
    <cellStyle name="Comma [0] 2 5 3 2 2 4 2" xfId="30898" xr:uid="{EB8109F2-EDC7-4F83-964C-B73E3067176D}"/>
    <cellStyle name="Comma [0] 2 5 3 2 2 5" xfId="9032" xr:uid="{EDFE7298-3CA2-4579-9F4C-F68B375F4995}"/>
    <cellStyle name="Comma [0] 2 5 3 2 2 5 2" xfId="30899" xr:uid="{B06E803B-1E90-4B57-881D-263F123641F8}"/>
    <cellStyle name="Comma [0] 2 5 3 2 2 6" xfId="51226" xr:uid="{422F9043-A926-4664-89FA-882140994E78}"/>
    <cellStyle name="Comma [0] 2 5 3 2 2 7" xfId="30888" xr:uid="{3C089530-445B-4A80-9C25-379F318DFCBD}"/>
    <cellStyle name="Comma [0] 2 5 3 2 2 8" xfId="9021" xr:uid="{032F2398-2102-45AE-87B6-52A4FDE8B2FB}"/>
    <cellStyle name="Comma [0] 2 5 3 2 3" xfId="1628" xr:uid="{0AF3DFFD-D251-432B-8046-71B92D7CC39D}"/>
    <cellStyle name="Comma [0] 2 5 3 2 3 2" xfId="5237" xr:uid="{491E8287-71C1-4E02-813A-6BAAC7D0E3AC}"/>
    <cellStyle name="Comma [0] 2 5 3 2 3 2 2" xfId="9035" xr:uid="{B0D2A3C1-CA08-4C9B-93D7-18099EDA56BB}"/>
    <cellStyle name="Comma [0] 2 5 3 2 3 2 2 2" xfId="30902" xr:uid="{AC8A3919-9319-49E4-8C3A-DA8E8C764027}"/>
    <cellStyle name="Comma [0] 2 5 3 2 3 2 3" xfId="9036" xr:uid="{FE49BB5F-105A-4A48-98D8-5EBC6983A1A4}"/>
    <cellStyle name="Comma [0] 2 5 3 2 3 2 3 2" xfId="30903" xr:uid="{C9FC6B2A-F02A-470D-B684-03ADA9345FD8}"/>
    <cellStyle name="Comma [0] 2 5 3 2 3 2 4" xfId="9037" xr:uid="{4AA2070C-05AA-4F73-8007-BA5756D4B890}"/>
    <cellStyle name="Comma [0] 2 5 3 2 3 2 4 2" xfId="30904" xr:uid="{928B0489-F2C0-4464-9731-D622132C29AD}"/>
    <cellStyle name="Comma [0] 2 5 3 2 3 2 5" xfId="9038" xr:uid="{469D8A3D-5EE8-45D3-9003-04F2314D2D1D}"/>
    <cellStyle name="Comma [0] 2 5 3 2 3 2 5 2" xfId="30905" xr:uid="{B4A23F62-7AAE-4517-8F1A-26293F64B96C}"/>
    <cellStyle name="Comma [0] 2 5 3 2 3 2 6" xfId="55324" xr:uid="{5EFCB2C8-9DDC-47C1-83B8-A04FF4E82FE6}"/>
    <cellStyle name="Comma [0] 2 5 3 2 3 2 7" xfId="30901" xr:uid="{50489E2B-124E-4A29-9AC0-73413B9167BE}"/>
    <cellStyle name="Comma [0] 2 5 3 2 3 2 8" xfId="9034" xr:uid="{7E0CD6EB-1047-49F6-A0B5-A5D28501C760}"/>
    <cellStyle name="Comma [0] 2 5 3 2 3 3" xfId="2675" xr:uid="{B85BF896-1F28-40A6-862E-14CAFB2BB68D}"/>
    <cellStyle name="Comma [0] 2 5 3 2 3 3 2" xfId="9040" xr:uid="{4A8187DF-C3F4-414A-AEE4-F0291F271E63}"/>
    <cellStyle name="Comma [0] 2 5 3 2 3 3 2 2" xfId="30907" xr:uid="{97689C73-2924-45CD-A3D4-1D3CB23C22FE}"/>
    <cellStyle name="Comma [0] 2 5 3 2 3 3 3" xfId="9041" xr:uid="{BEC3FD7C-DC03-4B47-91AF-E8061A8029B4}"/>
    <cellStyle name="Comma [0] 2 5 3 2 3 3 3 2" xfId="30908" xr:uid="{FCB0C8A5-7C38-40CF-BE74-79943C27F121}"/>
    <cellStyle name="Comma [0] 2 5 3 2 3 3 4" xfId="9042" xr:uid="{E3A4E976-AA91-47C8-B04C-F324941594C4}"/>
    <cellStyle name="Comma [0] 2 5 3 2 3 3 4 2" xfId="30909" xr:uid="{51744E67-56FA-4760-A157-B837399E42EE}"/>
    <cellStyle name="Comma [0] 2 5 3 2 3 3 5" xfId="52763" xr:uid="{F197150A-CCD4-4D22-9F74-EB4FA255C5FB}"/>
    <cellStyle name="Comma [0] 2 5 3 2 3 3 6" xfId="30906" xr:uid="{08FB992E-C53C-475E-8D23-F6EB77A6D537}"/>
    <cellStyle name="Comma [0] 2 5 3 2 3 3 7" xfId="9039" xr:uid="{16FE0393-448D-4342-858A-CB294789ACDF}"/>
    <cellStyle name="Comma [0] 2 5 3 2 3 4" xfId="9043" xr:uid="{F69FD334-5AB6-4525-8AD7-9E5770B53206}"/>
    <cellStyle name="Comma [0] 2 5 3 2 3 4 2" xfId="30910" xr:uid="{2FCBD5CC-598F-4D43-9AE3-A643CB2CE577}"/>
    <cellStyle name="Comma [0] 2 5 3 2 3 5" xfId="9044" xr:uid="{277D1B96-73A9-4839-9683-D748D4859095}"/>
    <cellStyle name="Comma [0] 2 5 3 2 3 5 2" xfId="30911" xr:uid="{2E92F735-8B97-444B-A2D1-A256BD428DA3}"/>
    <cellStyle name="Comma [0] 2 5 3 2 3 6" xfId="51720" xr:uid="{70486071-3D6E-44BC-B278-FD74311AC6C5}"/>
    <cellStyle name="Comma [0] 2 5 3 2 3 7" xfId="30900" xr:uid="{6D4E5C69-1646-46A5-9F2D-91D51DDD3DBB}"/>
    <cellStyle name="Comma [0] 2 5 3 2 3 8" xfId="9033" xr:uid="{49E02A0B-DB4F-4DDB-8C58-3042935CF8E1}"/>
    <cellStyle name="Comma [0] 2 5 3 2 4" xfId="3667" xr:uid="{1DE24DA7-A227-4DA2-8A1E-7D48A9693909}"/>
    <cellStyle name="Comma [0] 2 5 3 2 4 2" xfId="5605" xr:uid="{A4EA1D4B-2212-4384-A043-DF82644BD83B}"/>
    <cellStyle name="Comma [0] 2 5 3 2 4 2 2" xfId="9047" xr:uid="{F1493956-8B8A-460B-9ECA-EF91A409E041}"/>
    <cellStyle name="Comma [0] 2 5 3 2 4 2 2 2" xfId="30914" xr:uid="{CB88C6A8-E377-4F14-BDB6-5E4495AEC606}"/>
    <cellStyle name="Comma [0] 2 5 3 2 4 2 3" xfId="9048" xr:uid="{7CC8D917-CEC2-41B1-B93D-145180AD5247}"/>
    <cellStyle name="Comma [0] 2 5 3 2 4 2 3 2" xfId="30915" xr:uid="{75D214B8-A8C5-4645-9744-27815A4F0775}"/>
    <cellStyle name="Comma [0] 2 5 3 2 4 2 4" xfId="9049" xr:uid="{70E1AB77-93F3-4BF2-829A-E12C58004387}"/>
    <cellStyle name="Comma [0] 2 5 3 2 4 2 4 2" xfId="30916" xr:uid="{1F91D122-8C97-44B6-A145-FA6AFCA80737}"/>
    <cellStyle name="Comma [0] 2 5 3 2 4 2 5" xfId="9050" xr:uid="{BECA694C-584E-49BB-83AB-3BC2D01F7D3C}"/>
    <cellStyle name="Comma [0] 2 5 3 2 4 2 5 2" xfId="30917" xr:uid="{AC84CC95-5B0F-40BB-A3EB-E8318747DDBD}"/>
    <cellStyle name="Comma [0] 2 5 3 2 4 2 6" xfId="55692" xr:uid="{FBA42492-EA35-40E2-A883-487D063E136E}"/>
    <cellStyle name="Comma [0] 2 5 3 2 4 2 7" xfId="30913" xr:uid="{0B6268BB-EA38-4377-A3C1-4DBC06B193FC}"/>
    <cellStyle name="Comma [0] 2 5 3 2 4 2 8" xfId="9046" xr:uid="{FDC90797-91F6-4EF6-A6A3-41E4318FE354}"/>
    <cellStyle name="Comma [0] 2 5 3 2 4 3" xfId="9051" xr:uid="{28E11894-1797-49D7-BE80-C220EB25507D}"/>
    <cellStyle name="Comma [0] 2 5 3 2 4 3 2" xfId="30918" xr:uid="{26ACC11F-A2D2-4B73-AB92-348BCBE56FBF}"/>
    <cellStyle name="Comma [0] 2 5 3 2 4 4" xfId="9052" xr:uid="{BA199F36-1C68-4BE8-95A9-4455ABFDE5A1}"/>
    <cellStyle name="Comma [0] 2 5 3 2 4 4 2" xfId="30919" xr:uid="{421C90A4-F93E-47C2-BDE4-93093141E618}"/>
    <cellStyle name="Comma [0] 2 5 3 2 4 5" xfId="9053" xr:uid="{2E449538-AE15-4AC8-A653-E7088AC17960}"/>
    <cellStyle name="Comma [0] 2 5 3 2 4 5 2" xfId="30920" xr:uid="{047E2F4C-E29A-44E4-A4E0-7613AFA36FE4}"/>
    <cellStyle name="Comma [0] 2 5 3 2 4 6" xfId="9054" xr:uid="{EC9AA6A5-A4C7-4DD3-BC44-17D90A6189EA}"/>
    <cellStyle name="Comma [0] 2 5 3 2 4 6 2" xfId="30921" xr:uid="{44F0E3FD-A455-46FA-990A-0A08D1F01863}"/>
    <cellStyle name="Comma [0] 2 5 3 2 4 7" xfId="53754" xr:uid="{69F2B980-C679-4CD1-A91A-A8F2024E70C7}"/>
    <cellStyle name="Comma [0] 2 5 3 2 4 8" xfId="30912" xr:uid="{C8915E8C-0C34-4CE5-89CA-93E016429850}"/>
    <cellStyle name="Comma [0] 2 5 3 2 4 9" xfId="9045" xr:uid="{6DA976CC-9385-4CCF-B634-61EA36222E62}"/>
    <cellStyle name="Comma [0] 2 5 3 2 5" xfId="4340" xr:uid="{700C806C-7294-4BE9-9C4F-63EC853D8FCD}"/>
    <cellStyle name="Comma [0] 2 5 3 2 5 2" xfId="9056" xr:uid="{D9AE75F1-291A-425A-9445-9934CB9A14D8}"/>
    <cellStyle name="Comma [0] 2 5 3 2 5 2 2" xfId="30923" xr:uid="{8012D9EC-BBE7-4BC8-A031-2A740395B64E}"/>
    <cellStyle name="Comma [0] 2 5 3 2 5 3" xfId="9057" xr:uid="{3C7FB586-78E0-46AB-B286-F5D62633C1B5}"/>
    <cellStyle name="Comma [0] 2 5 3 2 5 3 2" xfId="30924" xr:uid="{F2C49FEB-6D55-46A4-877A-5D1C02F2CDB6}"/>
    <cellStyle name="Comma [0] 2 5 3 2 5 4" xfId="9058" xr:uid="{561B55D6-2AC2-470D-B102-F8C5575C0831}"/>
    <cellStyle name="Comma [0] 2 5 3 2 5 4 2" xfId="30925" xr:uid="{BBD37B6A-8B43-4613-9789-FD51A8214553}"/>
    <cellStyle name="Comma [0] 2 5 3 2 5 5" xfId="9059" xr:uid="{8E365C08-C3CF-49E0-AB24-4A27288159A2}"/>
    <cellStyle name="Comma [0] 2 5 3 2 5 5 2" xfId="30926" xr:uid="{9FED9BB4-C318-4580-B4A6-BE4537D299E3}"/>
    <cellStyle name="Comma [0] 2 5 3 2 5 6" xfId="54427" xr:uid="{D3F75D2B-7F54-4C6D-B001-9AC0AA5C5875}"/>
    <cellStyle name="Comma [0] 2 5 3 2 5 7" xfId="30922" xr:uid="{6C070B34-5AA2-4FC9-AB0F-57F0E6C78E71}"/>
    <cellStyle name="Comma [0] 2 5 3 2 5 8" xfId="9055" xr:uid="{3FF259BE-A3CF-40D0-B04B-A6C193FACF90}"/>
    <cellStyle name="Comma [0] 2 5 3 2 6" xfId="2154" xr:uid="{5319291C-2317-4B26-9DBA-77CBBF43A858}"/>
    <cellStyle name="Comma [0] 2 5 3 2 6 2" xfId="9061" xr:uid="{5CD82ED7-EBF6-4064-99CE-6F7B4E15D76D}"/>
    <cellStyle name="Comma [0] 2 5 3 2 6 2 2" xfId="30928" xr:uid="{BF5C210D-378B-433E-97DA-3ABB512E01A9}"/>
    <cellStyle name="Comma [0] 2 5 3 2 6 3" xfId="9062" xr:uid="{0B5EAB80-7D6C-429A-93B5-7B7FF1CF3A94}"/>
    <cellStyle name="Comma [0] 2 5 3 2 6 3 2" xfId="30929" xr:uid="{1C036D11-F59B-4F3A-841D-D3EF0EA9AFA0}"/>
    <cellStyle name="Comma [0] 2 5 3 2 6 4" xfId="9063" xr:uid="{0B9E883B-A901-4395-93AE-77F5C69E7E97}"/>
    <cellStyle name="Comma [0] 2 5 3 2 6 4 2" xfId="30930" xr:uid="{C4A6A59B-5BDA-48DC-A53C-D9CE480A55C2}"/>
    <cellStyle name="Comma [0] 2 5 3 2 6 5" xfId="52243" xr:uid="{A58EAF46-F5E1-4C88-AA19-8FC7CFD95C05}"/>
    <cellStyle name="Comma [0] 2 5 3 2 6 6" xfId="30927" xr:uid="{0A4CD3F9-1216-419C-BCBD-5D7B850DDF94}"/>
    <cellStyle name="Comma [0] 2 5 3 2 6 7" xfId="9060" xr:uid="{13D4D0B9-241E-4835-8FFF-CD2EEFE5FD03}"/>
    <cellStyle name="Comma [0] 2 5 3 2 7" xfId="9064" xr:uid="{787DFB86-716B-470A-9686-99C004ADAB19}"/>
    <cellStyle name="Comma [0] 2 5 3 2 7 2" xfId="30931" xr:uid="{D92CCD39-95C9-4E28-A0E3-CE6690EAAF33}"/>
    <cellStyle name="Comma [0] 2 5 3 2 8" xfId="9065" xr:uid="{820A140A-B3E6-4E56-B8B2-CBFA63670A68}"/>
    <cellStyle name="Comma [0] 2 5 3 2 8 2" xfId="30932" xr:uid="{1395F053-33D8-4A83-A496-C5CA2A044365}"/>
    <cellStyle name="Comma [0] 2 5 3 2 9" xfId="50723" xr:uid="{F62EE17D-00E3-421D-9D7F-7771A0D8CEFF}"/>
    <cellStyle name="Comma [0] 2 5 3 3" xfId="886" xr:uid="{43AFB392-291B-43E6-A43F-4CC704DE4440}"/>
    <cellStyle name="Comma [0] 2 5 3 3 2" xfId="4589" xr:uid="{4BD2AC72-B8C6-4C55-ACB9-DD5781DF757A}"/>
    <cellStyle name="Comma [0] 2 5 3 3 2 2" xfId="9068" xr:uid="{9E6A006D-3A9A-46DD-8660-845719AD3B77}"/>
    <cellStyle name="Comma [0] 2 5 3 3 2 2 2" xfId="30935" xr:uid="{C85F5FDD-BA90-4A9E-A998-9FC60A770CB9}"/>
    <cellStyle name="Comma [0] 2 5 3 3 2 3" xfId="9069" xr:uid="{F26F4B1A-B4F9-4C1B-96ED-929C6B00620A}"/>
    <cellStyle name="Comma [0] 2 5 3 3 2 3 2" xfId="30936" xr:uid="{ED299AB1-97FF-49F5-8021-DDD9E0616C68}"/>
    <cellStyle name="Comma [0] 2 5 3 3 2 4" xfId="9070" xr:uid="{BB598E04-5836-4D84-B790-BCA1BAF19666}"/>
    <cellStyle name="Comma [0] 2 5 3 3 2 4 2" xfId="30937" xr:uid="{B12B5AEA-0366-4BCF-94C5-2CAFBE80332D}"/>
    <cellStyle name="Comma [0] 2 5 3 3 2 5" xfId="9071" xr:uid="{EC6907BC-A2D0-45B0-962D-C1D827236490}"/>
    <cellStyle name="Comma [0] 2 5 3 3 2 5 2" xfId="30938" xr:uid="{53181E00-6FCD-402C-B96B-B423D8579EA4}"/>
    <cellStyle name="Comma [0] 2 5 3 3 2 6" xfId="54676" xr:uid="{839908C0-3D5F-40FC-82E2-870B40A632AE}"/>
    <cellStyle name="Comma [0] 2 5 3 3 2 7" xfId="30934" xr:uid="{157E3BF1-256F-40F1-B49D-6548E7BCA65B}"/>
    <cellStyle name="Comma [0] 2 5 3 3 2 8" xfId="9067" xr:uid="{67296DC7-5FA0-4181-BD88-C8334EF1018D}"/>
    <cellStyle name="Comma [0] 2 5 3 3 3" xfId="2924" xr:uid="{1DF11D86-D3D2-4A38-BE3D-8D7D3CFA0A43}"/>
    <cellStyle name="Comma [0] 2 5 3 3 3 2" xfId="9073" xr:uid="{17114E25-CA7E-4CF0-BD0A-B891E22D26DC}"/>
    <cellStyle name="Comma [0] 2 5 3 3 3 2 2" xfId="30940" xr:uid="{A70DA4D2-6583-410D-8650-DFAAEBF1FCCD}"/>
    <cellStyle name="Comma [0] 2 5 3 3 3 3" xfId="9074" xr:uid="{25BDE546-7E26-49DA-BAE5-F12B83C5937E}"/>
    <cellStyle name="Comma [0] 2 5 3 3 3 3 2" xfId="30941" xr:uid="{85D3927B-7FC4-489C-A55E-92CFFE2D144A}"/>
    <cellStyle name="Comma [0] 2 5 3 3 3 4" xfId="9075" xr:uid="{AFA1F275-4429-41CE-8932-8303C98433D8}"/>
    <cellStyle name="Comma [0] 2 5 3 3 3 4 2" xfId="30942" xr:uid="{5826238F-58B2-480D-8FFE-62D42D5726F2}"/>
    <cellStyle name="Comma [0] 2 5 3 3 3 5" xfId="53011" xr:uid="{856163EF-F7A7-4180-B746-F837ED9DAB81}"/>
    <cellStyle name="Comma [0] 2 5 3 3 3 6" xfId="30939" xr:uid="{8A37D194-4A17-4789-842E-E4D6E440620B}"/>
    <cellStyle name="Comma [0] 2 5 3 3 3 7" xfId="9072" xr:uid="{32123DD8-C407-42D2-9ED4-254DC4407C5A}"/>
    <cellStyle name="Comma [0] 2 5 3 3 4" xfId="9076" xr:uid="{ACE1326A-3BB6-4351-9B6C-1904BFD23FD0}"/>
    <cellStyle name="Comma [0] 2 5 3 3 4 2" xfId="30943" xr:uid="{88AF473D-4BDE-4B2C-98E5-226D75EE1899}"/>
    <cellStyle name="Comma [0] 2 5 3 3 5" xfId="9077" xr:uid="{568C1664-19EB-4C9D-B2D4-5A25A9F0EC92}"/>
    <cellStyle name="Comma [0] 2 5 3 3 5 2" xfId="30944" xr:uid="{9E35164D-33E1-4764-97D9-FD9F8699EDF4}"/>
    <cellStyle name="Comma [0] 2 5 3 3 6" xfId="50978" xr:uid="{93389AB7-AD33-4FB4-8D3A-A66906F45DCD}"/>
    <cellStyle name="Comma [0] 2 5 3 3 7" xfId="30933" xr:uid="{6BEC8FB0-0A71-4CAC-A9FC-98D2DAC89137}"/>
    <cellStyle name="Comma [0] 2 5 3 3 8" xfId="9066" xr:uid="{0E43B020-9AD9-434C-A49E-52F5C1031583}"/>
    <cellStyle name="Comma [0] 2 5 3 4" xfId="1381" xr:uid="{C107B06D-1E55-4929-99A4-D2ED210A02E8}"/>
    <cellStyle name="Comma [0] 2 5 3 4 2" xfId="5054" xr:uid="{43BEB0ED-A31C-4391-B356-B13631743C5E}"/>
    <cellStyle name="Comma [0] 2 5 3 4 2 2" xfId="9080" xr:uid="{642697E3-EF18-4802-AF8E-324ADFC99AB1}"/>
    <cellStyle name="Comma [0] 2 5 3 4 2 2 2" xfId="30947" xr:uid="{2293CDAC-616E-40B6-A63E-671B10E38A48}"/>
    <cellStyle name="Comma [0] 2 5 3 4 2 3" xfId="9081" xr:uid="{877745F5-A069-46AB-A4A1-F7FDB7121AAB}"/>
    <cellStyle name="Comma [0] 2 5 3 4 2 3 2" xfId="30948" xr:uid="{F0CFA6F7-05E2-4112-ADB9-45CEB5D9A01F}"/>
    <cellStyle name="Comma [0] 2 5 3 4 2 4" xfId="9082" xr:uid="{85DACA45-F56C-4304-A598-C5531D6F0BA0}"/>
    <cellStyle name="Comma [0] 2 5 3 4 2 4 2" xfId="30949" xr:uid="{0D647E79-7B54-4878-A191-977DC9674251}"/>
    <cellStyle name="Comma [0] 2 5 3 4 2 5" xfId="9083" xr:uid="{79096FB1-EA2A-41D4-BC2A-9D45FEA23C39}"/>
    <cellStyle name="Comma [0] 2 5 3 4 2 5 2" xfId="30950" xr:uid="{F0C04AD5-440F-4A75-8842-88D246C3156F}"/>
    <cellStyle name="Comma [0] 2 5 3 4 2 6" xfId="55141" xr:uid="{07AFCF39-BF19-428C-AB8F-5C4034CE7F64}"/>
    <cellStyle name="Comma [0] 2 5 3 4 2 7" xfId="30946" xr:uid="{B820CBA2-5B3F-44DA-B9B0-91846F0C3EC0}"/>
    <cellStyle name="Comma [0] 2 5 3 4 2 8" xfId="9079" xr:uid="{B9E61ECF-F5A6-4E2F-B5D7-32F76D14ED85}"/>
    <cellStyle name="Comma [0] 2 5 3 4 3" xfId="2427" xr:uid="{80A2C442-90CF-4925-80F9-7F22A20EF9A9}"/>
    <cellStyle name="Comma [0] 2 5 3 4 3 2" xfId="9085" xr:uid="{AD46C871-0E2D-4631-B9AE-779E7345C945}"/>
    <cellStyle name="Comma [0] 2 5 3 4 3 2 2" xfId="30952" xr:uid="{37D6F1D4-31C3-4CAD-A696-1613D66455E6}"/>
    <cellStyle name="Comma [0] 2 5 3 4 3 3" xfId="9086" xr:uid="{849D4D36-6DF3-4390-928B-E226B69675B0}"/>
    <cellStyle name="Comma [0] 2 5 3 4 3 3 2" xfId="30953" xr:uid="{66485661-4C45-4C69-B176-7595D57EFCA0}"/>
    <cellStyle name="Comma [0] 2 5 3 4 3 4" xfId="9087" xr:uid="{94D07B5F-943A-45A6-BC87-C95104767C33}"/>
    <cellStyle name="Comma [0] 2 5 3 4 3 4 2" xfId="30954" xr:uid="{2AFCFCA8-E7B6-4E18-9C06-EFFEA79643B4}"/>
    <cellStyle name="Comma [0] 2 5 3 4 3 5" xfId="52515" xr:uid="{509BDA17-3BF1-4AFB-BE82-66CB2B03F57D}"/>
    <cellStyle name="Comma [0] 2 5 3 4 3 6" xfId="30951" xr:uid="{9BCD79CD-6694-4856-A481-E21371211913}"/>
    <cellStyle name="Comma [0] 2 5 3 4 3 7" xfId="9084" xr:uid="{FADFFAFF-B643-4278-B174-EDE1648906E5}"/>
    <cellStyle name="Comma [0] 2 5 3 4 4" xfId="9088" xr:uid="{583CAC89-6B7A-4B0D-AF74-ADB69816B542}"/>
    <cellStyle name="Comma [0] 2 5 3 4 4 2" xfId="30955" xr:uid="{C5FE500B-01F0-4109-A433-ADF76037D2E5}"/>
    <cellStyle name="Comma [0] 2 5 3 4 5" xfId="9089" xr:uid="{8096BFFD-3060-4834-A367-C04B2364B2AE}"/>
    <cellStyle name="Comma [0] 2 5 3 4 5 2" xfId="30956" xr:uid="{70146A2C-3A93-4621-B8C4-9F5AD7147563}"/>
    <cellStyle name="Comma [0] 2 5 3 4 6" xfId="51473" xr:uid="{27F60DEF-D68C-41BA-8879-FC5975B2597E}"/>
    <cellStyle name="Comma [0] 2 5 3 4 7" xfId="30945" xr:uid="{B0FB387D-477E-4759-9827-A86BC50E6053}"/>
    <cellStyle name="Comma [0] 2 5 3 4 8" xfId="9078" xr:uid="{CBA48B36-1FD0-470E-911B-A4A743307389}"/>
    <cellStyle name="Comma [0] 2 5 3 5" xfId="3418" xr:uid="{A38BC896-CBCE-4E84-BF3C-D6FDFC5C7951}"/>
    <cellStyle name="Comma [0] 2 5 3 5 2" xfId="5421" xr:uid="{6B1D9EA6-6F86-453E-9B7F-AFF34A1732E8}"/>
    <cellStyle name="Comma [0] 2 5 3 5 2 2" xfId="9092" xr:uid="{B70E7D2B-F520-49D7-94AE-7837565BFCB0}"/>
    <cellStyle name="Comma [0] 2 5 3 5 2 2 2" xfId="30959" xr:uid="{308615DD-13AF-41DC-BEBD-0B42E5EBC6A4}"/>
    <cellStyle name="Comma [0] 2 5 3 5 2 3" xfId="9093" xr:uid="{7C93115D-E7AD-4895-976B-1E036E26D417}"/>
    <cellStyle name="Comma [0] 2 5 3 5 2 3 2" xfId="30960" xr:uid="{657EFC8B-F7A4-491B-A5E2-57A8AE40FF14}"/>
    <cellStyle name="Comma [0] 2 5 3 5 2 4" xfId="9094" xr:uid="{313E632D-9F93-48AC-8F74-BE9C9F0D8DCC}"/>
    <cellStyle name="Comma [0] 2 5 3 5 2 4 2" xfId="30961" xr:uid="{AB623C6C-ABD2-4C35-AC2E-DC564DC3E04A}"/>
    <cellStyle name="Comma [0] 2 5 3 5 2 5" xfId="9095" xr:uid="{B5C9C7F7-4575-4007-889D-35E4E3861582}"/>
    <cellStyle name="Comma [0] 2 5 3 5 2 5 2" xfId="30962" xr:uid="{AD7FB58E-A7D9-4C7A-800B-183270F44467}"/>
    <cellStyle name="Comma [0] 2 5 3 5 2 6" xfId="55508" xr:uid="{ED033DE7-F97D-4B70-8DBD-85297D515BDA}"/>
    <cellStyle name="Comma [0] 2 5 3 5 2 7" xfId="30958" xr:uid="{8AAE461C-D0FD-4455-A0A1-DB33F3A6DCBC}"/>
    <cellStyle name="Comma [0] 2 5 3 5 2 8" xfId="9091" xr:uid="{82B30786-4B05-4948-93A5-7043E6C2E4C9}"/>
    <cellStyle name="Comma [0] 2 5 3 5 3" xfId="9096" xr:uid="{54BF231D-8791-47C2-A24E-F9E84A2CAD94}"/>
    <cellStyle name="Comma [0] 2 5 3 5 3 2" xfId="30963" xr:uid="{2B10D0CA-54DC-4B05-9150-E72AFC61A70F}"/>
    <cellStyle name="Comma [0] 2 5 3 5 4" xfId="9097" xr:uid="{5D901447-1E6E-48C6-8D6A-DD64F3627E1B}"/>
    <cellStyle name="Comma [0] 2 5 3 5 4 2" xfId="30964" xr:uid="{3DADFFBD-93C3-47FA-9FEB-31AB2E945355}"/>
    <cellStyle name="Comma [0] 2 5 3 5 5" xfId="9098" xr:uid="{50EE4603-0AFF-4852-B163-F47BD25B1E30}"/>
    <cellStyle name="Comma [0] 2 5 3 5 5 2" xfId="30965" xr:uid="{3DB927D5-6D90-4409-97F2-894081E40454}"/>
    <cellStyle name="Comma [0] 2 5 3 5 6" xfId="9099" xr:uid="{27BA181D-F331-4B70-963F-9671C8E39ADF}"/>
    <cellStyle name="Comma [0] 2 5 3 5 6 2" xfId="30966" xr:uid="{A9DB4966-2C1F-4B06-9388-0B79CC1B9E35}"/>
    <cellStyle name="Comma [0] 2 5 3 5 7" xfId="53505" xr:uid="{40F457E6-B730-4EC0-BE8C-B8C68C0E2EE8}"/>
    <cellStyle name="Comma [0] 2 5 3 5 8" xfId="30957" xr:uid="{F6FB0EFC-9240-41D8-A19F-37FF3DEFEBCA}"/>
    <cellStyle name="Comma [0] 2 5 3 5 9" xfId="9090" xr:uid="{71C38E54-C7F6-4620-8FCB-A41E3F73C94D}"/>
    <cellStyle name="Comma [0] 2 5 3 6" xfId="4060" xr:uid="{B19851C5-B09B-4ED8-B55B-0EEFA12E4C7F}"/>
    <cellStyle name="Comma [0] 2 5 3 6 2" xfId="9101" xr:uid="{36F284F6-E27B-42C5-B486-6C5FA91FB247}"/>
    <cellStyle name="Comma [0] 2 5 3 6 2 2" xfId="30968" xr:uid="{4497894A-955C-4C54-BA31-FDAD55342C29}"/>
    <cellStyle name="Comma [0] 2 5 3 6 3" xfId="9102" xr:uid="{9853261E-D8F4-4D84-9905-EFB9736CAA8D}"/>
    <cellStyle name="Comma [0] 2 5 3 6 3 2" xfId="30969" xr:uid="{FDFAA0C7-6E38-4E45-A860-28E7B4CC3E1D}"/>
    <cellStyle name="Comma [0] 2 5 3 6 4" xfId="9103" xr:uid="{BD9BA196-3F5E-49E2-B075-F4D6DF345E3A}"/>
    <cellStyle name="Comma [0] 2 5 3 6 4 2" xfId="30970" xr:uid="{9EF984B2-E7AF-480F-AFE9-243CC8D0603F}"/>
    <cellStyle name="Comma [0] 2 5 3 6 5" xfId="9104" xr:uid="{A6938460-1540-47AD-9A22-8733A346DC6A}"/>
    <cellStyle name="Comma [0] 2 5 3 6 5 2" xfId="30971" xr:uid="{26E8FF3A-F5CE-4766-8CBD-3D4255C7F0B4}"/>
    <cellStyle name="Comma [0] 2 5 3 6 6" xfId="54147" xr:uid="{2FD35D4B-9FD8-445E-9991-1F91A2E69584}"/>
    <cellStyle name="Comma [0] 2 5 3 6 7" xfId="30967" xr:uid="{E97396A4-6FB3-4435-9963-49D203FAC8A3}"/>
    <cellStyle name="Comma [0] 2 5 3 6 8" xfId="9100" xr:uid="{F510A526-FABE-4CB1-A352-52016968E267}"/>
    <cellStyle name="Comma [0] 2 5 3 7" xfId="1907" xr:uid="{98E45FBE-820F-4BE1-B78D-30A533A32B31}"/>
    <cellStyle name="Comma [0] 2 5 3 7 2" xfId="9106" xr:uid="{7BDD20F8-0F7A-4D3A-85D3-C087AA5728CB}"/>
    <cellStyle name="Comma [0] 2 5 3 7 2 2" xfId="30973" xr:uid="{CE9D9823-A4AA-4709-B47F-B86A19107927}"/>
    <cellStyle name="Comma [0] 2 5 3 7 3" xfId="9107" xr:uid="{CE1E3FC2-6A35-45F3-AF55-DA9B71ABB6A4}"/>
    <cellStyle name="Comma [0] 2 5 3 7 3 2" xfId="30974" xr:uid="{4043B7F0-130B-4BA7-9301-851012F4E8B6}"/>
    <cellStyle name="Comma [0] 2 5 3 7 4" xfId="9108" xr:uid="{F49AF76E-13B1-4479-A7E1-558B924EB6FF}"/>
    <cellStyle name="Comma [0] 2 5 3 7 4 2" xfId="30975" xr:uid="{53F45A3A-99BA-481F-98BD-9A7CF7AB158F}"/>
    <cellStyle name="Comma [0] 2 5 3 7 5" xfId="51996" xr:uid="{2B3BCFF0-1150-41AE-BB3A-C5D2087794EB}"/>
    <cellStyle name="Comma [0] 2 5 3 7 6" xfId="30972" xr:uid="{3E0DAFD8-2FD1-454E-9127-63C02E85F7D1}"/>
    <cellStyle name="Comma [0] 2 5 3 7 7" xfId="9105" xr:uid="{F8F259B8-7E19-4CC9-83A1-C423B64C7C2F}"/>
    <cellStyle name="Comma [0] 2 5 3 8" xfId="9109" xr:uid="{CF9B0B24-3403-427B-BF55-04DE8C97FFFF}"/>
    <cellStyle name="Comma [0] 2 5 3 8 2" xfId="30976" xr:uid="{A4415D91-7E89-472A-B22E-0757F24B2820}"/>
    <cellStyle name="Comma [0] 2 5 3 9" xfId="9110" xr:uid="{0AE78DB8-C144-4BAC-9C25-73201F70D638}"/>
    <cellStyle name="Comma [0] 2 5 3 9 2" xfId="30977" xr:uid="{4B2659A0-04AE-4DB0-B2CB-5333D7FC2003}"/>
    <cellStyle name="Comma [0] 2 5 4" xfId="506" xr:uid="{601B3F65-9E60-4DB3-900F-F142E9F1FD8D}"/>
    <cellStyle name="Comma [0] 2 5 4 10" xfId="30978" xr:uid="{14E0E403-4CB4-4922-93BC-CF1F01B23403}"/>
    <cellStyle name="Comma [0] 2 5 4 11" xfId="9111" xr:uid="{C586DE0D-742C-446B-B472-5F843C6A5E9D}"/>
    <cellStyle name="Comma [0] 2 5 4 2" xfId="1011" xr:uid="{E86F7CBE-D426-4738-A1E0-706226775C3C}"/>
    <cellStyle name="Comma [0] 2 5 4 2 2" xfId="4714" xr:uid="{39920B60-EF33-4EB1-B213-65BEEA7BA0F3}"/>
    <cellStyle name="Comma [0] 2 5 4 2 2 2" xfId="9114" xr:uid="{29B987C1-1A42-43F1-A7F6-28F1E79C7A08}"/>
    <cellStyle name="Comma [0] 2 5 4 2 2 2 2" xfId="30981" xr:uid="{901AFC3C-9582-4A7B-A1BD-75AF1DD5583A}"/>
    <cellStyle name="Comma [0] 2 5 4 2 2 3" xfId="9115" xr:uid="{21D2C42B-5969-4436-914A-67CCF1CC6FAB}"/>
    <cellStyle name="Comma [0] 2 5 4 2 2 3 2" xfId="30982" xr:uid="{9B68738A-38EA-4435-8DA2-0013EBBA7F05}"/>
    <cellStyle name="Comma [0] 2 5 4 2 2 4" xfId="9116" xr:uid="{372E1B91-72B5-4740-A606-E3E27A8748FE}"/>
    <cellStyle name="Comma [0] 2 5 4 2 2 4 2" xfId="30983" xr:uid="{2073C026-CFD6-45AE-893B-C2AC6498837C}"/>
    <cellStyle name="Comma [0] 2 5 4 2 2 5" xfId="9117" xr:uid="{4250BB0D-45B7-4F83-BA3B-5FBA15E9EA8F}"/>
    <cellStyle name="Comma [0] 2 5 4 2 2 5 2" xfId="30984" xr:uid="{B5DC2B9F-49EA-4F2A-AA71-2C1548B9C8F6}"/>
    <cellStyle name="Comma [0] 2 5 4 2 2 6" xfId="54801" xr:uid="{2DE83CE8-E965-4554-9A3C-4E05A3E20C2F}"/>
    <cellStyle name="Comma [0] 2 5 4 2 2 7" xfId="30980" xr:uid="{60757B23-ABFD-44C4-ACC9-BFA6CABD4A7B}"/>
    <cellStyle name="Comma [0] 2 5 4 2 2 8" xfId="9113" xr:uid="{341496EA-E59F-43A1-A0B4-8CF947ED8102}"/>
    <cellStyle name="Comma [0] 2 5 4 2 3" xfId="3049" xr:uid="{A395C1C3-7C88-4D51-B940-6DC13681FB99}"/>
    <cellStyle name="Comma [0] 2 5 4 2 3 2" xfId="9119" xr:uid="{8ADD2B21-92CF-406C-8DF6-D86A19CC0E75}"/>
    <cellStyle name="Comma [0] 2 5 4 2 3 2 2" xfId="30986" xr:uid="{DD14EDD1-85F7-47C6-B29F-B1A7A90B21D2}"/>
    <cellStyle name="Comma [0] 2 5 4 2 3 3" xfId="9120" xr:uid="{0CA66B82-8156-4727-BCCF-90688C9920B8}"/>
    <cellStyle name="Comma [0] 2 5 4 2 3 3 2" xfId="30987" xr:uid="{93C6934B-DEA8-423D-8661-7FF33E00D794}"/>
    <cellStyle name="Comma [0] 2 5 4 2 3 4" xfId="9121" xr:uid="{8E8B31AA-98AA-488F-8763-1DC609CF9B2F}"/>
    <cellStyle name="Comma [0] 2 5 4 2 3 4 2" xfId="30988" xr:uid="{280A60BB-6346-4829-B880-E0C922516E63}"/>
    <cellStyle name="Comma [0] 2 5 4 2 3 5" xfId="53136" xr:uid="{8C8F7B62-2F40-4DEC-84EF-BC5222E8A1D2}"/>
    <cellStyle name="Comma [0] 2 5 4 2 3 6" xfId="30985" xr:uid="{491FD1F9-E289-4FFD-AEF3-2896DE38DDEE}"/>
    <cellStyle name="Comma [0] 2 5 4 2 3 7" xfId="9118" xr:uid="{E231D7F3-581F-4B28-9D88-89963AF20BF4}"/>
    <cellStyle name="Comma [0] 2 5 4 2 4" xfId="9122" xr:uid="{3C2C8EA0-3545-4F92-8328-C3AA21F7E157}"/>
    <cellStyle name="Comma [0] 2 5 4 2 4 2" xfId="30989" xr:uid="{661D97EF-11AA-41F1-982B-C2D2F10DEB09}"/>
    <cellStyle name="Comma [0] 2 5 4 2 5" xfId="9123" xr:uid="{6804405D-3DD1-467C-BB77-AA55EA612152}"/>
    <cellStyle name="Comma [0] 2 5 4 2 5 2" xfId="30990" xr:uid="{50690E6E-B59D-41FD-9C79-2C76388EB594}"/>
    <cellStyle name="Comma [0] 2 5 4 2 6" xfId="51103" xr:uid="{475DA4E2-80C1-431B-A988-8E80DCE17998}"/>
    <cellStyle name="Comma [0] 2 5 4 2 7" xfId="30979" xr:uid="{9D68B38A-1BEB-4092-8F63-443DE5229B08}"/>
    <cellStyle name="Comma [0] 2 5 4 2 8" xfId="9112" xr:uid="{59494A07-D26C-434F-B8A6-B63FA0C929D9}"/>
    <cellStyle name="Comma [0] 2 5 4 3" xfId="1505" xr:uid="{FE6C5BE3-5CF5-4AA0-9252-AA99B56C3A3B}"/>
    <cellStyle name="Comma [0] 2 5 4 3 2" xfId="5145" xr:uid="{A513A2BD-7DFC-42B2-80F3-8A2DDE231895}"/>
    <cellStyle name="Comma [0] 2 5 4 3 2 2" xfId="9126" xr:uid="{D0D6A6BA-7306-4DC4-87FE-1E70464E8053}"/>
    <cellStyle name="Comma [0] 2 5 4 3 2 2 2" xfId="30993" xr:uid="{BD97997A-D77B-4A88-A3D9-B298D0F26330}"/>
    <cellStyle name="Comma [0] 2 5 4 3 2 3" xfId="9127" xr:uid="{94945A0D-EC3E-430D-9423-BD8FE2679120}"/>
    <cellStyle name="Comma [0] 2 5 4 3 2 3 2" xfId="30994" xr:uid="{B45F6486-BD38-40C6-A3E2-9C92084AF9E1}"/>
    <cellStyle name="Comma [0] 2 5 4 3 2 4" xfId="9128" xr:uid="{3B4FC69F-D3EC-4BF5-954F-FA4689019F85}"/>
    <cellStyle name="Comma [0] 2 5 4 3 2 4 2" xfId="30995" xr:uid="{F7C6DAA7-CAF7-497D-85D4-CA199600F82C}"/>
    <cellStyle name="Comma [0] 2 5 4 3 2 5" xfId="9129" xr:uid="{1AE56266-B264-4CD6-B890-EBA69E631961}"/>
    <cellStyle name="Comma [0] 2 5 4 3 2 5 2" xfId="30996" xr:uid="{04588245-91E4-4CE9-8AC2-DCFABA121EBD}"/>
    <cellStyle name="Comma [0] 2 5 4 3 2 6" xfId="55232" xr:uid="{27409BE7-29FF-43DF-80B4-A10A509C462D}"/>
    <cellStyle name="Comma [0] 2 5 4 3 2 7" xfId="30992" xr:uid="{0420177F-6078-46F1-B579-23CF40F482EF}"/>
    <cellStyle name="Comma [0] 2 5 4 3 2 8" xfId="9125" xr:uid="{3B43317A-C698-48AA-A2C9-462DD4EC05A3}"/>
    <cellStyle name="Comma [0] 2 5 4 3 3" xfId="2552" xr:uid="{A47EDCCA-1B35-4DD6-A243-6C2EF002A9AB}"/>
    <cellStyle name="Comma [0] 2 5 4 3 3 2" xfId="9131" xr:uid="{5942BA6A-4C3F-416A-9DE6-28DD0A55342E}"/>
    <cellStyle name="Comma [0] 2 5 4 3 3 2 2" xfId="30998" xr:uid="{96ECC30F-582E-4249-B61F-220189D07362}"/>
    <cellStyle name="Comma [0] 2 5 4 3 3 3" xfId="9132" xr:uid="{C98E1C7A-80FF-4890-94FC-86B6891318ED}"/>
    <cellStyle name="Comma [0] 2 5 4 3 3 3 2" xfId="30999" xr:uid="{189F0EC7-5C0F-4A00-B1F8-CD65EB565F1D}"/>
    <cellStyle name="Comma [0] 2 5 4 3 3 4" xfId="9133" xr:uid="{27D4C347-2848-4A52-BB17-0D91FA31DEEF}"/>
    <cellStyle name="Comma [0] 2 5 4 3 3 4 2" xfId="31000" xr:uid="{48862795-E40F-4A49-8B38-AE4408297476}"/>
    <cellStyle name="Comma [0] 2 5 4 3 3 5" xfId="52640" xr:uid="{AF69A95F-ABB8-41C0-A02B-C92A0C826522}"/>
    <cellStyle name="Comma [0] 2 5 4 3 3 6" xfId="30997" xr:uid="{51192F32-4C0C-48D5-A3E3-6563E7D24E5C}"/>
    <cellStyle name="Comma [0] 2 5 4 3 3 7" xfId="9130" xr:uid="{F1702A59-AE60-496F-A013-11D2E2CDB19A}"/>
    <cellStyle name="Comma [0] 2 5 4 3 4" xfId="9134" xr:uid="{F726D600-17E7-46BA-AAE0-1DA08B4E33E2}"/>
    <cellStyle name="Comma [0] 2 5 4 3 4 2" xfId="31001" xr:uid="{927DCA41-323E-4224-8AF4-71BB13B4B8F5}"/>
    <cellStyle name="Comma [0] 2 5 4 3 5" xfId="9135" xr:uid="{22663956-DE7D-4ABC-B5BE-5ACB494DAB05}"/>
    <cellStyle name="Comma [0] 2 5 4 3 5 2" xfId="31002" xr:uid="{D275C1B5-FB1E-49D8-BD0E-84172DBFA938}"/>
    <cellStyle name="Comma [0] 2 5 4 3 6" xfId="51597" xr:uid="{264882BC-14C5-4741-8CA6-B99102A1AC23}"/>
    <cellStyle name="Comma [0] 2 5 4 3 7" xfId="30991" xr:uid="{A8773D55-F402-437A-9B46-15D793FFAE56}"/>
    <cellStyle name="Comma [0] 2 5 4 3 8" xfId="9124" xr:uid="{B4D07A01-02EA-4E7C-AF4D-CDE7839D632C}"/>
    <cellStyle name="Comma [0] 2 5 4 4" xfId="3544" xr:uid="{E2C47556-1BF7-428D-A11A-F5ED53A77CCD}"/>
    <cellStyle name="Comma [0] 2 5 4 4 2" xfId="5513" xr:uid="{2B105E06-6E0A-427D-AF22-C3D80D0155D2}"/>
    <cellStyle name="Comma [0] 2 5 4 4 2 2" xfId="9138" xr:uid="{50E00C27-68E8-40C9-9412-D490DCABCA9B}"/>
    <cellStyle name="Comma [0] 2 5 4 4 2 2 2" xfId="31005" xr:uid="{37FC0876-B04A-4BFA-B347-0CF2329DB2E9}"/>
    <cellStyle name="Comma [0] 2 5 4 4 2 3" xfId="9139" xr:uid="{CC560E1B-F59A-476D-8FB6-549F0B787116}"/>
    <cellStyle name="Comma [0] 2 5 4 4 2 3 2" xfId="31006" xr:uid="{1F9308B7-D439-49C5-A29F-F7778D2B2786}"/>
    <cellStyle name="Comma [0] 2 5 4 4 2 4" xfId="9140" xr:uid="{77E78C87-EBBC-4205-A13D-7293CA3AB023}"/>
    <cellStyle name="Comma [0] 2 5 4 4 2 4 2" xfId="31007" xr:uid="{DBC230CE-458C-43C8-9398-A6FA2470F443}"/>
    <cellStyle name="Comma [0] 2 5 4 4 2 5" xfId="9141" xr:uid="{C9D4042A-1CB0-4594-B510-342C1F090343}"/>
    <cellStyle name="Comma [0] 2 5 4 4 2 5 2" xfId="31008" xr:uid="{871ED263-7DAE-49C6-A7D5-2CF4BD5A9E08}"/>
    <cellStyle name="Comma [0] 2 5 4 4 2 6" xfId="55600" xr:uid="{681DE01A-A57F-40D2-9E2B-F8FBF755A29F}"/>
    <cellStyle name="Comma [0] 2 5 4 4 2 7" xfId="31004" xr:uid="{0751AF2F-C0C6-4BCC-B964-F3C63DC6659C}"/>
    <cellStyle name="Comma [0] 2 5 4 4 2 8" xfId="9137" xr:uid="{A3D7442F-F93B-46D7-936A-3C592593996C}"/>
    <cellStyle name="Comma [0] 2 5 4 4 3" xfId="9142" xr:uid="{80FD6D20-CCD1-446B-8640-370C1FA3F89B}"/>
    <cellStyle name="Comma [0] 2 5 4 4 3 2" xfId="31009" xr:uid="{AE9C7C02-3CE4-4A8B-9163-3C22EBEED42D}"/>
    <cellStyle name="Comma [0] 2 5 4 4 4" xfId="9143" xr:uid="{658C0259-A7EF-4384-8840-2D05AF951AB7}"/>
    <cellStyle name="Comma [0] 2 5 4 4 4 2" xfId="31010" xr:uid="{D0848D87-448C-4A73-A388-652CC49737B5}"/>
    <cellStyle name="Comma [0] 2 5 4 4 5" xfId="9144" xr:uid="{2760984E-DBF6-4A21-9D88-60ECFADE22AA}"/>
    <cellStyle name="Comma [0] 2 5 4 4 5 2" xfId="31011" xr:uid="{D81DA10F-875F-413A-9BF3-6AF56DDCC7DC}"/>
    <cellStyle name="Comma [0] 2 5 4 4 6" xfId="9145" xr:uid="{6B56C009-9E1D-41BE-AA38-3A892EEF9674}"/>
    <cellStyle name="Comma [0] 2 5 4 4 6 2" xfId="31012" xr:uid="{3DEB6076-6A48-422B-9A8F-3A4B6C9C225D}"/>
    <cellStyle name="Comma [0] 2 5 4 4 7" xfId="53631" xr:uid="{8981C271-59DA-44C7-BCED-F4F54C6D2DC6}"/>
    <cellStyle name="Comma [0] 2 5 4 4 8" xfId="31003" xr:uid="{3DCD7295-5987-4665-9877-92D7E82EF3D4}"/>
    <cellStyle name="Comma [0] 2 5 4 4 9" xfId="9136" xr:uid="{1201639A-C2C3-4CF6-A5CA-36BFE5917ACA}"/>
    <cellStyle name="Comma [0] 2 5 4 5" xfId="4217" xr:uid="{F8DB414D-274F-46F2-BB8E-5E976181A8B0}"/>
    <cellStyle name="Comma [0] 2 5 4 5 2" xfId="9147" xr:uid="{08882650-4C88-4919-85BF-916C5A17F632}"/>
    <cellStyle name="Comma [0] 2 5 4 5 2 2" xfId="31014" xr:uid="{87B96027-A29B-42F4-BF67-F90920B6F227}"/>
    <cellStyle name="Comma [0] 2 5 4 5 3" xfId="9148" xr:uid="{7E53EA54-B5D7-4A70-9692-C4015ECF851C}"/>
    <cellStyle name="Comma [0] 2 5 4 5 3 2" xfId="31015" xr:uid="{E3D55748-C4A9-4543-8A33-3322CD88AEEF}"/>
    <cellStyle name="Comma [0] 2 5 4 5 4" xfId="9149" xr:uid="{1ECC6514-86E1-457C-AF77-32AC646AB549}"/>
    <cellStyle name="Comma [0] 2 5 4 5 4 2" xfId="31016" xr:uid="{933F80AB-5609-4E7D-AFB7-FAD6541E8D2A}"/>
    <cellStyle name="Comma [0] 2 5 4 5 5" xfId="9150" xr:uid="{01591142-2A06-4714-91D4-5986C3D3030C}"/>
    <cellStyle name="Comma [0] 2 5 4 5 5 2" xfId="31017" xr:uid="{24E95F16-7908-4B12-9F3D-4C0F91736846}"/>
    <cellStyle name="Comma [0] 2 5 4 5 6" xfId="54304" xr:uid="{F289135C-F636-4A2F-80CE-B406BE22ACA0}"/>
    <cellStyle name="Comma [0] 2 5 4 5 7" xfId="31013" xr:uid="{3F5D916B-1B4A-47E4-BB2A-3B8915A79851}"/>
    <cellStyle name="Comma [0] 2 5 4 5 8" xfId="9146" xr:uid="{5E58830F-5CE0-4B6A-9393-13AC27214C10}"/>
    <cellStyle name="Comma [0] 2 5 4 6" xfId="2031" xr:uid="{20C08009-4FE1-4675-8A68-701E57578F67}"/>
    <cellStyle name="Comma [0] 2 5 4 6 2" xfId="9152" xr:uid="{758B232B-93C5-4311-8878-93DE1E336F8B}"/>
    <cellStyle name="Comma [0] 2 5 4 6 2 2" xfId="31019" xr:uid="{344CB548-E3CA-4737-8780-03A111169FBE}"/>
    <cellStyle name="Comma [0] 2 5 4 6 3" xfId="9153" xr:uid="{3ABE5CE8-3E3E-4230-95D3-3D6AAD102D6B}"/>
    <cellStyle name="Comma [0] 2 5 4 6 3 2" xfId="31020" xr:uid="{C404DF18-0029-49DB-91C4-379C72C6CE90}"/>
    <cellStyle name="Comma [0] 2 5 4 6 4" xfId="9154" xr:uid="{4A96E21C-F3B0-4ADD-9069-360E5A4342D3}"/>
    <cellStyle name="Comma [0] 2 5 4 6 4 2" xfId="31021" xr:uid="{031ACE05-AB2E-4303-A3DB-FA04CE837058}"/>
    <cellStyle name="Comma [0] 2 5 4 6 5" xfId="52120" xr:uid="{F1008074-51B4-4790-9C43-DAA8FBB287E7}"/>
    <cellStyle name="Comma [0] 2 5 4 6 6" xfId="31018" xr:uid="{FA3FCFB4-7FD8-4468-A2C2-209B4CAEBD2B}"/>
    <cellStyle name="Comma [0] 2 5 4 6 7" xfId="9151" xr:uid="{4C8A7E81-F749-45F7-8B03-BF3FAAAB0CCB}"/>
    <cellStyle name="Comma [0] 2 5 4 7" xfId="9155" xr:uid="{9B287B74-9BC3-4E86-8506-B4DE610B8305}"/>
    <cellStyle name="Comma [0] 2 5 4 7 2" xfId="31022" xr:uid="{F1BF7935-125F-41EF-A543-A15A43FA0A69}"/>
    <cellStyle name="Comma [0] 2 5 4 8" xfId="9156" xr:uid="{C0D6A157-8494-4A74-9AF2-9C374A2D970A}"/>
    <cellStyle name="Comma [0] 2 5 4 8 2" xfId="31023" xr:uid="{9B60CAD1-C4FF-452C-B81E-1CDC17A5C5D7}"/>
    <cellStyle name="Comma [0] 2 5 4 9" xfId="50600" xr:uid="{F8C86414-09FE-4835-A87B-7B8A70F6E3E3}"/>
    <cellStyle name="Comma [0] 2 5 5" xfId="763" xr:uid="{7C67C190-EDFA-4305-BA34-AA309391F069}"/>
    <cellStyle name="Comma [0] 2 5 5 2" xfId="4466" xr:uid="{7CED73C4-4270-465B-9891-A6CAE376AF04}"/>
    <cellStyle name="Comma [0] 2 5 5 2 2" xfId="9159" xr:uid="{2261FEA1-E7AE-4793-AB7C-ED1DF8D5F82C}"/>
    <cellStyle name="Comma [0] 2 5 5 2 2 2" xfId="31026" xr:uid="{32C5F784-F946-42CA-9ECC-3F12EC3CDD40}"/>
    <cellStyle name="Comma [0] 2 5 5 2 3" xfId="9160" xr:uid="{BE45A330-7ACE-4612-A43A-5536932FBDFF}"/>
    <cellStyle name="Comma [0] 2 5 5 2 3 2" xfId="31027" xr:uid="{F5019706-0995-4C4C-BDBC-50332B7D5E31}"/>
    <cellStyle name="Comma [0] 2 5 5 2 4" xfId="9161" xr:uid="{9D04F4FF-503F-49E0-B578-42D7E99D56A7}"/>
    <cellStyle name="Comma [0] 2 5 5 2 4 2" xfId="31028" xr:uid="{C0A1E46F-D857-4899-AC68-52619DEEA3BE}"/>
    <cellStyle name="Comma [0] 2 5 5 2 5" xfId="9162" xr:uid="{538DA4BE-59BF-4806-A402-68FD424A2051}"/>
    <cellStyle name="Comma [0] 2 5 5 2 5 2" xfId="31029" xr:uid="{1D40362D-D33A-42F1-8613-45674F8A5EC7}"/>
    <cellStyle name="Comma [0] 2 5 5 2 6" xfId="54553" xr:uid="{848512F5-40DD-4421-9EBF-8FA252E98385}"/>
    <cellStyle name="Comma [0] 2 5 5 2 7" xfId="31025" xr:uid="{93A242B5-CAC6-4FE1-89D2-C9A72F1E4E73}"/>
    <cellStyle name="Comma [0] 2 5 5 2 8" xfId="9158" xr:uid="{4639B682-FABE-471B-90E8-497E13AE161D}"/>
    <cellStyle name="Comma [0] 2 5 5 3" xfId="2801" xr:uid="{E5A95C0A-AC37-45D4-B9E4-34CAEC2A6DEF}"/>
    <cellStyle name="Comma [0] 2 5 5 3 2" xfId="9164" xr:uid="{970A26B8-0556-4A65-AA89-206C3E6E1909}"/>
    <cellStyle name="Comma [0] 2 5 5 3 2 2" xfId="31031" xr:uid="{074BBD30-48AF-4842-B96A-5215CDBFB8C2}"/>
    <cellStyle name="Comma [0] 2 5 5 3 3" xfId="9165" xr:uid="{D4AD0B4C-DA57-475E-B40E-9DD05AFE0F74}"/>
    <cellStyle name="Comma [0] 2 5 5 3 3 2" xfId="31032" xr:uid="{C5DA692C-694B-4F84-BC5F-2522207F8400}"/>
    <cellStyle name="Comma [0] 2 5 5 3 4" xfId="9166" xr:uid="{45837879-7F58-4E36-AF2A-55A55604387A}"/>
    <cellStyle name="Comma [0] 2 5 5 3 4 2" xfId="31033" xr:uid="{2D8716BC-79A1-4B42-BAD0-A5C3DE769179}"/>
    <cellStyle name="Comma [0] 2 5 5 3 5" xfId="52888" xr:uid="{CF210C24-4028-4205-9E90-DCC852E08A48}"/>
    <cellStyle name="Comma [0] 2 5 5 3 6" xfId="31030" xr:uid="{4A0E5292-E194-4586-849E-687E049F36AB}"/>
    <cellStyle name="Comma [0] 2 5 5 3 7" xfId="9163" xr:uid="{9F9DC0D9-B858-45C9-8E0A-971C2710DF9F}"/>
    <cellStyle name="Comma [0] 2 5 5 4" xfId="9167" xr:uid="{42F42D1E-9FDC-4535-9CCE-F0C943012CDC}"/>
    <cellStyle name="Comma [0] 2 5 5 4 2" xfId="31034" xr:uid="{C5A56527-E696-4D62-9A95-88D5816304E5}"/>
    <cellStyle name="Comma [0] 2 5 5 5" xfId="9168" xr:uid="{E2EFAD9D-89A8-4359-BFBA-9189C03E51E3}"/>
    <cellStyle name="Comma [0] 2 5 5 5 2" xfId="31035" xr:uid="{3826BBFA-17E6-42B8-A598-BE2D1EC662AD}"/>
    <cellStyle name="Comma [0] 2 5 5 6" xfId="50855" xr:uid="{04AC545B-B119-4877-843F-6C5A66512F38}"/>
    <cellStyle name="Comma [0] 2 5 5 7" xfId="31024" xr:uid="{A84308AC-E5AF-4276-9F0E-5EA7E38356FC}"/>
    <cellStyle name="Comma [0] 2 5 5 8" xfId="9157" xr:uid="{D475B2D3-CFE2-4B0C-B30F-BFA95B0C0410}"/>
    <cellStyle name="Comma [0] 2 5 6" xfId="1258" xr:uid="{0DDD0294-0930-46A8-B326-D3AC463B3157}"/>
    <cellStyle name="Comma [0] 2 5 6 2" xfId="4962" xr:uid="{06F1275A-5F06-4BD0-9526-0CCBF6860159}"/>
    <cellStyle name="Comma [0] 2 5 6 2 2" xfId="9171" xr:uid="{F2D80D35-60D2-4A56-B9BB-8432E92F343C}"/>
    <cellStyle name="Comma [0] 2 5 6 2 2 2" xfId="31038" xr:uid="{9AE0B09D-D627-43CA-B5C4-4F1CDF64CD13}"/>
    <cellStyle name="Comma [0] 2 5 6 2 3" xfId="9172" xr:uid="{0A13C4D1-0C07-4533-9312-773FE777E1E5}"/>
    <cellStyle name="Comma [0] 2 5 6 2 3 2" xfId="31039" xr:uid="{9B2318D4-871E-4660-BBA7-ABC49ADA42EE}"/>
    <cellStyle name="Comma [0] 2 5 6 2 4" xfId="9173" xr:uid="{3DC5A51F-2D8C-485A-9BA6-70E5963FC57F}"/>
    <cellStyle name="Comma [0] 2 5 6 2 4 2" xfId="31040" xr:uid="{62DC5C2F-77C8-40CB-B8D6-64ED3291EDE6}"/>
    <cellStyle name="Comma [0] 2 5 6 2 5" xfId="9174" xr:uid="{FC6B76C9-A328-4165-8BC3-EEF7DEE5F2AA}"/>
    <cellStyle name="Comma [0] 2 5 6 2 5 2" xfId="31041" xr:uid="{5A98CBD3-3D00-41D3-A23A-7A8843408064}"/>
    <cellStyle name="Comma [0] 2 5 6 2 6" xfId="55049" xr:uid="{F03B89F4-D005-4173-B9EF-685DB7746EC0}"/>
    <cellStyle name="Comma [0] 2 5 6 2 7" xfId="31037" xr:uid="{077086AD-C181-4722-A8F9-1AD7F2E087AF}"/>
    <cellStyle name="Comma [0] 2 5 6 2 8" xfId="9170" xr:uid="{00387A60-7336-44E1-9804-E882FDA86912}"/>
    <cellStyle name="Comma [0] 2 5 6 3" xfId="2303" xr:uid="{CC2004C7-FE02-49CF-8870-FF486586141A}"/>
    <cellStyle name="Comma [0] 2 5 6 3 2" xfId="9176" xr:uid="{6668890D-79C8-4ACE-A697-E1FA4326BC90}"/>
    <cellStyle name="Comma [0] 2 5 6 3 2 2" xfId="31043" xr:uid="{38119E1C-F2AC-4AE5-B469-07FAEC11EE0A}"/>
    <cellStyle name="Comma [0] 2 5 6 3 3" xfId="9177" xr:uid="{C0538282-8479-47EB-9D4E-32FAACDE17E6}"/>
    <cellStyle name="Comma [0] 2 5 6 3 3 2" xfId="31044" xr:uid="{1516464E-17E2-48F4-A725-C2CE25F410DF}"/>
    <cellStyle name="Comma [0] 2 5 6 3 4" xfId="9178" xr:uid="{95B723DD-8616-4972-9DDB-1EFCF5877645}"/>
    <cellStyle name="Comma [0] 2 5 6 3 4 2" xfId="31045" xr:uid="{8412B675-5EB3-4513-B3B8-F1780BEC807B}"/>
    <cellStyle name="Comma [0] 2 5 6 3 5" xfId="52391" xr:uid="{60159210-DF79-412B-A2D2-56445776E57E}"/>
    <cellStyle name="Comma [0] 2 5 6 3 6" xfId="31042" xr:uid="{5EFDAF70-C8BF-45AC-8D81-9BE273A71EE0}"/>
    <cellStyle name="Comma [0] 2 5 6 3 7" xfId="9175" xr:uid="{FCE96C3A-7F62-4487-AE95-732CE450C77D}"/>
    <cellStyle name="Comma [0] 2 5 6 4" xfId="9179" xr:uid="{88D05034-45B0-4545-9214-C392FC4231F4}"/>
    <cellStyle name="Comma [0] 2 5 6 4 2" xfId="31046" xr:uid="{28DB9756-37EC-47DB-8273-E501A25F203B}"/>
    <cellStyle name="Comma [0] 2 5 6 5" xfId="9180" xr:uid="{17E58A32-BEBE-48D1-A2A7-B11628D9C179}"/>
    <cellStyle name="Comma [0] 2 5 6 5 2" xfId="31047" xr:uid="{7F883CD6-0A5D-4C6F-8D80-7A9EB36F9F2D}"/>
    <cellStyle name="Comma [0] 2 5 6 6" xfId="51350" xr:uid="{F73FDA8E-CFEE-4C73-8A8B-D29E33BBA007}"/>
    <cellStyle name="Comma [0] 2 5 6 7" xfId="31036" xr:uid="{7A0D1B6A-28DD-4412-AD12-514224FD8B28}"/>
    <cellStyle name="Comma [0] 2 5 6 8" xfId="9169" xr:uid="{75159ADE-7D7B-4749-9475-89D0FC9F0382}"/>
    <cellStyle name="Comma [0] 2 5 7" xfId="3295" xr:uid="{52337659-9490-445F-AB8B-3B947D5F710A}"/>
    <cellStyle name="Comma [0] 2 5 7 2" xfId="5329" xr:uid="{89B7AC16-0D20-41B9-8A6E-B092106DEE14}"/>
    <cellStyle name="Comma [0] 2 5 7 2 2" xfId="9183" xr:uid="{9A69D21B-4F2F-4488-8871-00E97E30565C}"/>
    <cellStyle name="Comma [0] 2 5 7 2 2 2" xfId="31050" xr:uid="{1F4C96CF-6A66-4FA5-A04B-2DC0A214482F}"/>
    <cellStyle name="Comma [0] 2 5 7 2 3" xfId="9184" xr:uid="{DE3E2BCC-4DF0-4E11-88FB-CC2F9C453653}"/>
    <cellStyle name="Comma [0] 2 5 7 2 3 2" xfId="31051" xr:uid="{A8C68060-24F5-4E94-814C-BAE92D823ABD}"/>
    <cellStyle name="Comma [0] 2 5 7 2 4" xfId="9185" xr:uid="{CA5E5153-904B-47F3-9C54-FE861ACD7DBD}"/>
    <cellStyle name="Comma [0] 2 5 7 2 4 2" xfId="31052" xr:uid="{83F05548-9253-4E69-9285-870297C2582B}"/>
    <cellStyle name="Comma [0] 2 5 7 2 5" xfId="9186" xr:uid="{F712792A-0E71-4B0D-AD61-9D5BF43B7B80}"/>
    <cellStyle name="Comma [0] 2 5 7 2 5 2" xfId="31053" xr:uid="{C2E0F27F-5D33-4F51-94B4-5102B103E46A}"/>
    <cellStyle name="Comma [0] 2 5 7 2 6" xfId="55416" xr:uid="{D6677570-EFE8-4E6D-9784-2C7BAEEF6A3B}"/>
    <cellStyle name="Comma [0] 2 5 7 2 7" xfId="31049" xr:uid="{A28866C0-1F6B-485F-B1CF-AD9EFBC7B106}"/>
    <cellStyle name="Comma [0] 2 5 7 2 8" xfId="9182" xr:uid="{682AB96A-BAE5-41A8-B6B9-225E1C67EB61}"/>
    <cellStyle name="Comma [0] 2 5 7 3" xfId="9187" xr:uid="{47D685CF-2CDD-4E18-B084-BA37792385A1}"/>
    <cellStyle name="Comma [0] 2 5 7 3 2" xfId="31054" xr:uid="{54C1E769-CE32-4912-8078-FED9CB508C12}"/>
    <cellStyle name="Comma [0] 2 5 7 4" xfId="9188" xr:uid="{355C088B-82BE-4E99-A465-1816DF385026}"/>
    <cellStyle name="Comma [0] 2 5 7 4 2" xfId="31055" xr:uid="{7482D57D-6D3A-40EE-AF28-60508F4CE52E}"/>
    <cellStyle name="Comma [0] 2 5 7 5" xfId="9189" xr:uid="{B564DA5A-923D-4500-9AD6-52048243B2ED}"/>
    <cellStyle name="Comma [0] 2 5 7 5 2" xfId="31056" xr:uid="{93A18105-BEFA-4797-B80F-EE1465A6AEB5}"/>
    <cellStyle name="Comma [0] 2 5 7 6" xfId="9190" xr:uid="{5EC280D1-5C7A-4487-8D7D-B3C9C71C9D5F}"/>
    <cellStyle name="Comma [0] 2 5 7 6 2" xfId="31057" xr:uid="{032B552D-5E06-4E3F-953E-C3904DC1FECA}"/>
    <cellStyle name="Comma [0] 2 5 7 7" xfId="53382" xr:uid="{D3553E63-960F-4569-863D-3C98E8054440}"/>
    <cellStyle name="Comma [0] 2 5 7 8" xfId="31048" xr:uid="{1DB454CB-1ACD-4AF2-B169-BB17ED4C12A6}"/>
    <cellStyle name="Comma [0] 2 5 7 9" xfId="9181" xr:uid="{EC4F5C8F-0EED-48CB-9120-710F578C7712}"/>
    <cellStyle name="Comma [0] 2 5 8" xfId="3874" xr:uid="{6BBC8081-890C-454D-9FF9-FB8663673553}"/>
    <cellStyle name="Comma [0] 2 5 8 2" xfId="9192" xr:uid="{C32BC132-DD1B-4A0A-87E1-849403636EF5}"/>
    <cellStyle name="Comma [0] 2 5 8 2 2" xfId="31059" xr:uid="{9298DFAC-FB72-42CB-BE6E-1149153F434E}"/>
    <cellStyle name="Comma [0] 2 5 8 3" xfId="9193" xr:uid="{B5D68171-39BB-434F-8547-25FF561BB5B3}"/>
    <cellStyle name="Comma [0] 2 5 8 3 2" xfId="31060" xr:uid="{D882BAA2-D6F1-4B18-BB4C-941E3AD4160A}"/>
    <cellStyle name="Comma [0] 2 5 8 4" xfId="9194" xr:uid="{64D79068-A7F8-4F93-9C10-DC473E4CE048}"/>
    <cellStyle name="Comma [0] 2 5 8 4 2" xfId="31061" xr:uid="{68A564B4-36D7-4C81-B8A8-D829F2D1B431}"/>
    <cellStyle name="Comma [0] 2 5 8 5" xfId="9195" xr:uid="{3D4ECB13-891B-4E73-B1F7-DFBB75FC4EB0}"/>
    <cellStyle name="Comma [0] 2 5 8 5 2" xfId="31062" xr:uid="{4740E4FE-6E88-4EAF-860E-4B3E3CE82DA7}"/>
    <cellStyle name="Comma [0] 2 5 8 6" xfId="53961" xr:uid="{E7332B76-56E0-4496-8973-3E2908A06961}"/>
    <cellStyle name="Comma [0] 2 5 8 7" xfId="31058" xr:uid="{68763825-6851-435A-BC36-DA58DC1C5812}"/>
    <cellStyle name="Comma [0] 2 5 8 8" xfId="9191" xr:uid="{E3101DEB-A4C5-45EE-8E55-784B52530E5A}"/>
    <cellStyle name="Comma [0] 2 5 9" xfId="1783" xr:uid="{5D652D74-7239-4658-B476-43AC8453FC17}"/>
    <cellStyle name="Comma [0] 2 5 9 2" xfId="9197" xr:uid="{E6670A86-4529-4B14-91AE-E35A89DFBA1C}"/>
    <cellStyle name="Comma [0] 2 5 9 2 2" xfId="31064" xr:uid="{9E6B2019-916C-4EFC-ADA6-3F78EE5DABDC}"/>
    <cellStyle name="Comma [0] 2 5 9 3" xfId="9198" xr:uid="{42D6B7A1-2DA4-4256-9F8F-F548EC92FB52}"/>
    <cellStyle name="Comma [0] 2 5 9 3 2" xfId="31065" xr:uid="{C4EFEAC8-898D-4CBB-BC45-30C0E7F6A752}"/>
    <cellStyle name="Comma [0] 2 5 9 4" xfId="9199" xr:uid="{873669FE-643C-45C5-A3F6-7E9C5C7F1E64}"/>
    <cellStyle name="Comma [0] 2 5 9 4 2" xfId="31066" xr:uid="{FC6D8CC0-FC4D-4B0A-A6FB-BB141289C631}"/>
    <cellStyle name="Comma [0] 2 5 9 5" xfId="51872" xr:uid="{0F1BEA22-36BD-4B11-8CDE-2AC425ACF117}"/>
    <cellStyle name="Comma [0] 2 5 9 6" xfId="31063" xr:uid="{C4201A66-D675-47B8-94AE-0FDD79474263}"/>
    <cellStyle name="Comma [0] 2 5 9 7" xfId="9196" xr:uid="{040CFB80-C200-4343-BB23-4BAF7878A77A}"/>
    <cellStyle name="Comma [0] 2 6" xfId="164" xr:uid="{30252AAC-EF41-47FE-AB0F-37FBA2FFF264}"/>
    <cellStyle name="Comma [0] 2 6 10" xfId="9201" xr:uid="{3BB2F517-77E0-4100-AA86-9C81A8592D50}"/>
    <cellStyle name="Comma [0] 2 6 10 2" xfId="31068" xr:uid="{C733DD33-143E-4A06-8641-C94BDE5DCFBE}"/>
    <cellStyle name="Comma [0] 2 6 11" xfId="50261" xr:uid="{C75D0439-C34F-4146-B89A-37EBF3DD38E3}"/>
    <cellStyle name="Comma [0] 2 6 12" xfId="31067" xr:uid="{C35C2FAF-0BBA-4063-BB38-DE0EE36DE8BA}"/>
    <cellStyle name="Comma [0] 2 6 13" xfId="9200" xr:uid="{0FD6FA51-FCB8-498A-9F03-CA953D4095F2}"/>
    <cellStyle name="Comma [0] 2 6 2" xfId="352" xr:uid="{4AACAE7B-A4FF-4C59-8314-85098DC3CA44}"/>
    <cellStyle name="Comma [0] 2 6 2 10" xfId="50448" xr:uid="{1E6AE851-B152-413F-B59F-8EFE4594C709}"/>
    <cellStyle name="Comma [0] 2 6 2 11" xfId="31069" xr:uid="{8A76F93E-2DEC-43D1-9CA9-61813798AF39}"/>
    <cellStyle name="Comma [0] 2 6 2 12" xfId="9202" xr:uid="{65A8995E-814C-465D-868A-9265C56DE78E}"/>
    <cellStyle name="Comma [0] 2 6 2 2" xfId="633" xr:uid="{245C4CAA-2B86-4316-A6C4-62E61B532EE6}"/>
    <cellStyle name="Comma [0] 2 6 2 2 10" xfId="31070" xr:uid="{B3664A9B-9AAB-4BF4-8001-00D04F9A1075}"/>
    <cellStyle name="Comma [0] 2 6 2 2 11" xfId="9203" xr:uid="{2B37B854-E1F9-4178-8774-F45AC29D13A4}"/>
    <cellStyle name="Comma [0] 2 6 2 2 2" xfId="1138" xr:uid="{A231F390-7B58-49E8-B7BA-C21A80ADF548}"/>
    <cellStyle name="Comma [0] 2 6 2 2 2 2" xfId="4841" xr:uid="{3614E232-9DB2-4FE8-8E7D-5C44FD989EF1}"/>
    <cellStyle name="Comma [0] 2 6 2 2 2 2 2" xfId="9206" xr:uid="{A0175589-D79D-4D0A-BDC8-EC6FA985E0E5}"/>
    <cellStyle name="Comma [0] 2 6 2 2 2 2 2 2" xfId="31073" xr:uid="{4F903F5E-3F22-401D-A3AA-74C997340362}"/>
    <cellStyle name="Comma [0] 2 6 2 2 2 2 3" xfId="9207" xr:uid="{7A8232C6-EC8C-469C-9EB7-82F33F7BD108}"/>
    <cellStyle name="Comma [0] 2 6 2 2 2 2 3 2" xfId="31074" xr:uid="{26C2698D-7164-4126-B40B-D6A06034C845}"/>
    <cellStyle name="Comma [0] 2 6 2 2 2 2 4" xfId="9208" xr:uid="{B8E13DD7-D1E6-45A2-9ED1-0435F11F32BD}"/>
    <cellStyle name="Comma [0] 2 6 2 2 2 2 4 2" xfId="31075" xr:uid="{982B17A0-548B-4650-837B-CDF5D9CB0294}"/>
    <cellStyle name="Comma [0] 2 6 2 2 2 2 5" xfId="9209" xr:uid="{949D21E8-6481-483A-8429-4A6C932B6B00}"/>
    <cellStyle name="Comma [0] 2 6 2 2 2 2 5 2" xfId="31076" xr:uid="{4556496A-DC39-44B9-B8D6-3DD0AC6288E5}"/>
    <cellStyle name="Comma [0] 2 6 2 2 2 2 6" xfId="54928" xr:uid="{B5FE8B45-53BE-4A73-A055-D188BE0A4CE8}"/>
    <cellStyle name="Comma [0] 2 6 2 2 2 2 7" xfId="31072" xr:uid="{7857E67B-AE32-4C2A-9441-E4B0056D8D8E}"/>
    <cellStyle name="Comma [0] 2 6 2 2 2 2 8" xfId="9205" xr:uid="{208F34A5-A906-49C3-B4F6-B1E2352EBF47}"/>
    <cellStyle name="Comma [0] 2 6 2 2 2 3" xfId="3176" xr:uid="{6E6A4694-D269-4164-9268-7265315596F3}"/>
    <cellStyle name="Comma [0] 2 6 2 2 2 3 2" xfId="9211" xr:uid="{5D357E3B-D5F6-4C96-9A96-FD0C3483C628}"/>
    <cellStyle name="Comma [0] 2 6 2 2 2 3 2 2" xfId="31078" xr:uid="{97492B0E-BF67-403C-AB18-06F3EF964C66}"/>
    <cellStyle name="Comma [0] 2 6 2 2 2 3 3" xfId="9212" xr:uid="{E5AA955F-5894-4E51-86A6-F011557A0365}"/>
    <cellStyle name="Comma [0] 2 6 2 2 2 3 3 2" xfId="31079" xr:uid="{80324CBC-5E44-4ECE-B0EB-08B842EDF05B}"/>
    <cellStyle name="Comma [0] 2 6 2 2 2 3 4" xfId="9213" xr:uid="{B26DDFAB-0DF3-43D8-81A1-5905E9FDCFC0}"/>
    <cellStyle name="Comma [0] 2 6 2 2 2 3 4 2" xfId="31080" xr:uid="{BE96EFCC-97FD-4838-9D96-654A93275E96}"/>
    <cellStyle name="Comma [0] 2 6 2 2 2 3 5" xfId="53263" xr:uid="{8150812B-FAEB-4BCB-933F-B5DFA522D972}"/>
    <cellStyle name="Comma [0] 2 6 2 2 2 3 6" xfId="31077" xr:uid="{3CBEF23D-C44C-48F2-B41C-6D88CFEAC50E}"/>
    <cellStyle name="Comma [0] 2 6 2 2 2 3 7" xfId="9210" xr:uid="{AD70A0F2-E94C-4781-8E5A-8259242840BB}"/>
    <cellStyle name="Comma [0] 2 6 2 2 2 4" xfId="9214" xr:uid="{283E3BA5-5DAE-4A0A-AF55-D8789DC7FA30}"/>
    <cellStyle name="Comma [0] 2 6 2 2 2 4 2" xfId="31081" xr:uid="{6BA18FC9-C69B-4623-B53F-37FDCF535052}"/>
    <cellStyle name="Comma [0] 2 6 2 2 2 5" xfId="9215" xr:uid="{C4998D18-90F1-456D-B9E1-048416AB41C4}"/>
    <cellStyle name="Comma [0] 2 6 2 2 2 5 2" xfId="31082" xr:uid="{1B283B71-77A0-471A-8ABD-1B62D7322802}"/>
    <cellStyle name="Comma [0] 2 6 2 2 2 6" xfId="51230" xr:uid="{3DFADE17-7623-41CE-ACB4-56048F5D57F3}"/>
    <cellStyle name="Comma [0] 2 6 2 2 2 7" xfId="31071" xr:uid="{A9004BEC-ACD6-4BC5-8229-4003EF4BD8F9}"/>
    <cellStyle name="Comma [0] 2 6 2 2 2 8" xfId="9204" xr:uid="{9C30AE2B-FF0A-49E1-89B7-5247BD9C2AEE}"/>
    <cellStyle name="Comma [0] 2 6 2 2 3" xfId="1632" xr:uid="{2363A989-E64B-4812-B34C-A01BB1E4E480}"/>
    <cellStyle name="Comma [0] 2 6 2 2 3 2" xfId="5240" xr:uid="{196501E4-162C-4095-8EC5-AC71732E2E58}"/>
    <cellStyle name="Comma [0] 2 6 2 2 3 2 2" xfId="9218" xr:uid="{35A73C75-32BC-404C-B039-B340079B2B9F}"/>
    <cellStyle name="Comma [0] 2 6 2 2 3 2 2 2" xfId="31085" xr:uid="{28B133E6-31AF-498D-94D2-90ED41F6E0A5}"/>
    <cellStyle name="Comma [0] 2 6 2 2 3 2 3" xfId="9219" xr:uid="{5B9B7308-90C6-4A39-9E71-02174706550A}"/>
    <cellStyle name="Comma [0] 2 6 2 2 3 2 3 2" xfId="31086" xr:uid="{FA8F3C00-BBE9-4C14-8791-B0BB2626FD1F}"/>
    <cellStyle name="Comma [0] 2 6 2 2 3 2 4" xfId="9220" xr:uid="{3CEB9CBB-AECD-403F-92C9-D52A5C5BC666}"/>
    <cellStyle name="Comma [0] 2 6 2 2 3 2 4 2" xfId="31087" xr:uid="{E1B3B168-CE46-4179-A59B-06C6272E5A72}"/>
    <cellStyle name="Comma [0] 2 6 2 2 3 2 5" xfId="9221" xr:uid="{E1134E73-B715-4631-B9EE-7FC8D4C8FAA1}"/>
    <cellStyle name="Comma [0] 2 6 2 2 3 2 5 2" xfId="31088" xr:uid="{CC22D63E-5A67-4C01-ADBA-C457E5D79905}"/>
    <cellStyle name="Comma [0] 2 6 2 2 3 2 6" xfId="55327" xr:uid="{DDE96FFF-8829-40D9-A901-2F8DF07BF78A}"/>
    <cellStyle name="Comma [0] 2 6 2 2 3 2 7" xfId="31084" xr:uid="{A19BE342-5123-49BE-92A8-D3494D94535D}"/>
    <cellStyle name="Comma [0] 2 6 2 2 3 2 8" xfId="9217" xr:uid="{1FC8C0C8-BE93-44CF-9DF6-E764B6C8C38F}"/>
    <cellStyle name="Comma [0] 2 6 2 2 3 3" xfId="2679" xr:uid="{DC414361-1E71-4CEA-BE13-187424B43A83}"/>
    <cellStyle name="Comma [0] 2 6 2 2 3 3 2" xfId="9223" xr:uid="{316515E4-150C-4F3E-85C4-AD21E9065995}"/>
    <cellStyle name="Comma [0] 2 6 2 2 3 3 2 2" xfId="31090" xr:uid="{2055CD1A-CEEB-4052-A41E-1A79BC7B2C4B}"/>
    <cellStyle name="Comma [0] 2 6 2 2 3 3 3" xfId="9224" xr:uid="{B56A8A9C-05BC-483E-A5C6-096A7BDD9E37}"/>
    <cellStyle name="Comma [0] 2 6 2 2 3 3 3 2" xfId="31091" xr:uid="{B9295BC0-F1A8-4812-8A72-5DA0615982A1}"/>
    <cellStyle name="Comma [0] 2 6 2 2 3 3 4" xfId="9225" xr:uid="{305B73A5-730A-415A-86E2-6DD4596F94FD}"/>
    <cellStyle name="Comma [0] 2 6 2 2 3 3 4 2" xfId="31092" xr:uid="{718136E7-DEAC-4B55-8D3F-3F2DA916C7C3}"/>
    <cellStyle name="Comma [0] 2 6 2 2 3 3 5" xfId="52767" xr:uid="{6385AEB5-37E2-458F-AC35-4D567A41E176}"/>
    <cellStyle name="Comma [0] 2 6 2 2 3 3 6" xfId="31089" xr:uid="{FBD6A809-F8E6-4EBA-9189-3B7E3D438DF7}"/>
    <cellStyle name="Comma [0] 2 6 2 2 3 3 7" xfId="9222" xr:uid="{8070E858-9068-4EAE-97CA-51A7DE23CFB6}"/>
    <cellStyle name="Comma [0] 2 6 2 2 3 4" xfId="9226" xr:uid="{E9BF7C8B-47F2-4E4B-9EAB-A706BD43E688}"/>
    <cellStyle name="Comma [0] 2 6 2 2 3 4 2" xfId="31093" xr:uid="{BE52A464-A848-4367-9020-2BE99FB44746}"/>
    <cellStyle name="Comma [0] 2 6 2 2 3 5" xfId="9227" xr:uid="{4C6B2ECA-C5E6-496D-BCDF-2500EF811252}"/>
    <cellStyle name="Comma [0] 2 6 2 2 3 5 2" xfId="31094" xr:uid="{210FD095-7F3C-4516-84EF-71726BB22ED0}"/>
    <cellStyle name="Comma [0] 2 6 2 2 3 6" xfId="51724" xr:uid="{FBB710EA-E52D-413B-B7CB-5CF024EDDA50}"/>
    <cellStyle name="Comma [0] 2 6 2 2 3 7" xfId="31083" xr:uid="{E36266F0-E64C-4B7D-8F81-B8057B96829D}"/>
    <cellStyle name="Comma [0] 2 6 2 2 3 8" xfId="9216" xr:uid="{1E68F8AD-698E-4991-9D00-0AE28BA3279C}"/>
    <cellStyle name="Comma [0] 2 6 2 2 4" xfId="3671" xr:uid="{F8A34211-BF49-4479-B06D-7E28B6CC9486}"/>
    <cellStyle name="Comma [0] 2 6 2 2 4 2" xfId="5608" xr:uid="{8E55110D-56A6-4395-83C9-FBC86273F174}"/>
    <cellStyle name="Comma [0] 2 6 2 2 4 2 2" xfId="9230" xr:uid="{0B9C5CBA-1EE7-43AD-8BA3-08FF5465824A}"/>
    <cellStyle name="Comma [0] 2 6 2 2 4 2 2 2" xfId="31097" xr:uid="{962663D6-E9AD-465F-95ED-78E14A803EDC}"/>
    <cellStyle name="Comma [0] 2 6 2 2 4 2 3" xfId="9231" xr:uid="{3243FAF7-AAF4-4D0A-965E-8D92AAAB932B}"/>
    <cellStyle name="Comma [0] 2 6 2 2 4 2 3 2" xfId="31098" xr:uid="{7ECBEC6F-152C-446D-9733-BC1DCBA50E88}"/>
    <cellStyle name="Comma [0] 2 6 2 2 4 2 4" xfId="9232" xr:uid="{22D2DEFF-4806-454E-AC7D-026BB92B218A}"/>
    <cellStyle name="Comma [0] 2 6 2 2 4 2 4 2" xfId="31099" xr:uid="{56D1FB3F-7904-4484-9E29-90BAF1D0AF1B}"/>
    <cellStyle name="Comma [0] 2 6 2 2 4 2 5" xfId="9233" xr:uid="{86CB9EC4-9AAE-4E84-9E97-27DA0E2FFE82}"/>
    <cellStyle name="Comma [0] 2 6 2 2 4 2 5 2" xfId="31100" xr:uid="{A9FF1466-7DB8-41A8-BA86-3390D8FE79B7}"/>
    <cellStyle name="Comma [0] 2 6 2 2 4 2 6" xfId="55695" xr:uid="{11C3466D-B140-4641-89B6-E055A32A97AD}"/>
    <cellStyle name="Comma [0] 2 6 2 2 4 2 7" xfId="31096" xr:uid="{523B1993-E8F5-4370-9991-4EF6D4EB5F68}"/>
    <cellStyle name="Comma [0] 2 6 2 2 4 2 8" xfId="9229" xr:uid="{5A2E3A40-DBCF-4E75-AFE0-9513B74717C8}"/>
    <cellStyle name="Comma [0] 2 6 2 2 4 3" xfId="9234" xr:uid="{E7780FE0-B1EF-4DA6-871D-A839DB7ABEFD}"/>
    <cellStyle name="Comma [0] 2 6 2 2 4 3 2" xfId="31101" xr:uid="{9B9F568D-F8C9-43AC-B4E3-C784D32A74B1}"/>
    <cellStyle name="Comma [0] 2 6 2 2 4 4" xfId="9235" xr:uid="{6060DD56-23BA-4A41-A834-1449263B89D3}"/>
    <cellStyle name="Comma [0] 2 6 2 2 4 4 2" xfId="31102" xr:uid="{E02645CE-2AC6-4DAF-892C-897214579859}"/>
    <cellStyle name="Comma [0] 2 6 2 2 4 5" xfId="9236" xr:uid="{6F430641-C7A0-4754-8B38-E2BCCE5F22FB}"/>
    <cellStyle name="Comma [0] 2 6 2 2 4 5 2" xfId="31103" xr:uid="{65F5D6EF-AD89-4354-8DCD-149B9D1B92E6}"/>
    <cellStyle name="Comma [0] 2 6 2 2 4 6" xfId="9237" xr:uid="{64508F3F-07F0-4122-973B-3AA3E46A0754}"/>
    <cellStyle name="Comma [0] 2 6 2 2 4 6 2" xfId="31104" xr:uid="{1413665C-7781-467A-9462-2A6E04C22698}"/>
    <cellStyle name="Comma [0] 2 6 2 2 4 7" xfId="53758" xr:uid="{47B58369-2794-4F9E-BFD7-66BA2DE542CD}"/>
    <cellStyle name="Comma [0] 2 6 2 2 4 8" xfId="31095" xr:uid="{AB86516E-5CF3-41C6-9656-1E365DEBFED1}"/>
    <cellStyle name="Comma [0] 2 6 2 2 4 9" xfId="9228" xr:uid="{AECD607D-5164-4C66-9234-7B9CAAB53912}"/>
    <cellStyle name="Comma [0] 2 6 2 2 5" xfId="4344" xr:uid="{B7C4962B-A7EE-4078-B0FE-A3248F7AC164}"/>
    <cellStyle name="Comma [0] 2 6 2 2 5 2" xfId="9239" xr:uid="{8DA0B8CE-89FB-4FFD-B85B-12D0507F726F}"/>
    <cellStyle name="Comma [0] 2 6 2 2 5 2 2" xfId="31106" xr:uid="{77FE05AC-2F83-485A-A72C-1E43CE83CBF9}"/>
    <cellStyle name="Comma [0] 2 6 2 2 5 3" xfId="9240" xr:uid="{5EA933DC-8B12-4E6B-B3AA-43A3DE051612}"/>
    <cellStyle name="Comma [0] 2 6 2 2 5 3 2" xfId="31107" xr:uid="{9824415E-4153-4C42-B8BC-6344BC22FFCF}"/>
    <cellStyle name="Comma [0] 2 6 2 2 5 4" xfId="9241" xr:uid="{EC4CC0B9-812D-4F5A-91AE-53419DCB2CEF}"/>
    <cellStyle name="Comma [0] 2 6 2 2 5 4 2" xfId="31108" xr:uid="{77ED1FAC-BB38-43DB-A126-296158C4D989}"/>
    <cellStyle name="Comma [0] 2 6 2 2 5 5" xfId="9242" xr:uid="{670BAD90-55DC-4EB9-8B4A-85392B1AAC4D}"/>
    <cellStyle name="Comma [0] 2 6 2 2 5 5 2" xfId="31109" xr:uid="{53E65BC7-FC8B-4EA1-992B-7DF58A3D9190}"/>
    <cellStyle name="Comma [0] 2 6 2 2 5 6" xfId="54431" xr:uid="{8DCD3BD1-3231-4172-A510-69B26FBAB742}"/>
    <cellStyle name="Comma [0] 2 6 2 2 5 7" xfId="31105" xr:uid="{35690D02-2EA7-46EF-B5AC-3DAFDA428D84}"/>
    <cellStyle name="Comma [0] 2 6 2 2 5 8" xfId="9238" xr:uid="{C293A780-D4E1-4AB4-9FE9-01A84734DE9A}"/>
    <cellStyle name="Comma [0] 2 6 2 2 6" xfId="2158" xr:uid="{B709F4AE-A677-480D-9A28-2A33B8BD2975}"/>
    <cellStyle name="Comma [0] 2 6 2 2 6 2" xfId="9244" xr:uid="{CD071161-2905-438D-B9FF-1B64F79FA8FB}"/>
    <cellStyle name="Comma [0] 2 6 2 2 6 2 2" xfId="31111" xr:uid="{0AAA9967-9DB6-482C-8DF1-0890C6120F94}"/>
    <cellStyle name="Comma [0] 2 6 2 2 6 3" xfId="9245" xr:uid="{F0BB7B63-EEE1-404F-AFB7-E302D1FBC81C}"/>
    <cellStyle name="Comma [0] 2 6 2 2 6 3 2" xfId="31112" xr:uid="{A8F26C0A-6A6E-49AA-9462-538F467D63F6}"/>
    <cellStyle name="Comma [0] 2 6 2 2 6 4" xfId="9246" xr:uid="{E6283DAB-C88E-4304-AB62-EFF0B25FB7E9}"/>
    <cellStyle name="Comma [0] 2 6 2 2 6 4 2" xfId="31113" xr:uid="{94C862F9-DD87-492F-8D56-7A80586ED1C7}"/>
    <cellStyle name="Comma [0] 2 6 2 2 6 5" xfId="52247" xr:uid="{8E61B7BF-EADD-4924-95F0-A787D2C826C8}"/>
    <cellStyle name="Comma [0] 2 6 2 2 6 6" xfId="31110" xr:uid="{91D01976-B05E-47F1-8C6B-9BF4CD540AF1}"/>
    <cellStyle name="Comma [0] 2 6 2 2 6 7" xfId="9243" xr:uid="{DB4C4C49-1B45-422B-AA72-056BCFADB56D}"/>
    <cellStyle name="Comma [0] 2 6 2 2 7" xfId="9247" xr:uid="{5C69D561-609C-497B-B815-C7F6EE876CFB}"/>
    <cellStyle name="Comma [0] 2 6 2 2 7 2" xfId="31114" xr:uid="{135B6E04-F7CC-4385-98FB-139E9EA09D3A}"/>
    <cellStyle name="Comma [0] 2 6 2 2 8" xfId="9248" xr:uid="{2D21A567-8CE6-4BD4-AEB8-9C96D353B87E}"/>
    <cellStyle name="Comma [0] 2 6 2 2 8 2" xfId="31115" xr:uid="{6D7D67D3-9B83-498F-BFC2-A0711F262850}"/>
    <cellStyle name="Comma [0] 2 6 2 2 9" xfId="50727" xr:uid="{85CDD633-E964-4ACC-96DE-A3C0441249DE}"/>
    <cellStyle name="Comma [0] 2 6 2 3" xfId="890" xr:uid="{386CD281-C0BD-4A9E-8721-CDF2D2A534E8}"/>
    <cellStyle name="Comma [0] 2 6 2 3 2" xfId="4593" xr:uid="{5BA3D02A-543D-4F0B-AC75-923DFE68F4A1}"/>
    <cellStyle name="Comma [0] 2 6 2 3 2 2" xfId="9251" xr:uid="{43569F0F-9D99-4C53-A6CB-A6882AE22F9F}"/>
    <cellStyle name="Comma [0] 2 6 2 3 2 2 2" xfId="31118" xr:uid="{16D2D606-618C-4F08-ABAA-43F70EAC354C}"/>
    <cellStyle name="Comma [0] 2 6 2 3 2 3" xfId="9252" xr:uid="{CA6916F0-4B13-40A6-8951-D355641BB8A5}"/>
    <cellStyle name="Comma [0] 2 6 2 3 2 3 2" xfId="31119" xr:uid="{8567C1FE-55B5-48FD-8BA1-42AC74E65A3A}"/>
    <cellStyle name="Comma [0] 2 6 2 3 2 4" xfId="9253" xr:uid="{1C2C04CA-B4D7-4757-9F00-05928FFE9592}"/>
    <cellStyle name="Comma [0] 2 6 2 3 2 4 2" xfId="31120" xr:uid="{3721E783-E9F1-42CC-9893-6064776C9B08}"/>
    <cellStyle name="Comma [0] 2 6 2 3 2 5" xfId="9254" xr:uid="{94BB87C6-9ACC-4B4A-8BA9-CB8287A10C02}"/>
    <cellStyle name="Comma [0] 2 6 2 3 2 5 2" xfId="31121" xr:uid="{614DF244-ADD2-4836-8173-850BD14A0E67}"/>
    <cellStyle name="Comma [0] 2 6 2 3 2 6" xfId="54680" xr:uid="{C28CC64E-7A76-4208-8743-88FB49191523}"/>
    <cellStyle name="Comma [0] 2 6 2 3 2 7" xfId="31117" xr:uid="{E08618C7-D5BA-4984-B42C-1C057517E51F}"/>
    <cellStyle name="Comma [0] 2 6 2 3 2 8" xfId="9250" xr:uid="{6C268505-76B3-496B-B5BF-DDF39A41BA89}"/>
    <cellStyle name="Comma [0] 2 6 2 3 3" xfId="2928" xr:uid="{36FB378C-4122-494E-8C6A-D99454B8479E}"/>
    <cellStyle name="Comma [0] 2 6 2 3 3 2" xfId="9256" xr:uid="{A07F1713-68DA-42E4-AA1E-8CF6DA48DBA7}"/>
    <cellStyle name="Comma [0] 2 6 2 3 3 2 2" xfId="31123" xr:uid="{E8924980-6C28-41C1-939E-25C7A03239FC}"/>
    <cellStyle name="Comma [0] 2 6 2 3 3 3" xfId="9257" xr:uid="{CF2AA396-CF06-4786-BE3A-F179BB5A2412}"/>
    <cellStyle name="Comma [0] 2 6 2 3 3 3 2" xfId="31124" xr:uid="{5AC6FF94-6F6E-4A8A-9C6B-C2C72A201932}"/>
    <cellStyle name="Comma [0] 2 6 2 3 3 4" xfId="9258" xr:uid="{A335586C-71DF-4EFD-9D60-CEE04BC62BD9}"/>
    <cellStyle name="Comma [0] 2 6 2 3 3 4 2" xfId="31125" xr:uid="{376F1AAD-629E-4FE5-BF23-F3A2DAD33F22}"/>
    <cellStyle name="Comma [0] 2 6 2 3 3 5" xfId="53015" xr:uid="{BAF0B622-BD3D-46D1-BA6F-7378CE5C3ED1}"/>
    <cellStyle name="Comma [0] 2 6 2 3 3 6" xfId="31122" xr:uid="{B9BAB3ED-4988-424A-9F9D-B0661912A924}"/>
    <cellStyle name="Comma [0] 2 6 2 3 3 7" xfId="9255" xr:uid="{E9CFE454-E40A-4325-975B-2E88EA7DBEBB}"/>
    <cellStyle name="Comma [0] 2 6 2 3 4" xfId="9259" xr:uid="{C7B9834D-EF88-46A0-86E8-14CF82C21A22}"/>
    <cellStyle name="Comma [0] 2 6 2 3 4 2" xfId="31126" xr:uid="{DBDCEA39-55BD-43A7-B839-16DB840665E5}"/>
    <cellStyle name="Comma [0] 2 6 2 3 5" xfId="9260" xr:uid="{B8CACDE4-1CB4-41CD-BF62-A18DB29C3B17}"/>
    <cellStyle name="Comma [0] 2 6 2 3 5 2" xfId="31127" xr:uid="{5EB50542-D580-4DA5-8D19-0A2EFAAA9407}"/>
    <cellStyle name="Comma [0] 2 6 2 3 6" xfId="50982" xr:uid="{160C9862-0608-483F-8174-E395B06F3DE4}"/>
    <cellStyle name="Comma [0] 2 6 2 3 7" xfId="31116" xr:uid="{2F594F8B-10C0-4688-8B00-C0D0AE4E5F43}"/>
    <cellStyle name="Comma [0] 2 6 2 3 8" xfId="9249" xr:uid="{77258102-2FF6-4332-B7B0-7C4756AFFBB9}"/>
    <cellStyle name="Comma [0] 2 6 2 4" xfId="1385" xr:uid="{9C63D23A-6831-4535-BB59-3D04E8320422}"/>
    <cellStyle name="Comma [0] 2 6 2 4 2" xfId="5057" xr:uid="{7B13AF58-3304-4FD8-B729-66416430F642}"/>
    <cellStyle name="Comma [0] 2 6 2 4 2 2" xfId="9263" xr:uid="{0D04A689-7AF9-401A-881A-0AB2F84F70EE}"/>
    <cellStyle name="Comma [0] 2 6 2 4 2 2 2" xfId="31130" xr:uid="{4E626939-9105-4FFB-BAFE-66EBCAC63D5C}"/>
    <cellStyle name="Comma [0] 2 6 2 4 2 3" xfId="9264" xr:uid="{730FE4FB-92F4-4EF8-84C8-65E36532C884}"/>
    <cellStyle name="Comma [0] 2 6 2 4 2 3 2" xfId="31131" xr:uid="{A3A9DA78-F73A-4025-81A6-90E155DEA017}"/>
    <cellStyle name="Comma [0] 2 6 2 4 2 4" xfId="9265" xr:uid="{ADB937ED-CAF3-4F91-8A09-334AD19AA8D9}"/>
    <cellStyle name="Comma [0] 2 6 2 4 2 4 2" xfId="31132" xr:uid="{9D026114-F039-43C1-A037-90FACF030696}"/>
    <cellStyle name="Comma [0] 2 6 2 4 2 5" xfId="9266" xr:uid="{61B84765-7FF6-401B-85AE-697BEE6D0A35}"/>
    <cellStyle name="Comma [0] 2 6 2 4 2 5 2" xfId="31133" xr:uid="{4A2DEB6A-F1AB-4F67-B1A3-8BE996ED8BBE}"/>
    <cellStyle name="Comma [0] 2 6 2 4 2 6" xfId="55144" xr:uid="{49F12AE7-D445-48D9-98E2-2675C96C18F2}"/>
    <cellStyle name="Comma [0] 2 6 2 4 2 7" xfId="31129" xr:uid="{0F87EEC2-D893-4A97-8CF0-0E2F7E9BA840}"/>
    <cellStyle name="Comma [0] 2 6 2 4 2 8" xfId="9262" xr:uid="{15C0C1B6-2A58-4D1A-BD59-3DF5673F98F2}"/>
    <cellStyle name="Comma [0] 2 6 2 4 3" xfId="2431" xr:uid="{4CAD026B-569B-483B-979B-5592CD759045}"/>
    <cellStyle name="Comma [0] 2 6 2 4 3 2" xfId="9268" xr:uid="{58B79594-C182-4DA8-8525-6012476D671D}"/>
    <cellStyle name="Comma [0] 2 6 2 4 3 2 2" xfId="31135" xr:uid="{79E0BAB2-9785-434F-B589-F1178E6246E4}"/>
    <cellStyle name="Comma [0] 2 6 2 4 3 3" xfId="9269" xr:uid="{8D512A93-3AB6-4611-B02B-F2139D2744AD}"/>
    <cellStyle name="Comma [0] 2 6 2 4 3 3 2" xfId="31136" xr:uid="{995E99F7-506D-4731-869F-D35A08548155}"/>
    <cellStyle name="Comma [0] 2 6 2 4 3 4" xfId="9270" xr:uid="{A1C46E33-45DF-41E1-932E-1A611BEAB3A9}"/>
    <cellStyle name="Comma [0] 2 6 2 4 3 4 2" xfId="31137" xr:uid="{FB1048BE-9B8D-4A1E-A5CC-A66F4ABA0AF2}"/>
    <cellStyle name="Comma [0] 2 6 2 4 3 5" xfId="52519" xr:uid="{E0D4EDDA-FD90-4AD3-88B6-74D948314841}"/>
    <cellStyle name="Comma [0] 2 6 2 4 3 6" xfId="31134" xr:uid="{ECFBCF5D-96C4-4F6F-BF78-9FB42FE479E2}"/>
    <cellStyle name="Comma [0] 2 6 2 4 3 7" xfId="9267" xr:uid="{032DC920-B6EF-4135-B2C1-CD824448D2BC}"/>
    <cellStyle name="Comma [0] 2 6 2 4 4" xfId="9271" xr:uid="{BD214FAC-1A87-4700-B902-D16CFAEDDC3C}"/>
    <cellStyle name="Comma [0] 2 6 2 4 4 2" xfId="31138" xr:uid="{601F5079-7959-4EAB-86A8-B4A0B9D399D4}"/>
    <cellStyle name="Comma [0] 2 6 2 4 5" xfId="9272" xr:uid="{D141D55F-744F-40AE-B0C7-0E43E0168A3D}"/>
    <cellStyle name="Comma [0] 2 6 2 4 5 2" xfId="31139" xr:uid="{1A8F0E7A-0798-4A4B-B551-D9ADFD6122AD}"/>
    <cellStyle name="Comma [0] 2 6 2 4 6" xfId="51477" xr:uid="{2443F9A2-7E62-4FF4-A292-3B8330C45169}"/>
    <cellStyle name="Comma [0] 2 6 2 4 7" xfId="31128" xr:uid="{9067396E-692C-4F2F-934C-6B8620744A92}"/>
    <cellStyle name="Comma [0] 2 6 2 4 8" xfId="9261" xr:uid="{66F9AD02-7A6F-4FE3-8128-8EDE7E111F77}"/>
    <cellStyle name="Comma [0] 2 6 2 5" xfId="3422" xr:uid="{B8AC8DCD-9474-4402-89DE-B70E361D252D}"/>
    <cellStyle name="Comma [0] 2 6 2 5 2" xfId="5424" xr:uid="{808A54D3-4BED-438B-8800-ECFA42457DF1}"/>
    <cellStyle name="Comma [0] 2 6 2 5 2 2" xfId="9275" xr:uid="{0AE06800-01EA-4DB2-B8CF-9218996A4279}"/>
    <cellStyle name="Comma [0] 2 6 2 5 2 2 2" xfId="31142" xr:uid="{58F3B860-80FB-40FA-A295-FFE27514CD5F}"/>
    <cellStyle name="Comma [0] 2 6 2 5 2 3" xfId="9276" xr:uid="{35CAB253-494F-423F-A6D5-71A59D7D7865}"/>
    <cellStyle name="Comma [0] 2 6 2 5 2 3 2" xfId="31143" xr:uid="{90FD9DD0-9BAB-49E0-BD59-4BA5893288B2}"/>
    <cellStyle name="Comma [0] 2 6 2 5 2 4" xfId="9277" xr:uid="{A71B9FFD-275A-4E31-A986-44962E6F5557}"/>
    <cellStyle name="Comma [0] 2 6 2 5 2 4 2" xfId="31144" xr:uid="{F1DE0F88-500A-4C1B-B5FE-EDD3A234F74E}"/>
    <cellStyle name="Comma [0] 2 6 2 5 2 5" xfId="9278" xr:uid="{F17335C4-5CE9-417E-9A8E-860FDB4A65CF}"/>
    <cellStyle name="Comma [0] 2 6 2 5 2 5 2" xfId="31145" xr:uid="{CB44B4B1-9017-4D2A-AD89-77C9CFA5A0B2}"/>
    <cellStyle name="Comma [0] 2 6 2 5 2 6" xfId="55511" xr:uid="{F3FAB1E3-3522-4179-9493-8A8ADC4ADC4F}"/>
    <cellStyle name="Comma [0] 2 6 2 5 2 7" xfId="31141" xr:uid="{1DCA9372-3B1F-4869-88E9-BE322CDFFF61}"/>
    <cellStyle name="Comma [0] 2 6 2 5 2 8" xfId="9274" xr:uid="{7730C58C-A13D-4389-8F11-567D9F5C998B}"/>
    <cellStyle name="Comma [0] 2 6 2 5 3" xfId="9279" xr:uid="{F7A8447F-63CF-44FA-99E9-29E17B30F313}"/>
    <cellStyle name="Comma [0] 2 6 2 5 3 2" xfId="31146" xr:uid="{71C998CA-40CB-4F64-9A68-C79D10B2B865}"/>
    <cellStyle name="Comma [0] 2 6 2 5 4" xfId="9280" xr:uid="{86B6B3A6-120F-4D74-A9E8-9D2914482BAC}"/>
    <cellStyle name="Comma [0] 2 6 2 5 4 2" xfId="31147" xr:uid="{A25E9C50-B27C-422C-9CC6-71C8274A1CD3}"/>
    <cellStyle name="Comma [0] 2 6 2 5 5" xfId="9281" xr:uid="{C330A777-1C40-4866-8FF1-7EDC54E6A511}"/>
    <cellStyle name="Comma [0] 2 6 2 5 5 2" xfId="31148" xr:uid="{868A2220-A42A-49A2-B807-F8A7C44D4D31}"/>
    <cellStyle name="Comma [0] 2 6 2 5 6" xfId="9282" xr:uid="{EFE37C63-F26B-42BD-B438-69814697DB5E}"/>
    <cellStyle name="Comma [0] 2 6 2 5 6 2" xfId="31149" xr:uid="{77ED73C1-3C98-47C5-8144-3339690B55F9}"/>
    <cellStyle name="Comma [0] 2 6 2 5 7" xfId="53509" xr:uid="{3D8F5242-FCD3-4826-8D69-7896CCE2E690}"/>
    <cellStyle name="Comma [0] 2 6 2 5 8" xfId="31140" xr:uid="{550DDD7B-804E-4F16-B789-324EF4523685}"/>
    <cellStyle name="Comma [0] 2 6 2 5 9" xfId="9273" xr:uid="{6454DFA5-419B-4226-A631-39829E40C960}"/>
    <cellStyle name="Comma [0] 2 6 2 6" xfId="4066" xr:uid="{1BE19377-9957-4E20-9DEF-5A7756C29F50}"/>
    <cellStyle name="Comma [0] 2 6 2 6 2" xfId="9284" xr:uid="{526E39D3-B922-4C48-9CB7-6F0FA566E827}"/>
    <cellStyle name="Comma [0] 2 6 2 6 2 2" xfId="31151" xr:uid="{6F0E6887-9D86-430F-A51A-3CAF6BDC7B41}"/>
    <cellStyle name="Comma [0] 2 6 2 6 3" xfId="9285" xr:uid="{4CD74B22-3DF9-4B60-96A9-BE3F6E3BA3ED}"/>
    <cellStyle name="Comma [0] 2 6 2 6 3 2" xfId="31152" xr:uid="{9D178D92-9AAF-4383-869D-598DEC97DA15}"/>
    <cellStyle name="Comma [0] 2 6 2 6 4" xfId="9286" xr:uid="{C5653FE4-9CB3-48FC-9D80-6AED9839C798}"/>
    <cellStyle name="Comma [0] 2 6 2 6 4 2" xfId="31153" xr:uid="{BA418430-63CA-437C-9987-98C369FA535D}"/>
    <cellStyle name="Comma [0] 2 6 2 6 5" xfId="9287" xr:uid="{63499EC7-E170-4647-8A1F-FAA29E14D464}"/>
    <cellStyle name="Comma [0] 2 6 2 6 5 2" xfId="31154" xr:uid="{A51A4C8E-775F-4475-9185-226FE7599D33}"/>
    <cellStyle name="Comma [0] 2 6 2 6 6" xfId="54153" xr:uid="{442E6305-29E9-485B-9AA9-1E964A9144CA}"/>
    <cellStyle name="Comma [0] 2 6 2 6 7" xfId="31150" xr:uid="{56834FEB-0288-48E3-B4EC-00B0DC287514}"/>
    <cellStyle name="Comma [0] 2 6 2 6 8" xfId="9283" xr:uid="{347A0CB5-A6F1-44CC-95DA-EC8BCA85BA17}"/>
    <cellStyle name="Comma [0] 2 6 2 7" xfId="1911" xr:uid="{D4B46DFF-EFD9-4AA5-A5C1-7B89B941C006}"/>
    <cellStyle name="Comma [0] 2 6 2 7 2" xfId="9289" xr:uid="{E734FDB6-4323-47F0-82BB-676C25DD217A}"/>
    <cellStyle name="Comma [0] 2 6 2 7 2 2" xfId="31156" xr:uid="{B8EE52F8-B6A5-4EAF-A647-2D9E9E9C8ECD}"/>
    <cellStyle name="Comma [0] 2 6 2 7 3" xfId="9290" xr:uid="{E10B01C6-A848-4A6A-9DB0-39112B14CE9E}"/>
    <cellStyle name="Comma [0] 2 6 2 7 3 2" xfId="31157" xr:uid="{A025E2ED-D565-4E5B-A0D5-0C386F1E7483}"/>
    <cellStyle name="Comma [0] 2 6 2 7 4" xfId="9291" xr:uid="{E127B255-F472-407C-AB12-DF36F0B76E26}"/>
    <cellStyle name="Comma [0] 2 6 2 7 4 2" xfId="31158" xr:uid="{BF4149B7-FF36-40A7-8517-58A001CBDF84}"/>
    <cellStyle name="Comma [0] 2 6 2 7 5" xfId="52000" xr:uid="{8FE82AF6-2943-4649-93CD-EB2FAFF20C2A}"/>
    <cellStyle name="Comma [0] 2 6 2 7 6" xfId="31155" xr:uid="{40B78C7A-9381-4ECC-B43D-5266176505A6}"/>
    <cellStyle name="Comma [0] 2 6 2 7 7" xfId="9288" xr:uid="{C2AE7628-DB11-47A9-836A-1137351DE031}"/>
    <cellStyle name="Comma [0] 2 6 2 8" xfId="9292" xr:uid="{518892C2-5BAA-4185-87C7-E362E0189E3F}"/>
    <cellStyle name="Comma [0] 2 6 2 8 2" xfId="31159" xr:uid="{58CD6100-2DA4-4BBB-8ABE-C36D7AE139FC}"/>
    <cellStyle name="Comma [0] 2 6 2 9" xfId="9293" xr:uid="{DA8BD8BF-61B6-40A0-9A87-4FF80E20E814}"/>
    <cellStyle name="Comma [0] 2 6 2 9 2" xfId="31160" xr:uid="{74C07E8A-24BD-4CA5-88D6-972601F4BBAF}"/>
    <cellStyle name="Comma [0] 2 6 3" xfId="510" xr:uid="{E8D9F097-39D1-4BF2-8220-6D4267357575}"/>
    <cellStyle name="Comma [0] 2 6 3 10" xfId="31161" xr:uid="{67922D2C-DB6B-47CF-A049-9B2CD5B61070}"/>
    <cellStyle name="Comma [0] 2 6 3 11" xfId="9294" xr:uid="{ED5DBF30-E3E5-4B8C-B124-D5CF0327EB9D}"/>
    <cellStyle name="Comma [0] 2 6 3 2" xfId="1015" xr:uid="{00585CAE-0B91-44B1-A847-CDC6D7144213}"/>
    <cellStyle name="Comma [0] 2 6 3 2 2" xfId="4718" xr:uid="{75427B59-ECCE-4960-9D69-3633E7B4DECB}"/>
    <cellStyle name="Comma [0] 2 6 3 2 2 2" xfId="9297" xr:uid="{A531535C-923E-4B1A-A593-43B162E7213A}"/>
    <cellStyle name="Comma [0] 2 6 3 2 2 2 2" xfId="31164" xr:uid="{CC7525BC-16F3-409D-931B-ABC6DEAF5ADC}"/>
    <cellStyle name="Comma [0] 2 6 3 2 2 3" xfId="9298" xr:uid="{4377F985-DDE4-488A-9222-89348947F97C}"/>
    <cellStyle name="Comma [0] 2 6 3 2 2 3 2" xfId="31165" xr:uid="{C3DA4AE0-6E4B-493D-94BA-5780C6CFF07B}"/>
    <cellStyle name="Comma [0] 2 6 3 2 2 4" xfId="9299" xr:uid="{1D1B3ED4-00CA-4A6D-BE00-6DA54B2A52CF}"/>
    <cellStyle name="Comma [0] 2 6 3 2 2 4 2" xfId="31166" xr:uid="{B0183AAC-3FF3-43DF-9A7E-43BDCE49BB59}"/>
    <cellStyle name="Comma [0] 2 6 3 2 2 5" xfId="9300" xr:uid="{EAA1FA3A-FC24-4262-979C-E6C92973DC2F}"/>
    <cellStyle name="Comma [0] 2 6 3 2 2 5 2" xfId="31167" xr:uid="{0E06CBCB-8066-47E8-8620-A8A8C668792D}"/>
    <cellStyle name="Comma [0] 2 6 3 2 2 6" xfId="54805" xr:uid="{6702168F-29FA-4373-AAAF-33252AC54110}"/>
    <cellStyle name="Comma [0] 2 6 3 2 2 7" xfId="31163" xr:uid="{B9B4F126-1159-4B90-B8B4-057373681C72}"/>
    <cellStyle name="Comma [0] 2 6 3 2 2 8" xfId="9296" xr:uid="{0F3A6D6D-3C84-42F7-BFE2-CEA587C591CF}"/>
    <cellStyle name="Comma [0] 2 6 3 2 3" xfId="3053" xr:uid="{7C89A6A4-042B-4748-9B5F-9B2A90213172}"/>
    <cellStyle name="Comma [0] 2 6 3 2 3 2" xfId="9302" xr:uid="{94F3BA47-1343-4C4C-9B06-39B04C11A3DB}"/>
    <cellStyle name="Comma [0] 2 6 3 2 3 2 2" xfId="31169" xr:uid="{5C7B4EBF-CF3F-46E2-AA10-930AB0935E81}"/>
    <cellStyle name="Comma [0] 2 6 3 2 3 3" xfId="9303" xr:uid="{3DCC877D-6A3E-4E74-9CE2-AB93EC5480E1}"/>
    <cellStyle name="Comma [0] 2 6 3 2 3 3 2" xfId="31170" xr:uid="{160EE9FE-040C-43AA-A9C9-593D58B039AD}"/>
    <cellStyle name="Comma [0] 2 6 3 2 3 4" xfId="9304" xr:uid="{B0525E25-6BF8-4CE3-BEB3-1635CAFD3400}"/>
    <cellStyle name="Comma [0] 2 6 3 2 3 4 2" xfId="31171" xr:uid="{063B9884-A92A-4B6E-A009-D917B1242B9E}"/>
    <cellStyle name="Comma [0] 2 6 3 2 3 5" xfId="53140" xr:uid="{1A45EBA5-386E-4A87-BD2C-CF7F5160DC44}"/>
    <cellStyle name="Comma [0] 2 6 3 2 3 6" xfId="31168" xr:uid="{7FD1C5FC-45EF-4C61-9F63-A79CA7F27F19}"/>
    <cellStyle name="Comma [0] 2 6 3 2 3 7" xfId="9301" xr:uid="{7177AB29-4CC6-4FA3-91E3-4F7511CA0FE3}"/>
    <cellStyle name="Comma [0] 2 6 3 2 4" xfId="9305" xr:uid="{C7F2E38D-9DFF-4534-83B8-A5D9963FF1FF}"/>
    <cellStyle name="Comma [0] 2 6 3 2 4 2" xfId="31172" xr:uid="{AF9DEBC8-DFDE-4092-9D75-DCA5EBFBCD74}"/>
    <cellStyle name="Comma [0] 2 6 3 2 5" xfId="9306" xr:uid="{0594820D-B6A5-4E88-9C11-0650B9A730C4}"/>
    <cellStyle name="Comma [0] 2 6 3 2 5 2" xfId="31173" xr:uid="{6247F3CC-3767-4896-8A67-0318CB6968FF}"/>
    <cellStyle name="Comma [0] 2 6 3 2 6" xfId="51107" xr:uid="{AAAE1B1F-0885-4967-8749-4150F42472E6}"/>
    <cellStyle name="Comma [0] 2 6 3 2 7" xfId="31162" xr:uid="{7FF945F0-7284-4A9E-B5C8-36DC0357A96E}"/>
    <cellStyle name="Comma [0] 2 6 3 2 8" xfId="9295" xr:uid="{EB9FF1D7-93DF-4E9F-9C5C-067E9A06B3BB}"/>
    <cellStyle name="Comma [0] 2 6 3 3" xfId="1509" xr:uid="{F1F6DA11-B736-4B97-8EBA-E366862BDFC2}"/>
    <cellStyle name="Comma [0] 2 6 3 3 2" xfId="5148" xr:uid="{309D1B4B-0400-46DC-BCA8-9410CF6C2CC8}"/>
    <cellStyle name="Comma [0] 2 6 3 3 2 2" xfId="9309" xr:uid="{5BD82880-CD98-4129-B431-502D06236CD0}"/>
    <cellStyle name="Comma [0] 2 6 3 3 2 2 2" xfId="31176" xr:uid="{022A98B9-0FC3-4484-B58C-B46EE9142AE7}"/>
    <cellStyle name="Comma [0] 2 6 3 3 2 3" xfId="9310" xr:uid="{684A24D9-5DDA-49E1-9F8D-66054B76BCE2}"/>
    <cellStyle name="Comma [0] 2 6 3 3 2 3 2" xfId="31177" xr:uid="{25506F1D-2774-4F23-ABFE-36DB55A80261}"/>
    <cellStyle name="Comma [0] 2 6 3 3 2 4" xfId="9311" xr:uid="{48D3E8F0-6934-4EF0-9570-A8A82AC62193}"/>
    <cellStyle name="Comma [0] 2 6 3 3 2 4 2" xfId="31178" xr:uid="{0AAED5E7-477B-4516-9A71-120C979064E5}"/>
    <cellStyle name="Comma [0] 2 6 3 3 2 5" xfId="9312" xr:uid="{9F95893E-FC23-42A8-BF9A-4DF1114D1E21}"/>
    <cellStyle name="Comma [0] 2 6 3 3 2 5 2" xfId="31179" xr:uid="{9000B534-D44F-44AA-BDA2-092653CB5CB4}"/>
    <cellStyle name="Comma [0] 2 6 3 3 2 6" xfId="55235" xr:uid="{ACDB5EFE-00C5-4FC9-9F20-061CBAAEC6EB}"/>
    <cellStyle name="Comma [0] 2 6 3 3 2 7" xfId="31175" xr:uid="{1D025F9E-204C-471E-AFA5-CC83305015CB}"/>
    <cellStyle name="Comma [0] 2 6 3 3 2 8" xfId="9308" xr:uid="{28509D59-901F-4539-A669-9FCC1270C0E8}"/>
    <cellStyle name="Comma [0] 2 6 3 3 3" xfId="2556" xr:uid="{FCBC15ED-471B-43BA-9D98-EBA48E5A42C6}"/>
    <cellStyle name="Comma [0] 2 6 3 3 3 2" xfId="9314" xr:uid="{AD9D590C-FAE0-4A96-9086-48C1111F4BE8}"/>
    <cellStyle name="Comma [0] 2 6 3 3 3 2 2" xfId="31181" xr:uid="{547D2E15-6221-40C7-976C-04CBA0612354}"/>
    <cellStyle name="Comma [0] 2 6 3 3 3 3" xfId="9315" xr:uid="{45B072DF-7923-4990-BE5D-521B335DF2EA}"/>
    <cellStyle name="Comma [0] 2 6 3 3 3 3 2" xfId="31182" xr:uid="{134E519F-C85F-46BF-9C84-1ACB2E58F043}"/>
    <cellStyle name="Comma [0] 2 6 3 3 3 4" xfId="9316" xr:uid="{61F07C28-6F24-4D0A-9469-53FEC2A45D4D}"/>
    <cellStyle name="Comma [0] 2 6 3 3 3 4 2" xfId="31183" xr:uid="{44DB3897-4414-44AE-9786-767F319F5B13}"/>
    <cellStyle name="Comma [0] 2 6 3 3 3 5" xfId="52644" xr:uid="{1E597B67-0731-466F-BE91-F487BD7656F6}"/>
    <cellStyle name="Comma [0] 2 6 3 3 3 6" xfId="31180" xr:uid="{8844E076-5C97-4FA7-9C33-9C6DCC77A12F}"/>
    <cellStyle name="Comma [0] 2 6 3 3 3 7" xfId="9313" xr:uid="{B1F2A90E-04A1-4E16-A1CB-BFCE1A1E647F}"/>
    <cellStyle name="Comma [0] 2 6 3 3 4" xfId="9317" xr:uid="{2E7C436F-36AE-4713-AC73-9002DF17177F}"/>
    <cellStyle name="Comma [0] 2 6 3 3 4 2" xfId="31184" xr:uid="{9AD1AB57-5716-40B0-A97D-5CB702DA6DB0}"/>
    <cellStyle name="Comma [0] 2 6 3 3 5" xfId="9318" xr:uid="{FA860525-3D9F-48CD-8E9D-001F9744CFD8}"/>
    <cellStyle name="Comma [0] 2 6 3 3 5 2" xfId="31185" xr:uid="{57ABA475-31A0-4CF7-87BF-7B8ACA42F8BD}"/>
    <cellStyle name="Comma [0] 2 6 3 3 6" xfId="51601" xr:uid="{DD0740C4-F256-486C-BF48-4F8868A57B6A}"/>
    <cellStyle name="Comma [0] 2 6 3 3 7" xfId="31174" xr:uid="{B783027D-08DD-4FC2-B0AB-08FF70082780}"/>
    <cellStyle name="Comma [0] 2 6 3 3 8" xfId="9307" xr:uid="{4D60A638-6FDB-454D-9D04-461CB7CB18C9}"/>
    <cellStyle name="Comma [0] 2 6 3 4" xfId="3548" xr:uid="{F80E5247-564A-47D5-884D-F01A69AF7855}"/>
    <cellStyle name="Comma [0] 2 6 3 4 2" xfId="5516" xr:uid="{5072D9BB-7B45-4DB8-88D6-F89FAD7B9430}"/>
    <cellStyle name="Comma [0] 2 6 3 4 2 2" xfId="9321" xr:uid="{72916416-412A-444C-8ED7-2EFAE27B1F0E}"/>
    <cellStyle name="Comma [0] 2 6 3 4 2 2 2" xfId="31188" xr:uid="{00024CAD-497F-43D3-A892-85587FCA5109}"/>
    <cellStyle name="Comma [0] 2 6 3 4 2 3" xfId="9322" xr:uid="{B33EFF27-6484-4C00-B4C4-3091F3013FA1}"/>
    <cellStyle name="Comma [0] 2 6 3 4 2 3 2" xfId="31189" xr:uid="{D6BF68C9-5FA4-4CA2-AFF8-64D4C0D3943F}"/>
    <cellStyle name="Comma [0] 2 6 3 4 2 4" xfId="9323" xr:uid="{185B4F27-C235-4AED-A597-BD3356906601}"/>
    <cellStyle name="Comma [0] 2 6 3 4 2 4 2" xfId="31190" xr:uid="{2AD2907C-1EBD-4E78-A1E0-BEA2CFF18E4C}"/>
    <cellStyle name="Comma [0] 2 6 3 4 2 5" xfId="9324" xr:uid="{EB50DC08-C282-451A-B7DE-34FBC0DDC684}"/>
    <cellStyle name="Comma [0] 2 6 3 4 2 5 2" xfId="31191" xr:uid="{6C2081FA-55FB-4051-B107-C5228E78C260}"/>
    <cellStyle name="Comma [0] 2 6 3 4 2 6" xfId="55603" xr:uid="{5D2F8301-95D4-4459-BE19-F68669B34F46}"/>
    <cellStyle name="Comma [0] 2 6 3 4 2 7" xfId="31187" xr:uid="{ACB897A3-7AF1-4918-B7D1-CF04402A9ACA}"/>
    <cellStyle name="Comma [0] 2 6 3 4 2 8" xfId="9320" xr:uid="{5BB4B4B9-0433-40BF-B1FF-DF6885F95F8D}"/>
    <cellStyle name="Comma [0] 2 6 3 4 3" xfId="9325" xr:uid="{55DDE493-B836-45DF-B6E1-30BABD97C845}"/>
    <cellStyle name="Comma [0] 2 6 3 4 3 2" xfId="31192" xr:uid="{20D4F83B-4E68-4217-B397-8F1E6E60C97D}"/>
    <cellStyle name="Comma [0] 2 6 3 4 4" xfId="9326" xr:uid="{097F6E32-9F9D-419F-917E-722BDE36F16C}"/>
    <cellStyle name="Comma [0] 2 6 3 4 4 2" xfId="31193" xr:uid="{384B98E0-BAF7-411C-8AE6-7F928048F321}"/>
    <cellStyle name="Comma [0] 2 6 3 4 5" xfId="9327" xr:uid="{549AF2CA-C11D-4E51-8CF8-115B45088502}"/>
    <cellStyle name="Comma [0] 2 6 3 4 5 2" xfId="31194" xr:uid="{91BD06CB-63EE-4826-A7FB-BC39BF048282}"/>
    <cellStyle name="Comma [0] 2 6 3 4 6" xfId="9328" xr:uid="{6A87A9A3-8B90-4BFF-A053-5B26A8BEE6FA}"/>
    <cellStyle name="Comma [0] 2 6 3 4 6 2" xfId="31195" xr:uid="{0865B9EE-7269-43FA-AA8B-27C4E05A54E6}"/>
    <cellStyle name="Comma [0] 2 6 3 4 7" xfId="53635" xr:uid="{BB4651E3-D2B9-42F1-BBCA-1298A4DAA0EA}"/>
    <cellStyle name="Comma [0] 2 6 3 4 8" xfId="31186" xr:uid="{65552C73-2BF4-4CFA-B0D8-068AF3842903}"/>
    <cellStyle name="Comma [0] 2 6 3 4 9" xfId="9319" xr:uid="{FB7AB91F-1696-4BDE-BB88-1711CA3549C9}"/>
    <cellStyle name="Comma [0] 2 6 3 5" xfId="4221" xr:uid="{B547445F-14CB-4E2B-931E-20E61DCB6640}"/>
    <cellStyle name="Comma [0] 2 6 3 5 2" xfId="9330" xr:uid="{8D9084C4-3424-411F-B6EB-BFFC5C9475B9}"/>
    <cellStyle name="Comma [0] 2 6 3 5 2 2" xfId="31197" xr:uid="{C013AE67-0262-4167-854C-2AED6FD28B92}"/>
    <cellStyle name="Comma [0] 2 6 3 5 3" xfId="9331" xr:uid="{02B538A6-C983-4127-A301-9D18F8CA26C2}"/>
    <cellStyle name="Comma [0] 2 6 3 5 3 2" xfId="31198" xr:uid="{E863AB9B-EF7B-4669-9BD7-5D7DF482714B}"/>
    <cellStyle name="Comma [0] 2 6 3 5 4" xfId="9332" xr:uid="{D99DE483-2A41-4A84-95A1-BC4EF7817018}"/>
    <cellStyle name="Comma [0] 2 6 3 5 4 2" xfId="31199" xr:uid="{36EAFCCE-6520-4F0B-9C35-39F0F0AD42C2}"/>
    <cellStyle name="Comma [0] 2 6 3 5 5" xfId="9333" xr:uid="{B248AF7E-7A29-42D2-81BE-3D02CC3D43F7}"/>
    <cellStyle name="Comma [0] 2 6 3 5 5 2" xfId="31200" xr:uid="{37DD8064-9EA7-4369-B760-016671A0CF80}"/>
    <cellStyle name="Comma [0] 2 6 3 5 6" xfId="54308" xr:uid="{D27BA9CC-847E-4D4C-939D-582849B03EB2}"/>
    <cellStyle name="Comma [0] 2 6 3 5 7" xfId="31196" xr:uid="{CD9B5704-0E59-4389-8482-A4DE4161246E}"/>
    <cellStyle name="Comma [0] 2 6 3 5 8" xfId="9329" xr:uid="{6F6E40A7-4CB9-42A0-A391-3F2B6171408A}"/>
    <cellStyle name="Comma [0] 2 6 3 6" xfId="2035" xr:uid="{8ED7A374-579A-4DF6-9396-F8392EE0FBC7}"/>
    <cellStyle name="Comma [0] 2 6 3 6 2" xfId="9335" xr:uid="{9C00CCF7-535D-4596-B408-2709C934581B}"/>
    <cellStyle name="Comma [0] 2 6 3 6 2 2" xfId="31202" xr:uid="{F15A4EEE-6D9D-4E77-88F4-B983A9AFC7BB}"/>
    <cellStyle name="Comma [0] 2 6 3 6 3" xfId="9336" xr:uid="{73E70EA3-6DE7-4ECE-A081-263A53AFAECF}"/>
    <cellStyle name="Comma [0] 2 6 3 6 3 2" xfId="31203" xr:uid="{DB75243D-CB7A-484B-9F52-55265F8619FD}"/>
    <cellStyle name="Comma [0] 2 6 3 6 4" xfId="9337" xr:uid="{C64B58E1-747D-4C4B-8088-8F009277EB9B}"/>
    <cellStyle name="Comma [0] 2 6 3 6 4 2" xfId="31204" xr:uid="{546BF39D-23D1-4C73-9F52-5241290570BB}"/>
    <cellStyle name="Comma [0] 2 6 3 6 5" xfId="52124" xr:uid="{C6428BAD-040A-44E7-A46B-B1A0184D8925}"/>
    <cellStyle name="Comma [0] 2 6 3 6 6" xfId="31201" xr:uid="{E6168069-BE06-4115-82EA-E20CB7A539FA}"/>
    <cellStyle name="Comma [0] 2 6 3 6 7" xfId="9334" xr:uid="{F9054D9A-4992-4E58-869E-0481E9A12552}"/>
    <cellStyle name="Comma [0] 2 6 3 7" xfId="9338" xr:uid="{17D426D2-1EE1-470D-B45B-6FE4CBD8FD23}"/>
    <cellStyle name="Comma [0] 2 6 3 7 2" xfId="31205" xr:uid="{C7B800AF-7C70-4F9C-9598-4D73D1A11867}"/>
    <cellStyle name="Comma [0] 2 6 3 8" xfId="9339" xr:uid="{3AECB5A9-3E1E-48E2-B07E-6ECBA25A6E2A}"/>
    <cellStyle name="Comma [0] 2 6 3 8 2" xfId="31206" xr:uid="{5B547D29-AD5F-4272-8E97-8C3AE3C048A4}"/>
    <cellStyle name="Comma [0] 2 6 3 9" xfId="50604" xr:uid="{1B7F3F38-8ECE-4F6E-969F-CA7B33C2517B}"/>
    <cellStyle name="Comma [0] 2 6 4" xfId="767" xr:uid="{CCE89B4D-F2CC-4D6A-9782-0C7F8EE6E569}"/>
    <cellStyle name="Comma [0] 2 6 4 2" xfId="4470" xr:uid="{2E06F409-7427-4F2C-AAB7-CE5743E36867}"/>
    <cellStyle name="Comma [0] 2 6 4 2 2" xfId="9342" xr:uid="{F328A77C-B9DC-4695-B347-178A6E338BC1}"/>
    <cellStyle name="Comma [0] 2 6 4 2 2 2" xfId="31209" xr:uid="{9EBAFF13-07DC-441B-8135-D2BA91B95A3C}"/>
    <cellStyle name="Comma [0] 2 6 4 2 3" xfId="9343" xr:uid="{E4F333D3-7E6E-4E1A-9059-C32AC808B67A}"/>
    <cellStyle name="Comma [0] 2 6 4 2 3 2" xfId="31210" xr:uid="{73621DA9-9F17-4C1F-8131-1C9E8DBE96CF}"/>
    <cellStyle name="Comma [0] 2 6 4 2 4" xfId="9344" xr:uid="{489227C3-403B-427E-87EF-3AA7F4BF2789}"/>
    <cellStyle name="Comma [0] 2 6 4 2 4 2" xfId="31211" xr:uid="{F5C20FAD-5539-4183-B92E-6641D8296CB0}"/>
    <cellStyle name="Comma [0] 2 6 4 2 5" xfId="9345" xr:uid="{7C6CA180-F8F3-424D-A96E-5DC0B27ABD2A}"/>
    <cellStyle name="Comma [0] 2 6 4 2 5 2" xfId="31212" xr:uid="{F5A2C0C0-3055-4DB9-B441-72D0487A7396}"/>
    <cellStyle name="Comma [0] 2 6 4 2 6" xfId="54557" xr:uid="{27F6437F-67BA-4AD5-84D0-CF39982A307D}"/>
    <cellStyle name="Comma [0] 2 6 4 2 7" xfId="31208" xr:uid="{D2A9CFCD-93BB-45A8-90F0-C6F5EFB64FBB}"/>
    <cellStyle name="Comma [0] 2 6 4 2 8" xfId="9341" xr:uid="{DF77730C-ADE3-44B9-A2A5-1A2206C17CBC}"/>
    <cellStyle name="Comma [0] 2 6 4 3" xfId="2805" xr:uid="{DA762F22-B5F3-4F8D-A01D-126820CA562C}"/>
    <cellStyle name="Comma [0] 2 6 4 3 2" xfId="9347" xr:uid="{BDAABF0E-D8C3-484B-B202-E1A6C0FA5C57}"/>
    <cellStyle name="Comma [0] 2 6 4 3 2 2" xfId="31214" xr:uid="{4DD03035-04AD-44C7-9BCF-5334EE9EF5AA}"/>
    <cellStyle name="Comma [0] 2 6 4 3 3" xfId="9348" xr:uid="{1B9336EA-20DE-41DF-83DE-6C60C70479BA}"/>
    <cellStyle name="Comma [0] 2 6 4 3 3 2" xfId="31215" xr:uid="{AFD5FE72-9F8B-4B4C-8FC7-7A3B8CD9E9F2}"/>
    <cellStyle name="Comma [0] 2 6 4 3 4" xfId="9349" xr:uid="{13C54126-FCF0-4083-B462-CDABCE6D35F6}"/>
    <cellStyle name="Comma [0] 2 6 4 3 4 2" xfId="31216" xr:uid="{FE3E7FE8-721C-49C9-A21C-0B02CF6A8D0A}"/>
    <cellStyle name="Comma [0] 2 6 4 3 5" xfId="52892" xr:uid="{42F38244-BA84-487B-AE82-0C5E244E16C5}"/>
    <cellStyle name="Comma [0] 2 6 4 3 6" xfId="31213" xr:uid="{5DE66415-E09D-4EA5-9DBA-77B30601E437}"/>
    <cellStyle name="Comma [0] 2 6 4 3 7" xfId="9346" xr:uid="{BA5112A1-1316-4F66-9028-8B3F1F52E68B}"/>
    <cellStyle name="Comma [0] 2 6 4 4" xfId="9350" xr:uid="{704D16D8-3821-49EA-BBB6-77D940CD4400}"/>
    <cellStyle name="Comma [0] 2 6 4 4 2" xfId="31217" xr:uid="{C12A1BEF-E3A0-421A-BB49-5372202ED853}"/>
    <cellStyle name="Comma [0] 2 6 4 5" xfId="9351" xr:uid="{161FF958-53C2-42E9-8B75-64D7C99E6BBC}"/>
    <cellStyle name="Comma [0] 2 6 4 5 2" xfId="31218" xr:uid="{8A10CD7D-FC63-4BCE-93AE-CA7C3890A389}"/>
    <cellStyle name="Comma [0] 2 6 4 6" xfId="50859" xr:uid="{AB81BF7E-9001-41D8-8D79-1AB65AF59D55}"/>
    <cellStyle name="Comma [0] 2 6 4 7" xfId="31207" xr:uid="{1791B993-7C57-4FEC-8F68-E64C32E9047E}"/>
    <cellStyle name="Comma [0] 2 6 4 8" xfId="9340" xr:uid="{44A5B1A0-DD1B-4DE7-A5DE-B31B31B90A5A}"/>
    <cellStyle name="Comma [0] 2 6 5" xfId="1262" xr:uid="{4EC41257-F986-475B-A504-459F1E41C593}"/>
    <cellStyle name="Comma [0] 2 6 5 2" xfId="4965" xr:uid="{13E89E43-675B-41E9-BD0D-A308C53F16C3}"/>
    <cellStyle name="Comma [0] 2 6 5 2 2" xfId="9354" xr:uid="{C37475DB-0CD0-4E01-AB6E-0C29D308C90A}"/>
    <cellStyle name="Comma [0] 2 6 5 2 2 2" xfId="31221" xr:uid="{3C92BB9B-82E1-45EF-B9B2-6303E3003986}"/>
    <cellStyle name="Comma [0] 2 6 5 2 3" xfId="9355" xr:uid="{1F4CFD6D-AD72-403B-9EA4-9A93292569D8}"/>
    <cellStyle name="Comma [0] 2 6 5 2 3 2" xfId="31222" xr:uid="{AD557BCC-8FEC-4446-BA8A-D2F5B202A7A2}"/>
    <cellStyle name="Comma [0] 2 6 5 2 4" xfId="9356" xr:uid="{73ED640E-F240-40A1-A305-8252A1D4AAAB}"/>
    <cellStyle name="Comma [0] 2 6 5 2 4 2" xfId="31223" xr:uid="{C9BC5CCE-CEDE-4211-9651-39228C0CB9D7}"/>
    <cellStyle name="Comma [0] 2 6 5 2 5" xfId="9357" xr:uid="{AFBB5FDE-58EE-4815-8730-E463F4D9E816}"/>
    <cellStyle name="Comma [0] 2 6 5 2 5 2" xfId="31224" xr:uid="{99F45B8D-0B07-4517-9122-B0B182B76785}"/>
    <cellStyle name="Comma [0] 2 6 5 2 6" xfId="55052" xr:uid="{C8B52A51-67AC-4704-AF2F-2C4D823C9A22}"/>
    <cellStyle name="Comma [0] 2 6 5 2 7" xfId="31220" xr:uid="{C5ED784E-9418-4E5B-8A94-9886270890F2}"/>
    <cellStyle name="Comma [0] 2 6 5 2 8" xfId="9353" xr:uid="{717523D7-3B4D-499E-87D8-90D8A54C7F10}"/>
    <cellStyle name="Comma [0] 2 6 5 3" xfId="2307" xr:uid="{F084CA09-2F60-4562-A3BF-40AF55E511B8}"/>
    <cellStyle name="Comma [0] 2 6 5 3 2" xfId="9359" xr:uid="{D1F445B9-7E37-4F9D-8330-6F989B72DEDC}"/>
    <cellStyle name="Comma [0] 2 6 5 3 2 2" xfId="31226" xr:uid="{8364D853-7428-498F-BD46-F539AEF90E4E}"/>
    <cellStyle name="Comma [0] 2 6 5 3 3" xfId="9360" xr:uid="{64A0B8F3-5AC8-42FD-8476-BC0AF55F607A}"/>
    <cellStyle name="Comma [0] 2 6 5 3 3 2" xfId="31227" xr:uid="{4D6B86A3-E4FF-490B-B930-5F9E7447E5AC}"/>
    <cellStyle name="Comma [0] 2 6 5 3 4" xfId="9361" xr:uid="{79A46762-6152-4582-A258-DFD2F599890B}"/>
    <cellStyle name="Comma [0] 2 6 5 3 4 2" xfId="31228" xr:uid="{444B88FA-B716-4418-A2A4-65FD219C34B3}"/>
    <cellStyle name="Comma [0] 2 6 5 3 5" xfId="52395" xr:uid="{648392AD-7651-4B81-918C-B2CEBB9E1D87}"/>
    <cellStyle name="Comma [0] 2 6 5 3 6" xfId="31225" xr:uid="{8AA1BCB4-F812-4A92-9B82-D915616CB892}"/>
    <cellStyle name="Comma [0] 2 6 5 3 7" xfId="9358" xr:uid="{7799F29F-0977-41A0-A73E-CEF3C0CBE007}"/>
    <cellStyle name="Comma [0] 2 6 5 4" xfId="9362" xr:uid="{0F5BC62D-E1A1-469C-9208-2F35FB6BCF21}"/>
    <cellStyle name="Comma [0] 2 6 5 4 2" xfId="31229" xr:uid="{EC4C050F-C2DB-4043-889A-72D8AD6FF4FE}"/>
    <cellStyle name="Comma [0] 2 6 5 5" xfId="9363" xr:uid="{2DA054DD-6197-4580-96CB-E7D653088C80}"/>
    <cellStyle name="Comma [0] 2 6 5 5 2" xfId="31230" xr:uid="{17705AF6-89A4-41AA-9B43-A4E0577C7F24}"/>
    <cellStyle name="Comma [0] 2 6 5 6" xfId="51354" xr:uid="{468F6582-613A-48E0-8E2F-750AD86280B9}"/>
    <cellStyle name="Comma [0] 2 6 5 7" xfId="31219" xr:uid="{837C7BCE-3B7B-4AB4-891C-02E063B4E116}"/>
    <cellStyle name="Comma [0] 2 6 5 8" xfId="9352" xr:uid="{3C6F65A1-5564-4D17-8C83-66D65CD53496}"/>
    <cellStyle name="Comma [0] 2 6 6" xfId="3299" xr:uid="{C2081B77-09FF-4598-98EB-B03CA34ED840}"/>
    <cellStyle name="Comma [0] 2 6 6 2" xfId="5332" xr:uid="{0B458590-D72C-4F88-9F67-466F84F008A3}"/>
    <cellStyle name="Comma [0] 2 6 6 2 2" xfId="9366" xr:uid="{DA8386A5-8B27-410A-9D3E-D523B03D3E88}"/>
    <cellStyle name="Comma [0] 2 6 6 2 2 2" xfId="31233" xr:uid="{5F0BC28D-2AD8-463F-ABBD-AF0965B672B1}"/>
    <cellStyle name="Comma [0] 2 6 6 2 3" xfId="9367" xr:uid="{B5EE2B3B-D0CD-432B-AFE1-4C929E9B9692}"/>
    <cellStyle name="Comma [0] 2 6 6 2 3 2" xfId="31234" xr:uid="{7B92764F-F600-43F9-A2C5-8E2A9F65F22F}"/>
    <cellStyle name="Comma [0] 2 6 6 2 4" xfId="9368" xr:uid="{6410D8AA-CF31-462E-8D77-385E0AC14C7E}"/>
    <cellStyle name="Comma [0] 2 6 6 2 4 2" xfId="31235" xr:uid="{B7D71EC4-6300-4B49-B24E-615A2F0F9D5C}"/>
    <cellStyle name="Comma [0] 2 6 6 2 5" xfId="9369" xr:uid="{1403ED0C-C75A-4213-BB54-71CACBBDEE85}"/>
    <cellStyle name="Comma [0] 2 6 6 2 5 2" xfId="31236" xr:uid="{C66CF390-21E4-4268-A3D7-AF26974E7CAB}"/>
    <cellStyle name="Comma [0] 2 6 6 2 6" xfId="55419" xr:uid="{3EB007CD-9DF2-4E4D-B388-62B9534BAAD7}"/>
    <cellStyle name="Comma [0] 2 6 6 2 7" xfId="31232" xr:uid="{F618BEE3-2A3A-4591-A252-E6813B5271AF}"/>
    <cellStyle name="Comma [0] 2 6 6 2 8" xfId="9365" xr:uid="{3030917A-DAC5-415E-8FE8-8EB41C679C88}"/>
    <cellStyle name="Comma [0] 2 6 6 3" xfId="9370" xr:uid="{0CAAE42C-A4CB-490A-89F0-4FB1FF680E1D}"/>
    <cellStyle name="Comma [0] 2 6 6 3 2" xfId="31237" xr:uid="{88395B88-4009-4036-8662-11CE6F1B6643}"/>
    <cellStyle name="Comma [0] 2 6 6 4" xfId="9371" xr:uid="{B5D045AD-93F9-4D44-AEAB-4BBA56D64CDC}"/>
    <cellStyle name="Comma [0] 2 6 6 4 2" xfId="31238" xr:uid="{80F4A72B-EE4E-4C1E-A653-CB61D3D24D02}"/>
    <cellStyle name="Comma [0] 2 6 6 5" xfId="9372" xr:uid="{FEFE0BC3-443C-4CDB-B6B8-7736D3001BDD}"/>
    <cellStyle name="Comma [0] 2 6 6 5 2" xfId="31239" xr:uid="{8C3B32DD-2AAC-4596-AE2D-05292DFEBAE3}"/>
    <cellStyle name="Comma [0] 2 6 6 6" xfId="9373" xr:uid="{35383795-6FE3-4B94-95AC-5E8A8FE64107}"/>
    <cellStyle name="Comma [0] 2 6 6 6 2" xfId="31240" xr:uid="{917FB2B6-4036-4E2A-A5D9-49D865560746}"/>
    <cellStyle name="Comma [0] 2 6 6 7" xfId="53386" xr:uid="{D6A97308-CEAC-4B8A-9725-F70DDF954D06}"/>
    <cellStyle name="Comma [0] 2 6 6 8" xfId="31231" xr:uid="{8F2627E5-0035-4857-8BFD-6C9A048C620D}"/>
    <cellStyle name="Comma [0] 2 6 6 9" xfId="9364" xr:uid="{695E232B-3A82-4331-BD75-BE615F02B036}"/>
    <cellStyle name="Comma [0] 2 6 7" xfId="3880" xr:uid="{394EF8E1-8382-4790-817B-8174143E52F9}"/>
    <cellStyle name="Comma [0] 2 6 7 2" xfId="9375" xr:uid="{58AAE596-4DF9-4C4E-951F-61D40C7AD94A}"/>
    <cellStyle name="Comma [0] 2 6 7 2 2" xfId="31242" xr:uid="{1CD9F587-DF0C-456D-ADCE-20057846C5F0}"/>
    <cellStyle name="Comma [0] 2 6 7 3" xfId="9376" xr:uid="{CEC1E921-591E-4DBF-857E-F3573C2E5C12}"/>
    <cellStyle name="Comma [0] 2 6 7 3 2" xfId="31243" xr:uid="{27738FE4-2AC8-4682-9C4D-B307F254E4E2}"/>
    <cellStyle name="Comma [0] 2 6 7 4" xfId="9377" xr:uid="{28C2E9AE-CE90-4A74-B354-8840C2DB0ADF}"/>
    <cellStyle name="Comma [0] 2 6 7 4 2" xfId="31244" xr:uid="{B9E75D83-2033-4049-B7B2-E79310C372F2}"/>
    <cellStyle name="Comma [0] 2 6 7 5" xfId="9378" xr:uid="{612AED40-5419-4B41-87A8-343A6AB42630}"/>
    <cellStyle name="Comma [0] 2 6 7 5 2" xfId="31245" xr:uid="{5DE73A6D-FCDB-4EF1-AEA1-939F5F81B2CC}"/>
    <cellStyle name="Comma [0] 2 6 7 6" xfId="53967" xr:uid="{0D3AF601-BB09-4B8E-9BC1-2F42AD85E97E}"/>
    <cellStyle name="Comma [0] 2 6 7 7" xfId="31241" xr:uid="{19A60EFE-995D-429F-9740-E3710339BB7F}"/>
    <cellStyle name="Comma [0] 2 6 7 8" xfId="9374" xr:uid="{3AC615B1-C0DB-43ED-9509-2184F6773419}"/>
    <cellStyle name="Comma [0] 2 6 8" xfId="1787" xr:uid="{C76E095F-61F3-41DB-B51F-12C12950D7E3}"/>
    <cellStyle name="Comma [0] 2 6 8 2" xfId="9380" xr:uid="{38E18D2D-14F7-42D3-B1B2-5585C287B768}"/>
    <cellStyle name="Comma [0] 2 6 8 2 2" xfId="31247" xr:uid="{3DE0EE24-3F03-4DAB-8EE7-6E59B90FFA36}"/>
    <cellStyle name="Comma [0] 2 6 8 3" xfId="9381" xr:uid="{0FB48FB6-44C3-4FC2-BE57-4D9B68116E87}"/>
    <cellStyle name="Comma [0] 2 6 8 3 2" xfId="31248" xr:uid="{CCC4C87E-65BA-430A-AE7F-3477A3790268}"/>
    <cellStyle name="Comma [0] 2 6 8 4" xfId="9382" xr:uid="{0A9A6DC4-59D3-45B3-B13B-9D2AFF4E01E9}"/>
    <cellStyle name="Comma [0] 2 6 8 4 2" xfId="31249" xr:uid="{F7FA049D-2467-4070-90BC-43FA6AA97612}"/>
    <cellStyle name="Comma [0] 2 6 8 5" xfId="51876" xr:uid="{35BAA87E-49A5-405E-AE98-93EA5FDDD333}"/>
    <cellStyle name="Comma [0] 2 6 8 6" xfId="31246" xr:uid="{24EF0700-73A2-4410-9C84-DF428EB24181}"/>
    <cellStyle name="Comma [0] 2 6 8 7" xfId="9379" xr:uid="{8C177A57-D934-41BE-8EFC-ACBCA19F057C}"/>
    <cellStyle name="Comma [0] 2 6 9" xfId="9383" xr:uid="{9F24F2F2-C00F-456E-B41A-C1C0DC946AB7}"/>
    <cellStyle name="Comma [0] 2 6 9 2" xfId="31250" xr:uid="{CD2E31D8-482F-44CD-8034-22B23E5AEDC2}"/>
    <cellStyle name="Comma [0] 2 7" xfId="269" xr:uid="{2BBB0F95-9F7C-4CE1-8C1C-B20DE2B84F0E}"/>
    <cellStyle name="Comma [0] 2 7 10" xfId="50365" xr:uid="{455C5E45-F64B-423A-A887-8CD53CE5E860}"/>
    <cellStyle name="Comma [0] 2 7 11" xfId="31251" xr:uid="{8003AB1F-91BC-489B-97DC-7618C05A764C}"/>
    <cellStyle name="Comma [0] 2 7 12" xfId="9384" xr:uid="{25046EDE-F039-40E4-B3CE-DCBC9A9B56A9}"/>
    <cellStyle name="Comma [0] 2 7 2" xfId="581" xr:uid="{2EDEEA71-406B-414F-912C-4132109579E4}"/>
    <cellStyle name="Comma [0] 2 7 2 10" xfId="31252" xr:uid="{6E8E55BF-28AB-4A6F-A6A5-EB0286CA465C}"/>
    <cellStyle name="Comma [0] 2 7 2 11" xfId="9385" xr:uid="{838A8BD6-5BC8-4888-B17F-5FB29D8008BE}"/>
    <cellStyle name="Comma [0] 2 7 2 2" xfId="1086" xr:uid="{1A745595-9CBE-4707-9BD3-F479C9E64E48}"/>
    <cellStyle name="Comma [0] 2 7 2 2 2" xfId="4789" xr:uid="{5AD42E4F-4C9B-4D4E-9C67-CF21C378A573}"/>
    <cellStyle name="Comma [0] 2 7 2 2 2 2" xfId="9388" xr:uid="{AF5F163B-E5E4-4B98-B674-8BD7C7D93DAA}"/>
    <cellStyle name="Comma [0] 2 7 2 2 2 2 2" xfId="31255" xr:uid="{D40E135D-6F78-4B12-8537-DA8736176DC1}"/>
    <cellStyle name="Comma [0] 2 7 2 2 2 3" xfId="9389" xr:uid="{E98EE5A6-7869-4D9C-9BF1-76604FCFECBD}"/>
    <cellStyle name="Comma [0] 2 7 2 2 2 3 2" xfId="31256" xr:uid="{4EF0DC48-BD44-4B57-B443-9DE1151D3998}"/>
    <cellStyle name="Comma [0] 2 7 2 2 2 4" xfId="9390" xr:uid="{A04AA5CD-A429-49B1-BCB6-73331CDF1B34}"/>
    <cellStyle name="Comma [0] 2 7 2 2 2 4 2" xfId="31257" xr:uid="{1E6B9B6F-6E96-46AC-8777-B8A5E3B5BC5A}"/>
    <cellStyle name="Comma [0] 2 7 2 2 2 5" xfId="9391" xr:uid="{42440B9F-9BE3-4FF2-845A-0A6F7A223E1F}"/>
    <cellStyle name="Comma [0] 2 7 2 2 2 5 2" xfId="31258" xr:uid="{3870FC72-5DD7-4E0E-92E4-BA4FBA6D798E}"/>
    <cellStyle name="Comma [0] 2 7 2 2 2 6" xfId="54876" xr:uid="{5BC8A341-A090-4790-A901-AFD2EAD1AEA3}"/>
    <cellStyle name="Comma [0] 2 7 2 2 2 7" xfId="31254" xr:uid="{881C0BCA-1E24-4DB5-A6C3-296EE31CC73D}"/>
    <cellStyle name="Comma [0] 2 7 2 2 2 8" xfId="9387" xr:uid="{1C5BFA56-6617-4A04-922B-C6C99795BA38}"/>
    <cellStyle name="Comma [0] 2 7 2 2 3" xfId="3124" xr:uid="{F89B494C-68F3-45F4-A5D1-2E1B19506452}"/>
    <cellStyle name="Comma [0] 2 7 2 2 3 2" xfId="9393" xr:uid="{309C7E95-4AF2-41E7-A184-514CC43BDADE}"/>
    <cellStyle name="Comma [0] 2 7 2 2 3 2 2" xfId="31260" xr:uid="{B3B1DB91-A9B7-42E3-A724-FE25D7B826E3}"/>
    <cellStyle name="Comma [0] 2 7 2 2 3 3" xfId="9394" xr:uid="{FC6CECE8-2070-408D-8C36-CD29A8082011}"/>
    <cellStyle name="Comma [0] 2 7 2 2 3 3 2" xfId="31261" xr:uid="{E8919D36-FA13-4AD0-B4A2-2D227F0D29DF}"/>
    <cellStyle name="Comma [0] 2 7 2 2 3 4" xfId="9395" xr:uid="{E661A586-6F39-4D26-8482-E3A202A968E9}"/>
    <cellStyle name="Comma [0] 2 7 2 2 3 4 2" xfId="31262" xr:uid="{AF1F9289-E5D5-4889-BE50-1122A3CC2D7E}"/>
    <cellStyle name="Comma [0] 2 7 2 2 3 5" xfId="53211" xr:uid="{66803681-ED03-4763-AD0E-7E7119BF1D5A}"/>
    <cellStyle name="Comma [0] 2 7 2 2 3 6" xfId="31259" xr:uid="{CEDB42AF-D6AE-40F7-80FE-F7CE54E1984D}"/>
    <cellStyle name="Comma [0] 2 7 2 2 3 7" xfId="9392" xr:uid="{B27AFF50-E3E8-475E-85FE-ECCDCB38AEC7}"/>
    <cellStyle name="Comma [0] 2 7 2 2 4" xfId="9396" xr:uid="{055F0794-A699-40AD-8D39-2F3A335933E7}"/>
    <cellStyle name="Comma [0] 2 7 2 2 4 2" xfId="31263" xr:uid="{8B23AE9D-9BE0-4847-A4B0-DA7EBF75096B}"/>
    <cellStyle name="Comma [0] 2 7 2 2 5" xfId="9397" xr:uid="{3EB7C45B-19DD-4A4B-B569-211FADF32D69}"/>
    <cellStyle name="Comma [0] 2 7 2 2 5 2" xfId="31264" xr:uid="{587DBBC0-3868-40FF-8103-7AF5D9E622B5}"/>
    <cellStyle name="Comma [0] 2 7 2 2 6" xfId="51178" xr:uid="{B7B0FD41-2272-4524-9827-47BB7492A061}"/>
    <cellStyle name="Comma [0] 2 7 2 2 7" xfId="31253" xr:uid="{DDD647CF-73DF-476C-92D5-A86911FDE39B}"/>
    <cellStyle name="Comma [0] 2 7 2 2 8" xfId="9386" xr:uid="{ABCC1E2D-37B5-4E4A-ACC5-1B54F4B3BF2B}"/>
    <cellStyle name="Comma [0] 2 7 2 3" xfId="1580" xr:uid="{EB94F2EE-A272-4938-9407-DE6F9921AB6F}"/>
    <cellStyle name="Comma [0] 2 7 2 3 2" xfId="5195" xr:uid="{0710EDC6-70CA-47BE-8770-24F18D3F3156}"/>
    <cellStyle name="Comma [0] 2 7 2 3 2 2" xfId="9400" xr:uid="{2DF42C8A-53F5-457F-AB9A-42867438D967}"/>
    <cellStyle name="Comma [0] 2 7 2 3 2 2 2" xfId="31267" xr:uid="{21A56F18-AB15-42EE-85B1-B118C08E623C}"/>
    <cellStyle name="Comma [0] 2 7 2 3 2 3" xfId="9401" xr:uid="{6B536968-C1E5-43C9-917D-A66F1EF13272}"/>
    <cellStyle name="Comma [0] 2 7 2 3 2 3 2" xfId="31268" xr:uid="{619202B4-CBE1-4553-BA61-5A851046A8D4}"/>
    <cellStyle name="Comma [0] 2 7 2 3 2 4" xfId="9402" xr:uid="{4375E38B-2A53-4134-A5A5-5FCE781CF236}"/>
    <cellStyle name="Comma [0] 2 7 2 3 2 4 2" xfId="31269" xr:uid="{A327B970-8D05-45A1-8F71-F88C010BBBA4}"/>
    <cellStyle name="Comma [0] 2 7 2 3 2 5" xfId="9403" xr:uid="{8503AC39-CD12-478E-93ED-B4E3C1A57549}"/>
    <cellStyle name="Comma [0] 2 7 2 3 2 5 2" xfId="31270" xr:uid="{2462ADC2-7492-4959-B877-4396F8C15785}"/>
    <cellStyle name="Comma [0] 2 7 2 3 2 6" xfId="55282" xr:uid="{5B614C32-AD50-4766-B49E-4FE9F7CFCC9F}"/>
    <cellStyle name="Comma [0] 2 7 2 3 2 7" xfId="31266" xr:uid="{EDF4BFD3-708F-47BE-A043-05D061451EF2}"/>
    <cellStyle name="Comma [0] 2 7 2 3 2 8" xfId="9399" xr:uid="{3951C36B-6BFE-40DD-BF95-617EDA083FA3}"/>
    <cellStyle name="Comma [0] 2 7 2 3 3" xfId="2627" xr:uid="{0FD18D5F-3138-4C5C-AB28-4192A4C6CC88}"/>
    <cellStyle name="Comma [0] 2 7 2 3 3 2" xfId="9405" xr:uid="{C667ED0A-E2F4-4292-86E7-E427FE66BEB8}"/>
    <cellStyle name="Comma [0] 2 7 2 3 3 2 2" xfId="31272" xr:uid="{6CCB01DA-BE6B-4C46-A250-0DFC1840F79C}"/>
    <cellStyle name="Comma [0] 2 7 2 3 3 3" xfId="9406" xr:uid="{FB31B799-261D-4DAE-B4EB-5ACE1B1F20CB}"/>
    <cellStyle name="Comma [0] 2 7 2 3 3 3 2" xfId="31273" xr:uid="{A0C89873-7CD2-4D2A-B7F3-5F0F97CDFEC7}"/>
    <cellStyle name="Comma [0] 2 7 2 3 3 4" xfId="9407" xr:uid="{00DF8DE2-20B9-4CF0-BAFF-ECE292BF5569}"/>
    <cellStyle name="Comma [0] 2 7 2 3 3 4 2" xfId="31274" xr:uid="{57FE6CD9-A62E-4FC4-863F-D8AC320EA125}"/>
    <cellStyle name="Comma [0] 2 7 2 3 3 5" xfId="52715" xr:uid="{8819F212-63F3-4386-A1D3-16083D9AD2DE}"/>
    <cellStyle name="Comma [0] 2 7 2 3 3 6" xfId="31271" xr:uid="{B559DB8D-0B41-4E5D-9537-F36CF18F04D8}"/>
    <cellStyle name="Comma [0] 2 7 2 3 3 7" xfId="9404" xr:uid="{C944B45D-C100-473B-8A21-C1DD980D8DE9}"/>
    <cellStyle name="Comma [0] 2 7 2 3 4" xfId="9408" xr:uid="{0259A332-5747-493D-BA07-E25FCDB731B8}"/>
    <cellStyle name="Comma [0] 2 7 2 3 4 2" xfId="31275" xr:uid="{C0C286B4-4007-49D8-BE23-F1B112C42936}"/>
    <cellStyle name="Comma [0] 2 7 2 3 5" xfId="9409" xr:uid="{EA3D0A27-6964-47D4-98BA-60728A4608B6}"/>
    <cellStyle name="Comma [0] 2 7 2 3 5 2" xfId="31276" xr:uid="{751F0184-9F6A-442B-BDF6-A5C3B2075D9E}"/>
    <cellStyle name="Comma [0] 2 7 2 3 6" xfId="51672" xr:uid="{0CDC4AAB-B560-4DFC-9259-E6F43138BF6B}"/>
    <cellStyle name="Comma [0] 2 7 2 3 7" xfId="31265" xr:uid="{9B00F334-07B7-4ED7-B602-AB59BDDD2A39}"/>
    <cellStyle name="Comma [0] 2 7 2 3 8" xfId="9398" xr:uid="{48E0B9CB-6996-4F27-8CB2-CA8E17B14F5B}"/>
    <cellStyle name="Comma [0] 2 7 2 4" xfId="3619" xr:uid="{5015933E-CAF9-4E57-8FA0-8DB2C87A6E02}"/>
    <cellStyle name="Comma [0] 2 7 2 4 2" xfId="5563" xr:uid="{1306F8D2-3C2D-48E8-8C80-EC3A3DA3A9AE}"/>
    <cellStyle name="Comma [0] 2 7 2 4 2 2" xfId="9412" xr:uid="{50E7AF8B-80C9-4AFD-8278-C3A4832EE820}"/>
    <cellStyle name="Comma [0] 2 7 2 4 2 2 2" xfId="31279" xr:uid="{441B79B8-BEBD-4108-916B-CC691D25F68C}"/>
    <cellStyle name="Comma [0] 2 7 2 4 2 3" xfId="9413" xr:uid="{CA961DEC-75BC-4BBB-8572-2466AF9DCE61}"/>
    <cellStyle name="Comma [0] 2 7 2 4 2 3 2" xfId="31280" xr:uid="{33D9DA34-51B9-4737-A67B-25AFE17915E0}"/>
    <cellStyle name="Comma [0] 2 7 2 4 2 4" xfId="9414" xr:uid="{94C73171-D924-45DB-B381-E62136355F1D}"/>
    <cellStyle name="Comma [0] 2 7 2 4 2 4 2" xfId="31281" xr:uid="{2DD0B7DA-FAF2-4A82-96FC-736497E9E9AB}"/>
    <cellStyle name="Comma [0] 2 7 2 4 2 5" xfId="9415" xr:uid="{A8017A03-C5D9-48A3-8785-C7A7ED3CE490}"/>
    <cellStyle name="Comma [0] 2 7 2 4 2 5 2" xfId="31282" xr:uid="{40B54B69-E259-44CA-9899-16CFC50DB9B5}"/>
    <cellStyle name="Comma [0] 2 7 2 4 2 6" xfId="55650" xr:uid="{3F71D666-6FF5-4145-AC6B-41CD9EC3C41E}"/>
    <cellStyle name="Comma [0] 2 7 2 4 2 7" xfId="31278" xr:uid="{C76E22D7-E730-41D7-9586-60D0F6B695A0}"/>
    <cellStyle name="Comma [0] 2 7 2 4 2 8" xfId="9411" xr:uid="{B39A79EB-9B25-4669-8FEB-4385FF962929}"/>
    <cellStyle name="Comma [0] 2 7 2 4 3" xfId="9416" xr:uid="{2DE4E07F-7C51-42F7-8826-333A3B209A04}"/>
    <cellStyle name="Comma [0] 2 7 2 4 3 2" xfId="31283" xr:uid="{0549A98F-BD92-45AD-91C7-6F6D536FD28D}"/>
    <cellStyle name="Comma [0] 2 7 2 4 4" xfId="9417" xr:uid="{BBA2164F-8748-4C1A-A2EB-12C6625168AF}"/>
    <cellStyle name="Comma [0] 2 7 2 4 4 2" xfId="31284" xr:uid="{6F61BC9F-2455-4AA1-BACF-9C6A3E18C06C}"/>
    <cellStyle name="Comma [0] 2 7 2 4 5" xfId="9418" xr:uid="{F83C4150-1156-44E7-9990-6CFCF2BDC225}"/>
    <cellStyle name="Comma [0] 2 7 2 4 5 2" xfId="31285" xr:uid="{7F871B1C-CA1A-48BC-893C-4D7DB87E712B}"/>
    <cellStyle name="Comma [0] 2 7 2 4 6" xfId="9419" xr:uid="{8ED402E0-93C0-4C95-826C-72875FD08977}"/>
    <cellStyle name="Comma [0] 2 7 2 4 6 2" xfId="31286" xr:uid="{7B167DCB-5333-408E-9161-82FA25A052E2}"/>
    <cellStyle name="Comma [0] 2 7 2 4 7" xfId="53706" xr:uid="{AB096CE7-0710-4616-AAC0-813F28B23DB0}"/>
    <cellStyle name="Comma [0] 2 7 2 4 8" xfId="31277" xr:uid="{93490F84-AFDE-4983-B93D-6B76CA2A45C3}"/>
    <cellStyle name="Comma [0] 2 7 2 4 9" xfId="9410" xr:uid="{64661B60-F59C-4CE7-AFEB-48CC7AD76916}"/>
    <cellStyle name="Comma [0] 2 7 2 5" xfId="4292" xr:uid="{A2C553C7-2A24-4E65-BBDC-4E06F7C81D9E}"/>
    <cellStyle name="Comma [0] 2 7 2 5 2" xfId="9421" xr:uid="{7C0F0B98-DC38-45DC-BBFB-7B42FBD54D6D}"/>
    <cellStyle name="Comma [0] 2 7 2 5 2 2" xfId="31288" xr:uid="{660A5781-F799-4717-8E7F-C38235A68809}"/>
    <cellStyle name="Comma [0] 2 7 2 5 3" xfId="9422" xr:uid="{F65279F6-D04E-4D6F-98DC-95FC987C92AD}"/>
    <cellStyle name="Comma [0] 2 7 2 5 3 2" xfId="31289" xr:uid="{C5FB7D26-5CFC-4915-8357-A347DD3EE1DE}"/>
    <cellStyle name="Comma [0] 2 7 2 5 4" xfId="9423" xr:uid="{1ED11583-E995-46DC-AA28-FF8CF9E929E9}"/>
    <cellStyle name="Comma [0] 2 7 2 5 4 2" xfId="31290" xr:uid="{3632C4FA-B13D-47AC-80E7-E8623F2899E0}"/>
    <cellStyle name="Comma [0] 2 7 2 5 5" xfId="9424" xr:uid="{7E850E3B-F0ED-4B43-B0A0-E8E1D38B6171}"/>
    <cellStyle name="Comma [0] 2 7 2 5 5 2" xfId="31291" xr:uid="{54F9464E-87EB-4A48-B17E-E7C96206E26A}"/>
    <cellStyle name="Comma [0] 2 7 2 5 6" xfId="54379" xr:uid="{67FA367D-D681-4814-A1FB-1ED118408C65}"/>
    <cellStyle name="Comma [0] 2 7 2 5 7" xfId="31287" xr:uid="{4AFB2DEB-3F09-41C0-B174-357349C64062}"/>
    <cellStyle name="Comma [0] 2 7 2 5 8" xfId="9420" xr:uid="{D9CFCDD6-62ED-4586-948D-13B4064E5BE5}"/>
    <cellStyle name="Comma [0] 2 7 2 6" xfId="2106" xr:uid="{353B6288-14CF-4841-A5B0-A0499CD70059}"/>
    <cellStyle name="Comma [0] 2 7 2 6 2" xfId="9426" xr:uid="{49F0ACC8-FC8A-4865-A154-A2B445F2BC60}"/>
    <cellStyle name="Comma [0] 2 7 2 6 2 2" xfId="31293" xr:uid="{9D1B2492-1310-4F44-BA26-83765783329F}"/>
    <cellStyle name="Comma [0] 2 7 2 6 3" xfId="9427" xr:uid="{94DB9FC8-2B2D-4595-833D-23FD4338FE8C}"/>
    <cellStyle name="Comma [0] 2 7 2 6 3 2" xfId="31294" xr:uid="{2E6395AC-58C5-4EE7-9D7F-1867AB4E6C24}"/>
    <cellStyle name="Comma [0] 2 7 2 6 4" xfId="9428" xr:uid="{C5BCFB35-8407-4A2A-A9FA-5769DCF0DE28}"/>
    <cellStyle name="Comma [0] 2 7 2 6 4 2" xfId="31295" xr:uid="{AF62D274-BABF-4D8F-A45B-8C26103831F9}"/>
    <cellStyle name="Comma [0] 2 7 2 6 5" xfId="52195" xr:uid="{CAE420F8-F0C3-4DFF-8F38-874E07BF3633}"/>
    <cellStyle name="Comma [0] 2 7 2 6 6" xfId="31292" xr:uid="{783A5855-8749-4352-ABEB-CB3792E408D9}"/>
    <cellStyle name="Comma [0] 2 7 2 6 7" xfId="9425" xr:uid="{A7F596BD-CA74-492A-82AC-9EC1F8580A79}"/>
    <cellStyle name="Comma [0] 2 7 2 7" xfId="9429" xr:uid="{B6BBFF96-0CDE-4DEB-9D96-2608FA8FE3C3}"/>
    <cellStyle name="Comma [0] 2 7 2 7 2" xfId="31296" xr:uid="{31CEBB9B-097C-4EF1-B2C9-E09CA2E364D0}"/>
    <cellStyle name="Comma [0] 2 7 2 8" xfId="9430" xr:uid="{B81D2FC9-2AA2-4858-8744-8133EB8A2637}"/>
    <cellStyle name="Comma [0] 2 7 2 8 2" xfId="31297" xr:uid="{33845DF2-47D9-4353-B51C-9D82344E2EC8}"/>
    <cellStyle name="Comma [0] 2 7 2 9" xfId="50675" xr:uid="{79F215E1-9CE8-448A-BBAA-056A3974B4D5}"/>
    <cellStyle name="Comma [0] 2 7 3" xfId="838" xr:uid="{C0FD26BD-31C1-491A-A8A4-F019C5133A93}"/>
    <cellStyle name="Comma [0] 2 7 3 2" xfId="4541" xr:uid="{EDE741BB-311A-45A0-9AFC-297A6301F238}"/>
    <cellStyle name="Comma [0] 2 7 3 2 2" xfId="9433" xr:uid="{8888485C-3473-433B-B806-7BE3D5A3D3EC}"/>
    <cellStyle name="Comma [0] 2 7 3 2 2 2" xfId="31300" xr:uid="{7CE682C0-A17C-45D9-AEBB-D61FFDF95534}"/>
    <cellStyle name="Comma [0] 2 7 3 2 3" xfId="9434" xr:uid="{AB1F6D27-6101-44EE-B1E7-9CC2ACBA31D2}"/>
    <cellStyle name="Comma [0] 2 7 3 2 3 2" xfId="31301" xr:uid="{413A4877-296C-4A2B-8A44-E8EBBDBDCF6A}"/>
    <cellStyle name="Comma [0] 2 7 3 2 4" xfId="9435" xr:uid="{52EBC4E9-DC76-476D-B42E-1736503F27BC}"/>
    <cellStyle name="Comma [0] 2 7 3 2 4 2" xfId="31302" xr:uid="{9257B022-4E23-4834-BE39-24C3AE93201F}"/>
    <cellStyle name="Comma [0] 2 7 3 2 5" xfId="9436" xr:uid="{604B99DC-8363-4A44-85CB-57B670E139F2}"/>
    <cellStyle name="Comma [0] 2 7 3 2 5 2" xfId="31303" xr:uid="{D1325E6D-BF4F-4E44-B44D-D9F1870E628C}"/>
    <cellStyle name="Comma [0] 2 7 3 2 6" xfId="54628" xr:uid="{56D16199-5A33-43EB-9469-ED94995FBB95}"/>
    <cellStyle name="Comma [0] 2 7 3 2 7" xfId="31299" xr:uid="{B6AB0184-C4D6-40C0-87A7-DB07E85AFB2E}"/>
    <cellStyle name="Comma [0] 2 7 3 2 8" xfId="9432" xr:uid="{72967792-793B-452B-A5B3-33A931EBC484}"/>
    <cellStyle name="Comma [0] 2 7 3 3" xfId="2876" xr:uid="{801B4ED2-E3C1-43A7-B907-BE08F47E1992}"/>
    <cellStyle name="Comma [0] 2 7 3 3 2" xfId="9438" xr:uid="{6A6E5C9F-28F7-4E21-8DB8-BC7CE2288411}"/>
    <cellStyle name="Comma [0] 2 7 3 3 2 2" xfId="31305" xr:uid="{5EBA1996-35B8-47C0-BE6C-1004B3CF37FA}"/>
    <cellStyle name="Comma [0] 2 7 3 3 3" xfId="9439" xr:uid="{2F6466F0-F8F2-4245-A3A0-D3C9666D85C6}"/>
    <cellStyle name="Comma [0] 2 7 3 3 3 2" xfId="31306" xr:uid="{B152DA4B-4380-435E-BC01-4EC0D2D0E071}"/>
    <cellStyle name="Comma [0] 2 7 3 3 4" xfId="9440" xr:uid="{BF7F2E49-D437-44A8-B7E4-EAF3EDDA71B2}"/>
    <cellStyle name="Comma [0] 2 7 3 3 4 2" xfId="31307" xr:uid="{5EBE10C7-AF58-4276-896A-0FD651F88B16}"/>
    <cellStyle name="Comma [0] 2 7 3 3 5" xfId="52963" xr:uid="{52C0C9A6-A7E0-4027-B5AC-3EDAFC334CDA}"/>
    <cellStyle name="Comma [0] 2 7 3 3 6" xfId="31304" xr:uid="{288F5C14-4CD1-4D0B-93C7-DEB4E3284C08}"/>
    <cellStyle name="Comma [0] 2 7 3 3 7" xfId="9437" xr:uid="{FB6BCBFD-90D5-440A-9140-C2ED52C8E3C4}"/>
    <cellStyle name="Comma [0] 2 7 3 4" xfId="9441" xr:uid="{EFF2D1CA-EFF4-4574-8564-1273D7187511}"/>
    <cellStyle name="Comma [0] 2 7 3 4 2" xfId="31308" xr:uid="{CD23DBD4-D1F8-4AF7-8189-2DA0F04B0E9A}"/>
    <cellStyle name="Comma [0] 2 7 3 5" xfId="9442" xr:uid="{47499543-07A7-4B39-B32D-60654799F24F}"/>
    <cellStyle name="Comma [0] 2 7 3 5 2" xfId="31309" xr:uid="{541C1655-A8E3-4511-BCE7-F3D35E55531C}"/>
    <cellStyle name="Comma [0] 2 7 3 6" xfId="50930" xr:uid="{F795E898-6D98-402E-B0D4-CE8586D82C20}"/>
    <cellStyle name="Comma [0] 2 7 3 7" xfId="31298" xr:uid="{780B1952-B756-4EC8-8FCC-E22934CC8AB7}"/>
    <cellStyle name="Comma [0] 2 7 3 8" xfId="9431" xr:uid="{B2F789A3-FB0E-4581-84C0-8EACC1AE6B98}"/>
    <cellStyle name="Comma [0] 2 7 4" xfId="1333" xr:uid="{05BD3BC8-9CCA-4057-B7F7-BCDEFC4AE674}"/>
    <cellStyle name="Comma [0] 2 7 4 2" xfId="5012" xr:uid="{6DF623B8-1ED3-4073-B35A-90BC302A3B40}"/>
    <cellStyle name="Comma [0] 2 7 4 2 2" xfId="9445" xr:uid="{86185CB8-DCE2-4425-ADD4-A72BF5FC0D6F}"/>
    <cellStyle name="Comma [0] 2 7 4 2 2 2" xfId="31312" xr:uid="{8432EF56-4FE2-4E46-8B25-088321F8EB64}"/>
    <cellStyle name="Comma [0] 2 7 4 2 3" xfId="9446" xr:uid="{A90B7A00-2470-42BC-B097-B921B270D024}"/>
    <cellStyle name="Comma [0] 2 7 4 2 3 2" xfId="31313" xr:uid="{DFB83325-E2C7-487F-8D8B-97E996A0E7DE}"/>
    <cellStyle name="Comma [0] 2 7 4 2 4" xfId="9447" xr:uid="{24B4585D-0FF6-453B-A653-A35BD68F66D9}"/>
    <cellStyle name="Comma [0] 2 7 4 2 4 2" xfId="31314" xr:uid="{613786BA-5265-4D8C-8307-42F4E0C28734}"/>
    <cellStyle name="Comma [0] 2 7 4 2 5" xfId="9448" xr:uid="{02042ABB-4140-4EAC-B980-50E002E611D6}"/>
    <cellStyle name="Comma [0] 2 7 4 2 5 2" xfId="31315" xr:uid="{F11E3B90-1706-4BB2-A593-C1AA23C25E1A}"/>
    <cellStyle name="Comma [0] 2 7 4 2 6" xfId="55099" xr:uid="{3F852AB0-0957-4E8B-8606-ED3C94A1A852}"/>
    <cellStyle name="Comma [0] 2 7 4 2 7" xfId="31311" xr:uid="{E53A191A-00D1-4BB5-BD5E-8D5DF1182CAF}"/>
    <cellStyle name="Comma [0] 2 7 4 2 8" xfId="9444" xr:uid="{971D9BF4-81F4-45CB-A647-2E120CD26567}"/>
    <cellStyle name="Comma [0] 2 7 4 3" xfId="2379" xr:uid="{4AF9528E-136F-4B7D-A9A6-8DA23F4D6AFD}"/>
    <cellStyle name="Comma [0] 2 7 4 3 2" xfId="9450" xr:uid="{EC20E4BF-244B-4F53-BC6B-8D646610D758}"/>
    <cellStyle name="Comma [0] 2 7 4 3 2 2" xfId="31317" xr:uid="{9A43EA50-9EFC-4BF1-83B6-19FDEE5EDC51}"/>
    <cellStyle name="Comma [0] 2 7 4 3 3" xfId="9451" xr:uid="{36DC70E2-0468-4033-993D-988256CE4E23}"/>
    <cellStyle name="Comma [0] 2 7 4 3 3 2" xfId="31318" xr:uid="{EA900064-7AC2-47EF-B4EB-7D1E7406D97D}"/>
    <cellStyle name="Comma [0] 2 7 4 3 4" xfId="9452" xr:uid="{AB550A09-4CB1-4B26-900D-9EFC70CC26D2}"/>
    <cellStyle name="Comma [0] 2 7 4 3 4 2" xfId="31319" xr:uid="{64FEFE4B-05D6-4AEE-8ADA-2E7DB1B4199A}"/>
    <cellStyle name="Comma [0] 2 7 4 3 5" xfId="52467" xr:uid="{4C7893E8-9733-4B38-B3A9-C2E409301580}"/>
    <cellStyle name="Comma [0] 2 7 4 3 6" xfId="31316" xr:uid="{50721C7E-92F9-4B2B-8E00-85C5974AA9EE}"/>
    <cellStyle name="Comma [0] 2 7 4 3 7" xfId="9449" xr:uid="{E7337360-C661-43FE-9FAF-51531063603F}"/>
    <cellStyle name="Comma [0] 2 7 4 4" xfId="9453" xr:uid="{4A8CE46B-EF8E-46F4-A22E-EAF88C789EFF}"/>
    <cellStyle name="Comma [0] 2 7 4 4 2" xfId="31320" xr:uid="{4116435E-076A-4F1B-A582-6898D7F7D1F5}"/>
    <cellStyle name="Comma [0] 2 7 4 5" xfId="9454" xr:uid="{3326D6FF-15BC-4E41-B0AD-7FC296064F22}"/>
    <cellStyle name="Comma [0] 2 7 4 5 2" xfId="31321" xr:uid="{8B4E1817-136A-4D09-9DD4-A2A227645644}"/>
    <cellStyle name="Comma [0] 2 7 4 6" xfId="51425" xr:uid="{00C0CAF6-326C-4B8A-9521-9217DB631519}"/>
    <cellStyle name="Comma [0] 2 7 4 7" xfId="31310" xr:uid="{7C113253-97AA-4E73-960C-848AFA8E2182}"/>
    <cellStyle name="Comma [0] 2 7 4 8" xfId="9443" xr:uid="{77DC13D8-4CEC-493D-BA7F-40875AAB334E}"/>
    <cellStyle name="Comma [0] 2 7 5" xfId="3370" xr:uid="{942EC9FA-4C66-4FA9-8A9D-834320077747}"/>
    <cellStyle name="Comma [0] 2 7 5 2" xfId="5379" xr:uid="{401AF39B-4487-4BD8-81BC-4FDEF21E6655}"/>
    <cellStyle name="Comma [0] 2 7 5 2 2" xfId="9457" xr:uid="{D0F6988E-E1FF-49EC-BBE3-8DAADF67B387}"/>
    <cellStyle name="Comma [0] 2 7 5 2 2 2" xfId="31324" xr:uid="{4BECC98F-D37A-49C3-9164-56DB6E93E600}"/>
    <cellStyle name="Comma [0] 2 7 5 2 3" xfId="9458" xr:uid="{CE29DEDA-7D18-4E02-9C50-0DCBC90159F0}"/>
    <cellStyle name="Comma [0] 2 7 5 2 3 2" xfId="31325" xr:uid="{020FE3AC-28E3-4679-B32A-476B4EBDFF4A}"/>
    <cellStyle name="Comma [0] 2 7 5 2 4" xfId="9459" xr:uid="{45FF5410-4C49-41F6-B8AA-4172C95D52F7}"/>
    <cellStyle name="Comma [0] 2 7 5 2 4 2" xfId="31326" xr:uid="{0890F1FB-EDA7-48D3-A3B2-BC4106A9441D}"/>
    <cellStyle name="Comma [0] 2 7 5 2 5" xfId="9460" xr:uid="{572569E6-DE2A-46CA-BFEF-2A57CAF9744E}"/>
    <cellStyle name="Comma [0] 2 7 5 2 5 2" xfId="31327" xr:uid="{31216DFD-A15D-45DD-8EB6-EE76A085232C}"/>
    <cellStyle name="Comma [0] 2 7 5 2 6" xfId="55466" xr:uid="{D99E3B04-212C-4FDE-94D7-66F4E0B44594}"/>
    <cellStyle name="Comma [0] 2 7 5 2 7" xfId="31323" xr:uid="{61D1ABE9-3AEC-4127-B6F2-4317C309D760}"/>
    <cellStyle name="Comma [0] 2 7 5 2 8" xfId="9456" xr:uid="{81FA2621-E42F-4ABB-9F89-FE24A150D198}"/>
    <cellStyle name="Comma [0] 2 7 5 3" xfId="9461" xr:uid="{8E219D47-D08E-4C00-A6C7-0F16052C9309}"/>
    <cellStyle name="Comma [0] 2 7 5 3 2" xfId="31328" xr:uid="{A82E93AD-6F68-43E0-BBDC-A3AB2A275A31}"/>
    <cellStyle name="Comma [0] 2 7 5 4" xfId="9462" xr:uid="{D8ABDCF0-A632-4ACF-AE78-0787CC052806}"/>
    <cellStyle name="Comma [0] 2 7 5 4 2" xfId="31329" xr:uid="{446130FE-0003-4717-9DFC-78E43A3C45D2}"/>
    <cellStyle name="Comma [0] 2 7 5 5" xfId="9463" xr:uid="{461BC02A-CDE8-4538-9285-4411127B95CE}"/>
    <cellStyle name="Comma [0] 2 7 5 5 2" xfId="31330" xr:uid="{C79BCFF8-108C-45C7-86A2-5FB65ED35271}"/>
    <cellStyle name="Comma [0] 2 7 5 6" xfId="9464" xr:uid="{9CE3B4B5-44D1-4F84-926E-A3A1E532A62B}"/>
    <cellStyle name="Comma [0] 2 7 5 6 2" xfId="31331" xr:uid="{85349F39-4E74-42EA-861E-679A3CCB2FCC}"/>
    <cellStyle name="Comma [0] 2 7 5 7" xfId="53457" xr:uid="{983742B7-BA8E-4884-8412-6DCEA1060C98}"/>
    <cellStyle name="Comma [0] 2 7 5 8" xfId="31322" xr:uid="{9753CC16-343D-433B-BEFF-561F458355D9}"/>
    <cellStyle name="Comma [0] 2 7 5 9" xfId="9455" xr:uid="{F9245A78-2C5F-4746-AE98-7A4BB7EA3944}"/>
    <cellStyle name="Comma [0] 2 7 6" xfId="3983" xr:uid="{45848412-47E2-42BE-838B-152B60B47426}"/>
    <cellStyle name="Comma [0] 2 7 6 2" xfId="9466" xr:uid="{D49F8160-1E5B-44C7-981D-EBD5444E80CC}"/>
    <cellStyle name="Comma [0] 2 7 6 2 2" xfId="31333" xr:uid="{3578E8BE-06D9-40DA-B80B-DEE06C09184E}"/>
    <cellStyle name="Comma [0] 2 7 6 3" xfId="9467" xr:uid="{2AAFC87F-BC8D-477C-93A5-52B1378BED21}"/>
    <cellStyle name="Comma [0] 2 7 6 3 2" xfId="31334" xr:uid="{174524EE-6ACA-47B3-AA66-83C081862C7A}"/>
    <cellStyle name="Comma [0] 2 7 6 4" xfId="9468" xr:uid="{296C9DD1-1927-49C4-982D-5E2760F16B65}"/>
    <cellStyle name="Comma [0] 2 7 6 4 2" xfId="31335" xr:uid="{FF1594D8-781E-404E-AA3C-D3725CC3E9CA}"/>
    <cellStyle name="Comma [0] 2 7 6 5" xfId="9469" xr:uid="{8A5601DE-572F-4405-9EC3-F4032A1211CF}"/>
    <cellStyle name="Comma [0] 2 7 6 5 2" xfId="31336" xr:uid="{6EBE9175-F2BF-4734-AD37-3DB81A241188}"/>
    <cellStyle name="Comma [0] 2 7 6 6" xfId="54070" xr:uid="{5FC71C0B-DE8C-4C89-AF42-9FAF019E67B5}"/>
    <cellStyle name="Comma [0] 2 7 6 7" xfId="31332" xr:uid="{C10E9E8B-80E5-44CC-B819-149174E74B8C}"/>
    <cellStyle name="Comma [0] 2 7 6 8" xfId="9465" xr:uid="{A1EDFA9D-09A3-440A-9F14-2BA915AE806A}"/>
    <cellStyle name="Comma [0] 2 7 7" xfId="1859" xr:uid="{582AEC46-4E0B-4953-93D4-54A173B503D2}"/>
    <cellStyle name="Comma [0] 2 7 7 2" xfId="9471" xr:uid="{9E49F143-B88B-448E-8837-B1355787EC44}"/>
    <cellStyle name="Comma [0] 2 7 7 2 2" xfId="31338" xr:uid="{44C129A0-2853-491C-AA92-71D732DF7629}"/>
    <cellStyle name="Comma [0] 2 7 7 3" xfId="9472" xr:uid="{E208FD86-76E9-4DD7-8D86-772949DFA42E}"/>
    <cellStyle name="Comma [0] 2 7 7 3 2" xfId="31339" xr:uid="{0AB6F4AA-A55F-4BC6-85E6-C49F8958B383}"/>
    <cellStyle name="Comma [0] 2 7 7 4" xfId="9473" xr:uid="{17C65D2D-2D22-4DB4-BE69-23A4210E75DF}"/>
    <cellStyle name="Comma [0] 2 7 7 4 2" xfId="31340" xr:uid="{194C85BF-A6DD-43CD-82BC-EAD18627B0BA}"/>
    <cellStyle name="Comma [0] 2 7 7 5" xfId="51948" xr:uid="{8CC2EA66-D575-4454-A0EC-8D50723A5265}"/>
    <cellStyle name="Comma [0] 2 7 7 6" xfId="31337" xr:uid="{FF205EC4-9824-4491-BD5C-F8F4B252BA4F}"/>
    <cellStyle name="Comma [0] 2 7 7 7" xfId="9470" xr:uid="{32D10468-6EA8-4FEF-A627-C4EF220226E8}"/>
    <cellStyle name="Comma [0] 2 7 8" xfId="9474" xr:uid="{A3FA784A-3DE6-42FC-8436-2F223BB90CA0}"/>
    <cellStyle name="Comma [0] 2 7 8 2" xfId="31341" xr:uid="{8E5E3705-A1FC-4985-87CB-06267DF2ABF4}"/>
    <cellStyle name="Comma [0] 2 7 9" xfId="9475" xr:uid="{4FC01817-1F5F-497F-9D6F-5401C22534B2}"/>
    <cellStyle name="Comma [0] 2 7 9 2" xfId="31342" xr:uid="{BEC59CE7-5A8D-4297-98ED-D665F4E1C29A}"/>
    <cellStyle name="Comma [0] 2 8" xfId="459" xr:uid="{141933A6-3023-46CA-8C4C-136897443F67}"/>
    <cellStyle name="Comma [0] 2 8 10" xfId="31343" xr:uid="{0D782C48-A76E-4ECF-A918-6127C33F9F61}"/>
    <cellStyle name="Comma [0] 2 8 11" xfId="9476" xr:uid="{A8781BFD-E056-4851-B08A-3882BC3F9CBB}"/>
    <cellStyle name="Comma [0] 2 8 2" xfId="964" xr:uid="{11924831-E90B-4EB2-A78D-53E3E91C0CA7}"/>
    <cellStyle name="Comma [0] 2 8 2 2" xfId="4667" xr:uid="{373E99FD-9010-4E55-A3E4-BEFAAC326349}"/>
    <cellStyle name="Comma [0] 2 8 2 2 2" xfId="9479" xr:uid="{36B9807E-F40D-4FC5-B073-998B15E01549}"/>
    <cellStyle name="Comma [0] 2 8 2 2 2 2" xfId="31346" xr:uid="{1110BE1D-FD5A-4936-8C1C-1D5B4A2215AD}"/>
    <cellStyle name="Comma [0] 2 8 2 2 3" xfId="9480" xr:uid="{5A436394-4D62-45B0-B7CA-93A9CA6D585F}"/>
    <cellStyle name="Comma [0] 2 8 2 2 3 2" xfId="31347" xr:uid="{543EB438-E470-4A92-83BD-9A013B8BD6FA}"/>
    <cellStyle name="Comma [0] 2 8 2 2 4" xfId="9481" xr:uid="{57145D77-7B50-4F43-B31A-19345CAC2C96}"/>
    <cellStyle name="Comma [0] 2 8 2 2 4 2" xfId="31348" xr:uid="{8DEF3146-8EDB-4ACE-94DC-104902666F27}"/>
    <cellStyle name="Comma [0] 2 8 2 2 5" xfId="9482" xr:uid="{6880024D-D1DD-4FDA-BB6C-373EB9C272FA}"/>
    <cellStyle name="Comma [0] 2 8 2 2 5 2" xfId="31349" xr:uid="{509FCDAF-31D8-4BD0-957B-73A59C3D042D}"/>
    <cellStyle name="Comma [0] 2 8 2 2 6" xfId="54754" xr:uid="{9427810B-DA1C-4B9A-80E2-A24B7101A7E8}"/>
    <cellStyle name="Comma [0] 2 8 2 2 7" xfId="31345" xr:uid="{3F22D7AC-A4C9-4E53-962E-19F2EE75BA41}"/>
    <cellStyle name="Comma [0] 2 8 2 2 8" xfId="9478" xr:uid="{21A80928-4D51-4854-881C-95DF45EAB4FA}"/>
    <cellStyle name="Comma [0] 2 8 2 3" xfId="3002" xr:uid="{E6F3CBD6-1A17-4B67-AD4B-57075BF42EFA}"/>
    <cellStyle name="Comma [0] 2 8 2 3 2" xfId="9484" xr:uid="{D56FD74B-8108-45F5-90A8-258C9ED6DBDF}"/>
    <cellStyle name="Comma [0] 2 8 2 3 2 2" xfId="31351" xr:uid="{1DE69C44-C45C-41C7-9CD5-CE77FD6FBF66}"/>
    <cellStyle name="Comma [0] 2 8 2 3 3" xfId="9485" xr:uid="{135D67A1-C3A6-4F9C-9F1B-160D93B87AFB}"/>
    <cellStyle name="Comma [0] 2 8 2 3 3 2" xfId="31352" xr:uid="{BD15EF16-1627-4A54-89BA-E4F7F75B4A69}"/>
    <cellStyle name="Comma [0] 2 8 2 3 4" xfId="9486" xr:uid="{FBF00EFF-3420-4B45-822C-DCBFF9BB0781}"/>
    <cellStyle name="Comma [0] 2 8 2 3 4 2" xfId="31353" xr:uid="{368CBFFF-EEEE-4985-90E9-E68C346BE33D}"/>
    <cellStyle name="Comma [0] 2 8 2 3 5" xfId="53089" xr:uid="{2089DA77-1ECD-4D9D-80D6-F75BB041D1B5}"/>
    <cellStyle name="Comma [0] 2 8 2 3 6" xfId="31350" xr:uid="{AE423A21-2761-497D-8312-AC7043672972}"/>
    <cellStyle name="Comma [0] 2 8 2 3 7" xfId="9483" xr:uid="{6401152D-02D1-4C62-A63D-A8170441B354}"/>
    <cellStyle name="Comma [0] 2 8 2 4" xfId="9487" xr:uid="{7DEC2014-AD2C-4846-8166-64886B31B157}"/>
    <cellStyle name="Comma [0] 2 8 2 4 2" xfId="31354" xr:uid="{8992C0B3-6F7C-4137-9D51-42DB2AB8F60D}"/>
    <cellStyle name="Comma [0] 2 8 2 5" xfId="9488" xr:uid="{28D393B4-EA3A-496A-BB8D-228C04625E4B}"/>
    <cellStyle name="Comma [0] 2 8 2 5 2" xfId="31355" xr:uid="{CBB5AB40-D46B-407A-A0E2-30A2960FFDBB}"/>
    <cellStyle name="Comma [0] 2 8 2 6" xfId="51056" xr:uid="{A4DE915F-AB54-4138-A824-A727DE79410E}"/>
    <cellStyle name="Comma [0] 2 8 2 7" xfId="31344" xr:uid="{592920F3-2054-4F8B-AF91-6146FF3EF37D}"/>
    <cellStyle name="Comma [0] 2 8 2 8" xfId="9477" xr:uid="{DCA06847-1EDA-4CC1-B547-7469B88DD76D}"/>
    <cellStyle name="Comma [0] 2 8 3" xfId="1458" xr:uid="{6C8C3567-9B7B-4B3D-8469-0614158C9196}"/>
    <cellStyle name="Comma [0] 2 8 3 2" xfId="5103" xr:uid="{7AE19EA7-C58D-4B23-A6D2-7B27366B936E}"/>
    <cellStyle name="Comma [0] 2 8 3 2 2" xfId="9491" xr:uid="{371AC905-5C13-46A6-B148-CF021CF4CB39}"/>
    <cellStyle name="Comma [0] 2 8 3 2 2 2" xfId="31358" xr:uid="{1BC3E0F4-DFE6-4B05-95F5-67891954C226}"/>
    <cellStyle name="Comma [0] 2 8 3 2 3" xfId="9492" xr:uid="{5CFF6A9F-3525-4A76-929A-0A113F0689B8}"/>
    <cellStyle name="Comma [0] 2 8 3 2 3 2" xfId="31359" xr:uid="{85D58D18-0294-4258-999C-A7067B679FDB}"/>
    <cellStyle name="Comma [0] 2 8 3 2 4" xfId="9493" xr:uid="{6FCADAD2-DB4A-4BBF-A266-86C41F8EC95F}"/>
    <cellStyle name="Comma [0] 2 8 3 2 4 2" xfId="31360" xr:uid="{30974BB6-A90E-4629-BB9D-1838CEFCE950}"/>
    <cellStyle name="Comma [0] 2 8 3 2 5" xfId="9494" xr:uid="{17F3AFC1-9F11-483B-9945-5F4BFFEBDD6E}"/>
    <cellStyle name="Comma [0] 2 8 3 2 5 2" xfId="31361" xr:uid="{A0224399-46AD-472B-9EB3-3A45720E6C21}"/>
    <cellStyle name="Comma [0] 2 8 3 2 6" xfId="55190" xr:uid="{B6E2E492-1B69-4CB1-8CB7-61CC02C6DBC4}"/>
    <cellStyle name="Comma [0] 2 8 3 2 7" xfId="31357" xr:uid="{E69E667E-37D5-47E6-B1A1-9A4F13B800F8}"/>
    <cellStyle name="Comma [0] 2 8 3 2 8" xfId="9490" xr:uid="{9953FEB6-E98D-4C4F-9C4C-FE1857DDD920}"/>
    <cellStyle name="Comma [0] 2 8 3 3" xfId="2505" xr:uid="{7DF847C6-78DD-4F4D-8EEF-A6E7819E9025}"/>
    <cellStyle name="Comma [0] 2 8 3 3 2" xfId="9496" xr:uid="{8270A8E2-02E8-4080-A291-DE751149326B}"/>
    <cellStyle name="Comma [0] 2 8 3 3 2 2" xfId="31363" xr:uid="{2D33E24F-E20C-4329-B3C2-A418D94CC71B}"/>
    <cellStyle name="Comma [0] 2 8 3 3 3" xfId="9497" xr:uid="{66CD546F-B36D-4C31-AE9B-D4A76182D727}"/>
    <cellStyle name="Comma [0] 2 8 3 3 3 2" xfId="31364" xr:uid="{882B7A46-FFB0-4072-9CE8-F2071A7FEC3C}"/>
    <cellStyle name="Comma [0] 2 8 3 3 4" xfId="9498" xr:uid="{BD50D190-40B1-4B47-8034-58B2A9EA9EC1}"/>
    <cellStyle name="Comma [0] 2 8 3 3 4 2" xfId="31365" xr:uid="{4F3138CE-7851-4E79-BEB1-360C0160C783}"/>
    <cellStyle name="Comma [0] 2 8 3 3 5" xfId="52593" xr:uid="{D2ED25E3-7938-420C-ABF0-DCDAE4032BB9}"/>
    <cellStyle name="Comma [0] 2 8 3 3 6" xfId="31362" xr:uid="{6B971CE5-300C-4423-A935-BFAEEA771DC5}"/>
    <cellStyle name="Comma [0] 2 8 3 3 7" xfId="9495" xr:uid="{7541831D-C41F-427E-AABD-BC724D07E7FC}"/>
    <cellStyle name="Comma [0] 2 8 3 4" xfId="9499" xr:uid="{DEFC740D-87AE-4CED-BFAF-3B92CA818409}"/>
    <cellStyle name="Comma [0] 2 8 3 4 2" xfId="31366" xr:uid="{915DB10F-6A60-4712-8927-8C0C2C083888}"/>
    <cellStyle name="Comma [0] 2 8 3 5" xfId="9500" xr:uid="{907559B1-0691-4D56-8583-EFE57440FEAE}"/>
    <cellStyle name="Comma [0] 2 8 3 5 2" xfId="31367" xr:uid="{96D65E13-9866-4F4E-A64A-867ED21F2131}"/>
    <cellStyle name="Comma [0] 2 8 3 6" xfId="51550" xr:uid="{1549A6F7-F889-4A37-9A7A-DBF1697C9D42}"/>
    <cellStyle name="Comma [0] 2 8 3 7" xfId="31356" xr:uid="{BF715861-C678-4DC2-8FFB-5C2281FE4BE7}"/>
    <cellStyle name="Comma [0] 2 8 3 8" xfId="9489" xr:uid="{282900A7-9752-436C-B5EB-04ACC67D81BD}"/>
    <cellStyle name="Comma [0] 2 8 4" xfId="3497" xr:uid="{27905E52-3791-49CA-A51B-FAF7B3C5F955}"/>
    <cellStyle name="Comma [0] 2 8 4 2" xfId="5471" xr:uid="{6DC24DB3-31CE-4446-AAFC-B94B938647F2}"/>
    <cellStyle name="Comma [0] 2 8 4 2 2" xfId="9503" xr:uid="{AA599FC0-9F7D-4971-8B9D-8D97E27AD57E}"/>
    <cellStyle name="Comma [0] 2 8 4 2 2 2" xfId="31370" xr:uid="{47344C65-A58A-4D06-9CDC-6DEC22958162}"/>
    <cellStyle name="Comma [0] 2 8 4 2 3" xfId="9504" xr:uid="{7F4A301B-1E39-424A-9C8E-0C0CDEA736CC}"/>
    <cellStyle name="Comma [0] 2 8 4 2 3 2" xfId="31371" xr:uid="{E79CF772-3BA6-437B-9BE5-A4B2E8369B51}"/>
    <cellStyle name="Comma [0] 2 8 4 2 4" xfId="9505" xr:uid="{BCC390F0-206E-4835-A2D6-ADF34A53022F}"/>
    <cellStyle name="Comma [0] 2 8 4 2 4 2" xfId="31372" xr:uid="{66314C69-D890-4844-932C-C969AA47E982}"/>
    <cellStyle name="Comma [0] 2 8 4 2 5" xfId="9506" xr:uid="{860A1C11-B250-447B-9982-BB318548CD33}"/>
    <cellStyle name="Comma [0] 2 8 4 2 5 2" xfId="31373" xr:uid="{200AB6A4-C1A4-428D-AEF5-D739968A12C3}"/>
    <cellStyle name="Comma [0] 2 8 4 2 6" xfId="55558" xr:uid="{67291FDD-8B55-4FF7-BA66-4437116F17A3}"/>
    <cellStyle name="Comma [0] 2 8 4 2 7" xfId="31369" xr:uid="{A3E26D20-5536-4271-91D9-2309FFCF542E}"/>
    <cellStyle name="Comma [0] 2 8 4 2 8" xfId="9502" xr:uid="{4BD81991-7EB7-44F8-AA88-1A60628B4566}"/>
    <cellStyle name="Comma [0] 2 8 4 3" xfId="9507" xr:uid="{5B579A8F-CDBE-4210-8A63-2FF8E7985D6C}"/>
    <cellStyle name="Comma [0] 2 8 4 3 2" xfId="31374" xr:uid="{513992F3-B0E8-4457-8E9A-C7C9C34E9D29}"/>
    <cellStyle name="Comma [0] 2 8 4 4" xfId="9508" xr:uid="{159854BD-B544-4080-B924-D79FDF1AD74D}"/>
    <cellStyle name="Comma [0] 2 8 4 4 2" xfId="31375" xr:uid="{EA593351-5040-429A-B6CC-C54F4C32BB22}"/>
    <cellStyle name="Comma [0] 2 8 4 5" xfId="9509" xr:uid="{DB776F6E-6C82-4B6E-8836-ACEF263F61DE}"/>
    <cellStyle name="Comma [0] 2 8 4 5 2" xfId="31376" xr:uid="{9EAE5B59-F686-4C99-847C-0C807565DED2}"/>
    <cellStyle name="Comma [0] 2 8 4 6" xfId="9510" xr:uid="{C7A3F056-8790-4AB2-B982-A164AD6DC6D6}"/>
    <cellStyle name="Comma [0] 2 8 4 6 2" xfId="31377" xr:uid="{7206ABE1-2DF9-4274-B66E-449D71DF36D6}"/>
    <cellStyle name="Comma [0] 2 8 4 7" xfId="53584" xr:uid="{78C4F77F-3DE5-48D6-8CC1-7FF45075EF9B}"/>
    <cellStyle name="Comma [0] 2 8 4 8" xfId="31368" xr:uid="{35CBD889-98EB-4BD6-AB60-1874B2E922F6}"/>
    <cellStyle name="Comma [0] 2 8 4 9" xfId="9501" xr:uid="{BA39D215-A2C7-4406-A7A9-0EA4780AA53D}"/>
    <cellStyle name="Comma [0] 2 8 5" xfId="4170" xr:uid="{6850D4FA-3CF8-4C4D-853D-58F5657CBA87}"/>
    <cellStyle name="Comma [0] 2 8 5 2" xfId="9512" xr:uid="{3C53E14F-0E05-494A-8CDE-B324093AB87C}"/>
    <cellStyle name="Comma [0] 2 8 5 2 2" xfId="31379" xr:uid="{34743F8A-1333-4BA9-9824-467BA714C1A4}"/>
    <cellStyle name="Comma [0] 2 8 5 3" xfId="9513" xr:uid="{9F9C4914-877E-4CD1-9E1A-5CBCB0417CBC}"/>
    <cellStyle name="Comma [0] 2 8 5 3 2" xfId="31380" xr:uid="{B9CB524B-B56B-4A1F-9BAC-8821CDCE3412}"/>
    <cellStyle name="Comma [0] 2 8 5 4" xfId="9514" xr:uid="{27AF6FF8-6B0F-42F8-84F3-2DED2043CCD3}"/>
    <cellStyle name="Comma [0] 2 8 5 4 2" xfId="31381" xr:uid="{23BDDF84-1E34-4B9D-A37A-82069C9A66A5}"/>
    <cellStyle name="Comma [0] 2 8 5 5" xfId="9515" xr:uid="{D7A7BB07-D22F-4721-82D6-810F5AFD0482}"/>
    <cellStyle name="Comma [0] 2 8 5 5 2" xfId="31382" xr:uid="{979082A4-4009-454D-8664-5DFC615E39AD}"/>
    <cellStyle name="Comma [0] 2 8 5 6" xfId="54257" xr:uid="{A2AD4411-7D9A-44ED-821F-69A259A7E556}"/>
    <cellStyle name="Comma [0] 2 8 5 7" xfId="31378" xr:uid="{7C33F875-1A86-4253-8296-1516DAF44EEC}"/>
    <cellStyle name="Comma [0] 2 8 5 8" xfId="9511" xr:uid="{83A1361F-503A-4B61-AD1E-289081E680DD}"/>
    <cellStyle name="Comma [0] 2 8 6" xfId="1984" xr:uid="{9E8BF713-6404-4E61-A7E2-A0755D2A9246}"/>
    <cellStyle name="Comma [0] 2 8 6 2" xfId="9517" xr:uid="{17C92FD3-7023-41C7-B089-B4AF78F5A918}"/>
    <cellStyle name="Comma [0] 2 8 6 2 2" xfId="31384" xr:uid="{27CFE567-1778-4B9B-A1F2-C420389926A9}"/>
    <cellStyle name="Comma [0] 2 8 6 3" xfId="9518" xr:uid="{0F92A561-D121-48B3-A4AD-6AFC39CC36A9}"/>
    <cellStyle name="Comma [0] 2 8 6 3 2" xfId="31385" xr:uid="{D41C14A2-07A6-476E-A973-825F0A4FD798}"/>
    <cellStyle name="Comma [0] 2 8 6 4" xfId="9519" xr:uid="{5D18432A-BDBD-4357-9EE5-ACEAD5A6F37F}"/>
    <cellStyle name="Comma [0] 2 8 6 4 2" xfId="31386" xr:uid="{0CB8B856-307C-4E52-94A2-B0E354EBA2A0}"/>
    <cellStyle name="Comma [0] 2 8 6 5" xfId="52073" xr:uid="{2B5C23D3-EBBD-494B-BEB0-E8B0B778A6D8}"/>
    <cellStyle name="Comma [0] 2 8 6 6" xfId="31383" xr:uid="{ADF97015-4DBC-4973-8C80-0CF416A59F76}"/>
    <cellStyle name="Comma [0] 2 8 6 7" xfId="9516" xr:uid="{CCEEEBB7-FA3D-4704-84C4-B827310D6CEF}"/>
    <cellStyle name="Comma [0] 2 8 7" xfId="9520" xr:uid="{0CE1D330-A252-4F69-BFDA-FBF895A9D936}"/>
    <cellStyle name="Comma [0] 2 8 7 2" xfId="31387" xr:uid="{521EC7DD-3C14-4052-8ACD-013EE760F7F1}"/>
    <cellStyle name="Comma [0] 2 8 8" xfId="9521" xr:uid="{3C12AD30-A8AC-4198-9AD8-E31054C48989}"/>
    <cellStyle name="Comma [0] 2 8 8 2" xfId="31388" xr:uid="{C398A483-9FB0-446A-8C8D-50BE255A04F1}"/>
    <cellStyle name="Comma [0] 2 8 9" xfId="50553" xr:uid="{61368C7D-0C05-4208-94EC-954DD9FC85C5}"/>
    <cellStyle name="Comma [0] 2 9" xfId="60" xr:uid="{CAEF711E-BBA5-4B9D-AF0E-99A066474571}"/>
    <cellStyle name="Comma [0] 2 9 2" xfId="3784" xr:uid="{0FD70580-6D80-4C65-9BE6-E03E4667736C}"/>
    <cellStyle name="Comma [0] 2 9 2 2" xfId="9524" xr:uid="{6822B434-805F-496E-BF31-07131D7DEDC0}"/>
    <cellStyle name="Comma [0] 2 9 2 2 2" xfId="31391" xr:uid="{BBE9ABD8-E20E-43B5-8A5D-AD87A42B71ED}"/>
    <cellStyle name="Comma [0] 2 9 2 3" xfId="9525" xr:uid="{DCC55896-AFFD-44FC-9D44-5F37D592D12C}"/>
    <cellStyle name="Comma [0] 2 9 2 3 2" xfId="31392" xr:uid="{4FED0FDA-FB2A-400F-8D6D-EC11F5D0976E}"/>
    <cellStyle name="Comma [0] 2 9 2 4" xfId="9526" xr:uid="{3BDE7847-0601-4919-821A-22E758FEBE1D}"/>
    <cellStyle name="Comma [0] 2 9 2 4 2" xfId="31393" xr:uid="{9CB2B37E-85C8-4D22-BB8B-9C738A02BF28}"/>
    <cellStyle name="Comma [0] 2 9 2 5" xfId="9527" xr:uid="{2A96DB6A-E819-4923-861F-4C8D34044E69}"/>
    <cellStyle name="Comma [0] 2 9 2 5 2" xfId="31394" xr:uid="{1307CFA8-6B63-416D-8697-CC12480D8DEC}"/>
    <cellStyle name="Comma [0] 2 9 2 6" xfId="53871" xr:uid="{0B43B266-2251-4B9A-A0BF-089303C634BA}"/>
    <cellStyle name="Comma [0] 2 9 2 7" xfId="31390" xr:uid="{78F8A0BF-52D1-4BBD-B606-ADD0A3D85769}"/>
    <cellStyle name="Comma [0] 2 9 2 8" xfId="9523" xr:uid="{785F85F7-EEFC-4492-8310-6303218A2F82}"/>
    <cellStyle name="Comma [0] 2 9 3" xfId="2239" xr:uid="{7230B180-CFC8-48B6-9712-B22D54B3424A}"/>
    <cellStyle name="Comma [0] 2 9 3 2" xfId="9529" xr:uid="{8FD5BF6A-7CD8-414D-8F1D-0BE71C7A4415}"/>
    <cellStyle name="Comma [0] 2 9 3 2 2" xfId="31396" xr:uid="{F67E17F4-93EA-4141-9FB3-E1E39542F935}"/>
    <cellStyle name="Comma [0] 2 9 3 3" xfId="9530" xr:uid="{241A31A4-EEE1-4D4C-8172-CAB147776482}"/>
    <cellStyle name="Comma [0] 2 9 3 3 2" xfId="31397" xr:uid="{9201DB7F-C96F-4751-8EE1-B489F70C3E33}"/>
    <cellStyle name="Comma [0] 2 9 3 4" xfId="9531" xr:uid="{B576EBCA-E081-4D66-B502-123E3F809FB3}"/>
    <cellStyle name="Comma [0] 2 9 3 4 2" xfId="31398" xr:uid="{3F6F2E17-65DB-4F11-AED1-526123FF6A7D}"/>
    <cellStyle name="Comma [0] 2 9 3 5" xfId="52327" xr:uid="{5F5C69E6-1B64-40C5-BB08-2D8305E60375}"/>
    <cellStyle name="Comma [0] 2 9 3 6" xfId="31395" xr:uid="{B3525230-8588-4EDF-895C-227552468E45}"/>
    <cellStyle name="Comma [0] 2 9 3 7" xfId="9528" xr:uid="{F9FA50A2-D76E-4694-8597-30A3BBFF3B7C}"/>
    <cellStyle name="Comma [0] 2 9 4" xfId="9532" xr:uid="{5BE2DB43-16BA-4F50-B4AC-32285804D875}"/>
    <cellStyle name="Comma [0] 2 9 4 2" xfId="31399" xr:uid="{6D0A91C5-191C-489F-973B-6FA209064EF8}"/>
    <cellStyle name="Comma [0] 2 9 5" xfId="9533" xr:uid="{21FCACA6-61A2-433C-BE41-BA584FC9C0D4}"/>
    <cellStyle name="Comma [0] 2 9 5 2" xfId="31400" xr:uid="{2C395812-F948-438B-876A-177F7C06EACA}"/>
    <cellStyle name="Comma [0] 2 9 6" xfId="50160" xr:uid="{E0842C47-7F74-467E-BBAD-F2D9C467A100}"/>
    <cellStyle name="Comma [0] 2 9 7" xfId="31389" xr:uid="{045B9D30-6981-4626-8B32-7E0A4A0ABB0B}"/>
    <cellStyle name="Comma [0] 2 9 8" xfId="9522" xr:uid="{1EC724A7-A987-4E55-BADD-DFFFC9CD206C}"/>
    <cellStyle name="Comma [0] 20" xfId="27791" xr:uid="{383350AD-8A51-49F1-B86C-C1C24F45E2E5}"/>
    <cellStyle name="Comma [0] 3" xfId="67" xr:uid="{D3D9A258-F1C3-48C7-8AE9-F0E8AC0E659C}"/>
    <cellStyle name="Comma [0] 3 10" xfId="1724" xr:uid="{4CD85EFD-0FDB-434C-99D1-0A6AF565A11E}"/>
    <cellStyle name="Comma [0] 3 10 2" xfId="9536" xr:uid="{92429915-4689-4D50-A5A0-ED3335EE5BCE}"/>
    <cellStyle name="Comma [0] 3 10 2 2" xfId="31403" xr:uid="{661651FF-4BF3-4503-9938-A73824933FE6}"/>
    <cellStyle name="Comma [0] 3 10 3" xfId="9537" xr:uid="{BEADA049-4602-4344-8DF1-3ECF4094E4B3}"/>
    <cellStyle name="Comma [0] 3 10 3 2" xfId="31404" xr:uid="{8B5B0D39-9B25-46B4-B198-9FA357AE92BE}"/>
    <cellStyle name="Comma [0] 3 10 4" xfId="9538" xr:uid="{E96C0002-6C5F-495E-A76E-EC1FD027BBDA}"/>
    <cellStyle name="Comma [0] 3 10 4 2" xfId="31405" xr:uid="{842E27BA-6584-47D7-BACA-A176254A78C6}"/>
    <cellStyle name="Comma [0] 3 10 5" xfId="51813" xr:uid="{026EA5D9-E8D1-40DB-AFED-4F0E9259CA46}"/>
    <cellStyle name="Comma [0] 3 10 6" xfId="31402" xr:uid="{303FB1F0-5D7B-4344-A26B-671F9E7FD378}"/>
    <cellStyle name="Comma [0] 3 10 7" xfId="9535" xr:uid="{A4BBCDD1-7B6F-4B0E-B5C3-5707B8F61665}"/>
    <cellStyle name="Comma [0] 3 11" xfId="9539" xr:uid="{0E1EDCE1-78CF-4FE7-B817-C4E4F1A74386}"/>
    <cellStyle name="Comma [0] 3 11 2" xfId="31406" xr:uid="{D6697DA4-B262-457D-8613-4A8872DCB549}"/>
    <cellStyle name="Comma [0] 3 12" xfId="9540" xr:uid="{9AF2FB30-8319-4301-AEE0-8B3688BEFE49}"/>
    <cellStyle name="Comma [0] 3 12 2" xfId="31407" xr:uid="{CE990B62-058A-46D7-A19C-19941E97C08C}"/>
    <cellStyle name="Comma [0] 3 13" xfId="50167" xr:uid="{CB428435-3CCF-43D4-BEE5-8F24E002FF14}"/>
    <cellStyle name="Comma [0] 3 14" xfId="31401" xr:uid="{F768641C-F4AF-4D5B-8A48-21FE2A940F14}"/>
    <cellStyle name="Comma [0] 3 15" xfId="9534" xr:uid="{EC4AFDC4-A28C-41D5-98F8-AD90B61CEC35}"/>
    <cellStyle name="Comma [0] 3 2" xfId="96" xr:uid="{B0F2FCF4-0B21-4FA8-9279-A90C1CDA4612}"/>
    <cellStyle name="Comma [0] 3 2 10" xfId="9542" xr:uid="{995DD228-4517-4101-90FB-98D22AE6DF37}"/>
    <cellStyle name="Comma [0] 3 2 10 2" xfId="31409" xr:uid="{A385DE91-95C9-4CB9-9815-707B4BDE7576}"/>
    <cellStyle name="Comma [0] 3 2 11" xfId="9543" xr:uid="{DA445074-39ED-4BBB-B125-77B00EDD4D00}"/>
    <cellStyle name="Comma [0] 3 2 11 2" xfId="31410" xr:uid="{845D8D72-F09F-4A54-B38E-E384D5362FC7}"/>
    <cellStyle name="Comma [0] 3 2 12" xfId="50196" xr:uid="{23FFA6E6-F0EA-4587-BBC1-77DA059F3E31}"/>
    <cellStyle name="Comma [0] 3 2 13" xfId="31408" xr:uid="{6C38D0AD-AD7A-469D-9FEB-8AAA5C4C5971}"/>
    <cellStyle name="Comma [0] 3 2 14" xfId="9541" xr:uid="{01EC7A8E-4784-492E-BB53-A8B38547B1FE}"/>
    <cellStyle name="Comma [0] 3 2 2" xfId="202" xr:uid="{95CEFF85-513B-44DE-B9A9-E92C7212AF37}"/>
    <cellStyle name="Comma [0] 3 2 2 10" xfId="9545" xr:uid="{9A90C93B-7ABA-494B-9C1D-3B1064724C45}"/>
    <cellStyle name="Comma [0] 3 2 2 10 2" xfId="31412" xr:uid="{C5489927-9F3A-49EF-9651-CE25833DCFE8}"/>
    <cellStyle name="Comma [0] 3 2 2 11" xfId="50299" xr:uid="{160FA8B3-0EB9-4A42-A17A-61D9BC16B054}"/>
    <cellStyle name="Comma [0] 3 2 2 12" xfId="31411" xr:uid="{D9605BEE-36BD-4362-B661-079FDB3F2D47}"/>
    <cellStyle name="Comma [0] 3 2 2 13" xfId="9544" xr:uid="{638F236A-158D-4F11-912B-623D3535E123}"/>
    <cellStyle name="Comma [0] 3 2 2 2" xfId="388" xr:uid="{3187F022-E4D5-4B78-8580-04E5C2A3A6EA}"/>
    <cellStyle name="Comma [0] 3 2 2 2 10" xfId="50484" xr:uid="{A184BE19-115D-4589-B37F-AD1DED7DA6DB}"/>
    <cellStyle name="Comma [0] 3 2 2 2 11" xfId="31413" xr:uid="{7F745190-8927-4E4C-8991-280335A73970}"/>
    <cellStyle name="Comma [0] 3 2 2 2 12" xfId="9546" xr:uid="{A8322B37-FF4D-45B6-AED1-602CDE8D6103}"/>
    <cellStyle name="Comma [0] 3 2 2 2 2" xfId="660" xr:uid="{2C157DF6-DD4F-4040-8C62-3243F2A92F87}"/>
    <cellStyle name="Comma [0] 3 2 2 2 2 10" xfId="31414" xr:uid="{63CF699A-C09E-48A7-9681-70FF4E327365}"/>
    <cellStyle name="Comma [0] 3 2 2 2 2 11" xfId="9547" xr:uid="{C126F615-9940-402E-9CDA-421FAE972392}"/>
    <cellStyle name="Comma [0] 3 2 2 2 2 2" xfId="1165" xr:uid="{391B2342-5E2E-435D-9517-BBD61D86CB6F}"/>
    <cellStyle name="Comma [0] 3 2 2 2 2 2 2" xfId="4868" xr:uid="{08032356-907B-4D68-BD49-D7CCAF307123}"/>
    <cellStyle name="Comma [0] 3 2 2 2 2 2 2 2" xfId="9550" xr:uid="{0396B723-4EF6-4B56-B050-1FF8EB5D8AFB}"/>
    <cellStyle name="Comma [0] 3 2 2 2 2 2 2 2 2" xfId="31417" xr:uid="{AF4FC343-6874-4608-990C-F5E6D6E73651}"/>
    <cellStyle name="Comma [0] 3 2 2 2 2 2 2 3" xfId="9551" xr:uid="{331FDF76-40E8-49FD-B7BD-BB326C7E1DAC}"/>
    <cellStyle name="Comma [0] 3 2 2 2 2 2 2 3 2" xfId="31418" xr:uid="{394212ED-AA42-41C0-8EA9-9F071506C9A5}"/>
    <cellStyle name="Comma [0] 3 2 2 2 2 2 2 4" xfId="9552" xr:uid="{7CCD1A51-3A98-4B5F-8E33-F40FD939C551}"/>
    <cellStyle name="Comma [0] 3 2 2 2 2 2 2 4 2" xfId="31419" xr:uid="{EC4D66ED-1DA2-4CCB-89A8-536844A0008E}"/>
    <cellStyle name="Comma [0] 3 2 2 2 2 2 2 5" xfId="9553" xr:uid="{FAE3EC22-A1C3-4DA2-9C2A-58A9635DEB68}"/>
    <cellStyle name="Comma [0] 3 2 2 2 2 2 2 5 2" xfId="31420" xr:uid="{62507482-5A46-4F87-96D8-812BBB37D2D1}"/>
    <cellStyle name="Comma [0] 3 2 2 2 2 2 2 6" xfId="54955" xr:uid="{8C27DA75-26F8-4087-8A43-413922BBEBAE}"/>
    <cellStyle name="Comma [0] 3 2 2 2 2 2 2 7" xfId="31416" xr:uid="{D623971D-DF2C-404C-9709-0ACE97A53FC3}"/>
    <cellStyle name="Comma [0] 3 2 2 2 2 2 2 8" xfId="9549" xr:uid="{5FE395C3-B20E-4E88-851F-56CEC686D443}"/>
    <cellStyle name="Comma [0] 3 2 2 2 2 2 3" xfId="3203" xr:uid="{42C16424-AE8A-4E5F-B895-8F36B27C82FF}"/>
    <cellStyle name="Comma [0] 3 2 2 2 2 2 3 2" xfId="9555" xr:uid="{3C43C322-EE0F-4E97-B322-EDC1F2E81025}"/>
    <cellStyle name="Comma [0] 3 2 2 2 2 2 3 2 2" xfId="31422" xr:uid="{03FD594C-0870-498B-B40C-D72F8325A799}"/>
    <cellStyle name="Comma [0] 3 2 2 2 2 2 3 3" xfId="9556" xr:uid="{4186E52B-6134-4E72-A349-7F0CC90B6C5E}"/>
    <cellStyle name="Comma [0] 3 2 2 2 2 2 3 3 2" xfId="31423" xr:uid="{51B00358-0B17-4AEE-8DC3-515F02D259EE}"/>
    <cellStyle name="Comma [0] 3 2 2 2 2 2 3 4" xfId="9557" xr:uid="{32571EF3-78AD-4BCB-B37C-C2B71E2E3921}"/>
    <cellStyle name="Comma [0] 3 2 2 2 2 2 3 4 2" xfId="31424" xr:uid="{D5609B57-E4FA-41A3-8C9E-C478D44D7CF1}"/>
    <cellStyle name="Comma [0] 3 2 2 2 2 2 3 5" xfId="53290" xr:uid="{64FE7839-CB84-4637-B77F-07B6289FAB40}"/>
    <cellStyle name="Comma [0] 3 2 2 2 2 2 3 6" xfId="31421" xr:uid="{3C046093-408D-44AF-896C-22E042B67BB0}"/>
    <cellStyle name="Comma [0] 3 2 2 2 2 2 3 7" xfId="9554" xr:uid="{AA8D4E5C-B9BD-43F9-A1CD-1065E8A0A425}"/>
    <cellStyle name="Comma [0] 3 2 2 2 2 2 4" xfId="9558" xr:uid="{6D9C1A4B-956E-49F5-8D8B-5E0F84DA2CA8}"/>
    <cellStyle name="Comma [0] 3 2 2 2 2 2 4 2" xfId="31425" xr:uid="{77922798-4209-4266-9BEE-37FD2B8B7F7C}"/>
    <cellStyle name="Comma [0] 3 2 2 2 2 2 5" xfId="9559" xr:uid="{6BE7D73C-75E8-4573-B7C4-8927C6D9C06F}"/>
    <cellStyle name="Comma [0] 3 2 2 2 2 2 5 2" xfId="31426" xr:uid="{87691FC6-22FD-4DBD-80A4-3AC27B840ABD}"/>
    <cellStyle name="Comma [0] 3 2 2 2 2 2 6" xfId="51257" xr:uid="{20D98A20-52A3-4023-8D4E-C4407BB8A137}"/>
    <cellStyle name="Comma [0] 3 2 2 2 2 2 7" xfId="31415" xr:uid="{738F54BC-8425-4328-A704-75BE9E8A07D3}"/>
    <cellStyle name="Comma [0] 3 2 2 2 2 2 8" xfId="9548" xr:uid="{2064AC51-0972-4D7D-9467-1991E37A10A3}"/>
    <cellStyle name="Comma [0] 3 2 2 2 2 3" xfId="1659" xr:uid="{B1C358EB-8E72-41FE-A205-92C9A9E72070}"/>
    <cellStyle name="Comma [0] 3 2 2 2 2 3 2" xfId="5253" xr:uid="{D94FA880-0489-4F81-8151-3140C2CFF33F}"/>
    <cellStyle name="Comma [0] 3 2 2 2 2 3 2 2" xfId="9562" xr:uid="{AA305D87-1530-40B8-814A-81B9AE299EFA}"/>
    <cellStyle name="Comma [0] 3 2 2 2 2 3 2 2 2" xfId="31429" xr:uid="{61464979-B9EF-43A7-AED6-6FCB87C33422}"/>
    <cellStyle name="Comma [0] 3 2 2 2 2 3 2 3" xfId="9563" xr:uid="{EFEAB463-7603-4ECE-B806-F203FB6F783A}"/>
    <cellStyle name="Comma [0] 3 2 2 2 2 3 2 3 2" xfId="31430" xr:uid="{3DCF5B54-E84D-49D0-88F5-C1CCAF3F0461}"/>
    <cellStyle name="Comma [0] 3 2 2 2 2 3 2 4" xfId="9564" xr:uid="{F3636A16-25C3-4D43-BEC6-CE54148B0618}"/>
    <cellStyle name="Comma [0] 3 2 2 2 2 3 2 4 2" xfId="31431" xr:uid="{BA497A76-7D4C-4140-9A16-81366674714B}"/>
    <cellStyle name="Comma [0] 3 2 2 2 2 3 2 5" xfId="9565" xr:uid="{33D721A5-1675-4E29-9570-47681F73633A}"/>
    <cellStyle name="Comma [0] 3 2 2 2 2 3 2 5 2" xfId="31432" xr:uid="{A28E9725-AFE4-4C0B-8D48-5C7E4BF4BC9E}"/>
    <cellStyle name="Comma [0] 3 2 2 2 2 3 2 6" xfId="55340" xr:uid="{264D3651-D16B-4FED-A94C-F8DBCCD67F38}"/>
    <cellStyle name="Comma [0] 3 2 2 2 2 3 2 7" xfId="31428" xr:uid="{ED82AD8F-5F77-45E0-B521-0150B33771CF}"/>
    <cellStyle name="Comma [0] 3 2 2 2 2 3 2 8" xfId="9561" xr:uid="{3C4A9D21-DD1D-43C7-A001-33FBD546766B}"/>
    <cellStyle name="Comma [0] 3 2 2 2 2 3 3" xfId="2706" xr:uid="{CF39D587-0C27-4985-BBFB-104D3BA6D40D}"/>
    <cellStyle name="Comma [0] 3 2 2 2 2 3 3 2" xfId="9567" xr:uid="{79EC0DFB-C517-43B9-A335-EB7842CA31C8}"/>
    <cellStyle name="Comma [0] 3 2 2 2 2 3 3 2 2" xfId="31434" xr:uid="{6D0B2908-EBC4-4F68-914A-B93AEA68180F}"/>
    <cellStyle name="Comma [0] 3 2 2 2 2 3 3 3" xfId="9568" xr:uid="{148C1EA9-3BC1-4EC5-A6B3-8EB69D7C193B}"/>
    <cellStyle name="Comma [0] 3 2 2 2 2 3 3 3 2" xfId="31435" xr:uid="{9F0030C3-E5CB-4B37-A844-8C62E8306688}"/>
    <cellStyle name="Comma [0] 3 2 2 2 2 3 3 4" xfId="9569" xr:uid="{EFF9BE7F-3216-40BB-992D-BF131C1B10F4}"/>
    <cellStyle name="Comma [0] 3 2 2 2 2 3 3 4 2" xfId="31436" xr:uid="{F91285A6-0D21-4C4B-9101-E63611E15FAD}"/>
    <cellStyle name="Comma [0] 3 2 2 2 2 3 3 5" xfId="52794" xr:uid="{7107E4D3-2C1C-4CAD-8F0C-8B10DF77BFEE}"/>
    <cellStyle name="Comma [0] 3 2 2 2 2 3 3 6" xfId="31433" xr:uid="{04061C01-CFC6-4CC4-A851-BB148C2B8FEC}"/>
    <cellStyle name="Comma [0] 3 2 2 2 2 3 3 7" xfId="9566" xr:uid="{C077C2F7-870B-4318-BC61-AEC0EB03F868}"/>
    <cellStyle name="Comma [0] 3 2 2 2 2 3 4" xfId="9570" xr:uid="{EAA3606E-A804-4D5A-B164-B856E8905160}"/>
    <cellStyle name="Comma [0] 3 2 2 2 2 3 4 2" xfId="31437" xr:uid="{25EBDE7A-EF4D-4DCF-B72B-72D7A93B7191}"/>
    <cellStyle name="Comma [0] 3 2 2 2 2 3 5" xfId="9571" xr:uid="{074A2CAB-0496-465F-A496-5F2F7EE6DF12}"/>
    <cellStyle name="Comma [0] 3 2 2 2 2 3 5 2" xfId="31438" xr:uid="{FE20D481-C386-4EA6-BA59-6F0F6A594F36}"/>
    <cellStyle name="Comma [0] 3 2 2 2 2 3 6" xfId="51751" xr:uid="{B00ADD37-E83F-4065-933E-9A0EDD62EB66}"/>
    <cellStyle name="Comma [0] 3 2 2 2 2 3 7" xfId="31427" xr:uid="{1F87F5B7-046C-4419-AB53-2C1E372A7F83}"/>
    <cellStyle name="Comma [0] 3 2 2 2 2 3 8" xfId="9560" xr:uid="{0C926FED-3286-4A92-BFB0-AAC1BB74E96C}"/>
    <cellStyle name="Comma [0] 3 2 2 2 2 4" xfId="3698" xr:uid="{3B52C9AF-D2DF-43DC-B9C6-A7E43A3B60B4}"/>
    <cellStyle name="Comma [0] 3 2 2 2 2 4 2" xfId="5621" xr:uid="{A38EF484-4D2D-4048-B025-DF3DCAEBD1ED}"/>
    <cellStyle name="Comma [0] 3 2 2 2 2 4 2 2" xfId="9574" xr:uid="{90D24248-0886-4658-8ED2-288958897CEF}"/>
    <cellStyle name="Comma [0] 3 2 2 2 2 4 2 2 2" xfId="31441" xr:uid="{26D55064-4A47-49EB-ACCB-450D7EF0DD30}"/>
    <cellStyle name="Comma [0] 3 2 2 2 2 4 2 3" xfId="9575" xr:uid="{3DCB9788-4CFA-4E64-8769-4EA9F39CBEAD}"/>
    <cellStyle name="Comma [0] 3 2 2 2 2 4 2 3 2" xfId="31442" xr:uid="{DC854F75-6622-4CDF-AD62-CDB39498FC41}"/>
    <cellStyle name="Comma [0] 3 2 2 2 2 4 2 4" xfId="9576" xr:uid="{C42CC75F-947F-4749-9A32-8AEBC01C67F0}"/>
    <cellStyle name="Comma [0] 3 2 2 2 2 4 2 4 2" xfId="31443" xr:uid="{00E62D78-9B7E-45F0-85CB-4628D7A6236D}"/>
    <cellStyle name="Comma [0] 3 2 2 2 2 4 2 5" xfId="9577" xr:uid="{06A9D485-AB7B-400E-9420-C423EAC9B51C}"/>
    <cellStyle name="Comma [0] 3 2 2 2 2 4 2 5 2" xfId="31444" xr:uid="{B6E2E022-CECE-4018-AC76-9C62637C154A}"/>
    <cellStyle name="Comma [0] 3 2 2 2 2 4 2 6" xfId="55708" xr:uid="{D831CC6B-BA8F-4836-A474-B1099BB870EA}"/>
    <cellStyle name="Comma [0] 3 2 2 2 2 4 2 7" xfId="31440" xr:uid="{A41F9652-DCAA-4C40-AE62-B4FCC0580C5E}"/>
    <cellStyle name="Comma [0] 3 2 2 2 2 4 2 8" xfId="9573" xr:uid="{A88B9463-5061-4372-8EBC-1231548E5F39}"/>
    <cellStyle name="Comma [0] 3 2 2 2 2 4 3" xfId="9578" xr:uid="{04FAB971-5348-4771-8F8B-6006FCE5BAA6}"/>
    <cellStyle name="Comma [0] 3 2 2 2 2 4 3 2" xfId="31445" xr:uid="{21FF5F38-EB64-4975-BCC4-985313BDC77C}"/>
    <cellStyle name="Comma [0] 3 2 2 2 2 4 4" xfId="9579" xr:uid="{9CBA5F6A-D716-4905-AB4B-8EE5326EA14E}"/>
    <cellStyle name="Comma [0] 3 2 2 2 2 4 4 2" xfId="31446" xr:uid="{C4A7E139-88A2-4DAD-BDDF-30EF9C29C43B}"/>
    <cellStyle name="Comma [0] 3 2 2 2 2 4 5" xfId="9580" xr:uid="{6AF7ABEF-A6EB-4998-9DD9-392F39700BDD}"/>
    <cellStyle name="Comma [0] 3 2 2 2 2 4 5 2" xfId="31447" xr:uid="{AAEF532C-ED4E-4E89-9F13-12BD0992DB32}"/>
    <cellStyle name="Comma [0] 3 2 2 2 2 4 6" xfId="9581" xr:uid="{140C8F71-0D9C-4A53-99EF-A1C6D624B069}"/>
    <cellStyle name="Comma [0] 3 2 2 2 2 4 6 2" xfId="31448" xr:uid="{48809886-4D62-46F8-9960-27B7736F0BC2}"/>
    <cellStyle name="Comma [0] 3 2 2 2 2 4 7" xfId="53785" xr:uid="{60A946D4-12FD-46E3-B8D2-16C22B90FA27}"/>
    <cellStyle name="Comma [0] 3 2 2 2 2 4 8" xfId="31439" xr:uid="{F44334E8-0D38-4D0A-822F-DBFE98347077}"/>
    <cellStyle name="Comma [0] 3 2 2 2 2 4 9" xfId="9572" xr:uid="{1FD9B90E-D7CC-4369-8C22-70A2D98B69BA}"/>
    <cellStyle name="Comma [0] 3 2 2 2 2 5" xfId="4371" xr:uid="{3FDD80E5-61FE-41CF-80A6-E50242A087F6}"/>
    <cellStyle name="Comma [0] 3 2 2 2 2 5 2" xfId="9583" xr:uid="{B3BE7666-6042-49F7-8211-A1FD39EA63AE}"/>
    <cellStyle name="Comma [0] 3 2 2 2 2 5 2 2" xfId="31450" xr:uid="{3F79064A-D6D6-40C4-AD77-BBE8E4A82718}"/>
    <cellStyle name="Comma [0] 3 2 2 2 2 5 3" xfId="9584" xr:uid="{D21DCE1A-CCC0-4B55-A34D-22BF08A84A76}"/>
    <cellStyle name="Comma [0] 3 2 2 2 2 5 3 2" xfId="31451" xr:uid="{2F7A3D6E-53B3-4E0C-BAE1-5E70649FF481}"/>
    <cellStyle name="Comma [0] 3 2 2 2 2 5 4" xfId="9585" xr:uid="{12283EB6-CEE6-4DFB-A640-CC3A6B6303CF}"/>
    <cellStyle name="Comma [0] 3 2 2 2 2 5 4 2" xfId="31452" xr:uid="{DF5ECBDC-2045-4134-92AE-9D5BB41CCB8D}"/>
    <cellStyle name="Comma [0] 3 2 2 2 2 5 5" xfId="9586" xr:uid="{14683DC8-9037-4A95-9748-505AB7142E71}"/>
    <cellStyle name="Comma [0] 3 2 2 2 2 5 5 2" xfId="31453" xr:uid="{22BF3DA2-9E12-49C6-92AD-1F4FF7E0F3C4}"/>
    <cellStyle name="Comma [0] 3 2 2 2 2 5 6" xfId="54458" xr:uid="{2AB79F06-66FF-4753-94B5-D10E5B09C1ED}"/>
    <cellStyle name="Comma [0] 3 2 2 2 2 5 7" xfId="31449" xr:uid="{A3448403-0CEB-4E62-92E5-E9F4B7A17B6C}"/>
    <cellStyle name="Comma [0] 3 2 2 2 2 5 8" xfId="9582" xr:uid="{48B69C58-654D-4BEE-B188-95287CE159AE}"/>
    <cellStyle name="Comma [0] 3 2 2 2 2 6" xfId="2185" xr:uid="{30CF0CED-03F7-4820-8A56-EFAD2F6C2594}"/>
    <cellStyle name="Comma [0] 3 2 2 2 2 6 2" xfId="9588" xr:uid="{9CA6CC1B-7D71-4924-B168-00C9AB87C2A0}"/>
    <cellStyle name="Comma [0] 3 2 2 2 2 6 2 2" xfId="31455" xr:uid="{0C2BA474-2CE5-4F50-A309-FB1EEBE376A2}"/>
    <cellStyle name="Comma [0] 3 2 2 2 2 6 3" xfId="9589" xr:uid="{E67C4A16-BC1D-4A15-9739-76580476DA4D}"/>
    <cellStyle name="Comma [0] 3 2 2 2 2 6 3 2" xfId="31456" xr:uid="{C3B55F82-6970-4DB9-838E-7F81890056D7}"/>
    <cellStyle name="Comma [0] 3 2 2 2 2 6 4" xfId="9590" xr:uid="{45733FE9-28E1-49E0-8FD5-C2A76085D741}"/>
    <cellStyle name="Comma [0] 3 2 2 2 2 6 4 2" xfId="31457" xr:uid="{E8F883E7-6403-488A-95CE-F328A20DAB95}"/>
    <cellStyle name="Comma [0] 3 2 2 2 2 6 5" xfId="52274" xr:uid="{7316C0E6-039B-484A-97E4-6C3D6F579DF5}"/>
    <cellStyle name="Comma [0] 3 2 2 2 2 6 6" xfId="31454" xr:uid="{3B0800AC-A75E-47FE-96D8-323E76AA0FC7}"/>
    <cellStyle name="Comma [0] 3 2 2 2 2 6 7" xfId="9587" xr:uid="{4BE49654-3E61-4128-B3D1-3D72B285A797}"/>
    <cellStyle name="Comma [0] 3 2 2 2 2 7" xfId="9591" xr:uid="{BCE262FF-580F-44D1-B0F9-925749C7E0DA}"/>
    <cellStyle name="Comma [0] 3 2 2 2 2 7 2" xfId="31458" xr:uid="{415F0E0A-563F-463A-A576-D661F757F393}"/>
    <cellStyle name="Comma [0] 3 2 2 2 2 8" xfId="9592" xr:uid="{A0A5F238-BAF8-4021-8B04-6AFA34854188}"/>
    <cellStyle name="Comma [0] 3 2 2 2 2 8 2" xfId="31459" xr:uid="{A71E6AD2-BD80-4A6B-B421-B5412536EB51}"/>
    <cellStyle name="Comma [0] 3 2 2 2 2 9" xfId="50754" xr:uid="{1DF44B60-7244-4D61-9D08-BBA11FB078B2}"/>
    <cellStyle name="Comma [0] 3 2 2 2 3" xfId="917" xr:uid="{CC6F5484-B02B-41DB-AD02-3EA796088F59}"/>
    <cellStyle name="Comma [0] 3 2 2 2 3 2" xfId="4620" xr:uid="{185AA415-FD04-454E-BD91-B28EF132C2C3}"/>
    <cellStyle name="Comma [0] 3 2 2 2 3 2 2" xfId="9595" xr:uid="{18D3DA6E-627B-4E19-A51A-CF4759AE9A91}"/>
    <cellStyle name="Comma [0] 3 2 2 2 3 2 2 2" xfId="31462" xr:uid="{C9D1BDB2-C373-4249-A0F1-7008D45D5FC3}"/>
    <cellStyle name="Comma [0] 3 2 2 2 3 2 3" xfId="9596" xr:uid="{597A241B-B7A8-4AC3-B9DF-12B76AF4F217}"/>
    <cellStyle name="Comma [0] 3 2 2 2 3 2 3 2" xfId="31463" xr:uid="{2200DF1F-E6BF-44E2-B39A-3BBCD8BC4F13}"/>
    <cellStyle name="Comma [0] 3 2 2 2 3 2 4" xfId="9597" xr:uid="{7BEB3F7C-86B2-4B75-A73F-9B878749BF7D}"/>
    <cellStyle name="Comma [0] 3 2 2 2 3 2 4 2" xfId="31464" xr:uid="{4191CE2B-B677-4315-A9E0-8903D7B747D3}"/>
    <cellStyle name="Comma [0] 3 2 2 2 3 2 5" xfId="9598" xr:uid="{0CF9ECB9-205A-4540-8137-45371EBD5E63}"/>
    <cellStyle name="Comma [0] 3 2 2 2 3 2 5 2" xfId="31465" xr:uid="{02BDAB67-1C43-43D1-95A7-23586E30A31E}"/>
    <cellStyle name="Comma [0] 3 2 2 2 3 2 6" xfId="54707" xr:uid="{09239E05-28CA-4D08-83A2-A7C8A443CB7A}"/>
    <cellStyle name="Comma [0] 3 2 2 2 3 2 7" xfId="31461" xr:uid="{CD501736-0EBB-4F6B-ABE2-90CE9CEBDD71}"/>
    <cellStyle name="Comma [0] 3 2 2 2 3 2 8" xfId="9594" xr:uid="{FB0090E5-DA93-4DC5-A4FB-C8A0A5DADA03}"/>
    <cellStyle name="Comma [0] 3 2 2 2 3 3" xfId="2955" xr:uid="{049EF463-A598-4FCF-B5CB-72EE60DC8005}"/>
    <cellStyle name="Comma [0] 3 2 2 2 3 3 2" xfId="9600" xr:uid="{75140435-AE4B-4F7C-ADCA-60196FD73829}"/>
    <cellStyle name="Comma [0] 3 2 2 2 3 3 2 2" xfId="31467" xr:uid="{DC22BD8D-CF1B-4CA6-98DB-31181B71BF4E}"/>
    <cellStyle name="Comma [0] 3 2 2 2 3 3 3" xfId="9601" xr:uid="{41A22079-379D-4CAE-8422-7AC7C047F02D}"/>
    <cellStyle name="Comma [0] 3 2 2 2 3 3 3 2" xfId="31468" xr:uid="{B6302530-5001-4C30-A451-9BD5761E9115}"/>
    <cellStyle name="Comma [0] 3 2 2 2 3 3 4" xfId="9602" xr:uid="{1589F977-1C90-40D3-988C-9A024FBF32A6}"/>
    <cellStyle name="Comma [0] 3 2 2 2 3 3 4 2" xfId="31469" xr:uid="{6CBABE26-7EA0-4B9B-AE45-8B9D81471D29}"/>
    <cellStyle name="Comma [0] 3 2 2 2 3 3 5" xfId="53042" xr:uid="{C26487C9-87AE-40C7-A612-328A133264F4}"/>
    <cellStyle name="Comma [0] 3 2 2 2 3 3 6" xfId="31466" xr:uid="{5D302199-6C44-484B-889B-3C269AAA2209}"/>
    <cellStyle name="Comma [0] 3 2 2 2 3 3 7" xfId="9599" xr:uid="{D4559CE4-7E1D-4302-92FC-66F024B68936}"/>
    <cellStyle name="Comma [0] 3 2 2 2 3 4" xfId="9603" xr:uid="{3513A6A6-2A02-48EA-A702-725DC1602AF6}"/>
    <cellStyle name="Comma [0] 3 2 2 2 3 4 2" xfId="31470" xr:uid="{9A899CA8-6B02-4E2C-9160-1584C58808FA}"/>
    <cellStyle name="Comma [0] 3 2 2 2 3 5" xfId="9604" xr:uid="{7545369A-0302-403A-B148-AEFAB079D970}"/>
    <cellStyle name="Comma [0] 3 2 2 2 3 5 2" xfId="31471" xr:uid="{EA02D3C7-364F-43D1-8ACB-1E5F914B205A}"/>
    <cellStyle name="Comma [0] 3 2 2 2 3 6" xfId="51009" xr:uid="{669C3CC7-14AE-498F-A0EC-30303E9E7D0E}"/>
    <cellStyle name="Comma [0] 3 2 2 2 3 7" xfId="31460" xr:uid="{2CA44ABF-139D-4E12-9C94-193A8DFCD9C8}"/>
    <cellStyle name="Comma [0] 3 2 2 2 3 8" xfId="9593" xr:uid="{8B3D6116-BC6D-453B-B5DA-46AA377DBA13}"/>
    <cellStyle name="Comma [0] 3 2 2 2 4" xfId="1412" xr:uid="{C828E6D5-27F6-4B7F-AC2E-1E1BC571B92B}"/>
    <cellStyle name="Comma [0] 3 2 2 2 4 2" xfId="5069" xr:uid="{95F8DF91-03B3-4388-B87D-BB07E32F0397}"/>
    <cellStyle name="Comma [0] 3 2 2 2 4 2 2" xfId="9607" xr:uid="{2EE3F717-C390-4ABF-93C9-E97B5DCC8D07}"/>
    <cellStyle name="Comma [0] 3 2 2 2 4 2 2 2" xfId="31474" xr:uid="{B61E1D7F-0A3B-4046-BA8C-9EBE845205EE}"/>
    <cellStyle name="Comma [0] 3 2 2 2 4 2 3" xfId="9608" xr:uid="{E94293FB-C93E-473E-AC20-98C533739282}"/>
    <cellStyle name="Comma [0] 3 2 2 2 4 2 3 2" xfId="31475" xr:uid="{B2FE69F0-2A75-4313-BBD3-CE816CE01DD8}"/>
    <cellStyle name="Comma [0] 3 2 2 2 4 2 4" xfId="9609" xr:uid="{B4279B56-AB57-4860-823E-04A334AFF360}"/>
    <cellStyle name="Comma [0] 3 2 2 2 4 2 4 2" xfId="31476" xr:uid="{DA40329B-FCC9-4E94-A7F5-1D6F4250CA78}"/>
    <cellStyle name="Comma [0] 3 2 2 2 4 2 5" xfId="9610" xr:uid="{95C268AC-E8D7-4962-A0CE-582F877B9D59}"/>
    <cellStyle name="Comma [0] 3 2 2 2 4 2 5 2" xfId="31477" xr:uid="{0612ABB2-6B9B-421B-8A4F-65DDEA958D0B}"/>
    <cellStyle name="Comma [0] 3 2 2 2 4 2 6" xfId="55156" xr:uid="{649341E3-15C8-4D9D-ACBA-1AA4CAAB9CC6}"/>
    <cellStyle name="Comma [0] 3 2 2 2 4 2 7" xfId="31473" xr:uid="{8B643E90-A98C-4A80-8E8D-99F637441174}"/>
    <cellStyle name="Comma [0] 3 2 2 2 4 2 8" xfId="9606" xr:uid="{75E46C61-F508-4884-8D67-D940340794AB}"/>
    <cellStyle name="Comma [0] 3 2 2 2 4 3" xfId="2458" xr:uid="{267831F8-80C4-4DB3-86B2-F76CED81C1C7}"/>
    <cellStyle name="Comma [0] 3 2 2 2 4 3 2" xfId="9612" xr:uid="{3D255C59-A196-4931-997C-A9F00491F7DA}"/>
    <cellStyle name="Comma [0] 3 2 2 2 4 3 2 2" xfId="31479" xr:uid="{F14B8450-AC99-487E-8B25-98831D41DBC0}"/>
    <cellStyle name="Comma [0] 3 2 2 2 4 3 3" xfId="9613" xr:uid="{D15AC1C3-1435-4A7F-B76A-A288020E35C0}"/>
    <cellStyle name="Comma [0] 3 2 2 2 4 3 3 2" xfId="31480" xr:uid="{AE271D56-8FD1-41EA-99A0-97FF65D438CB}"/>
    <cellStyle name="Comma [0] 3 2 2 2 4 3 4" xfId="9614" xr:uid="{84A48C5D-B17A-43A7-8DC6-0A5088695D5F}"/>
    <cellStyle name="Comma [0] 3 2 2 2 4 3 4 2" xfId="31481" xr:uid="{26AA530F-A77D-48A8-A48C-55747F1BCE3D}"/>
    <cellStyle name="Comma [0] 3 2 2 2 4 3 5" xfId="52546" xr:uid="{8889BE87-7578-4325-B121-54F39F712C0B}"/>
    <cellStyle name="Comma [0] 3 2 2 2 4 3 6" xfId="31478" xr:uid="{9046EEB9-0D00-4EE2-B7E7-B4B50C63947B}"/>
    <cellStyle name="Comma [0] 3 2 2 2 4 3 7" xfId="9611" xr:uid="{89DA956F-08FD-4EE0-9069-C076D40C232C}"/>
    <cellStyle name="Comma [0] 3 2 2 2 4 4" xfId="9615" xr:uid="{BBE4E9EE-AD3B-4337-B33C-9092FD42BA63}"/>
    <cellStyle name="Comma [0] 3 2 2 2 4 4 2" xfId="31482" xr:uid="{98A658BC-9434-4F0F-B02A-084502451D7E}"/>
    <cellStyle name="Comma [0] 3 2 2 2 4 5" xfId="9616" xr:uid="{5BCB5C07-F5FE-442E-B238-80B742FF5205}"/>
    <cellStyle name="Comma [0] 3 2 2 2 4 5 2" xfId="31483" xr:uid="{6B285797-F366-4AF3-A065-5BEADF4B29F8}"/>
    <cellStyle name="Comma [0] 3 2 2 2 4 6" xfId="51504" xr:uid="{249A6567-FB17-4C87-8EAB-A678EDBC394E}"/>
    <cellStyle name="Comma [0] 3 2 2 2 4 7" xfId="31472" xr:uid="{83200836-E41F-4D90-A938-04274E7BDCFE}"/>
    <cellStyle name="Comma [0] 3 2 2 2 4 8" xfId="9605" xr:uid="{1A4E87AE-7801-4205-89C9-95CE6BEB2956}"/>
    <cellStyle name="Comma [0] 3 2 2 2 5" xfId="3449" xr:uid="{0F37CE85-651E-48C1-A3C2-DB61A8D6392D}"/>
    <cellStyle name="Comma [0] 3 2 2 2 5 2" xfId="5437" xr:uid="{284AB875-3A86-41E7-972C-098A6772AECA}"/>
    <cellStyle name="Comma [0] 3 2 2 2 5 2 2" xfId="9619" xr:uid="{46524187-59B1-423F-ABF0-FBC2C3C0337D}"/>
    <cellStyle name="Comma [0] 3 2 2 2 5 2 2 2" xfId="31486" xr:uid="{23FA2576-E5D3-466E-BC4B-34193012DE20}"/>
    <cellStyle name="Comma [0] 3 2 2 2 5 2 3" xfId="9620" xr:uid="{CB9B2C35-BB09-4C6A-B44A-36531EAA7035}"/>
    <cellStyle name="Comma [0] 3 2 2 2 5 2 3 2" xfId="31487" xr:uid="{036B93B4-2FBE-4916-AE1E-178D889AB498}"/>
    <cellStyle name="Comma [0] 3 2 2 2 5 2 4" xfId="9621" xr:uid="{021FFCD6-E177-4564-9CF7-4A3D4D4D8EF0}"/>
    <cellStyle name="Comma [0] 3 2 2 2 5 2 4 2" xfId="31488" xr:uid="{5BB6117B-E7D1-41B0-9211-5F43DC43F2B1}"/>
    <cellStyle name="Comma [0] 3 2 2 2 5 2 5" xfId="9622" xr:uid="{5B5EDB5A-BD29-40E2-A831-BD2242CEE971}"/>
    <cellStyle name="Comma [0] 3 2 2 2 5 2 5 2" xfId="31489" xr:uid="{F888FB26-6902-4A03-BA94-E2063FB561D7}"/>
    <cellStyle name="Comma [0] 3 2 2 2 5 2 6" xfId="55524" xr:uid="{C80207A3-31C8-415A-A57D-56CD85B42C8C}"/>
    <cellStyle name="Comma [0] 3 2 2 2 5 2 7" xfId="31485" xr:uid="{73961F07-1D42-484A-B7FD-EBD65EBD45B1}"/>
    <cellStyle name="Comma [0] 3 2 2 2 5 2 8" xfId="9618" xr:uid="{9D0451DC-86F4-4534-B2FA-523E8DA3B216}"/>
    <cellStyle name="Comma [0] 3 2 2 2 5 3" xfId="9623" xr:uid="{B1522627-262D-47EC-BD9E-A9A3192DF8F4}"/>
    <cellStyle name="Comma [0] 3 2 2 2 5 3 2" xfId="31490" xr:uid="{2CA576DA-7233-4E84-933A-9ABAD11822B0}"/>
    <cellStyle name="Comma [0] 3 2 2 2 5 4" xfId="9624" xr:uid="{C86CA06F-F2F5-4ED3-B1B4-B833308993EB}"/>
    <cellStyle name="Comma [0] 3 2 2 2 5 4 2" xfId="31491" xr:uid="{45092500-C8A6-46C8-B65D-CAD03D72BEDD}"/>
    <cellStyle name="Comma [0] 3 2 2 2 5 5" xfId="9625" xr:uid="{AE506CF0-E0A2-4C1F-BD51-FA2E94031717}"/>
    <cellStyle name="Comma [0] 3 2 2 2 5 5 2" xfId="31492" xr:uid="{C894F353-8988-4BA3-9C1A-D8CACFB980EC}"/>
    <cellStyle name="Comma [0] 3 2 2 2 5 6" xfId="9626" xr:uid="{C2781125-BA07-447B-AF0B-5D9DAFB5DAAB}"/>
    <cellStyle name="Comma [0] 3 2 2 2 5 6 2" xfId="31493" xr:uid="{0DD7C615-6178-480F-B848-1A46C20FC543}"/>
    <cellStyle name="Comma [0] 3 2 2 2 5 7" xfId="53536" xr:uid="{F94E3EDE-510E-4E29-B590-D61485D522B5}"/>
    <cellStyle name="Comma [0] 3 2 2 2 5 8" xfId="31484" xr:uid="{6F5510B2-A055-4816-A4C4-C7D5D668576C}"/>
    <cellStyle name="Comma [0] 3 2 2 2 5 9" xfId="9617" xr:uid="{A3413F05-7BD7-4040-9664-E8F9AB3E5B75}"/>
    <cellStyle name="Comma [0] 3 2 2 2 6" xfId="4102" xr:uid="{039BDEF3-F47D-4DC0-8D16-DBFF71293C04}"/>
    <cellStyle name="Comma [0] 3 2 2 2 6 2" xfId="9628" xr:uid="{B984E08C-AEF7-4E39-8CA8-8ACD209C4C33}"/>
    <cellStyle name="Comma [0] 3 2 2 2 6 2 2" xfId="31495" xr:uid="{912E614F-3B30-4630-9DA0-AAE9AD295EF3}"/>
    <cellStyle name="Comma [0] 3 2 2 2 6 3" xfId="9629" xr:uid="{800B7135-A018-4193-BF31-E392DF8EE67C}"/>
    <cellStyle name="Comma [0] 3 2 2 2 6 3 2" xfId="31496" xr:uid="{CA03793A-E6B8-42CF-BEFF-3811CCF55FC8}"/>
    <cellStyle name="Comma [0] 3 2 2 2 6 4" xfId="9630" xr:uid="{8ED9F55D-D2D7-4F5F-B5F1-9A9B2881FDB3}"/>
    <cellStyle name="Comma [0] 3 2 2 2 6 4 2" xfId="31497" xr:uid="{8F136124-697D-4892-908D-6C2A4C53D839}"/>
    <cellStyle name="Comma [0] 3 2 2 2 6 5" xfId="9631" xr:uid="{1837BF84-101C-4F97-B796-A2970731ED31}"/>
    <cellStyle name="Comma [0] 3 2 2 2 6 5 2" xfId="31498" xr:uid="{616CCD58-1D55-4CA3-934F-F7CA3661669B}"/>
    <cellStyle name="Comma [0] 3 2 2 2 6 6" xfId="54189" xr:uid="{877ADF8C-6B2F-4F80-B967-2FADB069F41E}"/>
    <cellStyle name="Comma [0] 3 2 2 2 6 7" xfId="31494" xr:uid="{C61A5C6F-B1E1-4E57-98EB-0C6A6C49DC85}"/>
    <cellStyle name="Comma [0] 3 2 2 2 6 8" xfId="9627" xr:uid="{418F7EE6-3640-45EA-A165-322D25D8A47A}"/>
    <cellStyle name="Comma [0] 3 2 2 2 7" xfId="1938" xr:uid="{6B311002-6BA7-44FF-8641-A3FE814A87CA}"/>
    <cellStyle name="Comma [0] 3 2 2 2 7 2" xfId="9633" xr:uid="{0C011ACD-FF56-4ECA-9955-8DE3F1BDBDC7}"/>
    <cellStyle name="Comma [0] 3 2 2 2 7 2 2" xfId="31500" xr:uid="{940FC9C8-33BB-471E-BFC7-2024CE382AC4}"/>
    <cellStyle name="Comma [0] 3 2 2 2 7 3" xfId="9634" xr:uid="{6DD47C0B-BE3D-457B-98EF-D88C84DD6D90}"/>
    <cellStyle name="Comma [0] 3 2 2 2 7 3 2" xfId="31501" xr:uid="{244CA7F5-7789-4AAA-96A7-794891CFA04B}"/>
    <cellStyle name="Comma [0] 3 2 2 2 7 4" xfId="9635" xr:uid="{2BEC259F-4939-4D98-AE68-6312DB009013}"/>
    <cellStyle name="Comma [0] 3 2 2 2 7 4 2" xfId="31502" xr:uid="{97BB8F89-DA9D-4118-A834-8FD50F9000C9}"/>
    <cellStyle name="Comma [0] 3 2 2 2 7 5" xfId="52027" xr:uid="{A3BFCC53-D2D3-4765-8DC3-BD8BA05DF585}"/>
    <cellStyle name="Comma [0] 3 2 2 2 7 6" xfId="31499" xr:uid="{998EAC69-19A2-4AA7-9EE1-D6D66437A9EC}"/>
    <cellStyle name="Comma [0] 3 2 2 2 7 7" xfId="9632" xr:uid="{02BF6AEA-59E9-4FA4-8038-C5633C17F94B}"/>
    <cellStyle name="Comma [0] 3 2 2 2 8" xfId="9636" xr:uid="{C5D55E08-D9A3-42AE-B3CE-1BBB35B196B8}"/>
    <cellStyle name="Comma [0] 3 2 2 2 8 2" xfId="31503" xr:uid="{A8D30C35-4201-451C-85B8-48EB60AD0E93}"/>
    <cellStyle name="Comma [0] 3 2 2 2 9" xfId="9637" xr:uid="{66AE1DBC-7533-4A16-ABDB-60618021A8FB}"/>
    <cellStyle name="Comma [0] 3 2 2 2 9 2" xfId="31504" xr:uid="{BD3AACE0-5485-4746-9F5F-5CD7D637FF6F}"/>
    <cellStyle name="Comma [0] 3 2 2 3" xfId="537" xr:uid="{F14E3307-5B52-4F3F-8CED-8AAC6A55A3D3}"/>
    <cellStyle name="Comma [0] 3 2 2 3 10" xfId="31505" xr:uid="{1D4FED51-821A-48BF-8C5E-07D77B8A3710}"/>
    <cellStyle name="Comma [0] 3 2 2 3 11" xfId="9638" xr:uid="{06F93513-2B61-4F7A-8BB8-EA6732DFE2CC}"/>
    <cellStyle name="Comma [0] 3 2 2 3 2" xfId="1042" xr:uid="{21706FF6-CABE-4933-8E21-24FEAC23895D}"/>
    <cellStyle name="Comma [0] 3 2 2 3 2 2" xfId="4745" xr:uid="{2B65E36B-7A99-4EF9-813D-E14B47A3AE3B}"/>
    <cellStyle name="Comma [0] 3 2 2 3 2 2 2" xfId="9641" xr:uid="{AA79FC09-6D8C-4497-B696-0135FD68AEA5}"/>
    <cellStyle name="Comma [0] 3 2 2 3 2 2 2 2" xfId="31508" xr:uid="{1635FC0C-CF59-4895-BC8C-80E3BB4DF6E0}"/>
    <cellStyle name="Comma [0] 3 2 2 3 2 2 3" xfId="9642" xr:uid="{41A39297-E9E0-4E47-845A-503B2DE09BE2}"/>
    <cellStyle name="Comma [0] 3 2 2 3 2 2 3 2" xfId="31509" xr:uid="{F20EBE4F-91EA-4929-8BC0-251D808878B9}"/>
    <cellStyle name="Comma [0] 3 2 2 3 2 2 4" xfId="9643" xr:uid="{A54E99DD-1F85-4277-BFB9-52AC7609AF16}"/>
    <cellStyle name="Comma [0] 3 2 2 3 2 2 4 2" xfId="31510" xr:uid="{72D12888-D7CD-4576-8334-F2107BCBD361}"/>
    <cellStyle name="Comma [0] 3 2 2 3 2 2 5" xfId="9644" xr:uid="{B54643AE-16E6-4E32-8837-E7D4A76529B4}"/>
    <cellStyle name="Comma [0] 3 2 2 3 2 2 5 2" xfId="31511" xr:uid="{40F08337-52CD-4CFD-8F82-5F48FC5D66E4}"/>
    <cellStyle name="Comma [0] 3 2 2 3 2 2 6" xfId="54832" xr:uid="{222BAE92-8843-4511-9DA8-92C4E3517E66}"/>
    <cellStyle name="Comma [0] 3 2 2 3 2 2 7" xfId="31507" xr:uid="{B04C80EF-E6F2-4234-8209-6B5A400F19FE}"/>
    <cellStyle name="Comma [0] 3 2 2 3 2 2 8" xfId="9640" xr:uid="{42E6A404-B4EE-4F82-AB1B-DC28950013E2}"/>
    <cellStyle name="Comma [0] 3 2 2 3 2 3" xfId="3080" xr:uid="{BAC84D2E-AF93-45B0-9556-92355A627437}"/>
    <cellStyle name="Comma [0] 3 2 2 3 2 3 2" xfId="9646" xr:uid="{8F37CD5A-154B-4CCC-838F-CAF0A009A36A}"/>
    <cellStyle name="Comma [0] 3 2 2 3 2 3 2 2" xfId="31513" xr:uid="{EDEC97BD-336B-43AE-8BCC-66EE0FB8F379}"/>
    <cellStyle name="Comma [0] 3 2 2 3 2 3 3" xfId="9647" xr:uid="{93E86208-D1C9-4587-BA6E-27402D1659E2}"/>
    <cellStyle name="Comma [0] 3 2 2 3 2 3 3 2" xfId="31514" xr:uid="{B59B4E1D-7DB6-4FC1-BEC7-66A081635E5B}"/>
    <cellStyle name="Comma [0] 3 2 2 3 2 3 4" xfId="9648" xr:uid="{42491CB2-610C-4F74-83B0-E613C6526499}"/>
    <cellStyle name="Comma [0] 3 2 2 3 2 3 4 2" xfId="31515" xr:uid="{4B5A3306-89A9-4263-BF8C-2E7ABFF3F6EA}"/>
    <cellStyle name="Comma [0] 3 2 2 3 2 3 5" xfId="53167" xr:uid="{046B143A-4A7D-4906-85C6-9FDB2D2C9FBF}"/>
    <cellStyle name="Comma [0] 3 2 2 3 2 3 6" xfId="31512" xr:uid="{DC8AB6ED-EF21-4813-8554-203465D0F7D4}"/>
    <cellStyle name="Comma [0] 3 2 2 3 2 3 7" xfId="9645" xr:uid="{8AE94AB1-C3CE-440D-8695-B76737C47CC1}"/>
    <cellStyle name="Comma [0] 3 2 2 3 2 4" xfId="9649" xr:uid="{1C02F104-9883-4E4A-8E71-0D9304E79F6E}"/>
    <cellStyle name="Comma [0] 3 2 2 3 2 4 2" xfId="31516" xr:uid="{F340ADC2-6C1A-4EA1-8C37-6633A8DDDCBB}"/>
    <cellStyle name="Comma [0] 3 2 2 3 2 5" xfId="9650" xr:uid="{3F68838F-0833-4141-9CCD-BF908D782857}"/>
    <cellStyle name="Comma [0] 3 2 2 3 2 5 2" xfId="31517" xr:uid="{D8829A9F-CFF6-42AB-956A-FA55BA3253ED}"/>
    <cellStyle name="Comma [0] 3 2 2 3 2 6" xfId="51134" xr:uid="{BBC46EE8-3CF2-4E5B-8A91-7E7D3C893DC6}"/>
    <cellStyle name="Comma [0] 3 2 2 3 2 7" xfId="31506" xr:uid="{7C4165C3-DCAE-419D-95CC-E923719FB7AD}"/>
    <cellStyle name="Comma [0] 3 2 2 3 2 8" xfId="9639" xr:uid="{5111C7AE-1875-41C6-BBB3-F612F9D5E835}"/>
    <cellStyle name="Comma [0] 3 2 2 3 3" xfId="1536" xr:uid="{F9E00858-4A1A-44E8-8324-AD5C5DDEA700}"/>
    <cellStyle name="Comma [0] 3 2 2 3 3 2" xfId="5161" xr:uid="{F0BC7203-EFC2-4A5F-8285-13C3DC63E8A1}"/>
    <cellStyle name="Comma [0] 3 2 2 3 3 2 2" xfId="9653" xr:uid="{1AF6F97F-7DCB-442C-AFA9-3FAEE472663E}"/>
    <cellStyle name="Comma [0] 3 2 2 3 3 2 2 2" xfId="31520" xr:uid="{D54C5FE6-0D33-4107-9426-C171A805B981}"/>
    <cellStyle name="Comma [0] 3 2 2 3 3 2 3" xfId="9654" xr:uid="{6ED68245-E562-411D-AB52-C1ECC9AF4664}"/>
    <cellStyle name="Comma [0] 3 2 2 3 3 2 3 2" xfId="31521" xr:uid="{5A350D20-AB7F-458A-A749-BC7501477332}"/>
    <cellStyle name="Comma [0] 3 2 2 3 3 2 4" xfId="9655" xr:uid="{69CD620F-390E-4D09-85CD-01B7279F7E76}"/>
    <cellStyle name="Comma [0] 3 2 2 3 3 2 4 2" xfId="31522" xr:uid="{D243341A-3DDF-40C4-A0DB-3A6A5F1A695C}"/>
    <cellStyle name="Comma [0] 3 2 2 3 3 2 5" xfId="9656" xr:uid="{4E448C6E-4662-4508-B06E-52A071352F5C}"/>
    <cellStyle name="Comma [0] 3 2 2 3 3 2 5 2" xfId="31523" xr:uid="{EDF21847-52E0-4115-A30B-EF7E1B08DA99}"/>
    <cellStyle name="Comma [0] 3 2 2 3 3 2 6" xfId="55248" xr:uid="{353D0DDE-151D-4A71-A453-8B4C7D9EDB00}"/>
    <cellStyle name="Comma [0] 3 2 2 3 3 2 7" xfId="31519" xr:uid="{A51AF908-5931-4894-A160-B79A19E71A83}"/>
    <cellStyle name="Comma [0] 3 2 2 3 3 2 8" xfId="9652" xr:uid="{87AA2A80-5680-42A7-95E0-460590918FCC}"/>
    <cellStyle name="Comma [0] 3 2 2 3 3 3" xfId="2583" xr:uid="{F36D217C-FB9C-4597-A80A-9005DA87CFD1}"/>
    <cellStyle name="Comma [0] 3 2 2 3 3 3 2" xfId="9658" xr:uid="{F0C7F270-4FE1-47C1-A9E2-B86C9814D6F4}"/>
    <cellStyle name="Comma [0] 3 2 2 3 3 3 2 2" xfId="31525" xr:uid="{AEFF123A-FF0D-4972-BD7B-0E834326C924}"/>
    <cellStyle name="Comma [0] 3 2 2 3 3 3 3" xfId="9659" xr:uid="{C39CF067-BD83-4082-8350-5C92B9CF220C}"/>
    <cellStyle name="Comma [0] 3 2 2 3 3 3 3 2" xfId="31526" xr:uid="{4E99D52F-7951-40CA-9E1A-294003C72160}"/>
    <cellStyle name="Comma [0] 3 2 2 3 3 3 4" xfId="9660" xr:uid="{4AE2D41D-26AD-468E-9A51-C08FC1D75D5C}"/>
    <cellStyle name="Comma [0] 3 2 2 3 3 3 4 2" xfId="31527" xr:uid="{7A5C1A8F-DFA6-4D05-987B-E11B0BC5FB34}"/>
    <cellStyle name="Comma [0] 3 2 2 3 3 3 5" xfId="52671" xr:uid="{3AF1B10C-8A5B-492A-9E3F-53A123DA4F14}"/>
    <cellStyle name="Comma [0] 3 2 2 3 3 3 6" xfId="31524" xr:uid="{9689E79A-C192-48A1-BB41-E6F5102C8FD4}"/>
    <cellStyle name="Comma [0] 3 2 2 3 3 3 7" xfId="9657" xr:uid="{64157AC4-64B5-4C39-BE87-FC8A43C9790D}"/>
    <cellStyle name="Comma [0] 3 2 2 3 3 4" xfId="9661" xr:uid="{5428E3F0-8832-4644-B446-5DF2671050A3}"/>
    <cellStyle name="Comma [0] 3 2 2 3 3 4 2" xfId="31528" xr:uid="{639CE952-9399-45DE-BF72-110CF2CC7A5D}"/>
    <cellStyle name="Comma [0] 3 2 2 3 3 5" xfId="9662" xr:uid="{C265E6E6-626F-4DC0-AE29-42B71FA2D250}"/>
    <cellStyle name="Comma [0] 3 2 2 3 3 5 2" xfId="31529" xr:uid="{4036DE6C-1872-4A44-866E-69B76EBBD613}"/>
    <cellStyle name="Comma [0] 3 2 2 3 3 6" xfId="51628" xr:uid="{9875FD8F-40D9-42C4-BAD9-4F9E8B076DE6}"/>
    <cellStyle name="Comma [0] 3 2 2 3 3 7" xfId="31518" xr:uid="{FEDFC983-378F-4265-B578-D08E14BA197D}"/>
    <cellStyle name="Comma [0] 3 2 2 3 3 8" xfId="9651" xr:uid="{DB91F54A-0C58-4191-9772-4D0C94A2F8A2}"/>
    <cellStyle name="Comma [0] 3 2 2 3 4" xfId="3575" xr:uid="{B6247630-DD13-47D6-9819-06EC72510B64}"/>
    <cellStyle name="Comma [0] 3 2 2 3 4 2" xfId="5529" xr:uid="{BA662F03-F59E-46E8-A86B-AC4EE4929BD5}"/>
    <cellStyle name="Comma [0] 3 2 2 3 4 2 2" xfId="9665" xr:uid="{C46CBB1A-37A7-4062-A8F5-613C72588EDB}"/>
    <cellStyle name="Comma [0] 3 2 2 3 4 2 2 2" xfId="31532" xr:uid="{C8E8820E-5AF5-4BC6-A998-ABD004A33CF7}"/>
    <cellStyle name="Comma [0] 3 2 2 3 4 2 3" xfId="9666" xr:uid="{05ED6CA9-CCAD-4C6F-BD28-2921DED49333}"/>
    <cellStyle name="Comma [0] 3 2 2 3 4 2 3 2" xfId="31533" xr:uid="{C97989B5-FF12-49D1-8F1C-A5CF92B4A4AA}"/>
    <cellStyle name="Comma [0] 3 2 2 3 4 2 4" xfId="9667" xr:uid="{E233C660-6326-490B-9A40-0904EAE02009}"/>
    <cellStyle name="Comma [0] 3 2 2 3 4 2 4 2" xfId="31534" xr:uid="{19D7AF21-A6ED-48A1-8DCE-5184187F5361}"/>
    <cellStyle name="Comma [0] 3 2 2 3 4 2 5" xfId="9668" xr:uid="{FF1D8D1B-3073-4C1E-99CC-65FE9C210505}"/>
    <cellStyle name="Comma [0] 3 2 2 3 4 2 5 2" xfId="31535" xr:uid="{FFD05B85-43E5-456A-BBDA-CFDC2B582B47}"/>
    <cellStyle name="Comma [0] 3 2 2 3 4 2 6" xfId="55616" xr:uid="{488DD8B4-55F9-4E91-90DE-299A7148CA8D}"/>
    <cellStyle name="Comma [0] 3 2 2 3 4 2 7" xfId="31531" xr:uid="{82656186-34D0-4FA4-AAB0-8BA682D0241B}"/>
    <cellStyle name="Comma [0] 3 2 2 3 4 2 8" xfId="9664" xr:uid="{84A3ECDC-A838-4857-8DCB-D5A67AA4383B}"/>
    <cellStyle name="Comma [0] 3 2 2 3 4 3" xfId="9669" xr:uid="{F7C57CC6-A3E1-47FF-8C14-C7138F9065A1}"/>
    <cellStyle name="Comma [0] 3 2 2 3 4 3 2" xfId="31536" xr:uid="{2CA4567C-1F44-4415-9C46-AC7254A0F8C9}"/>
    <cellStyle name="Comma [0] 3 2 2 3 4 4" xfId="9670" xr:uid="{D54C0ADA-7C22-4104-9332-1305D667C88A}"/>
    <cellStyle name="Comma [0] 3 2 2 3 4 4 2" xfId="31537" xr:uid="{24C6C9C7-3B36-4263-9064-1BB006885119}"/>
    <cellStyle name="Comma [0] 3 2 2 3 4 5" xfId="9671" xr:uid="{A7C6B9B7-2A13-46C3-9160-8E94BA23A685}"/>
    <cellStyle name="Comma [0] 3 2 2 3 4 5 2" xfId="31538" xr:uid="{D2EC7D62-575E-486D-A5F9-8134304F25D9}"/>
    <cellStyle name="Comma [0] 3 2 2 3 4 6" xfId="9672" xr:uid="{D24532B8-25A1-4B72-A8AA-F2302F855D61}"/>
    <cellStyle name="Comma [0] 3 2 2 3 4 6 2" xfId="31539" xr:uid="{93177D4B-E55E-4593-AAF3-2C408FDCDCB4}"/>
    <cellStyle name="Comma [0] 3 2 2 3 4 7" xfId="53662" xr:uid="{17C3902E-CA76-4B48-BAFE-2536B69A7A98}"/>
    <cellStyle name="Comma [0] 3 2 2 3 4 8" xfId="31530" xr:uid="{928A372C-01C9-486F-ABF4-40CEF56C62D8}"/>
    <cellStyle name="Comma [0] 3 2 2 3 4 9" xfId="9663" xr:uid="{BAFC3635-6DEE-48EC-AA63-65E5AC194D5E}"/>
    <cellStyle name="Comma [0] 3 2 2 3 5" xfId="4248" xr:uid="{907ADBC3-DC1C-4576-90A0-368ED10C252E}"/>
    <cellStyle name="Comma [0] 3 2 2 3 5 2" xfId="9674" xr:uid="{C98E761B-25B8-4F12-B540-D75DF52D6A60}"/>
    <cellStyle name="Comma [0] 3 2 2 3 5 2 2" xfId="31541" xr:uid="{D0439BAA-D830-47DC-AEF0-5DD03BAED179}"/>
    <cellStyle name="Comma [0] 3 2 2 3 5 3" xfId="9675" xr:uid="{5D424929-961B-4403-AC51-9F2673BC68FE}"/>
    <cellStyle name="Comma [0] 3 2 2 3 5 3 2" xfId="31542" xr:uid="{D8836C3F-CE18-4BF2-B575-43454865FDA3}"/>
    <cellStyle name="Comma [0] 3 2 2 3 5 4" xfId="9676" xr:uid="{5BFEB96C-29E5-4611-A9AF-4DC81D523517}"/>
    <cellStyle name="Comma [0] 3 2 2 3 5 4 2" xfId="31543" xr:uid="{AB28AD3D-B4B6-4079-807D-6172520CEA4F}"/>
    <cellStyle name="Comma [0] 3 2 2 3 5 5" xfId="9677" xr:uid="{72D630AD-4E6B-41E7-BF90-852D208DDE69}"/>
    <cellStyle name="Comma [0] 3 2 2 3 5 5 2" xfId="31544" xr:uid="{1C9D7E15-6BBF-42D4-8FA3-3050422052F3}"/>
    <cellStyle name="Comma [0] 3 2 2 3 5 6" xfId="54335" xr:uid="{AD9640B2-DC24-4850-81B3-84C2DC9C81EB}"/>
    <cellStyle name="Comma [0] 3 2 2 3 5 7" xfId="31540" xr:uid="{F6ACFA2B-CC68-4626-BB31-DA1EB0C591E4}"/>
    <cellStyle name="Comma [0] 3 2 2 3 5 8" xfId="9673" xr:uid="{3BF7BAAC-F43E-48AA-B428-8A0CFF2DD616}"/>
    <cellStyle name="Comma [0] 3 2 2 3 6" xfId="2062" xr:uid="{18710A15-D5BC-4782-A3CD-61101F10ACFA}"/>
    <cellStyle name="Comma [0] 3 2 2 3 6 2" xfId="9679" xr:uid="{872EDC65-105B-487A-80E6-63419E320095}"/>
    <cellStyle name="Comma [0] 3 2 2 3 6 2 2" xfId="31546" xr:uid="{D3302492-FC41-4C5C-A08E-1F432429BF46}"/>
    <cellStyle name="Comma [0] 3 2 2 3 6 3" xfId="9680" xr:uid="{A9307F87-C304-4AB0-BF25-A11B136585F6}"/>
    <cellStyle name="Comma [0] 3 2 2 3 6 3 2" xfId="31547" xr:uid="{03A0CE74-ED6F-4B08-89D4-DEBB7FFB55DA}"/>
    <cellStyle name="Comma [0] 3 2 2 3 6 4" xfId="9681" xr:uid="{D5A94C59-F050-4871-A87B-18987D46025D}"/>
    <cellStyle name="Comma [0] 3 2 2 3 6 4 2" xfId="31548" xr:uid="{E80496A2-E0B1-4679-A7B5-5A5B2CFD86B9}"/>
    <cellStyle name="Comma [0] 3 2 2 3 6 5" xfId="52151" xr:uid="{951EC5A0-9E06-434E-BCFA-AAC4F2736872}"/>
    <cellStyle name="Comma [0] 3 2 2 3 6 6" xfId="31545" xr:uid="{761B82C8-A76F-4B32-B692-A73677BFFFAE}"/>
    <cellStyle name="Comma [0] 3 2 2 3 6 7" xfId="9678" xr:uid="{4031F998-8D1D-404D-879B-FC1F80CC1B11}"/>
    <cellStyle name="Comma [0] 3 2 2 3 7" xfId="9682" xr:uid="{630B7705-79A6-4C60-8A5F-BB935AE931F4}"/>
    <cellStyle name="Comma [0] 3 2 2 3 7 2" xfId="31549" xr:uid="{D0FF5B49-3DC0-405F-80A0-2117F348DF81}"/>
    <cellStyle name="Comma [0] 3 2 2 3 8" xfId="9683" xr:uid="{FE91BE42-52C9-41A9-A898-0C98002089AD}"/>
    <cellStyle name="Comma [0] 3 2 2 3 8 2" xfId="31550" xr:uid="{43ED3371-DBE6-4B6D-97EB-0E71827D3D7B}"/>
    <cellStyle name="Comma [0] 3 2 2 3 9" xfId="50631" xr:uid="{6B346305-E771-4CF6-9733-0DAF4AC0B0D9}"/>
    <cellStyle name="Comma [0] 3 2 2 4" xfId="794" xr:uid="{4CFC5154-FA81-489E-A594-998C84128661}"/>
    <cellStyle name="Comma [0] 3 2 2 4 2" xfId="4497" xr:uid="{4D15C8DC-635A-4117-9DAD-FDB41895D654}"/>
    <cellStyle name="Comma [0] 3 2 2 4 2 2" xfId="9686" xr:uid="{C5799E04-2B29-4CB6-A6AA-6EB95D769E41}"/>
    <cellStyle name="Comma [0] 3 2 2 4 2 2 2" xfId="31553" xr:uid="{C0CDAC38-408D-42B1-A64D-F6B4CEDDABE5}"/>
    <cellStyle name="Comma [0] 3 2 2 4 2 3" xfId="9687" xr:uid="{0F5434A4-C6FF-4989-96EA-8960681BA14C}"/>
    <cellStyle name="Comma [0] 3 2 2 4 2 3 2" xfId="31554" xr:uid="{17352566-9246-4887-BFE9-6657101F51D5}"/>
    <cellStyle name="Comma [0] 3 2 2 4 2 4" xfId="9688" xr:uid="{B1699606-1132-4F3A-8A2E-D22F228C73AD}"/>
    <cellStyle name="Comma [0] 3 2 2 4 2 4 2" xfId="31555" xr:uid="{0A914692-E782-497C-AA52-2D9BD2019025}"/>
    <cellStyle name="Comma [0] 3 2 2 4 2 5" xfId="9689" xr:uid="{6D480859-57B0-4F4E-A61B-8275C68BE5A0}"/>
    <cellStyle name="Comma [0] 3 2 2 4 2 5 2" xfId="31556" xr:uid="{E973F897-0E9B-4568-A418-E956193E64F8}"/>
    <cellStyle name="Comma [0] 3 2 2 4 2 6" xfId="54584" xr:uid="{1FC05413-A17E-4AF1-AEE4-3E6DD5A58716}"/>
    <cellStyle name="Comma [0] 3 2 2 4 2 7" xfId="31552" xr:uid="{286D36F9-8D39-43E5-A3E6-545D3057EAE8}"/>
    <cellStyle name="Comma [0] 3 2 2 4 2 8" xfId="9685" xr:uid="{CF79082D-A2E6-4478-AF07-4A0091532D21}"/>
    <cellStyle name="Comma [0] 3 2 2 4 3" xfId="2832" xr:uid="{C74ADCB8-DDCD-479A-A783-D66956B35385}"/>
    <cellStyle name="Comma [0] 3 2 2 4 3 2" xfId="9691" xr:uid="{81E0D42C-2EBF-46C0-9BF1-CC8F3160BD49}"/>
    <cellStyle name="Comma [0] 3 2 2 4 3 2 2" xfId="31558" xr:uid="{A82EB8AC-D1CF-4037-BB79-10C360A43441}"/>
    <cellStyle name="Comma [0] 3 2 2 4 3 3" xfId="9692" xr:uid="{C0BAFA41-0D13-400D-B130-BF5A0A50BCB5}"/>
    <cellStyle name="Comma [0] 3 2 2 4 3 3 2" xfId="31559" xr:uid="{261F8AE3-16F9-4ACD-B490-9736BDB72AE1}"/>
    <cellStyle name="Comma [0] 3 2 2 4 3 4" xfId="9693" xr:uid="{90AC1E08-05F9-4125-90AE-768DC78744B1}"/>
    <cellStyle name="Comma [0] 3 2 2 4 3 4 2" xfId="31560" xr:uid="{DD65A625-EC84-4512-9FFE-F16EC6751784}"/>
    <cellStyle name="Comma [0] 3 2 2 4 3 5" xfId="52919" xr:uid="{7CBFDB80-604A-4D05-B45D-5FF13835BD5D}"/>
    <cellStyle name="Comma [0] 3 2 2 4 3 6" xfId="31557" xr:uid="{BCE6AED5-374C-4B2D-98C9-4CE1E52C1FA5}"/>
    <cellStyle name="Comma [0] 3 2 2 4 3 7" xfId="9690" xr:uid="{F91DF6F2-F18D-4CE1-AD6B-821F0990F62B}"/>
    <cellStyle name="Comma [0] 3 2 2 4 4" xfId="9694" xr:uid="{FD0DDF4A-C77B-424B-9B8E-6099A36335ED}"/>
    <cellStyle name="Comma [0] 3 2 2 4 4 2" xfId="31561" xr:uid="{D7480D1E-FA8D-4D87-8E37-35AFC59D4A0A}"/>
    <cellStyle name="Comma [0] 3 2 2 4 5" xfId="9695" xr:uid="{570D7C48-3AA5-4B5C-A709-0DFF37F1221F}"/>
    <cellStyle name="Comma [0] 3 2 2 4 5 2" xfId="31562" xr:uid="{A0969D89-7265-46D3-94AA-94B8972F019F}"/>
    <cellStyle name="Comma [0] 3 2 2 4 6" xfId="50886" xr:uid="{4FCF28DA-2EB1-43D1-9F15-719D013132FE}"/>
    <cellStyle name="Comma [0] 3 2 2 4 7" xfId="31551" xr:uid="{FB988B3D-5B5E-4885-998F-079D33523802}"/>
    <cellStyle name="Comma [0] 3 2 2 4 8" xfId="9684" xr:uid="{2C45AF77-5E7E-4014-A808-D2025B02B954}"/>
    <cellStyle name="Comma [0] 3 2 2 5" xfId="1289" xr:uid="{904DBCB1-DCB9-40EA-968E-68E812E2B188}"/>
    <cellStyle name="Comma [0] 3 2 2 5 2" xfId="4978" xr:uid="{7A254B45-81E6-4021-8869-673083AEFED0}"/>
    <cellStyle name="Comma [0] 3 2 2 5 2 2" xfId="9698" xr:uid="{498844A1-C510-4F33-81F4-4B01A086C498}"/>
    <cellStyle name="Comma [0] 3 2 2 5 2 2 2" xfId="31565" xr:uid="{52C875A5-F38B-41D6-8CCE-51EA787A530D}"/>
    <cellStyle name="Comma [0] 3 2 2 5 2 3" xfId="9699" xr:uid="{493A760B-0A00-45AB-9ECE-175B782E445A}"/>
    <cellStyle name="Comma [0] 3 2 2 5 2 3 2" xfId="31566" xr:uid="{A4200AC3-D902-4D9C-8E55-C7EE5A228449}"/>
    <cellStyle name="Comma [0] 3 2 2 5 2 4" xfId="9700" xr:uid="{35C956D9-A83D-41B0-9798-98407020D3D3}"/>
    <cellStyle name="Comma [0] 3 2 2 5 2 4 2" xfId="31567" xr:uid="{F16E0AE5-77ED-457E-BA7B-32B3889BF162}"/>
    <cellStyle name="Comma [0] 3 2 2 5 2 5" xfId="9701" xr:uid="{69C047F1-43A1-4D27-B534-F12910BAF9A0}"/>
    <cellStyle name="Comma [0] 3 2 2 5 2 5 2" xfId="31568" xr:uid="{9AEA3B99-5B76-49C9-BB21-5E990F52C870}"/>
    <cellStyle name="Comma [0] 3 2 2 5 2 6" xfId="55065" xr:uid="{F241878F-41C9-4CF1-89CC-0B4AA573464F}"/>
    <cellStyle name="Comma [0] 3 2 2 5 2 7" xfId="31564" xr:uid="{72461438-A868-45F4-A795-5F04882FC751}"/>
    <cellStyle name="Comma [0] 3 2 2 5 2 8" xfId="9697" xr:uid="{819ADC0C-159F-4A9E-ADDA-0572A584D06D}"/>
    <cellStyle name="Comma [0] 3 2 2 5 3" xfId="2334" xr:uid="{601B44CE-E2CD-4C32-808C-D7D12F5B8785}"/>
    <cellStyle name="Comma [0] 3 2 2 5 3 2" xfId="9703" xr:uid="{6700A407-59D7-46EF-AC6D-573B27328B04}"/>
    <cellStyle name="Comma [0] 3 2 2 5 3 2 2" xfId="31570" xr:uid="{361F9A30-FB1F-4714-A5AD-BAF44B0645DE}"/>
    <cellStyle name="Comma [0] 3 2 2 5 3 3" xfId="9704" xr:uid="{28AC4367-627C-438C-9F1E-94D902E30807}"/>
    <cellStyle name="Comma [0] 3 2 2 5 3 3 2" xfId="31571" xr:uid="{9EEC9AE2-E85A-40E4-BEE3-10FED9FAA6DA}"/>
    <cellStyle name="Comma [0] 3 2 2 5 3 4" xfId="9705" xr:uid="{5C257729-5A11-4A15-89AF-0BE9BF0276EC}"/>
    <cellStyle name="Comma [0] 3 2 2 5 3 4 2" xfId="31572" xr:uid="{D5D0FCB0-BCFE-4843-B41E-4A185FD15613}"/>
    <cellStyle name="Comma [0] 3 2 2 5 3 5" xfId="52422" xr:uid="{979CE530-BF08-455D-A975-5E6BBACA9932}"/>
    <cellStyle name="Comma [0] 3 2 2 5 3 6" xfId="31569" xr:uid="{11B7D7BD-6B22-4F19-B4DF-3DC95D2780B8}"/>
    <cellStyle name="Comma [0] 3 2 2 5 3 7" xfId="9702" xr:uid="{24A4B6A7-311D-4F95-B0CB-EFF24D606941}"/>
    <cellStyle name="Comma [0] 3 2 2 5 4" xfId="9706" xr:uid="{75CE0DBC-4E2D-42F2-B977-D05355634E6E}"/>
    <cellStyle name="Comma [0] 3 2 2 5 4 2" xfId="31573" xr:uid="{595D0191-F4FC-4F29-899C-F6E485713FEB}"/>
    <cellStyle name="Comma [0] 3 2 2 5 5" xfId="9707" xr:uid="{3E3A9D02-CCE4-46A6-A663-3B0989E16580}"/>
    <cellStyle name="Comma [0] 3 2 2 5 5 2" xfId="31574" xr:uid="{16B349C5-EAF2-47E4-BB19-3D4D740C0658}"/>
    <cellStyle name="Comma [0] 3 2 2 5 6" xfId="51381" xr:uid="{0CE044C0-535A-4AD3-B207-DA942F703399}"/>
    <cellStyle name="Comma [0] 3 2 2 5 7" xfId="31563" xr:uid="{30066D57-7C6B-4B5B-8D3A-6FAEE3A2DBAE}"/>
    <cellStyle name="Comma [0] 3 2 2 5 8" xfId="9696" xr:uid="{FA518515-1168-4AD1-9B67-97FA3F5839CA}"/>
    <cellStyle name="Comma [0] 3 2 2 6" xfId="3326" xr:uid="{70823288-DB87-45C8-A59E-EB5A705F9BF2}"/>
    <cellStyle name="Comma [0] 3 2 2 6 2" xfId="5345" xr:uid="{89DF5407-BC57-43B6-B740-E77BAD76D4C7}"/>
    <cellStyle name="Comma [0] 3 2 2 6 2 2" xfId="9710" xr:uid="{C155CA60-9388-4E8E-B851-428E69BAB8C2}"/>
    <cellStyle name="Comma [0] 3 2 2 6 2 2 2" xfId="31577" xr:uid="{80EB37ED-DE69-433A-B26B-1B79D00D7C03}"/>
    <cellStyle name="Comma [0] 3 2 2 6 2 3" xfId="9711" xr:uid="{F292A94D-1653-44D9-80EE-A82D4ED798B6}"/>
    <cellStyle name="Comma [0] 3 2 2 6 2 3 2" xfId="31578" xr:uid="{6E847D7B-1F00-46F6-BDF7-EA2572BB4810}"/>
    <cellStyle name="Comma [0] 3 2 2 6 2 4" xfId="9712" xr:uid="{832F8EB9-56AB-4267-9990-4057F9A27AC9}"/>
    <cellStyle name="Comma [0] 3 2 2 6 2 4 2" xfId="31579" xr:uid="{70554112-B4A2-4122-9885-E96E0F0507EC}"/>
    <cellStyle name="Comma [0] 3 2 2 6 2 5" xfId="9713" xr:uid="{CF564639-2AAD-47B5-A2DD-CFB2D9EC9072}"/>
    <cellStyle name="Comma [0] 3 2 2 6 2 5 2" xfId="31580" xr:uid="{66FE1C70-A5FD-4FC4-8168-65B6385F61D9}"/>
    <cellStyle name="Comma [0] 3 2 2 6 2 6" xfId="55432" xr:uid="{D1E336F3-2A79-4425-80B3-046BA7A54E9E}"/>
    <cellStyle name="Comma [0] 3 2 2 6 2 7" xfId="31576" xr:uid="{FBC02E89-32CF-4C12-A531-EB5E38B27006}"/>
    <cellStyle name="Comma [0] 3 2 2 6 2 8" xfId="9709" xr:uid="{A59DC64A-ADE6-45BD-9EC1-0AF2882DF38E}"/>
    <cellStyle name="Comma [0] 3 2 2 6 3" xfId="9714" xr:uid="{BAE604A3-7AE7-47FF-AC3B-C279F5BA947E}"/>
    <cellStyle name="Comma [0] 3 2 2 6 3 2" xfId="31581" xr:uid="{DFECD00E-288E-4D66-8695-2B8BC28BF29C}"/>
    <cellStyle name="Comma [0] 3 2 2 6 4" xfId="9715" xr:uid="{AF54FA3E-3356-4DE4-A4EB-7333A5694AA8}"/>
    <cellStyle name="Comma [0] 3 2 2 6 4 2" xfId="31582" xr:uid="{D02471F4-E801-4722-8201-0BFD3B1C6D04}"/>
    <cellStyle name="Comma [0] 3 2 2 6 5" xfId="9716" xr:uid="{556394CD-2A58-48E5-B861-545B140BB5BF}"/>
    <cellStyle name="Comma [0] 3 2 2 6 5 2" xfId="31583" xr:uid="{68C07836-096A-4484-A6A0-252344114083}"/>
    <cellStyle name="Comma [0] 3 2 2 6 6" xfId="9717" xr:uid="{35DDECC1-C08E-4784-9C85-B5735507A0CE}"/>
    <cellStyle name="Comma [0] 3 2 2 6 6 2" xfId="31584" xr:uid="{1540E022-F920-49D6-B092-B15E6811C796}"/>
    <cellStyle name="Comma [0] 3 2 2 6 7" xfId="53413" xr:uid="{AF951AD8-F3C1-4B54-8D3F-FD7E7318C3C1}"/>
    <cellStyle name="Comma [0] 3 2 2 6 8" xfId="31575" xr:uid="{BC99CE90-3F3E-4052-B32B-D8A54E6EB2D6}"/>
    <cellStyle name="Comma [0] 3 2 2 6 9" xfId="9708" xr:uid="{F1C49D63-31B4-4297-ADDA-2074DC11443A}"/>
    <cellStyle name="Comma [0] 3 2 2 7" xfId="3918" xr:uid="{6ABE2D21-FA89-405C-A595-C07D638807D8}"/>
    <cellStyle name="Comma [0] 3 2 2 7 2" xfId="9719" xr:uid="{251A3FA0-6B46-4CA5-825D-DD9A6A0E9161}"/>
    <cellStyle name="Comma [0] 3 2 2 7 2 2" xfId="31586" xr:uid="{423578CB-648F-4956-9855-95B07AA04D6F}"/>
    <cellStyle name="Comma [0] 3 2 2 7 3" xfId="9720" xr:uid="{D97A5F45-36E0-40A5-B6D2-5D791A64F8D5}"/>
    <cellStyle name="Comma [0] 3 2 2 7 3 2" xfId="31587" xr:uid="{1D4B671D-D6BA-467D-9A64-39FD21E7E730}"/>
    <cellStyle name="Comma [0] 3 2 2 7 4" xfId="9721" xr:uid="{252E31F8-5BDA-4943-A09E-61D40CE7F9B6}"/>
    <cellStyle name="Comma [0] 3 2 2 7 4 2" xfId="31588" xr:uid="{3521E3C3-B516-4901-A408-1C42F47971BB}"/>
    <cellStyle name="Comma [0] 3 2 2 7 5" xfId="9722" xr:uid="{C0210F3F-DFBE-4AAF-85CA-3382C7E42D94}"/>
    <cellStyle name="Comma [0] 3 2 2 7 5 2" xfId="31589" xr:uid="{B2733E58-68F6-4499-82E7-1CE730E2FFB2}"/>
    <cellStyle name="Comma [0] 3 2 2 7 6" xfId="54005" xr:uid="{0E88FE1E-6908-4E4C-8B29-9CCAB411D778}"/>
    <cellStyle name="Comma [0] 3 2 2 7 7" xfId="31585" xr:uid="{E50B4A98-C46A-474D-A6E4-23F12EC1A7B5}"/>
    <cellStyle name="Comma [0] 3 2 2 7 8" xfId="9718" xr:uid="{E1203F39-D00F-42D3-9485-DD6710CB568A}"/>
    <cellStyle name="Comma [0] 3 2 2 8" xfId="1814" xr:uid="{9A856684-333D-49F4-9884-7FA776A36675}"/>
    <cellStyle name="Comma [0] 3 2 2 8 2" xfId="9724" xr:uid="{03970E8E-995C-4426-BB53-2DBD35377770}"/>
    <cellStyle name="Comma [0] 3 2 2 8 2 2" xfId="31591" xr:uid="{87E3660D-C683-4DBE-8637-5292DA6B6708}"/>
    <cellStyle name="Comma [0] 3 2 2 8 3" xfId="9725" xr:uid="{FF6E215D-D27B-4F25-98CD-A3E7F29FB4A3}"/>
    <cellStyle name="Comma [0] 3 2 2 8 3 2" xfId="31592" xr:uid="{0CB54373-43F3-4A71-B775-993D33338B0A}"/>
    <cellStyle name="Comma [0] 3 2 2 8 4" xfId="9726" xr:uid="{76FB078A-D150-417A-8D24-C609D291254D}"/>
    <cellStyle name="Comma [0] 3 2 2 8 4 2" xfId="31593" xr:uid="{D7795D3F-74A8-407B-8C9B-74B472FC54A6}"/>
    <cellStyle name="Comma [0] 3 2 2 8 5" xfId="51903" xr:uid="{CE33A686-4EEE-4F8C-91A3-A96AA0D3C282}"/>
    <cellStyle name="Comma [0] 3 2 2 8 6" xfId="31590" xr:uid="{971F7C3B-AC2A-4714-B239-101681C6B182}"/>
    <cellStyle name="Comma [0] 3 2 2 8 7" xfId="9723" xr:uid="{159C1A86-81F4-4916-85A6-BC0923AD86CD}"/>
    <cellStyle name="Comma [0] 3 2 2 9" xfId="9727" xr:uid="{91451BBC-7EA7-4B5A-9CB8-269E28A2AB07}"/>
    <cellStyle name="Comma [0] 3 2 2 9 2" xfId="31594" xr:uid="{3144BD63-3331-46A3-B98C-B06C8B026481}"/>
    <cellStyle name="Comma [0] 3 2 3" xfId="295" xr:uid="{9112D0BC-C48F-4A03-A2C7-3124B5F6B0ED}"/>
    <cellStyle name="Comma [0] 3 2 3 10" xfId="50391" xr:uid="{F24E1162-E640-4DD1-A484-1F1369489A4B}"/>
    <cellStyle name="Comma [0] 3 2 3 11" xfId="31595" xr:uid="{939A46B9-10A9-40A4-8CF3-71D032AA4336}"/>
    <cellStyle name="Comma [0] 3 2 3 12" xfId="9728" xr:uid="{50C6B986-6C8A-4C1C-83A3-A6B1B7012B97}"/>
    <cellStyle name="Comma [0] 3 2 3 2" xfId="596" xr:uid="{79C21680-485C-4C05-852F-E838E45C9D3C}"/>
    <cellStyle name="Comma [0] 3 2 3 2 10" xfId="31596" xr:uid="{5AB47156-1A39-46BE-9D37-DE0B84286C45}"/>
    <cellStyle name="Comma [0] 3 2 3 2 11" xfId="9729" xr:uid="{A3B1F030-08DF-47D8-8BAD-14F132B58D84}"/>
    <cellStyle name="Comma [0] 3 2 3 2 2" xfId="1101" xr:uid="{F6AB5083-EE52-4FE7-8A9B-854B2562161A}"/>
    <cellStyle name="Comma [0] 3 2 3 2 2 2" xfId="4804" xr:uid="{4C435443-F1F0-4732-97B6-B66EABC21DA9}"/>
    <cellStyle name="Comma [0] 3 2 3 2 2 2 2" xfId="9732" xr:uid="{AEA0AB49-133A-4026-AE0D-829FCE0A0216}"/>
    <cellStyle name="Comma [0] 3 2 3 2 2 2 2 2" xfId="31599" xr:uid="{2DE960B4-D0A2-4469-9AC9-DDCB0DEB20F6}"/>
    <cellStyle name="Comma [0] 3 2 3 2 2 2 3" xfId="9733" xr:uid="{94ACD2A2-6990-4CF3-AC37-7AD910E3C4CD}"/>
    <cellStyle name="Comma [0] 3 2 3 2 2 2 3 2" xfId="31600" xr:uid="{0F2F763D-48BC-42AA-AC35-873001869A24}"/>
    <cellStyle name="Comma [0] 3 2 3 2 2 2 4" xfId="9734" xr:uid="{952B2728-8111-4DB2-BBDA-7223EDBD34A6}"/>
    <cellStyle name="Comma [0] 3 2 3 2 2 2 4 2" xfId="31601" xr:uid="{E6AD5579-08D3-4EAD-8BEA-95EC28DB43AE}"/>
    <cellStyle name="Comma [0] 3 2 3 2 2 2 5" xfId="9735" xr:uid="{B83FFA65-AE1C-48D5-85BB-B874136DA97C}"/>
    <cellStyle name="Comma [0] 3 2 3 2 2 2 5 2" xfId="31602" xr:uid="{B81F01BD-E616-48F3-953C-B43AD856DB51}"/>
    <cellStyle name="Comma [0] 3 2 3 2 2 2 6" xfId="54891" xr:uid="{2FEAB26E-F7FB-4AD7-99DF-30A3380BED75}"/>
    <cellStyle name="Comma [0] 3 2 3 2 2 2 7" xfId="31598" xr:uid="{3E8848C9-5F9D-47CE-A353-3C1A93A9834B}"/>
    <cellStyle name="Comma [0] 3 2 3 2 2 2 8" xfId="9731" xr:uid="{DDE73BD4-A3AE-45F2-B445-9ACDB996DD1D}"/>
    <cellStyle name="Comma [0] 3 2 3 2 2 3" xfId="3139" xr:uid="{41D05B03-3E80-4CA4-9828-7A9F090E6C5A}"/>
    <cellStyle name="Comma [0] 3 2 3 2 2 3 2" xfId="9737" xr:uid="{FC923261-AD49-4C0D-B66F-62DE4308D01E}"/>
    <cellStyle name="Comma [0] 3 2 3 2 2 3 2 2" xfId="31604" xr:uid="{2184A669-33DF-4D75-AAE0-F905EE9373E3}"/>
    <cellStyle name="Comma [0] 3 2 3 2 2 3 3" xfId="9738" xr:uid="{21A5F318-4C87-4368-B978-8AB4468BA4C2}"/>
    <cellStyle name="Comma [0] 3 2 3 2 2 3 3 2" xfId="31605" xr:uid="{DFA10752-E7C5-4F50-9324-A730A94AEE11}"/>
    <cellStyle name="Comma [0] 3 2 3 2 2 3 4" xfId="9739" xr:uid="{0ACEC2A2-3B66-4481-AA89-1BDDE5A88D9F}"/>
    <cellStyle name="Comma [0] 3 2 3 2 2 3 4 2" xfId="31606" xr:uid="{E52CE47E-FF5B-4EE9-9D1F-0CF3F0B58C03}"/>
    <cellStyle name="Comma [0] 3 2 3 2 2 3 5" xfId="53226" xr:uid="{2677B3F6-0370-400B-8A4D-17F971CD7E27}"/>
    <cellStyle name="Comma [0] 3 2 3 2 2 3 6" xfId="31603" xr:uid="{BE7A824A-D5EF-4A8C-96F3-990FB6430FB5}"/>
    <cellStyle name="Comma [0] 3 2 3 2 2 3 7" xfId="9736" xr:uid="{8CE806AC-4E6A-4073-ABEC-4BD14497D12A}"/>
    <cellStyle name="Comma [0] 3 2 3 2 2 4" xfId="9740" xr:uid="{AB3E34A7-7BE2-4081-AC56-EEBAA4C7BA4D}"/>
    <cellStyle name="Comma [0] 3 2 3 2 2 4 2" xfId="31607" xr:uid="{FAFEB4B7-0FF1-47FD-B9A3-30AA89A44764}"/>
    <cellStyle name="Comma [0] 3 2 3 2 2 5" xfId="9741" xr:uid="{7B101C25-9DE9-4852-BA29-E6BC34D9D984}"/>
    <cellStyle name="Comma [0] 3 2 3 2 2 5 2" xfId="31608" xr:uid="{ECF0FE8D-C981-4C12-B10C-2EBCC096E7B2}"/>
    <cellStyle name="Comma [0] 3 2 3 2 2 6" xfId="51193" xr:uid="{774024F9-1EEF-4676-B222-E60DC14CE38A}"/>
    <cellStyle name="Comma [0] 3 2 3 2 2 7" xfId="31597" xr:uid="{DC2DD619-5602-43A5-966C-DAD38C5E55CD}"/>
    <cellStyle name="Comma [0] 3 2 3 2 2 8" xfId="9730" xr:uid="{72A32B2D-997F-4CFF-A5A0-B99DFC534D89}"/>
    <cellStyle name="Comma [0] 3 2 3 2 3" xfId="1595" xr:uid="{AB8E1566-25AB-4109-8FD6-598AF24B947A}"/>
    <cellStyle name="Comma [0] 3 2 3 2 3 2" xfId="5208" xr:uid="{E13A2DA9-AB38-4373-9F92-BFDC1F9191D2}"/>
    <cellStyle name="Comma [0] 3 2 3 2 3 2 2" xfId="9744" xr:uid="{13D87F31-B635-46E4-AF3B-B4D0B10F025D}"/>
    <cellStyle name="Comma [0] 3 2 3 2 3 2 2 2" xfId="31611" xr:uid="{B8E89F4E-C685-4B38-A2D6-4D6DC9A8F481}"/>
    <cellStyle name="Comma [0] 3 2 3 2 3 2 3" xfId="9745" xr:uid="{57BE1943-096D-4D6C-BD91-7FFC3E59686E}"/>
    <cellStyle name="Comma [0] 3 2 3 2 3 2 3 2" xfId="31612" xr:uid="{9020ED91-114C-4DB6-ABA3-6FE949E3909A}"/>
    <cellStyle name="Comma [0] 3 2 3 2 3 2 4" xfId="9746" xr:uid="{60D7C9A1-6269-4BD3-A968-6E12FB6D950B}"/>
    <cellStyle name="Comma [0] 3 2 3 2 3 2 4 2" xfId="31613" xr:uid="{82C099DA-B6DF-4756-A688-AC355070C1D8}"/>
    <cellStyle name="Comma [0] 3 2 3 2 3 2 5" xfId="9747" xr:uid="{E3FB4B78-08CD-417A-A395-EAC4CE709418}"/>
    <cellStyle name="Comma [0] 3 2 3 2 3 2 5 2" xfId="31614" xr:uid="{68343E35-7575-494F-A35E-3DF31059857B}"/>
    <cellStyle name="Comma [0] 3 2 3 2 3 2 6" xfId="55295" xr:uid="{4F2E3DFC-6FD3-4A01-872C-00D744A9CC3E}"/>
    <cellStyle name="Comma [0] 3 2 3 2 3 2 7" xfId="31610" xr:uid="{2AC597FF-7DCE-438B-B09B-EDA0FD2CF414}"/>
    <cellStyle name="Comma [0] 3 2 3 2 3 2 8" xfId="9743" xr:uid="{03D5AFD7-EE41-40A5-9301-617EDB1E018C}"/>
    <cellStyle name="Comma [0] 3 2 3 2 3 3" xfId="2642" xr:uid="{62E3DE3E-45A4-4C36-B689-4D79909FE84D}"/>
    <cellStyle name="Comma [0] 3 2 3 2 3 3 2" xfId="9749" xr:uid="{F3F9AD83-9EDB-4CCA-B54D-E49F2BAFB2A5}"/>
    <cellStyle name="Comma [0] 3 2 3 2 3 3 2 2" xfId="31616" xr:uid="{F6792F3A-8D2D-4537-A1F8-B58E0CF7D63C}"/>
    <cellStyle name="Comma [0] 3 2 3 2 3 3 3" xfId="9750" xr:uid="{33204B71-C777-4E97-9E21-9995921D5E17}"/>
    <cellStyle name="Comma [0] 3 2 3 2 3 3 3 2" xfId="31617" xr:uid="{6540525B-8643-4759-A398-2ED790B07AFE}"/>
    <cellStyle name="Comma [0] 3 2 3 2 3 3 4" xfId="9751" xr:uid="{FBD47E44-06BF-4C45-B7A1-C645BF0F473A}"/>
    <cellStyle name="Comma [0] 3 2 3 2 3 3 4 2" xfId="31618" xr:uid="{490E9E92-5755-4026-86D5-C4C258D60270}"/>
    <cellStyle name="Comma [0] 3 2 3 2 3 3 5" xfId="52730" xr:uid="{524475B7-3496-4703-8DF0-FB6543CF5930}"/>
    <cellStyle name="Comma [0] 3 2 3 2 3 3 6" xfId="31615" xr:uid="{C0C3D315-F8A8-44AF-A05B-45FE3757FE0A}"/>
    <cellStyle name="Comma [0] 3 2 3 2 3 3 7" xfId="9748" xr:uid="{EBE2DE66-4ED8-4EF3-8B7B-319AACBCA4B4}"/>
    <cellStyle name="Comma [0] 3 2 3 2 3 4" xfId="9752" xr:uid="{B145C198-B88F-42AB-8376-F4BB1D969339}"/>
    <cellStyle name="Comma [0] 3 2 3 2 3 4 2" xfId="31619" xr:uid="{D1E821F3-5F9F-49C5-85D7-050F1D254FC5}"/>
    <cellStyle name="Comma [0] 3 2 3 2 3 5" xfId="9753" xr:uid="{1ECF1E97-1D7F-492C-BAC2-8F5E7887F60B}"/>
    <cellStyle name="Comma [0] 3 2 3 2 3 5 2" xfId="31620" xr:uid="{A0B7441F-4EAF-48C3-9DF6-8AA735F29932}"/>
    <cellStyle name="Comma [0] 3 2 3 2 3 6" xfId="51687" xr:uid="{F3C55EEB-8017-40E7-B284-9DB680B33207}"/>
    <cellStyle name="Comma [0] 3 2 3 2 3 7" xfId="31609" xr:uid="{85AE230F-D5D0-483B-9B33-9485CE60649F}"/>
    <cellStyle name="Comma [0] 3 2 3 2 3 8" xfId="9742" xr:uid="{10FC8AEC-D3E9-47B9-9FE8-265CC6967D27}"/>
    <cellStyle name="Comma [0] 3 2 3 2 4" xfId="3634" xr:uid="{07D1BB28-A211-438C-8968-1B3FAF33F101}"/>
    <cellStyle name="Comma [0] 3 2 3 2 4 2" xfId="5576" xr:uid="{F5B11931-91DD-46E4-841F-605B4FD67975}"/>
    <cellStyle name="Comma [0] 3 2 3 2 4 2 2" xfId="9756" xr:uid="{03B3B6FC-3327-47B8-BBB0-BAA4AB985C6D}"/>
    <cellStyle name="Comma [0] 3 2 3 2 4 2 2 2" xfId="31623" xr:uid="{E8D0D7B8-D96A-4B9C-BBFC-4FBA2E552EB6}"/>
    <cellStyle name="Comma [0] 3 2 3 2 4 2 3" xfId="9757" xr:uid="{AA54D331-B365-4BC1-B727-0B224E697B7C}"/>
    <cellStyle name="Comma [0] 3 2 3 2 4 2 3 2" xfId="31624" xr:uid="{B77A6E2A-E5C9-4DF4-959C-853D941E6616}"/>
    <cellStyle name="Comma [0] 3 2 3 2 4 2 4" xfId="9758" xr:uid="{F75FB537-22E4-4E2A-A057-01E9F7DC1E3D}"/>
    <cellStyle name="Comma [0] 3 2 3 2 4 2 4 2" xfId="31625" xr:uid="{D6F93958-54AC-408B-AE85-BCFAB16C93E9}"/>
    <cellStyle name="Comma [0] 3 2 3 2 4 2 5" xfId="9759" xr:uid="{2DAEFA44-E5D8-4653-8950-3F05CF95AFC1}"/>
    <cellStyle name="Comma [0] 3 2 3 2 4 2 5 2" xfId="31626" xr:uid="{017AF55A-32F8-4205-A555-6C5EF95F6176}"/>
    <cellStyle name="Comma [0] 3 2 3 2 4 2 6" xfId="55663" xr:uid="{1F4FDE01-C93C-4D62-9F7A-EBDCE3EB9EB9}"/>
    <cellStyle name="Comma [0] 3 2 3 2 4 2 7" xfId="31622" xr:uid="{C9DFE377-EB6E-4B1F-999F-8D66AF0A19DC}"/>
    <cellStyle name="Comma [0] 3 2 3 2 4 2 8" xfId="9755" xr:uid="{9BD0B85C-8A60-448C-A1F2-8ECDF9A656D3}"/>
    <cellStyle name="Comma [0] 3 2 3 2 4 3" xfId="9760" xr:uid="{C6978380-36C2-49DA-BB81-10A7A68831E4}"/>
    <cellStyle name="Comma [0] 3 2 3 2 4 3 2" xfId="31627" xr:uid="{D8A91632-1C59-4607-B032-142DA2EE5F05}"/>
    <cellStyle name="Comma [0] 3 2 3 2 4 4" xfId="9761" xr:uid="{B042CFFE-5F38-4EBA-BE1A-33A8FF98CFF7}"/>
    <cellStyle name="Comma [0] 3 2 3 2 4 4 2" xfId="31628" xr:uid="{CF2DDFB6-3E8F-4511-8140-8E5F5B037EC8}"/>
    <cellStyle name="Comma [0] 3 2 3 2 4 5" xfId="9762" xr:uid="{B230EA4D-31DA-41E1-98BD-6E390D4B38EC}"/>
    <cellStyle name="Comma [0] 3 2 3 2 4 5 2" xfId="31629" xr:uid="{BB4693B4-7752-4548-A86F-1BED869430DA}"/>
    <cellStyle name="Comma [0] 3 2 3 2 4 6" xfId="9763" xr:uid="{242E7A48-FE3E-4C28-89F3-4805825F9D98}"/>
    <cellStyle name="Comma [0] 3 2 3 2 4 6 2" xfId="31630" xr:uid="{B945240E-D02D-4205-A9C4-2A0D95899F21}"/>
    <cellStyle name="Comma [0] 3 2 3 2 4 7" xfId="53721" xr:uid="{E3D800F5-115C-40E0-B8F6-F8906B6CCD2E}"/>
    <cellStyle name="Comma [0] 3 2 3 2 4 8" xfId="31621" xr:uid="{4C888143-4E8B-4EA6-A349-FF9193216516}"/>
    <cellStyle name="Comma [0] 3 2 3 2 4 9" xfId="9754" xr:uid="{00992C3E-CD1C-41E6-8079-FE348858EB20}"/>
    <cellStyle name="Comma [0] 3 2 3 2 5" xfId="4307" xr:uid="{DE10996C-F3F1-4683-96CD-A20240E316C4}"/>
    <cellStyle name="Comma [0] 3 2 3 2 5 2" xfId="9765" xr:uid="{38948965-0DEA-44B9-8A35-24B39E2B602C}"/>
    <cellStyle name="Comma [0] 3 2 3 2 5 2 2" xfId="31632" xr:uid="{DE7B70F6-5FD2-4A69-9FC3-C9AE81506CC0}"/>
    <cellStyle name="Comma [0] 3 2 3 2 5 3" xfId="9766" xr:uid="{F9A4FB03-E967-4375-8297-2DC78D5AD567}"/>
    <cellStyle name="Comma [0] 3 2 3 2 5 3 2" xfId="31633" xr:uid="{341CFBA9-5344-4DE1-B928-671ADDA451CB}"/>
    <cellStyle name="Comma [0] 3 2 3 2 5 4" xfId="9767" xr:uid="{9A26052C-5FD6-4FD2-9A7B-433777BD9905}"/>
    <cellStyle name="Comma [0] 3 2 3 2 5 4 2" xfId="31634" xr:uid="{F07A56C8-5DB6-4861-932F-4C15EDB2F1E0}"/>
    <cellStyle name="Comma [0] 3 2 3 2 5 5" xfId="9768" xr:uid="{A3F7709A-8E7D-4675-805E-95DD5BD6EB6C}"/>
    <cellStyle name="Comma [0] 3 2 3 2 5 5 2" xfId="31635" xr:uid="{BC268C12-3A1E-4F81-A396-8218F659DC54}"/>
    <cellStyle name="Comma [0] 3 2 3 2 5 6" xfId="54394" xr:uid="{16CEB880-0FF8-4447-BDFF-137B614E4F74}"/>
    <cellStyle name="Comma [0] 3 2 3 2 5 7" xfId="31631" xr:uid="{5F6ADD5C-C493-4008-A537-0EF597F6F7E6}"/>
    <cellStyle name="Comma [0] 3 2 3 2 5 8" xfId="9764" xr:uid="{03DE3C32-E460-447B-9D43-EB5E1B6E98E3}"/>
    <cellStyle name="Comma [0] 3 2 3 2 6" xfId="2121" xr:uid="{131EEFAC-2CD9-4A24-9B9C-9723AB0F9B8A}"/>
    <cellStyle name="Comma [0] 3 2 3 2 6 2" xfId="9770" xr:uid="{424F47A5-0A9A-4FE4-BEBD-5855F2387644}"/>
    <cellStyle name="Comma [0] 3 2 3 2 6 2 2" xfId="31637" xr:uid="{D6E7408B-7F2C-419B-A7F0-E2EFBB7BC0E7}"/>
    <cellStyle name="Comma [0] 3 2 3 2 6 3" xfId="9771" xr:uid="{617E7867-62E2-4B76-85E3-CE4168E64E0E}"/>
    <cellStyle name="Comma [0] 3 2 3 2 6 3 2" xfId="31638" xr:uid="{1F17280D-A0C1-4729-A6F5-8D287A606CAC}"/>
    <cellStyle name="Comma [0] 3 2 3 2 6 4" xfId="9772" xr:uid="{5F9E407D-2A44-41BB-BDDB-E719C05DF4CE}"/>
    <cellStyle name="Comma [0] 3 2 3 2 6 4 2" xfId="31639" xr:uid="{B7878CB8-2721-411B-8A11-EB58888D57D6}"/>
    <cellStyle name="Comma [0] 3 2 3 2 6 5" xfId="52210" xr:uid="{9D99A63A-0E64-4AC1-B57D-0FF4F9286D43}"/>
    <cellStyle name="Comma [0] 3 2 3 2 6 6" xfId="31636" xr:uid="{64CE8140-1917-4AA5-9FAD-E4A7BFDA5D86}"/>
    <cellStyle name="Comma [0] 3 2 3 2 6 7" xfId="9769" xr:uid="{2335C861-1DBC-4352-A410-74C7A3F29608}"/>
    <cellStyle name="Comma [0] 3 2 3 2 7" xfId="9773" xr:uid="{B5A3D82D-D9C1-4960-AF45-B70B30EFD401}"/>
    <cellStyle name="Comma [0] 3 2 3 2 7 2" xfId="31640" xr:uid="{43A03EDF-D591-4BF9-A546-3EF4276B499D}"/>
    <cellStyle name="Comma [0] 3 2 3 2 8" xfId="9774" xr:uid="{C6B3AB25-7FB4-456E-8626-B3D714EF10EC}"/>
    <cellStyle name="Comma [0] 3 2 3 2 8 2" xfId="31641" xr:uid="{A6C0863D-CB2C-42CD-802C-F919CEC4D92B}"/>
    <cellStyle name="Comma [0] 3 2 3 2 9" xfId="50690" xr:uid="{968A5E57-729F-4B9B-89E5-B6FA9AB6492A}"/>
    <cellStyle name="Comma [0] 3 2 3 3" xfId="853" xr:uid="{BE89F6E4-1C58-4F94-8920-5AFD87772B0A}"/>
    <cellStyle name="Comma [0] 3 2 3 3 2" xfId="4556" xr:uid="{001C65AB-E57E-4782-B655-F2073CD12890}"/>
    <cellStyle name="Comma [0] 3 2 3 3 2 2" xfId="9777" xr:uid="{9E3F6D70-E3A4-4AEB-90BD-E187D143C0AC}"/>
    <cellStyle name="Comma [0] 3 2 3 3 2 2 2" xfId="31644" xr:uid="{B3AB59C0-375C-4FAD-A035-BCC75B9E25E4}"/>
    <cellStyle name="Comma [0] 3 2 3 3 2 3" xfId="9778" xr:uid="{44EEC128-76B7-43E3-9C44-DD52EB26E09B}"/>
    <cellStyle name="Comma [0] 3 2 3 3 2 3 2" xfId="31645" xr:uid="{203CC73E-2132-41BA-A0BC-644A25A9BFCA}"/>
    <cellStyle name="Comma [0] 3 2 3 3 2 4" xfId="9779" xr:uid="{AF4B8E93-8E9B-476C-B5E3-7025E8D28E1A}"/>
    <cellStyle name="Comma [0] 3 2 3 3 2 4 2" xfId="31646" xr:uid="{83F9538A-F330-4025-92B5-E9A23F5BD6CC}"/>
    <cellStyle name="Comma [0] 3 2 3 3 2 5" xfId="9780" xr:uid="{5A8CD8BC-0380-4C41-9A5C-DC063AD4C4AD}"/>
    <cellStyle name="Comma [0] 3 2 3 3 2 5 2" xfId="31647" xr:uid="{C0922BCC-057A-4B90-A156-37B3D9062E0A}"/>
    <cellStyle name="Comma [0] 3 2 3 3 2 6" xfId="54643" xr:uid="{8BB48CEC-4513-481F-BDD8-268CD0482A11}"/>
    <cellStyle name="Comma [0] 3 2 3 3 2 7" xfId="31643" xr:uid="{70EA382E-EF1B-4E5B-B1A9-C285AF7B04B1}"/>
    <cellStyle name="Comma [0] 3 2 3 3 2 8" xfId="9776" xr:uid="{22A29E57-8FE5-4F21-96F1-795941790840}"/>
    <cellStyle name="Comma [0] 3 2 3 3 3" xfId="2891" xr:uid="{B7F69E10-A212-4832-83AF-A833659D9B4F}"/>
    <cellStyle name="Comma [0] 3 2 3 3 3 2" xfId="9782" xr:uid="{0BBAE44F-FDC5-4A9E-9F2D-B5B50E3E707B}"/>
    <cellStyle name="Comma [0] 3 2 3 3 3 2 2" xfId="31649" xr:uid="{47020336-60F4-4838-8F80-A7C032BDB4D6}"/>
    <cellStyle name="Comma [0] 3 2 3 3 3 3" xfId="9783" xr:uid="{C4BCFF5B-D032-43FA-AF2A-4025BF6B712E}"/>
    <cellStyle name="Comma [0] 3 2 3 3 3 3 2" xfId="31650" xr:uid="{A1C0B9BC-9E6C-4C4C-BB88-F95F1684A0F8}"/>
    <cellStyle name="Comma [0] 3 2 3 3 3 4" xfId="9784" xr:uid="{ED5F61D3-2DDC-40B2-B322-DCBE902ACBBE}"/>
    <cellStyle name="Comma [0] 3 2 3 3 3 4 2" xfId="31651" xr:uid="{F87CBB8C-6D66-48D8-99E3-9BC9CC76411B}"/>
    <cellStyle name="Comma [0] 3 2 3 3 3 5" xfId="52978" xr:uid="{5E60381E-CE87-441D-AB2A-B1FDACE80D22}"/>
    <cellStyle name="Comma [0] 3 2 3 3 3 6" xfId="31648" xr:uid="{DFB5AA0F-479A-49DF-8A3B-870B49ABB5D5}"/>
    <cellStyle name="Comma [0] 3 2 3 3 3 7" xfId="9781" xr:uid="{78B1651E-EAB3-48F3-8413-4C79D65E51E1}"/>
    <cellStyle name="Comma [0] 3 2 3 3 4" xfId="9785" xr:uid="{E7631E52-DF71-4B2B-808A-2999D52FAB8E}"/>
    <cellStyle name="Comma [0] 3 2 3 3 4 2" xfId="31652" xr:uid="{E2BB426A-0371-4A0B-92F1-753F579A9A2C}"/>
    <cellStyle name="Comma [0] 3 2 3 3 5" xfId="9786" xr:uid="{FD6F1B24-9A27-43C5-907E-4583953FB15B}"/>
    <cellStyle name="Comma [0] 3 2 3 3 5 2" xfId="31653" xr:uid="{83609DAF-C9DD-4E3C-9692-AFA51D0CDE95}"/>
    <cellStyle name="Comma [0] 3 2 3 3 6" xfId="50945" xr:uid="{6189A256-BABB-46D1-B322-435A4640B540}"/>
    <cellStyle name="Comma [0] 3 2 3 3 7" xfId="31642" xr:uid="{F82385B0-62A1-428D-B995-74D880A59A28}"/>
    <cellStyle name="Comma [0] 3 2 3 3 8" xfId="9775" xr:uid="{3C8BAD34-7186-43C1-A9DB-2F09644A2B9A}"/>
    <cellStyle name="Comma [0] 3 2 3 4" xfId="1348" xr:uid="{625B8AB1-A773-48E1-B5A6-6F65497D9295}"/>
    <cellStyle name="Comma [0] 3 2 3 4 2" xfId="5025" xr:uid="{96102D8C-62DA-4639-B296-B2FA18144166}"/>
    <cellStyle name="Comma [0] 3 2 3 4 2 2" xfId="9789" xr:uid="{97A01F9E-CAA0-4C43-B9C9-5480C7497130}"/>
    <cellStyle name="Comma [0] 3 2 3 4 2 2 2" xfId="31656" xr:uid="{DB58962E-9F05-4521-9CFD-8B224733B6B3}"/>
    <cellStyle name="Comma [0] 3 2 3 4 2 3" xfId="9790" xr:uid="{73B0F99D-D183-431B-B449-A4B8604B8B0B}"/>
    <cellStyle name="Comma [0] 3 2 3 4 2 3 2" xfId="31657" xr:uid="{20384D5C-FA02-4D9F-A295-6836DF890240}"/>
    <cellStyle name="Comma [0] 3 2 3 4 2 4" xfId="9791" xr:uid="{D769CC7A-4DDF-4184-9C96-2E4B516CC207}"/>
    <cellStyle name="Comma [0] 3 2 3 4 2 4 2" xfId="31658" xr:uid="{C1AC2779-D28B-454D-8F56-9BC777461463}"/>
    <cellStyle name="Comma [0] 3 2 3 4 2 5" xfId="9792" xr:uid="{178B9782-0512-4A81-81AE-18DD2DBC8F23}"/>
    <cellStyle name="Comma [0] 3 2 3 4 2 5 2" xfId="31659" xr:uid="{CE65E16A-BDB8-4115-BE36-2720B5869567}"/>
    <cellStyle name="Comma [0] 3 2 3 4 2 6" xfId="55112" xr:uid="{337EDCCD-75B8-4143-BC4E-6C8BDE9E2553}"/>
    <cellStyle name="Comma [0] 3 2 3 4 2 7" xfId="31655" xr:uid="{53210080-A870-4939-9540-A6FBDB125F02}"/>
    <cellStyle name="Comma [0] 3 2 3 4 2 8" xfId="9788" xr:uid="{D92A0333-2ACC-42B7-B1AF-87247FF7406C}"/>
    <cellStyle name="Comma [0] 3 2 3 4 3" xfId="2394" xr:uid="{47286009-655F-4B83-A72A-C2D3785B0BA2}"/>
    <cellStyle name="Comma [0] 3 2 3 4 3 2" xfId="9794" xr:uid="{4415F4A0-A35C-4FF0-A72F-CB4B667B1BAF}"/>
    <cellStyle name="Comma [0] 3 2 3 4 3 2 2" xfId="31661" xr:uid="{BE60F545-C637-421A-BD1C-8251DB57D0B5}"/>
    <cellStyle name="Comma [0] 3 2 3 4 3 3" xfId="9795" xr:uid="{60AE3CDA-DE43-4F6A-8730-B99C5B8BEBD0}"/>
    <cellStyle name="Comma [0] 3 2 3 4 3 3 2" xfId="31662" xr:uid="{9CEAD96B-FCAD-4C04-BFE9-8CA16911D4C5}"/>
    <cellStyle name="Comma [0] 3 2 3 4 3 4" xfId="9796" xr:uid="{B7CD80B7-6E0C-457D-AD38-A618302A75F2}"/>
    <cellStyle name="Comma [0] 3 2 3 4 3 4 2" xfId="31663" xr:uid="{77900164-C30F-46DA-92B6-CB92F7A4A5E8}"/>
    <cellStyle name="Comma [0] 3 2 3 4 3 5" xfId="52482" xr:uid="{7C58C6FE-E72D-4CE8-9E5D-C0B82C4479F8}"/>
    <cellStyle name="Comma [0] 3 2 3 4 3 6" xfId="31660" xr:uid="{8F65ECF0-A6EF-46E4-A0EE-BBB3CD24E14E}"/>
    <cellStyle name="Comma [0] 3 2 3 4 3 7" xfId="9793" xr:uid="{612C15CA-73AB-4BDD-B233-08F7AD9738A0}"/>
    <cellStyle name="Comma [0] 3 2 3 4 4" xfId="9797" xr:uid="{AE2DBD61-5235-4D07-B346-6DE630DA70EE}"/>
    <cellStyle name="Comma [0] 3 2 3 4 4 2" xfId="31664" xr:uid="{67DD5D03-C741-4988-85CE-DF7D47F05D02}"/>
    <cellStyle name="Comma [0] 3 2 3 4 5" xfId="9798" xr:uid="{44AFBFF8-BF43-485C-9C33-25ABF4DA779F}"/>
    <cellStyle name="Comma [0] 3 2 3 4 5 2" xfId="31665" xr:uid="{3E1B1BEC-2F60-48F1-A2B8-BCB6C771226B}"/>
    <cellStyle name="Comma [0] 3 2 3 4 6" xfId="51440" xr:uid="{8E8571EF-43FB-4EE7-9C9D-0D1B32777A92}"/>
    <cellStyle name="Comma [0] 3 2 3 4 7" xfId="31654" xr:uid="{FA4182E3-0D56-43DB-AAD5-7A228797FDD6}"/>
    <cellStyle name="Comma [0] 3 2 3 4 8" xfId="9787" xr:uid="{1977702C-50AE-4C44-8ED2-7052031C1CE8}"/>
    <cellStyle name="Comma [0] 3 2 3 5" xfId="3385" xr:uid="{7EADEACF-5FE5-46D7-A5C7-3E469F1EF7E3}"/>
    <cellStyle name="Comma [0] 3 2 3 5 2" xfId="5392" xr:uid="{ED07C255-F7C6-4701-A940-D3E1707AA549}"/>
    <cellStyle name="Comma [0] 3 2 3 5 2 2" xfId="9801" xr:uid="{74D52F2E-7E67-4220-A875-53CE016C1D50}"/>
    <cellStyle name="Comma [0] 3 2 3 5 2 2 2" xfId="31668" xr:uid="{2A518872-7CE9-4522-AA99-56882A27692C}"/>
    <cellStyle name="Comma [0] 3 2 3 5 2 3" xfId="9802" xr:uid="{E0C03762-6B51-4E50-99A8-98C924AE475D}"/>
    <cellStyle name="Comma [0] 3 2 3 5 2 3 2" xfId="31669" xr:uid="{5CF4F29E-7C16-4BE2-904B-DD303744D8F2}"/>
    <cellStyle name="Comma [0] 3 2 3 5 2 4" xfId="9803" xr:uid="{7141F3B5-AFAB-42E7-A7C7-07499F2383D7}"/>
    <cellStyle name="Comma [0] 3 2 3 5 2 4 2" xfId="31670" xr:uid="{37F26EA5-0EDE-4A73-9E23-3B7504147075}"/>
    <cellStyle name="Comma [0] 3 2 3 5 2 5" xfId="9804" xr:uid="{C1F5DE9A-6156-4A9D-91D6-2EEAE93308A2}"/>
    <cellStyle name="Comma [0] 3 2 3 5 2 5 2" xfId="31671" xr:uid="{BB65D166-66BB-413F-BCD3-38467DF51C1F}"/>
    <cellStyle name="Comma [0] 3 2 3 5 2 6" xfId="55479" xr:uid="{99EB850D-A0E8-4E40-B124-32E9EA0B7AC5}"/>
    <cellStyle name="Comma [0] 3 2 3 5 2 7" xfId="31667" xr:uid="{876A9EC7-A9AA-4D1A-9FB1-DF0B9D1DC9A6}"/>
    <cellStyle name="Comma [0] 3 2 3 5 2 8" xfId="9800" xr:uid="{A8597772-6F0E-4DC0-9A15-31FE2AF5746A}"/>
    <cellStyle name="Comma [0] 3 2 3 5 3" xfId="9805" xr:uid="{175D964E-F59A-4A6C-ABE2-547DA1CBBAF0}"/>
    <cellStyle name="Comma [0] 3 2 3 5 3 2" xfId="31672" xr:uid="{1C8D6EDE-4D6C-4EE0-B2C7-3DFC518EDCE7}"/>
    <cellStyle name="Comma [0] 3 2 3 5 4" xfId="9806" xr:uid="{89EAB4FE-8DC9-4F61-B087-E64B4FBA79BC}"/>
    <cellStyle name="Comma [0] 3 2 3 5 4 2" xfId="31673" xr:uid="{F667396E-C5A6-410C-8C1C-28E0ABFE52BB}"/>
    <cellStyle name="Comma [0] 3 2 3 5 5" xfId="9807" xr:uid="{B23B1819-1118-44BD-BD68-56D8276EF394}"/>
    <cellStyle name="Comma [0] 3 2 3 5 5 2" xfId="31674" xr:uid="{39BEC094-94AE-45A1-BBF2-28E47AD43DB9}"/>
    <cellStyle name="Comma [0] 3 2 3 5 6" xfId="9808" xr:uid="{279E0C3E-6DCA-432F-A7B3-81221EE9E1EF}"/>
    <cellStyle name="Comma [0] 3 2 3 5 6 2" xfId="31675" xr:uid="{AA116836-DD9E-4917-8FAB-656C8EF18A0A}"/>
    <cellStyle name="Comma [0] 3 2 3 5 7" xfId="53472" xr:uid="{70A23A9B-71B2-4670-B853-7A257703F9ED}"/>
    <cellStyle name="Comma [0] 3 2 3 5 8" xfId="31666" xr:uid="{392D9BE2-A5FB-483F-BD8A-0B17CE12D488}"/>
    <cellStyle name="Comma [0] 3 2 3 5 9" xfId="9799" xr:uid="{32942418-C9C3-44F6-AE92-29671F42C408}"/>
    <cellStyle name="Comma [0] 3 2 3 6" xfId="4009" xr:uid="{135911CA-0FC4-4736-AC5C-AD8FFBB4EF28}"/>
    <cellStyle name="Comma [0] 3 2 3 6 2" xfId="9810" xr:uid="{CFD4F7DA-5B60-4BBA-A431-C527C4632D1F}"/>
    <cellStyle name="Comma [0] 3 2 3 6 2 2" xfId="31677" xr:uid="{6822FAC4-B62D-4633-9B2E-7FA3380AA70A}"/>
    <cellStyle name="Comma [0] 3 2 3 6 3" xfId="9811" xr:uid="{B1E8F1A4-AB33-4B3C-B4E8-D1CF35E58564}"/>
    <cellStyle name="Comma [0] 3 2 3 6 3 2" xfId="31678" xr:uid="{671353A9-D1EF-4E4B-B3E0-976C66E6CFEA}"/>
    <cellStyle name="Comma [0] 3 2 3 6 4" xfId="9812" xr:uid="{7F40ABF9-0E58-4D9E-86A3-17E954BA7573}"/>
    <cellStyle name="Comma [0] 3 2 3 6 4 2" xfId="31679" xr:uid="{C88ADD3A-3F33-4546-B4D6-6384389768E0}"/>
    <cellStyle name="Comma [0] 3 2 3 6 5" xfId="9813" xr:uid="{4F24D80E-9874-4263-9AC3-75337E894E39}"/>
    <cellStyle name="Comma [0] 3 2 3 6 5 2" xfId="31680" xr:uid="{EB4537D1-F436-4080-8CF8-551A72C6D4F1}"/>
    <cellStyle name="Comma [0] 3 2 3 6 6" xfId="54096" xr:uid="{447AA06F-C8CE-4F74-A7AE-CE2562418CC2}"/>
    <cellStyle name="Comma [0] 3 2 3 6 7" xfId="31676" xr:uid="{5D4CEA90-A2A9-4144-8AE5-62BD894FCCF3}"/>
    <cellStyle name="Comma [0] 3 2 3 6 8" xfId="9809" xr:uid="{ABF93DFF-A9EB-4E75-BAD6-A5DBD30ABA72}"/>
    <cellStyle name="Comma [0] 3 2 3 7" xfId="1874" xr:uid="{20541E21-03E8-4914-87D4-23E2AA9BCF1C}"/>
    <cellStyle name="Comma [0] 3 2 3 7 2" xfId="9815" xr:uid="{6188FE3F-8A3C-4E3B-AA38-961E01E1D7FF}"/>
    <cellStyle name="Comma [0] 3 2 3 7 2 2" xfId="31682" xr:uid="{CED6F649-5FB7-4A3E-B1F4-22F8D18F7E37}"/>
    <cellStyle name="Comma [0] 3 2 3 7 3" xfId="9816" xr:uid="{35C00C2A-68B3-4CA6-9262-53524E6A4D4E}"/>
    <cellStyle name="Comma [0] 3 2 3 7 3 2" xfId="31683" xr:uid="{B94E6D4D-538A-4EC1-B063-7DA24876DF23}"/>
    <cellStyle name="Comma [0] 3 2 3 7 4" xfId="9817" xr:uid="{68ACD1FB-A06D-48F9-871E-09808458EC0B}"/>
    <cellStyle name="Comma [0] 3 2 3 7 4 2" xfId="31684" xr:uid="{3B98734B-EF1B-4FCE-8CF0-ABDDE1703DE0}"/>
    <cellStyle name="Comma [0] 3 2 3 7 5" xfId="51963" xr:uid="{4D65E134-0B8D-4460-BB49-AD3C13E48AAD}"/>
    <cellStyle name="Comma [0] 3 2 3 7 6" xfId="31681" xr:uid="{384129FB-2EF4-4B16-95DE-82631B0EE352}"/>
    <cellStyle name="Comma [0] 3 2 3 7 7" xfId="9814" xr:uid="{64010351-D90F-4AFB-9392-C3FC5D27D5D0}"/>
    <cellStyle name="Comma [0] 3 2 3 8" xfId="9818" xr:uid="{410858EA-58EF-4BE7-9D9D-97820223DC6D}"/>
    <cellStyle name="Comma [0] 3 2 3 8 2" xfId="31685" xr:uid="{3B3A8A11-8A72-47F0-8430-06023F3DF364}"/>
    <cellStyle name="Comma [0] 3 2 3 9" xfId="9819" xr:uid="{B940B5D0-B84C-43B5-993A-D107254EBCA4}"/>
    <cellStyle name="Comma [0] 3 2 3 9 2" xfId="31686" xr:uid="{69850099-66D5-461A-BEFB-93A24FE0CC6B}"/>
    <cellStyle name="Comma [0] 3 2 4" xfId="474" xr:uid="{1644A335-5B8A-470D-ADB6-C9D6DE956497}"/>
    <cellStyle name="Comma [0] 3 2 4 10" xfId="31687" xr:uid="{6FBB006F-0691-4C5E-A00F-D63CF6F0EC8B}"/>
    <cellStyle name="Comma [0] 3 2 4 11" xfId="9820" xr:uid="{DA6FC532-9EA4-41F7-9CBB-5B8C03714396}"/>
    <cellStyle name="Comma [0] 3 2 4 2" xfId="979" xr:uid="{B7B2DB42-B4CB-47F7-A353-9E3D5DA40A87}"/>
    <cellStyle name="Comma [0] 3 2 4 2 2" xfId="4682" xr:uid="{02E21C83-B5AF-49C9-A009-BA8C14E209BB}"/>
    <cellStyle name="Comma [0] 3 2 4 2 2 2" xfId="9823" xr:uid="{329B7265-308A-4B2D-A3C4-71B59CFD4DC4}"/>
    <cellStyle name="Comma [0] 3 2 4 2 2 2 2" xfId="31690" xr:uid="{A02F40B5-65AD-41AD-A5E8-AE5BFBBCE59C}"/>
    <cellStyle name="Comma [0] 3 2 4 2 2 3" xfId="9824" xr:uid="{A115DD9D-9B51-4A57-B595-E8324DAF45B3}"/>
    <cellStyle name="Comma [0] 3 2 4 2 2 3 2" xfId="31691" xr:uid="{D9B8FF9C-196E-4D75-91D3-35870C9795C4}"/>
    <cellStyle name="Comma [0] 3 2 4 2 2 4" xfId="9825" xr:uid="{B5FF72CC-6E8B-4E7B-8E76-BC584E384505}"/>
    <cellStyle name="Comma [0] 3 2 4 2 2 4 2" xfId="31692" xr:uid="{789EDAA9-1F9C-4869-8B6C-46095B9561A2}"/>
    <cellStyle name="Comma [0] 3 2 4 2 2 5" xfId="9826" xr:uid="{5205C4E5-3032-48F6-90A4-48CA976FAF1D}"/>
    <cellStyle name="Comma [0] 3 2 4 2 2 5 2" xfId="31693" xr:uid="{94CB67DA-5EAB-4405-8C1A-364361B23142}"/>
    <cellStyle name="Comma [0] 3 2 4 2 2 6" xfId="54769" xr:uid="{A1FEACA3-3B05-4E4E-99A1-EC085AFFC092}"/>
    <cellStyle name="Comma [0] 3 2 4 2 2 7" xfId="31689" xr:uid="{D24CBE75-9945-4EE9-9F5A-F318CF44E837}"/>
    <cellStyle name="Comma [0] 3 2 4 2 2 8" xfId="9822" xr:uid="{BBE443D2-6935-412E-8820-D136152BB183}"/>
    <cellStyle name="Comma [0] 3 2 4 2 3" xfId="3017" xr:uid="{8A24D8EB-4FE2-4BB7-8543-F21323B8D1E0}"/>
    <cellStyle name="Comma [0] 3 2 4 2 3 2" xfId="9828" xr:uid="{997DA1B8-D75C-4E2A-AF40-E96B8950D97D}"/>
    <cellStyle name="Comma [0] 3 2 4 2 3 2 2" xfId="31695" xr:uid="{7B2B835D-02AD-4F11-8322-7AC192E48B46}"/>
    <cellStyle name="Comma [0] 3 2 4 2 3 3" xfId="9829" xr:uid="{25BB28D0-72B3-482F-B051-28380EFB8C05}"/>
    <cellStyle name="Comma [0] 3 2 4 2 3 3 2" xfId="31696" xr:uid="{5414F7F1-3CC1-4113-B1D6-7D0C9EAA8FB2}"/>
    <cellStyle name="Comma [0] 3 2 4 2 3 4" xfId="9830" xr:uid="{15ECA3C8-BDFB-41C5-BA5D-FDD7B64A0E65}"/>
    <cellStyle name="Comma [0] 3 2 4 2 3 4 2" xfId="31697" xr:uid="{42A3B220-CAAE-4FD9-9EA8-77002AACAE99}"/>
    <cellStyle name="Comma [0] 3 2 4 2 3 5" xfId="53104" xr:uid="{77592A22-204C-41FC-BADF-182DE15F913F}"/>
    <cellStyle name="Comma [0] 3 2 4 2 3 6" xfId="31694" xr:uid="{5C0A3981-6FCB-4E2A-9D37-581A2CCFD4B6}"/>
    <cellStyle name="Comma [0] 3 2 4 2 3 7" xfId="9827" xr:uid="{DFEB1066-C9B0-4646-9C14-EA5EED47DF0E}"/>
    <cellStyle name="Comma [0] 3 2 4 2 4" xfId="9831" xr:uid="{E0759136-1DC0-4932-8F96-8C3109148773}"/>
    <cellStyle name="Comma [0] 3 2 4 2 4 2" xfId="31698" xr:uid="{19526576-EC76-42A6-8DCD-E99CEC9B296B}"/>
    <cellStyle name="Comma [0] 3 2 4 2 5" xfId="9832" xr:uid="{FFD92C75-61F0-4BB6-BCB4-72ED8787063F}"/>
    <cellStyle name="Comma [0] 3 2 4 2 5 2" xfId="31699" xr:uid="{F3B6F453-78F2-466E-A8A8-179D9EEB639A}"/>
    <cellStyle name="Comma [0] 3 2 4 2 6" xfId="51071" xr:uid="{03D7903E-E96B-455D-8554-FED790DD9BA3}"/>
    <cellStyle name="Comma [0] 3 2 4 2 7" xfId="31688" xr:uid="{F5F29FF5-EDD4-4DBE-8EBA-907BEA107202}"/>
    <cellStyle name="Comma [0] 3 2 4 2 8" xfId="9821" xr:uid="{2F1F08C8-5645-470A-B2A8-4DC44602EF39}"/>
    <cellStyle name="Comma [0] 3 2 4 3" xfId="1473" xr:uid="{0394D500-C6EF-4123-BB8A-86A86F863304}"/>
    <cellStyle name="Comma [0] 3 2 4 3 2" xfId="5116" xr:uid="{EC82465B-EBCA-4B8E-90CD-27BA58E77D3F}"/>
    <cellStyle name="Comma [0] 3 2 4 3 2 2" xfId="9835" xr:uid="{1AF140FF-6C54-4941-B896-85EC46FFF8F5}"/>
    <cellStyle name="Comma [0] 3 2 4 3 2 2 2" xfId="31702" xr:uid="{CB34CFFD-24F8-4AC5-92F7-3320B48063E4}"/>
    <cellStyle name="Comma [0] 3 2 4 3 2 3" xfId="9836" xr:uid="{F94200C8-E085-4B3B-ACE1-DEE45C49F2FA}"/>
    <cellStyle name="Comma [0] 3 2 4 3 2 3 2" xfId="31703" xr:uid="{91E82218-1042-433C-9EC6-BA054C852B19}"/>
    <cellStyle name="Comma [0] 3 2 4 3 2 4" xfId="9837" xr:uid="{4EE6CA69-60C5-4F23-93BA-A743A6C516DA}"/>
    <cellStyle name="Comma [0] 3 2 4 3 2 4 2" xfId="31704" xr:uid="{638BB2A1-E659-4888-BA52-473024F3D5A6}"/>
    <cellStyle name="Comma [0] 3 2 4 3 2 5" xfId="9838" xr:uid="{FEB606B0-0DB0-4F50-97D3-2320A679C8A7}"/>
    <cellStyle name="Comma [0] 3 2 4 3 2 5 2" xfId="31705" xr:uid="{6956DBCB-B637-468D-AD66-32780E665421}"/>
    <cellStyle name="Comma [0] 3 2 4 3 2 6" xfId="55203" xr:uid="{BD081892-E7FD-4148-92C9-CB74E0C6C4D6}"/>
    <cellStyle name="Comma [0] 3 2 4 3 2 7" xfId="31701" xr:uid="{8DC0E7C2-7565-4431-9EAA-E2517D7237AE}"/>
    <cellStyle name="Comma [0] 3 2 4 3 2 8" xfId="9834" xr:uid="{E7A9E5E4-45B1-40A5-A36A-CACA2D52C756}"/>
    <cellStyle name="Comma [0] 3 2 4 3 3" xfId="2520" xr:uid="{0780D97B-2CEF-4388-8C73-BD21AFDD56E6}"/>
    <cellStyle name="Comma [0] 3 2 4 3 3 2" xfId="9840" xr:uid="{FD84909A-7844-406E-AD35-8A0792EC79A7}"/>
    <cellStyle name="Comma [0] 3 2 4 3 3 2 2" xfId="31707" xr:uid="{A2631627-446F-4C9D-A042-E8ED13BE16FD}"/>
    <cellStyle name="Comma [0] 3 2 4 3 3 3" xfId="9841" xr:uid="{BDAF4DEA-EA8B-4A2E-B247-C44E3E75847E}"/>
    <cellStyle name="Comma [0] 3 2 4 3 3 3 2" xfId="31708" xr:uid="{312BD396-B79B-469C-96D7-BA4ABB818ACE}"/>
    <cellStyle name="Comma [0] 3 2 4 3 3 4" xfId="9842" xr:uid="{88953ADA-76EC-4B52-91A4-09852E1E2E8E}"/>
    <cellStyle name="Comma [0] 3 2 4 3 3 4 2" xfId="31709" xr:uid="{B9CEF3C0-B0FE-472C-9276-736F8282D8EF}"/>
    <cellStyle name="Comma [0] 3 2 4 3 3 5" xfId="52608" xr:uid="{37AE7265-D3D2-444C-BB9F-B024098F9094}"/>
    <cellStyle name="Comma [0] 3 2 4 3 3 6" xfId="31706" xr:uid="{4A69DC65-01FE-4157-9313-2BC8238C91C1}"/>
    <cellStyle name="Comma [0] 3 2 4 3 3 7" xfId="9839" xr:uid="{514AF8DA-ECB6-4105-9788-4155B82448BB}"/>
    <cellStyle name="Comma [0] 3 2 4 3 4" xfId="9843" xr:uid="{B1C92FBC-FF60-4778-A594-7E979E5FE58B}"/>
    <cellStyle name="Comma [0] 3 2 4 3 4 2" xfId="31710" xr:uid="{A0B83AF9-D314-44B7-8DFB-4F6F94D7D5B5}"/>
    <cellStyle name="Comma [0] 3 2 4 3 5" xfId="9844" xr:uid="{507C8F04-BAF0-4141-9208-27985E9CB97C}"/>
    <cellStyle name="Comma [0] 3 2 4 3 5 2" xfId="31711" xr:uid="{39C47A24-CC78-4FAC-B8CD-D78861EC33C4}"/>
    <cellStyle name="Comma [0] 3 2 4 3 6" xfId="51565" xr:uid="{CFE7FB5E-D30E-41CC-BF4E-3E5FA8E9B4B1}"/>
    <cellStyle name="Comma [0] 3 2 4 3 7" xfId="31700" xr:uid="{363FBBCB-21D8-4E02-8063-9A0367370A4E}"/>
    <cellStyle name="Comma [0] 3 2 4 3 8" xfId="9833" xr:uid="{26795E76-455A-455D-8436-D02A32875317}"/>
    <cellStyle name="Comma [0] 3 2 4 4" xfId="3512" xr:uid="{B3A4AE7D-716C-4E2B-988C-54A73187C499}"/>
    <cellStyle name="Comma [0] 3 2 4 4 2" xfId="5484" xr:uid="{84B4B8A6-208E-4E9F-AAE1-19CC0EFC5F4C}"/>
    <cellStyle name="Comma [0] 3 2 4 4 2 2" xfId="9847" xr:uid="{2BFC34AB-8912-4838-8BFA-5EE51FF99458}"/>
    <cellStyle name="Comma [0] 3 2 4 4 2 2 2" xfId="31714" xr:uid="{1AE84366-0A48-46D3-ADDF-4BD803086C2B}"/>
    <cellStyle name="Comma [0] 3 2 4 4 2 3" xfId="9848" xr:uid="{1E5A2FAD-9C33-4A59-BA5A-C6746780F919}"/>
    <cellStyle name="Comma [0] 3 2 4 4 2 3 2" xfId="31715" xr:uid="{37629627-A425-4208-B017-3F56260F2BDD}"/>
    <cellStyle name="Comma [0] 3 2 4 4 2 4" xfId="9849" xr:uid="{A00615C7-0956-436D-98BC-7802A780F128}"/>
    <cellStyle name="Comma [0] 3 2 4 4 2 4 2" xfId="31716" xr:uid="{9593CD71-34B3-4F3D-9759-E4E04ED53CD5}"/>
    <cellStyle name="Comma [0] 3 2 4 4 2 5" xfId="9850" xr:uid="{16E36491-1AF5-4403-B3E1-711F908846D4}"/>
    <cellStyle name="Comma [0] 3 2 4 4 2 5 2" xfId="31717" xr:uid="{453A82BF-5572-4380-A4F1-07019A29E6D3}"/>
    <cellStyle name="Comma [0] 3 2 4 4 2 6" xfId="55571" xr:uid="{DC9C7E1D-304B-4DFA-AF69-A672E966704F}"/>
    <cellStyle name="Comma [0] 3 2 4 4 2 7" xfId="31713" xr:uid="{4FF07040-BC36-4B07-9E05-1AB6922F4677}"/>
    <cellStyle name="Comma [0] 3 2 4 4 2 8" xfId="9846" xr:uid="{81A2057E-93E5-4D4B-935E-5BD6AFFEE8D8}"/>
    <cellStyle name="Comma [0] 3 2 4 4 3" xfId="9851" xr:uid="{4A3C6C93-2F03-47E0-A1DD-E2BA188BDF14}"/>
    <cellStyle name="Comma [0] 3 2 4 4 3 2" xfId="31718" xr:uid="{7CCBDD0D-A550-43AE-8F8A-DA4FFBE4CAF2}"/>
    <cellStyle name="Comma [0] 3 2 4 4 4" xfId="9852" xr:uid="{92816567-E931-4A83-80D8-3302A90CA43D}"/>
    <cellStyle name="Comma [0] 3 2 4 4 4 2" xfId="31719" xr:uid="{E38F0AEC-A4CB-4B27-AC21-5EC0B874F112}"/>
    <cellStyle name="Comma [0] 3 2 4 4 5" xfId="9853" xr:uid="{A0854EA6-90DA-4F4A-BD76-EF05DE59FA24}"/>
    <cellStyle name="Comma [0] 3 2 4 4 5 2" xfId="31720" xr:uid="{A52287C1-D3F4-49E3-BD1B-6B0DFE268958}"/>
    <cellStyle name="Comma [0] 3 2 4 4 6" xfId="9854" xr:uid="{77A1DEFE-40BA-48D3-86B2-63550721D039}"/>
    <cellStyle name="Comma [0] 3 2 4 4 6 2" xfId="31721" xr:uid="{FC36C32E-3EEE-443C-9FD9-A18481377B97}"/>
    <cellStyle name="Comma [0] 3 2 4 4 7" xfId="53599" xr:uid="{A34BFD46-C8BC-4DB4-81A2-8168B7119CAB}"/>
    <cellStyle name="Comma [0] 3 2 4 4 8" xfId="31712" xr:uid="{70481F9A-4559-4518-87AD-36C69B2B3023}"/>
    <cellStyle name="Comma [0] 3 2 4 4 9" xfId="9845" xr:uid="{099D9D35-731B-4921-BB78-70C7A5BD1532}"/>
    <cellStyle name="Comma [0] 3 2 4 5" xfId="4185" xr:uid="{0A7ED6AE-2988-41D1-944E-971203C465A6}"/>
    <cellStyle name="Comma [0] 3 2 4 5 2" xfId="9856" xr:uid="{EEC6A281-837D-4AB9-A99B-A85C528586D2}"/>
    <cellStyle name="Comma [0] 3 2 4 5 2 2" xfId="31723" xr:uid="{A9B7C3E7-4E9D-43CC-B688-FF01A33CFAFF}"/>
    <cellStyle name="Comma [0] 3 2 4 5 3" xfId="9857" xr:uid="{7AD5813B-8353-47D6-937A-2D1538D181B3}"/>
    <cellStyle name="Comma [0] 3 2 4 5 3 2" xfId="31724" xr:uid="{5442983F-6783-46F1-A768-EBCFB17FC630}"/>
    <cellStyle name="Comma [0] 3 2 4 5 4" xfId="9858" xr:uid="{6B011F6C-FBF8-4CA0-BDA5-25ED457B5F9C}"/>
    <cellStyle name="Comma [0] 3 2 4 5 4 2" xfId="31725" xr:uid="{3681CA36-F1E4-4F4B-86D6-E53D13291047}"/>
    <cellStyle name="Comma [0] 3 2 4 5 5" xfId="9859" xr:uid="{31CBFCCD-6202-45AA-B1AA-68C8194612C8}"/>
    <cellStyle name="Comma [0] 3 2 4 5 5 2" xfId="31726" xr:uid="{98C6AB3B-CE4E-4764-B33C-551D66BBD906}"/>
    <cellStyle name="Comma [0] 3 2 4 5 6" xfId="54272" xr:uid="{5F1D37AC-7880-401D-AB58-EBC0349B15BA}"/>
    <cellStyle name="Comma [0] 3 2 4 5 7" xfId="31722" xr:uid="{4E7E7458-3C64-4F8F-8FCF-A185AF89642A}"/>
    <cellStyle name="Comma [0] 3 2 4 5 8" xfId="9855" xr:uid="{9B75A152-37EF-42B4-8219-50A5B69074A3}"/>
    <cellStyle name="Comma [0] 3 2 4 6" xfId="1999" xr:uid="{C801F7E2-2604-420C-9D81-9F2842A43036}"/>
    <cellStyle name="Comma [0] 3 2 4 6 2" xfId="9861" xr:uid="{879EBA98-B928-40BC-94D0-A0F46E940CA4}"/>
    <cellStyle name="Comma [0] 3 2 4 6 2 2" xfId="31728" xr:uid="{B87E1310-2D7B-49B1-AAB4-1EA05DEAF7BB}"/>
    <cellStyle name="Comma [0] 3 2 4 6 3" xfId="9862" xr:uid="{791C8978-6F0B-4AD2-9C38-73051CB8B09B}"/>
    <cellStyle name="Comma [0] 3 2 4 6 3 2" xfId="31729" xr:uid="{18DA1A2C-ADD7-4B4F-8F1C-3A9AEF6E07EA}"/>
    <cellStyle name="Comma [0] 3 2 4 6 4" xfId="9863" xr:uid="{E40CC02D-5713-4C06-9EDE-93DB8F72D37F}"/>
    <cellStyle name="Comma [0] 3 2 4 6 4 2" xfId="31730" xr:uid="{32FA0B4B-1927-448A-813C-DB77C5AF4647}"/>
    <cellStyle name="Comma [0] 3 2 4 6 5" xfId="52088" xr:uid="{7E77F5CB-67FF-49C1-A020-89EC97965B06}"/>
    <cellStyle name="Comma [0] 3 2 4 6 6" xfId="31727" xr:uid="{04299E9A-04C0-494F-ACEA-386E8757671F}"/>
    <cellStyle name="Comma [0] 3 2 4 6 7" xfId="9860" xr:uid="{5EB16394-E770-433A-8BB7-CF2E6FB54A2F}"/>
    <cellStyle name="Comma [0] 3 2 4 7" xfId="9864" xr:uid="{2250CB4E-6832-4415-8EDA-32DE448C2E81}"/>
    <cellStyle name="Comma [0] 3 2 4 7 2" xfId="31731" xr:uid="{FE3C1C84-EDBB-428E-90DC-8C63834CD142}"/>
    <cellStyle name="Comma [0] 3 2 4 8" xfId="9865" xr:uid="{901546DE-A88F-4BCA-A599-65DA631F2F09}"/>
    <cellStyle name="Comma [0] 3 2 4 8 2" xfId="31732" xr:uid="{12DCA198-1F44-4362-BDAE-9255CC1275CE}"/>
    <cellStyle name="Comma [0] 3 2 4 9" xfId="50568" xr:uid="{F74C26C7-6F2A-4EE6-8D18-C55E2122EE64}"/>
    <cellStyle name="Comma [0] 3 2 5" xfId="731" xr:uid="{D7F2A682-A073-496C-A803-FA338DB71F0E}"/>
    <cellStyle name="Comma [0] 3 2 5 2" xfId="4434" xr:uid="{08C2D756-57B1-4684-9B95-69CE4DA82E97}"/>
    <cellStyle name="Comma [0] 3 2 5 2 2" xfId="9868" xr:uid="{6F01E1A9-2D15-4337-8A97-027E49137AA7}"/>
    <cellStyle name="Comma [0] 3 2 5 2 2 2" xfId="31735" xr:uid="{F29E4DD4-1F73-4CED-9E50-8703900F925D}"/>
    <cellStyle name="Comma [0] 3 2 5 2 3" xfId="9869" xr:uid="{49EC47ED-6BDA-49C4-A38B-4783A6C91C1C}"/>
    <cellStyle name="Comma [0] 3 2 5 2 3 2" xfId="31736" xr:uid="{BE0A22D0-5211-4566-9079-DC9231D50543}"/>
    <cellStyle name="Comma [0] 3 2 5 2 4" xfId="9870" xr:uid="{573A1ACD-9D56-4BD4-AAE6-B1D2F482F376}"/>
    <cellStyle name="Comma [0] 3 2 5 2 4 2" xfId="31737" xr:uid="{CEE73587-F2E5-40D5-A3D6-CA4B172ED215}"/>
    <cellStyle name="Comma [0] 3 2 5 2 5" xfId="9871" xr:uid="{C34A1061-ABBF-4996-BB40-7B47DAAD074F}"/>
    <cellStyle name="Comma [0] 3 2 5 2 5 2" xfId="31738" xr:uid="{BC843C28-CA02-4103-8638-20765611A3F7}"/>
    <cellStyle name="Comma [0] 3 2 5 2 6" xfId="54521" xr:uid="{0537B1A6-B337-41D5-B570-4FBB69134743}"/>
    <cellStyle name="Comma [0] 3 2 5 2 7" xfId="31734" xr:uid="{C3E6496E-FED4-47D1-89F5-038A5293D3BF}"/>
    <cellStyle name="Comma [0] 3 2 5 2 8" xfId="9867" xr:uid="{B5E3E500-E015-4CAA-97E5-78F591719AEB}"/>
    <cellStyle name="Comma [0] 3 2 5 3" xfId="2769" xr:uid="{4A2816E2-BE51-4531-859C-C2A0CF4B20B0}"/>
    <cellStyle name="Comma [0] 3 2 5 3 2" xfId="9873" xr:uid="{34AF94AA-91FB-4857-B2FA-F6CB31E89543}"/>
    <cellStyle name="Comma [0] 3 2 5 3 2 2" xfId="31740" xr:uid="{71401A30-1618-4AAE-9316-470919CC9DEE}"/>
    <cellStyle name="Comma [0] 3 2 5 3 3" xfId="9874" xr:uid="{C6528805-DC04-4436-9B8E-7C2D28F373A2}"/>
    <cellStyle name="Comma [0] 3 2 5 3 3 2" xfId="31741" xr:uid="{B825B51D-C0B2-4F49-91BC-C9A1498568FE}"/>
    <cellStyle name="Comma [0] 3 2 5 3 4" xfId="9875" xr:uid="{89B16AC5-7286-4E73-BEE0-2A411760FD7E}"/>
    <cellStyle name="Comma [0] 3 2 5 3 4 2" xfId="31742" xr:uid="{EFB6B291-06D8-48C1-BDC6-BCB1AE544819}"/>
    <cellStyle name="Comma [0] 3 2 5 3 5" xfId="52856" xr:uid="{F0177F73-5862-48EF-9C92-3A858AA97859}"/>
    <cellStyle name="Comma [0] 3 2 5 3 6" xfId="31739" xr:uid="{74A6180A-7BFC-4B0E-99A7-8CACC72D4D77}"/>
    <cellStyle name="Comma [0] 3 2 5 3 7" xfId="9872" xr:uid="{82D39E5D-9174-425A-9F91-9B1DD21637F0}"/>
    <cellStyle name="Comma [0] 3 2 5 4" xfId="9876" xr:uid="{209A1C75-6587-4028-A839-C14E07C6A3A4}"/>
    <cellStyle name="Comma [0] 3 2 5 4 2" xfId="31743" xr:uid="{A2517B3C-65EC-4C6A-BBAE-7BC7A6C18854}"/>
    <cellStyle name="Comma [0] 3 2 5 5" xfId="9877" xr:uid="{5FEFA6D3-2576-4E6E-83FA-5BE08364C795}"/>
    <cellStyle name="Comma [0] 3 2 5 5 2" xfId="31744" xr:uid="{949E3DA5-CBC2-4C6E-B4CC-80A854083131}"/>
    <cellStyle name="Comma [0] 3 2 5 6" xfId="50823" xr:uid="{814B2529-9C81-471E-98A6-C2BA93EDFD81}"/>
    <cellStyle name="Comma [0] 3 2 5 7" xfId="31733" xr:uid="{5EF65FD0-067F-4984-A326-4A39D053E5BF}"/>
    <cellStyle name="Comma [0] 3 2 5 8" xfId="9866" xr:uid="{0779FDC9-F157-44B6-B46D-AE2658906C51}"/>
    <cellStyle name="Comma [0] 3 2 6" xfId="1226" xr:uid="{E3207F30-0B1C-4592-8F02-CD5CB468C988}"/>
    <cellStyle name="Comma [0] 3 2 6 2" xfId="4933" xr:uid="{E615D8A7-BB33-4F0E-882E-33253CEAB543}"/>
    <cellStyle name="Comma [0] 3 2 6 2 2" xfId="9880" xr:uid="{7E863F2A-27A8-4297-BB52-3FF362E91E44}"/>
    <cellStyle name="Comma [0] 3 2 6 2 2 2" xfId="31747" xr:uid="{BB63DF3D-8DB9-4D51-9FA9-1302F8A4C911}"/>
    <cellStyle name="Comma [0] 3 2 6 2 3" xfId="9881" xr:uid="{CD438E6D-D83B-469F-AF67-E420A4D9BFA3}"/>
    <cellStyle name="Comma [0] 3 2 6 2 3 2" xfId="31748" xr:uid="{247A5C3A-156F-4AA5-9456-9F841A8F6B9A}"/>
    <cellStyle name="Comma [0] 3 2 6 2 4" xfId="9882" xr:uid="{7F1AEF20-0526-471B-9327-99E9EA8218C0}"/>
    <cellStyle name="Comma [0] 3 2 6 2 4 2" xfId="31749" xr:uid="{5D28BC39-F27B-4FF4-A39B-84D0940ACBF0}"/>
    <cellStyle name="Comma [0] 3 2 6 2 5" xfId="9883" xr:uid="{8FB240C7-87BD-40E2-9D5A-8B6B4EA23A8C}"/>
    <cellStyle name="Comma [0] 3 2 6 2 5 2" xfId="31750" xr:uid="{79822BE5-5488-477A-9134-0CA443D90924}"/>
    <cellStyle name="Comma [0] 3 2 6 2 6" xfId="55020" xr:uid="{DCA9347F-3C78-4737-8875-C191FA68DD70}"/>
    <cellStyle name="Comma [0] 3 2 6 2 7" xfId="31746" xr:uid="{6BC4CE56-CA6E-4C22-BFAF-E8BC40CB75DF}"/>
    <cellStyle name="Comma [0] 3 2 6 2 8" xfId="9879" xr:uid="{D63CF1B4-8CE2-4EA4-8DF2-DB5943CF88FE}"/>
    <cellStyle name="Comma [0] 3 2 6 3" xfId="2265" xr:uid="{2D7E3B02-415E-4A9B-B81D-7AC3E635CA6E}"/>
    <cellStyle name="Comma [0] 3 2 6 3 2" xfId="9885" xr:uid="{83AAEDD5-04AD-4152-A7A4-DEAAF9AE3E25}"/>
    <cellStyle name="Comma [0] 3 2 6 3 2 2" xfId="31752" xr:uid="{14196973-3247-488C-B8FA-F3E2CC2D19EA}"/>
    <cellStyle name="Comma [0] 3 2 6 3 3" xfId="9886" xr:uid="{D5F4ADE0-1400-4782-9EAF-1F134BE79593}"/>
    <cellStyle name="Comma [0] 3 2 6 3 3 2" xfId="31753" xr:uid="{68931B4C-9CF2-4DA6-9000-FAEC6701BF39}"/>
    <cellStyle name="Comma [0] 3 2 6 3 4" xfId="9887" xr:uid="{B78DF90C-F250-442B-9BB2-A97F76A07597}"/>
    <cellStyle name="Comma [0] 3 2 6 3 4 2" xfId="31754" xr:uid="{62764CDE-3CB5-4BBA-8B3E-9CEB5FB3B509}"/>
    <cellStyle name="Comma [0] 3 2 6 3 5" xfId="52353" xr:uid="{30D67E1C-F4A8-42F3-87AA-4B222B49245B}"/>
    <cellStyle name="Comma [0] 3 2 6 3 6" xfId="31751" xr:uid="{655703AB-1182-41B7-9875-276C8CB87E57}"/>
    <cellStyle name="Comma [0] 3 2 6 3 7" xfId="9884" xr:uid="{A106A82C-73D9-43F5-B721-2A33ABC3D710}"/>
    <cellStyle name="Comma [0] 3 2 6 4" xfId="9888" xr:uid="{3CAF5006-EE88-4DFD-A2B3-DD014B81A238}"/>
    <cellStyle name="Comma [0] 3 2 6 4 2" xfId="31755" xr:uid="{268F437A-F3F5-4D44-BC08-7702C135C8B1}"/>
    <cellStyle name="Comma [0] 3 2 6 5" xfId="9889" xr:uid="{E7DC9726-624C-40AA-A3BB-01462BAD2E84}"/>
    <cellStyle name="Comma [0] 3 2 6 5 2" xfId="31756" xr:uid="{334FDB44-1147-4A06-BB63-0917F62634B3}"/>
    <cellStyle name="Comma [0] 3 2 6 6" xfId="51318" xr:uid="{B18547C4-0B40-47B7-A486-15E8E34E585D}"/>
    <cellStyle name="Comma [0] 3 2 6 7" xfId="31745" xr:uid="{4B9464D7-ADFA-4AF4-9EE6-04CE4CC8AE99}"/>
    <cellStyle name="Comma [0] 3 2 6 8" xfId="9878" xr:uid="{0D2DFBB2-F259-40D8-8E9B-9BC1B19F7D48}"/>
    <cellStyle name="Comma [0] 3 2 7" xfId="3263" xr:uid="{5DB14565-832F-49DA-B5C2-8BB8B0D23C2E}"/>
    <cellStyle name="Comma [0] 3 2 7 2" xfId="5300" xr:uid="{8D2852F7-C640-4DB7-A7F6-655595587B9D}"/>
    <cellStyle name="Comma [0] 3 2 7 2 2" xfId="9892" xr:uid="{4713B5DB-4E0F-48AB-922E-2D29EFA23ABE}"/>
    <cellStyle name="Comma [0] 3 2 7 2 2 2" xfId="31759" xr:uid="{DA0DBC16-CBE4-4ED3-85DE-56D60C47242A}"/>
    <cellStyle name="Comma [0] 3 2 7 2 3" xfId="9893" xr:uid="{BE45A0C2-FC24-4506-8102-4077AD6A4F26}"/>
    <cellStyle name="Comma [0] 3 2 7 2 3 2" xfId="31760" xr:uid="{52D28FDB-E05E-41B9-8E36-97CE720BF388}"/>
    <cellStyle name="Comma [0] 3 2 7 2 4" xfId="9894" xr:uid="{6622FC92-C318-4E6A-939B-07237CE69828}"/>
    <cellStyle name="Comma [0] 3 2 7 2 4 2" xfId="31761" xr:uid="{2DFC26DA-7F7A-476B-B589-67A60BB9738A}"/>
    <cellStyle name="Comma [0] 3 2 7 2 5" xfId="9895" xr:uid="{7EFB7BDC-1F6A-4AF4-93EA-B5207E9E2813}"/>
    <cellStyle name="Comma [0] 3 2 7 2 5 2" xfId="31762" xr:uid="{15CF4848-206C-40CD-A3B8-657137AC1C8B}"/>
    <cellStyle name="Comma [0] 3 2 7 2 6" xfId="55387" xr:uid="{65889EE3-9AA9-44D1-B549-BC748BB9BA00}"/>
    <cellStyle name="Comma [0] 3 2 7 2 7" xfId="31758" xr:uid="{5362CC2A-0807-45D1-ACA6-5ED353BDA6F9}"/>
    <cellStyle name="Comma [0] 3 2 7 2 8" xfId="9891" xr:uid="{E30F6AD2-B026-4C73-81CD-050641F5B576}"/>
    <cellStyle name="Comma [0] 3 2 7 3" xfId="9896" xr:uid="{5FD57162-554A-4F48-8778-974000385B66}"/>
    <cellStyle name="Comma [0] 3 2 7 3 2" xfId="31763" xr:uid="{0ACAEC75-4943-4300-8EB5-071FB5E7F7C7}"/>
    <cellStyle name="Comma [0] 3 2 7 4" xfId="9897" xr:uid="{25830236-D776-4D6A-8C52-B305A78E7AE4}"/>
    <cellStyle name="Comma [0] 3 2 7 4 2" xfId="31764" xr:uid="{3D11F609-43C5-4808-A763-C8B51A166786}"/>
    <cellStyle name="Comma [0] 3 2 7 5" xfId="9898" xr:uid="{51B4CA1E-AB58-4839-8A73-BE035E18039F}"/>
    <cellStyle name="Comma [0] 3 2 7 5 2" xfId="31765" xr:uid="{E0E461AB-6B94-41B4-9458-2D7C0EE9BBB1}"/>
    <cellStyle name="Comma [0] 3 2 7 6" xfId="9899" xr:uid="{770F00FD-1691-4F4C-8E5A-DCAFB16AFD94}"/>
    <cellStyle name="Comma [0] 3 2 7 6 2" xfId="31766" xr:uid="{24FE6F8A-B636-4F24-82B1-937E9C40A712}"/>
    <cellStyle name="Comma [0] 3 2 7 7" xfId="53350" xr:uid="{F2AA0215-2C9B-4A70-A600-F98F0ED2A055}"/>
    <cellStyle name="Comma [0] 3 2 7 8" xfId="31757" xr:uid="{41660E64-E1E1-46EF-9A4E-E41BF6901F85}"/>
    <cellStyle name="Comma [0] 3 2 7 9" xfId="9890" xr:uid="{3E138162-C81A-443A-A449-5D40EFE87057}"/>
    <cellStyle name="Comma [0] 3 2 8" xfId="3819" xr:uid="{2F04C9FF-4B08-4A4D-AB79-85AC339A7787}"/>
    <cellStyle name="Comma [0] 3 2 8 2" xfId="9901" xr:uid="{58A6CAC4-D1D6-4D82-8268-EB74EB5760CD}"/>
    <cellStyle name="Comma [0] 3 2 8 2 2" xfId="31768" xr:uid="{3AB2AC78-CFB0-411C-845D-3D695597B33D}"/>
    <cellStyle name="Comma [0] 3 2 8 3" xfId="9902" xr:uid="{987B99E0-5CF1-452A-8CB7-14C14F3F8C0E}"/>
    <cellStyle name="Comma [0] 3 2 8 3 2" xfId="31769" xr:uid="{0173EFD1-DAC5-4593-8FD6-B74F94DE2127}"/>
    <cellStyle name="Comma [0] 3 2 8 4" xfId="9903" xr:uid="{80AB8657-48C5-430F-87DB-24D77FCE3D8F}"/>
    <cellStyle name="Comma [0] 3 2 8 4 2" xfId="31770" xr:uid="{0B61845A-AA64-45AA-A2C3-30A9068CBB34}"/>
    <cellStyle name="Comma [0] 3 2 8 5" xfId="9904" xr:uid="{46C56CF2-5E9B-4593-A36A-34DE7E598AAB}"/>
    <cellStyle name="Comma [0] 3 2 8 5 2" xfId="31771" xr:uid="{28FF6FCD-2581-4F93-BC81-16A010CA0F4C}"/>
    <cellStyle name="Comma [0] 3 2 8 6" xfId="53906" xr:uid="{AD877006-7EE4-4898-8ADA-5DC9F0274CD2}"/>
    <cellStyle name="Comma [0] 3 2 8 7" xfId="31767" xr:uid="{8FFAC569-F71E-45C2-9C88-F8BD80BFACAA}"/>
    <cellStyle name="Comma [0] 3 2 8 8" xfId="9900" xr:uid="{FCEC9214-9D99-4248-B6F6-8BDFFBC95CC6}"/>
    <cellStyle name="Comma [0] 3 2 9" xfId="1745" xr:uid="{DF1C34F6-6EAC-4968-AC7F-296AB4C08189}"/>
    <cellStyle name="Comma [0] 3 2 9 2" xfId="9906" xr:uid="{92560C24-C564-42F1-88D3-111C56F257DF}"/>
    <cellStyle name="Comma [0] 3 2 9 2 2" xfId="31773" xr:uid="{110CD3AD-0432-4502-AC5C-974475557C67}"/>
    <cellStyle name="Comma [0] 3 2 9 3" xfId="9907" xr:uid="{DB270A05-D850-4651-963F-4CE8EEC43933}"/>
    <cellStyle name="Comma [0] 3 2 9 3 2" xfId="31774" xr:uid="{6CA26104-8A67-46D7-A9A2-714356B9C43B}"/>
    <cellStyle name="Comma [0] 3 2 9 4" xfId="9908" xr:uid="{F71EEBDC-87C9-4052-870C-57871A562841}"/>
    <cellStyle name="Comma [0] 3 2 9 4 2" xfId="31775" xr:uid="{7407B762-CA2E-4311-8152-24E7F1E9018A}"/>
    <cellStyle name="Comma [0] 3 2 9 5" xfId="51834" xr:uid="{EE1620A2-5D60-45F0-B990-3C9F5ECEDD2B}"/>
    <cellStyle name="Comma [0] 3 2 9 6" xfId="31772" xr:uid="{8E5C3493-38EA-4806-98D3-E18AFADDAC73}"/>
    <cellStyle name="Comma [0] 3 2 9 7" xfId="9905" xr:uid="{9C715911-1493-4F33-9F9C-D712B892D727}"/>
    <cellStyle name="Comma [0] 3 3" xfId="171" xr:uid="{1A30B85B-811E-4D13-811E-0F3FD8C9B82D}"/>
    <cellStyle name="Comma [0] 3 3 10" xfId="9910" xr:uid="{C519E6B4-5A2C-4C99-9E44-0B041C0F6084}"/>
    <cellStyle name="Comma [0] 3 3 10 2" xfId="31777" xr:uid="{213B6F99-0485-43E0-80BC-74176A40E27A}"/>
    <cellStyle name="Comma [0] 3 3 11" xfId="50268" xr:uid="{DF6C57E5-DEC6-4DC4-B5FA-1B6E24582A65}"/>
    <cellStyle name="Comma [0] 3 3 12" xfId="31776" xr:uid="{48614273-9F9C-4EC7-9C8E-1322A8E728B2}"/>
    <cellStyle name="Comma [0] 3 3 13" xfId="9909" xr:uid="{C95B7ED9-A4E8-4E24-BA7C-E3AB19F74B0C}"/>
    <cellStyle name="Comma [0] 3 3 2" xfId="359" xr:uid="{F45A6C1B-A2D0-4551-9F6B-F2F1CC8B8557}"/>
    <cellStyle name="Comma [0] 3 3 2 10" xfId="50455" xr:uid="{3DE982B7-2914-4236-9477-60CC1F72443D}"/>
    <cellStyle name="Comma [0] 3 3 2 11" xfId="31778" xr:uid="{9FDA2469-EC4A-466E-9FF4-4C1BF952232A}"/>
    <cellStyle name="Comma [0] 3 3 2 12" xfId="9911" xr:uid="{4F5908CA-8E35-4AAD-9176-B8F86E92AFEA}"/>
    <cellStyle name="Comma [0] 3 3 2 2" xfId="637" xr:uid="{98ABA910-7F16-49B2-B6A2-080783C2B273}"/>
    <cellStyle name="Comma [0] 3 3 2 2 10" xfId="31779" xr:uid="{49DAC7D2-4224-4C09-8781-5F4EFF450DE7}"/>
    <cellStyle name="Comma [0] 3 3 2 2 11" xfId="9912" xr:uid="{CDB95E49-2346-4805-B91B-CD1CB3D7B918}"/>
    <cellStyle name="Comma [0] 3 3 2 2 2" xfId="1142" xr:uid="{D6814720-6D50-41E4-ABDF-9E45528132C5}"/>
    <cellStyle name="Comma [0] 3 3 2 2 2 2" xfId="4845" xr:uid="{C9756F11-7619-4719-87D2-122B4D0DCD5E}"/>
    <cellStyle name="Comma [0] 3 3 2 2 2 2 2" xfId="9915" xr:uid="{97D6C85F-D365-4442-B09F-427AD2471F55}"/>
    <cellStyle name="Comma [0] 3 3 2 2 2 2 2 2" xfId="31782" xr:uid="{74DBFE5E-3892-40A2-B3F6-0713AA8FC538}"/>
    <cellStyle name="Comma [0] 3 3 2 2 2 2 3" xfId="9916" xr:uid="{97240335-98EB-4E28-A499-9647C0F7FB18}"/>
    <cellStyle name="Comma [0] 3 3 2 2 2 2 3 2" xfId="31783" xr:uid="{7E22D96B-BDBF-4B02-8095-ED6ED9BF8242}"/>
    <cellStyle name="Comma [0] 3 3 2 2 2 2 4" xfId="9917" xr:uid="{BBCA022D-641A-43A8-8726-B09A0D984F26}"/>
    <cellStyle name="Comma [0] 3 3 2 2 2 2 4 2" xfId="31784" xr:uid="{9A4C4045-8392-4881-8A9F-85AA274FFB3B}"/>
    <cellStyle name="Comma [0] 3 3 2 2 2 2 5" xfId="9918" xr:uid="{1DBAECCD-9AF7-473B-9A6D-96B69FF6065E}"/>
    <cellStyle name="Comma [0] 3 3 2 2 2 2 5 2" xfId="31785" xr:uid="{0A0E98AB-CA17-4124-814C-BE00E5EBCC95}"/>
    <cellStyle name="Comma [0] 3 3 2 2 2 2 6" xfId="54932" xr:uid="{361956FB-E3BD-424B-9A13-D3356A22FDD0}"/>
    <cellStyle name="Comma [0] 3 3 2 2 2 2 7" xfId="31781" xr:uid="{1130FB44-DF22-4821-B644-EB768D7159E4}"/>
    <cellStyle name="Comma [0] 3 3 2 2 2 2 8" xfId="9914" xr:uid="{B213930B-2AFE-4575-902F-7A9798FF80F2}"/>
    <cellStyle name="Comma [0] 3 3 2 2 2 3" xfId="3180" xr:uid="{DF534454-085F-438F-A9F0-49CE74F445F9}"/>
    <cellStyle name="Comma [0] 3 3 2 2 2 3 2" xfId="9920" xr:uid="{55AED653-52DD-49CD-B817-3AD34678E3F5}"/>
    <cellStyle name="Comma [0] 3 3 2 2 2 3 2 2" xfId="31787" xr:uid="{C3D24C5D-0F08-41F0-B439-C11CEA1DF1C9}"/>
    <cellStyle name="Comma [0] 3 3 2 2 2 3 3" xfId="9921" xr:uid="{77CE6253-3C2F-4B29-8149-066A225ADF03}"/>
    <cellStyle name="Comma [0] 3 3 2 2 2 3 3 2" xfId="31788" xr:uid="{C05BC244-7B85-4E22-A740-C0DDF2CBEC23}"/>
    <cellStyle name="Comma [0] 3 3 2 2 2 3 4" xfId="9922" xr:uid="{9C56D081-971F-4653-AF29-C9B20DCCDEF6}"/>
    <cellStyle name="Comma [0] 3 3 2 2 2 3 4 2" xfId="31789" xr:uid="{5D5C947D-6101-45F0-BF1C-5D2340ADE139}"/>
    <cellStyle name="Comma [0] 3 3 2 2 2 3 5" xfId="53267" xr:uid="{0A45F8BD-3F33-44D7-8735-597CD195E57E}"/>
    <cellStyle name="Comma [0] 3 3 2 2 2 3 6" xfId="31786" xr:uid="{D9C815EF-B22E-4E42-9F9F-1658BB245B8C}"/>
    <cellStyle name="Comma [0] 3 3 2 2 2 3 7" xfId="9919" xr:uid="{D650DBB0-C126-4CC3-B74C-BF239BFCA5A4}"/>
    <cellStyle name="Comma [0] 3 3 2 2 2 4" xfId="9923" xr:uid="{436E5F39-E258-432E-A686-8773B0E902A7}"/>
    <cellStyle name="Comma [0] 3 3 2 2 2 4 2" xfId="31790" xr:uid="{E12AA8FB-462E-441B-BA63-A0B29DD404E6}"/>
    <cellStyle name="Comma [0] 3 3 2 2 2 5" xfId="9924" xr:uid="{9DB7D6D5-875E-4C64-AFDA-D16648EA1D69}"/>
    <cellStyle name="Comma [0] 3 3 2 2 2 5 2" xfId="31791" xr:uid="{A4F52A1C-A32D-4EC8-A59B-24C22AB5EBCE}"/>
    <cellStyle name="Comma [0] 3 3 2 2 2 6" xfId="51234" xr:uid="{ED4D47F7-385D-4F9C-BE3C-B0674726D93C}"/>
    <cellStyle name="Comma [0] 3 3 2 2 2 7" xfId="31780" xr:uid="{8ECE1883-EDC2-45A6-935F-503F6CB6B171}"/>
    <cellStyle name="Comma [0] 3 3 2 2 2 8" xfId="9913" xr:uid="{868B5B90-D0BF-4701-926E-5BFE1F507427}"/>
    <cellStyle name="Comma [0] 3 3 2 2 3" xfId="1636" xr:uid="{1012B2C6-3E62-436E-AB4C-B4DA165E660D}"/>
    <cellStyle name="Comma [0] 3 3 2 2 3 2" xfId="5244" xr:uid="{08451634-140E-4790-9461-EF19C6624014}"/>
    <cellStyle name="Comma [0] 3 3 2 2 3 2 2" xfId="9927" xr:uid="{257A5B36-1D4B-42C6-8CDA-BE34D7D2C3C4}"/>
    <cellStyle name="Comma [0] 3 3 2 2 3 2 2 2" xfId="31794" xr:uid="{F33C6731-920A-47E8-AA43-B2051BC6467A}"/>
    <cellStyle name="Comma [0] 3 3 2 2 3 2 3" xfId="9928" xr:uid="{C2477A47-052E-4B02-8118-8903ECBF0CB6}"/>
    <cellStyle name="Comma [0] 3 3 2 2 3 2 3 2" xfId="31795" xr:uid="{3A36DB7D-D7BA-4FC1-897E-B37E4E3DB415}"/>
    <cellStyle name="Comma [0] 3 3 2 2 3 2 4" xfId="9929" xr:uid="{3133D16C-3063-4D6F-A899-2CE238F26521}"/>
    <cellStyle name="Comma [0] 3 3 2 2 3 2 4 2" xfId="31796" xr:uid="{0C7055E1-CDF7-4C03-8DEC-32DCC4EF459D}"/>
    <cellStyle name="Comma [0] 3 3 2 2 3 2 5" xfId="9930" xr:uid="{2B4F4A6A-E0F2-4C0B-BF50-4A440AB4EEE5}"/>
    <cellStyle name="Comma [0] 3 3 2 2 3 2 5 2" xfId="31797" xr:uid="{30D7C145-7CF4-409A-B0AA-0A09FF508976}"/>
    <cellStyle name="Comma [0] 3 3 2 2 3 2 6" xfId="55331" xr:uid="{E6D73F56-0671-4FED-ABAD-BB1844EC1E01}"/>
    <cellStyle name="Comma [0] 3 3 2 2 3 2 7" xfId="31793" xr:uid="{81E01CC0-D2CA-4DC9-A6DE-929F94D87ED3}"/>
    <cellStyle name="Comma [0] 3 3 2 2 3 2 8" xfId="9926" xr:uid="{9C191C69-140D-4E3F-8B19-0D0FBCCAC6D3}"/>
    <cellStyle name="Comma [0] 3 3 2 2 3 3" xfId="2683" xr:uid="{28D68A1F-9770-4323-A7CC-6F0E1A13F693}"/>
    <cellStyle name="Comma [0] 3 3 2 2 3 3 2" xfId="9932" xr:uid="{CAC78C74-2751-4C8C-8EBB-B33F9675234F}"/>
    <cellStyle name="Comma [0] 3 3 2 2 3 3 2 2" xfId="31799" xr:uid="{DC628529-6538-4261-810C-4F9F94AD4FAB}"/>
    <cellStyle name="Comma [0] 3 3 2 2 3 3 3" xfId="9933" xr:uid="{1DFA8FD8-148F-4A5C-BC62-9AAE77C69878}"/>
    <cellStyle name="Comma [0] 3 3 2 2 3 3 3 2" xfId="31800" xr:uid="{059C4B43-997D-4CFD-AE1A-0DF018E88A37}"/>
    <cellStyle name="Comma [0] 3 3 2 2 3 3 4" xfId="9934" xr:uid="{F082648D-6F9E-4CD5-BB98-B222A5A381D6}"/>
    <cellStyle name="Comma [0] 3 3 2 2 3 3 4 2" xfId="31801" xr:uid="{B617DA05-AF59-4579-A02D-BC05BF1A839D}"/>
    <cellStyle name="Comma [0] 3 3 2 2 3 3 5" xfId="52771" xr:uid="{04A50CE4-D3BF-4714-8279-D8FB5441FB38}"/>
    <cellStyle name="Comma [0] 3 3 2 2 3 3 6" xfId="31798" xr:uid="{4E2926C1-8825-4B94-BA77-95FE15D964E3}"/>
    <cellStyle name="Comma [0] 3 3 2 2 3 3 7" xfId="9931" xr:uid="{10A60AE5-5F9D-487A-92EE-86D5B7246D8D}"/>
    <cellStyle name="Comma [0] 3 3 2 2 3 4" xfId="9935" xr:uid="{363C399C-5B75-438C-886C-A8FB1D5DE99A}"/>
    <cellStyle name="Comma [0] 3 3 2 2 3 4 2" xfId="31802" xr:uid="{9B35209D-6AE5-444F-A0D9-65D1AABF6CF7}"/>
    <cellStyle name="Comma [0] 3 3 2 2 3 5" xfId="9936" xr:uid="{DC86F257-7FA4-4A08-B7AB-5B938169C866}"/>
    <cellStyle name="Comma [0] 3 3 2 2 3 5 2" xfId="31803" xr:uid="{2D87C3FF-3C89-4531-B60B-F729C66F0C01}"/>
    <cellStyle name="Comma [0] 3 3 2 2 3 6" xfId="51728" xr:uid="{62EC3DCF-103A-48B0-8F5F-41C811003D3A}"/>
    <cellStyle name="Comma [0] 3 3 2 2 3 7" xfId="31792" xr:uid="{97CAA98A-209E-4ED1-A8AA-E4D8278AF9D8}"/>
    <cellStyle name="Comma [0] 3 3 2 2 3 8" xfId="9925" xr:uid="{F71E6105-C4D7-4B1C-A212-2694FB531CD0}"/>
    <cellStyle name="Comma [0] 3 3 2 2 4" xfId="3675" xr:uid="{CD073933-C461-479E-9BCD-CC9D96008FF0}"/>
    <cellStyle name="Comma [0] 3 3 2 2 4 2" xfId="5612" xr:uid="{E0E4182E-8555-4CBF-AC57-0404283A1C01}"/>
    <cellStyle name="Comma [0] 3 3 2 2 4 2 2" xfId="9939" xr:uid="{DFF3AD60-512F-4459-A086-D88CD9D485C1}"/>
    <cellStyle name="Comma [0] 3 3 2 2 4 2 2 2" xfId="31806" xr:uid="{A33EA120-D5DE-4C44-9F70-9C150DA362F4}"/>
    <cellStyle name="Comma [0] 3 3 2 2 4 2 3" xfId="9940" xr:uid="{0F485F67-56B6-457A-A9CE-AC9FE8CC72C5}"/>
    <cellStyle name="Comma [0] 3 3 2 2 4 2 3 2" xfId="31807" xr:uid="{2BC976E8-BC00-49BE-A522-B7B27B975A61}"/>
    <cellStyle name="Comma [0] 3 3 2 2 4 2 4" xfId="9941" xr:uid="{3F95D37A-9A74-4F29-8062-DC2D84FA58CD}"/>
    <cellStyle name="Comma [0] 3 3 2 2 4 2 4 2" xfId="31808" xr:uid="{206B6069-ADA7-4738-8CEC-F344183C6C82}"/>
    <cellStyle name="Comma [0] 3 3 2 2 4 2 5" xfId="9942" xr:uid="{A64FDBBF-C607-4F2D-90BA-1E1388BAEC61}"/>
    <cellStyle name="Comma [0] 3 3 2 2 4 2 5 2" xfId="31809" xr:uid="{77A4E091-A5C8-4943-ADA4-D097EBD44CE9}"/>
    <cellStyle name="Comma [0] 3 3 2 2 4 2 6" xfId="55699" xr:uid="{0A1D12C5-B008-4C92-BA2C-FE9D5C9F5CEC}"/>
    <cellStyle name="Comma [0] 3 3 2 2 4 2 7" xfId="31805" xr:uid="{81225101-C655-40C3-8E81-FB74446E842F}"/>
    <cellStyle name="Comma [0] 3 3 2 2 4 2 8" xfId="9938" xr:uid="{68DDA5A8-0E77-4A26-AE99-33EB3E666158}"/>
    <cellStyle name="Comma [0] 3 3 2 2 4 3" xfId="9943" xr:uid="{94708837-585E-4076-8BDA-373A7198CEB9}"/>
    <cellStyle name="Comma [0] 3 3 2 2 4 3 2" xfId="31810" xr:uid="{D5B065BD-A75F-4369-B891-2966B53EC8EB}"/>
    <cellStyle name="Comma [0] 3 3 2 2 4 4" xfId="9944" xr:uid="{6AAB16F4-68A0-411E-9FB6-9CF6D0F8A155}"/>
    <cellStyle name="Comma [0] 3 3 2 2 4 4 2" xfId="31811" xr:uid="{D2CEA1B1-E4D1-4894-BAD6-17AA5012191D}"/>
    <cellStyle name="Comma [0] 3 3 2 2 4 5" xfId="9945" xr:uid="{6FC306BF-4572-43AB-BFF6-8C8CE1E34008}"/>
    <cellStyle name="Comma [0] 3 3 2 2 4 5 2" xfId="31812" xr:uid="{A3339AC9-4135-401D-9D1D-497EBB529741}"/>
    <cellStyle name="Comma [0] 3 3 2 2 4 6" xfId="9946" xr:uid="{B44F4953-5C41-46B1-B095-67FF41BCF0F6}"/>
    <cellStyle name="Comma [0] 3 3 2 2 4 6 2" xfId="31813" xr:uid="{B0C09FA6-82F7-4A62-962F-7B210D8CF259}"/>
    <cellStyle name="Comma [0] 3 3 2 2 4 7" xfId="53762" xr:uid="{1E1836D5-0E0C-4E2D-A9E2-9A2D54C7B0B8}"/>
    <cellStyle name="Comma [0] 3 3 2 2 4 8" xfId="31804" xr:uid="{187DAAB1-C28D-4596-BFD9-2BB28DB0A5AC}"/>
    <cellStyle name="Comma [0] 3 3 2 2 4 9" xfId="9937" xr:uid="{CE2E9ABB-DC02-4301-B07C-CDEFBD1EC033}"/>
    <cellStyle name="Comma [0] 3 3 2 2 5" xfId="4348" xr:uid="{452EC58C-5910-40DE-A92C-B82C0D8ACAAC}"/>
    <cellStyle name="Comma [0] 3 3 2 2 5 2" xfId="9948" xr:uid="{D11F703F-D67F-4774-9D7C-3953A91438E4}"/>
    <cellStyle name="Comma [0] 3 3 2 2 5 2 2" xfId="31815" xr:uid="{1ABF4837-6278-4876-B0CC-29345B1488E3}"/>
    <cellStyle name="Comma [0] 3 3 2 2 5 3" xfId="9949" xr:uid="{BB6EE5E7-8DC6-49C5-AB92-668833FD6262}"/>
    <cellStyle name="Comma [0] 3 3 2 2 5 3 2" xfId="31816" xr:uid="{21017A13-8373-4908-B52B-C2BAEB6454AF}"/>
    <cellStyle name="Comma [0] 3 3 2 2 5 4" xfId="9950" xr:uid="{E989C63F-F12D-4163-BED1-56EEE4FA89D4}"/>
    <cellStyle name="Comma [0] 3 3 2 2 5 4 2" xfId="31817" xr:uid="{62F0E3CC-C10F-48A7-BD68-EE3DEE86BCC2}"/>
    <cellStyle name="Comma [0] 3 3 2 2 5 5" xfId="9951" xr:uid="{C2184DAF-EDE3-4536-886F-1D32C4986B4C}"/>
    <cellStyle name="Comma [0] 3 3 2 2 5 5 2" xfId="31818" xr:uid="{3ECCDA32-3FE5-4D86-8100-C1E659739F5C}"/>
    <cellStyle name="Comma [0] 3 3 2 2 5 6" xfId="54435" xr:uid="{96B0C03F-2576-426D-9CEB-C140B907D9CC}"/>
    <cellStyle name="Comma [0] 3 3 2 2 5 7" xfId="31814" xr:uid="{497D5325-123B-4B37-AC2B-31915E57CF4F}"/>
    <cellStyle name="Comma [0] 3 3 2 2 5 8" xfId="9947" xr:uid="{E5FB5F4D-C90B-4D45-9C1C-45268F5E81A8}"/>
    <cellStyle name="Comma [0] 3 3 2 2 6" xfId="2162" xr:uid="{E07BBCE2-4156-4234-9C16-B499DB64FE04}"/>
    <cellStyle name="Comma [0] 3 3 2 2 6 2" xfId="9953" xr:uid="{6C511D66-9D7F-4D95-B10A-5A6C572B7191}"/>
    <cellStyle name="Comma [0] 3 3 2 2 6 2 2" xfId="31820" xr:uid="{403D7C15-3D96-49CD-A2C2-8278FE9F8B88}"/>
    <cellStyle name="Comma [0] 3 3 2 2 6 3" xfId="9954" xr:uid="{C5532CC3-DE2D-471E-A890-426F28911EC9}"/>
    <cellStyle name="Comma [0] 3 3 2 2 6 3 2" xfId="31821" xr:uid="{81FAF610-0816-468B-9D35-EC8B26429FA0}"/>
    <cellStyle name="Comma [0] 3 3 2 2 6 4" xfId="9955" xr:uid="{68B9AC96-5F13-4FAE-9FB7-08E2A582A1C6}"/>
    <cellStyle name="Comma [0] 3 3 2 2 6 4 2" xfId="31822" xr:uid="{D2113E38-62AE-49C4-82A5-C98D352F7CFB}"/>
    <cellStyle name="Comma [0] 3 3 2 2 6 5" xfId="52251" xr:uid="{59E0EB1A-A962-454D-A11B-67CB69DE78D9}"/>
    <cellStyle name="Comma [0] 3 3 2 2 6 6" xfId="31819" xr:uid="{91995116-BFBA-4B60-BA35-8095BEB6A99B}"/>
    <cellStyle name="Comma [0] 3 3 2 2 6 7" xfId="9952" xr:uid="{495FB9EA-6EA3-42B5-A3F4-B2977ACC8381}"/>
    <cellStyle name="Comma [0] 3 3 2 2 7" xfId="9956" xr:uid="{038441B7-5740-4C64-B057-6F65D303313E}"/>
    <cellStyle name="Comma [0] 3 3 2 2 7 2" xfId="31823" xr:uid="{FAB01236-F6D4-4028-B02A-DCEADBF28E7B}"/>
    <cellStyle name="Comma [0] 3 3 2 2 8" xfId="9957" xr:uid="{CC4B110A-2F79-4FD9-85CA-1467D1EA6D53}"/>
    <cellStyle name="Comma [0] 3 3 2 2 8 2" xfId="31824" xr:uid="{781EA926-34E4-4CB3-87A4-9D255D7BD42B}"/>
    <cellStyle name="Comma [0] 3 3 2 2 9" xfId="50731" xr:uid="{D9C1AFE8-C21F-4A83-BD5E-A4932D334D28}"/>
    <cellStyle name="Comma [0] 3 3 2 3" xfId="894" xr:uid="{EDD7585D-781C-42BA-8516-07EE93BF6806}"/>
    <cellStyle name="Comma [0] 3 3 2 3 2" xfId="4597" xr:uid="{66000284-BDC3-4B57-8773-B523C271C60C}"/>
    <cellStyle name="Comma [0] 3 3 2 3 2 2" xfId="9960" xr:uid="{05D3801A-B747-42A8-9223-02AC5AE13B76}"/>
    <cellStyle name="Comma [0] 3 3 2 3 2 2 2" xfId="31827" xr:uid="{017DB460-A248-4E3F-8BF3-067DBD4503F9}"/>
    <cellStyle name="Comma [0] 3 3 2 3 2 3" xfId="9961" xr:uid="{EB7BBD2D-6EED-4C8B-B55A-B0AA38E9AD60}"/>
    <cellStyle name="Comma [0] 3 3 2 3 2 3 2" xfId="31828" xr:uid="{A468C248-F44F-4159-BE6D-D6FF170DBC9B}"/>
    <cellStyle name="Comma [0] 3 3 2 3 2 4" xfId="9962" xr:uid="{1C49CCCD-E2FD-4194-B5E0-250DEBAD0A3E}"/>
    <cellStyle name="Comma [0] 3 3 2 3 2 4 2" xfId="31829" xr:uid="{58FCD7EF-BBD6-4292-99DF-C1094F3BA8C5}"/>
    <cellStyle name="Comma [0] 3 3 2 3 2 5" xfId="9963" xr:uid="{DF77B798-2418-492D-BFFD-B65F594F543D}"/>
    <cellStyle name="Comma [0] 3 3 2 3 2 5 2" xfId="31830" xr:uid="{F4D676C1-5897-4DFA-B2C5-BFA33FFE5924}"/>
    <cellStyle name="Comma [0] 3 3 2 3 2 6" xfId="54684" xr:uid="{066EE32C-E646-4980-A7EF-677EF92AC18C}"/>
    <cellStyle name="Comma [0] 3 3 2 3 2 7" xfId="31826" xr:uid="{F738F684-B904-46EC-9CDD-09F4A5C645B1}"/>
    <cellStyle name="Comma [0] 3 3 2 3 2 8" xfId="9959" xr:uid="{B1D85A0E-E8EC-41AB-A83B-5B93FF8165C9}"/>
    <cellStyle name="Comma [0] 3 3 2 3 3" xfId="2932" xr:uid="{7581ED2B-8F9B-4633-9EDE-93ECBFDAA86A}"/>
    <cellStyle name="Comma [0] 3 3 2 3 3 2" xfId="9965" xr:uid="{B7694D65-FCB2-44E3-BB76-CC628C26F77F}"/>
    <cellStyle name="Comma [0] 3 3 2 3 3 2 2" xfId="31832" xr:uid="{7ACF7932-36E8-45B7-B386-210E4E9E7CCC}"/>
    <cellStyle name="Comma [0] 3 3 2 3 3 3" xfId="9966" xr:uid="{09F3E574-3FDF-4BDF-81FC-D8E6786E3DFC}"/>
    <cellStyle name="Comma [0] 3 3 2 3 3 3 2" xfId="31833" xr:uid="{81151200-4A7D-46C5-8FCF-43646E532635}"/>
    <cellStyle name="Comma [0] 3 3 2 3 3 4" xfId="9967" xr:uid="{3FFD18CA-37D5-4994-85EB-F3CB150B5172}"/>
    <cellStyle name="Comma [0] 3 3 2 3 3 4 2" xfId="31834" xr:uid="{7CA56780-AF1C-41D3-801D-69FBEE18EA31}"/>
    <cellStyle name="Comma [0] 3 3 2 3 3 5" xfId="53019" xr:uid="{9E554010-CD2C-4355-A97B-ADC1CB9D8371}"/>
    <cellStyle name="Comma [0] 3 3 2 3 3 6" xfId="31831" xr:uid="{232B7D88-A9AE-47FD-868E-8727AA6A2095}"/>
    <cellStyle name="Comma [0] 3 3 2 3 3 7" xfId="9964" xr:uid="{9D8AE22C-EBA9-493D-8036-CF6E0C89DACC}"/>
    <cellStyle name="Comma [0] 3 3 2 3 4" xfId="9968" xr:uid="{DEE87C12-381E-4CD8-81A6-5D07E8F5A31B}"/>
    <cellStyle name="Comma [0] 3 3 2 3 4 2" xfId="31835" xr:uid="{E683395D-A6F0-4A55-B454-1A44098C55DF}"/>
    <cellStyle name="Comma [0] 3 3 2 3 5" xfId="9969" xr:uid="{19ED9964-F07D-4174-A64C-08EDBDA2F32F}"/>
    <cellStyle name="Comma [0] 3 3 2 3 5 2" xfId="31836" xr:uid="{26B37E24-1F92-40CD-8159-9556B3D1CA08}"/>
    <cellStyle name="Comma [0] 3 3 2 3 6" xfId="50986" xr:uid="{B13A09AB-E3E7-48DB-BE39-C4EC9259A38A}"/>
    <cellStyle name="Comma [0] 3 3 2 3 7" xfId="31825" xr:uid="{8450233E-D822-41D9-967F-1DE82B31ADB2}"/>
    <cellStyle name="Comma [0] 3 3 2 3 8" xfId="9958" xr:uid="{63E0EAAC-7964-4905-8A67-F3E19DC421A2}"/>
    <cellStyle name="Comma [0] 3 3 2 4" xfId="1389" xr:uid="{F3B95C86-E1EC-4B45-A231-55931AA7B208}"/>
    <cellStyle name="Comma [0] 3 3 2 4 2" xfId="5061" xr:uid="{FF7E7B60-E7B2-4CB1-9625-288791F3E8AF}"/>
    <cellStyle name="Comma [0] 3 3 2 4 2 2" xfId="9972" xr:uid="{9F01A81D-DF9A-4AE5-A676-C0F8A666BEBE}"/>
    <cellStyle name="Comma [0] 3 3 2 4 2 2 2" xfId="31839" xr:uid="{B94C1912-9125-4DBA-9D03-438AC53EF531}"/>
    <cellStyle name="Comma [0] 3 3 2 4 2 3" xfId="9973" xr:uid="{BBDB7BE2-A6E6-47EA-95B6-B1869961148E}"/>
    <cellStyle name="Comma [0] 3 3 2 4 2 3 2" xfId="31840" xr:uid="{33AC4B39-FE51-4A3B-8A6B-15B5A700F548}"/>
    <cellStyle name="Comma [0] 3 3 2 4 2 4" xfId="9974" xr:uid="{A59044AE-0B27-4B5C-A3D3-0B8459DD0463}"/>
    <cellStyle name="Comma [0] 3 3 2 4 2 4 2" xfId="31841" xr:uid="{B5569E1D-7390-49F0-84E6-8E9A7802A1DB}"/>
    <cellStyle name="Comma [0] 3 3 2 4 2 5" xfId="9975" xr:uid="{EEF4EBC5-1A36-476A-851E-80AB23AB29F7}"/>
    <cellStyle name="Comma [0] 3 3 2 4 2 5 2" xfId="31842" xr:uid="{6E50F658-8A54-43E3-984C-BA3AED51B225}"/>
    <cellStyle name="Comma [0] 3 3 2 4 2 6" xfId="55148" xr:uid="{248EFA01-A3AA-4D05-92DB-5D23596E5C59}"/>
    <cellStyle name="Comma [0] 3 3 2 4 2 7" xfId="31838" xr:uid="{4446C186-5581-4433-A7AA-25DAB9AE1115}"/>
    <cellStyle name="Comma [0] 3 3 2 4 2 8" xfId="9971" xr:uid="{34A70E36-390D-434F-A104-C34DA09047B7}"/>
    <cellStyle name="Comma [0] 3 3 2 4 3" xfId="2435" xr:uid="{1B9F7D7A-170C-40F4-9EFE-D6FB19F52023}"/>
    <cellStyle name="Comma [0] 3 3 2 4 3 2" xfId="9977" xr:uid="{3191B86B-BAC5-4A61-8EE2-C9759F62235B}"/>
    <cellStyle name="Comma [0] 3 3 2 4 3 2 2" xfId="31844" xr:uid="{0DE59DFF-8127-474D-8125-2C9ED18E804C}"/>
    <cellStyle name="Comma [0] 3 3 2 4 3 3" xfId="9978" xr:uid="{8357D039-FF2A-41D9-B0A1-79F0266E4912}"/>
    <cellStyle name="Comma [0] 3 3 2 4 3 3 2" xfId="31845" xr:uid="{11BB3E48-8475-4F8A-B46C-F6A0D61963F5}"/>
    <cellStyle name="Comma [0] 3 3 2 4 3 4" xfId="9979" xr:uid="{9065DE64-0704-4E2D-A2EA-9EE8D6D1E127}"/>
    <cellStyle name="Comma [0] 3 3 2 4 3 4 2" xfId="31846" xr:uid="{E796D351-C2D1-4C32-A4B9-6ACBC7333A1B}"/>
    <cellStyle name="Comma [0] 3 3 2 4 3 5" xfId="52523" xr:uid="{AC6CCB43-9408-46F5-85A3-EF8560F8A629}"/>
    <cellStyle name="Comma [0] 3 3 2 4 3 6" xfId="31843" xr:uid="{6CDC9B80-9ACC-4794-9D6D-45B1D81DEBC2}"/>
    <cellStyle name="Comma [0] 3 3 2 4 3 7" xfId="9976" xr:uid="{4FD904DE-5FCF-4066-907F-77F33B279810}"/>
    <cellStyle name="Comma [0] 3 3 2 4 4" xfId="9980" xr:uid="{2D272D50-6582-45A8-83C0-F8CB3A7C7016}"/>
    <cellStyle name="Comma [0] 3 3 2 4 4 2" xfId="31847" xr:uid="{36D07E41-CD6B-46E0-A3F9-F7B5BB3D078F}"/>
    <cellStyle name="Comma [0] 3 3 2 4 5" xfId="9981" xr:uid="{5FEE26F0-5CB9-479E-81FD-1DA83C9FA7E2}"/>
    <cellStyle name="Comma [0] 3 3 2 4 5 2" xfId="31848" xr:uid="{A15BEB1F-1290-4D96-94BD-73076FBB5ADC}"/>
    <cellStyle name="Comma [0] 3 3 2 4 6" xfId="51481" xr:uid="{5C959110-D4F6-4A61-94BA-D3BADE7630BB}"/>
    <cellStyle name="Comma [0] 3 3 2 4 7" xfId="31837" xr:uid="{D23F1543-7875-4A53-8DF0-C5AFAFD483FD}"/>
    <cellStyle name="Comma [0] 3 3 2 4 8" xfId="9970" xr:uid="{82D4BEBA-F7B0-4C32-87F6-1B79700B8567}"/>
    <cellStyle name="Comma [0] 3 3 2 5" xfId="3426" xr:uid="{ABC5826B-3CF5-4E8D-96AF-F5F23DA8942B}"/>
    <cellStyle name="Comma [0] 3 3 2 5 2" xfId="5428" xr:uid="{F8224105-5AF4-4A53-8BDD-5C9CD850040A}"/>
    <cellStyle name="Comma [0] 3 3 2 5 2 2" xfId="9984" xr:uid="{8ED7A8EB-9C62-4A48-8173-FD476ED27165}"/>
    <cellStyle name="Comma [0] 3 3 2 5 2 2 2" xfId="31851" xr:uid="{6C98DAC6-1789-4A85-82D7-B4B1EC04B716}"/>
    <cellStyle name="Comma [0] 3 3 2 5 2 3" xfId="9985" xr:uid="{2F68A43F-9707-4A66-B4C6-8125BE4D2E89}"/>
    <cellStyle name="Comma [0] 3 3 2 5 2 3 2" xfId="31852" xr:uid="{6FF18CBF-BDFF-4D35-BC57-39EB0A0627D8}"/>
    <cellStyle name="Comma [0] 3 3 2 5 2 4" xfId="9986" xr:uid="{8F6F7D53-AF88-4719-82AF-440CBF200B23}"/>
    <cellStyle name="Comma [0] 3 3 2 5 2 4 2" xfId="31853" xr:uid="{34D68EF4-2268-4886-8FC6-1659FE4CF55D}"/>
    <cellStyle name="Comma [0] 3 3 2 5 2 5" xfId="9987" xr:uid="{4CDF1820-D0A4-40A5-AA6F-6B3ED784CC1C}"/>
    <cellStyle name="Comma [0] 3 3 2 5 2 5 2" xfId="31854" xr:uid="{20FE3364-F2BC-484A-9EAB-535421252293}"/>
    <cellStyle name="Comma [0] 3 3 2 5 2 6" xfId="55515" xr:uid="{CF79FD4A-9A16-41F8-8E89-7FB5D11D31C1}"/>
    <cellStyle name="Comma [0] 3 3 2 5 2 7" xfId="31850" xr:uid="{34C59796-F9D1-4CEE-909F-163BEC9FC0C2}"/>
    <cellStyle name="Comma [0] 3 3 2 5 2 8" xfId="9983" xr:uid="{5773C88D-888D-4D39-990F-72F59F103C70}"/>
    <cellStyle name="Comma [0] 3 3 2 5 3" xfId="9988" xr:uid="{ED0E01D9-CC9C-4A2B-9AD9-1E789463F171}"/>
    <cellStyle name="Comma [0] 3 3 2 5 3 2" xfId="31855" xr:uid="{6247194A-8E07-468F-BB58-638110A0AEB7}"/>
    <cellStyle name="Comma [0] 3 3 2 5 4" xfId="9989" xr:uid="{41FEC769-6A6C-457C-BA5D-6A7A28235EC1}"/>
    <cellStyle name="Comma [0] 3 3 2 5 4 2" xfId="31856" xr:uid="{B41BF6CE-D121-460A-BB13-119C4D72C843}"/>
    <cellStyle name="Comma [0] 3 3 2 5 5" xfId="9990" xr:uid="{9634E87B-AE12-4CEE-989C-AE2F25B3BFCF}"/>
    <cellStyle name="Comma [0] 3 3 2 5 5 2" xfId="31857" xr:uid="{28810DC9-EF72-477E-B70A-E07A37FDC619}"/>
    <cellStyle name="Comma [0] 3 3 2 5 6" xfId="9991" xr:uid="{B6205088-2069-4A7B-B39C-694453CB9254}"/>
    <cellStyle name="Comma [0] 3 3 2 5 6 2" xfId="31858" xr:uid="{5DF52786-FA76-44A1-B4AC-5D2DFCFCB83C}"/>
    <cellStyle name="Comma [0] 3 3 2 5 7" xfId="53513" xr:uid="{221D9305-7DFA-4E86-AEBB-107794774D69}"/>
    <cellStyle name="Comma [0] 3 3 2 5 8" xfId="31849" xr:uid="{9CF510D1-C3F4-450E-AAB6-904C544508DF}"/>
    <cellStyle name="Comma [0] 3 3 2 5 9" xfId="9982" xr:uid="{6C780443-2AB7-45CF-BC27-35A13A1FB615}"/>
    <cellStyle name="Comma [0] 3 3 2 6" xfId="4073" xr:uid="{F6836781-E45A-42C4-BBE2-993416FFCA8D}"/>
    <cellStyle name="Comma [0] 3 3 2 6 2" xfId="9993" xr:uid="{1EB7F454-AFFF-4D28-9377-9262C1CAE961}"/>
    <cellStyle name="Comma [0] 3 3 2 6 2 2" xfId="31860" xr:uid="{B86A14EE-9D77-404D-9776-9C3F53483C8B}"/>
    <cellStyle name="Comma [0] 3 3 2 6 3" xfId="9994" xr:uid="{D6BBA160-0660-46B7-8A4B-5E63CBF79B35}"/>
    <cellStyle name="Comma [0] 3 3 2 6 3 2" xfId="31861" xr:uid="{025BEE57-AD88-4B82-9975-41000E887C45}"/>
    <cellStyle name="Comma [0] 3 3 2 6 4" xfId="9995" xr:uid="{5A463FA8-66B6-4527-8EAB-77B0FD5E7B6C}"/>
    <cellStyle name="Comma [0] 3 3 2 6 4 2" xfId="31862" xr:uid="{AE1E5D82-5074-4CC5-9CE1-D321EC0BF762}"/>
    <cellStyle name="Comma [0] 3 3 2 6 5" xfId="9996" xr:uid="{0AFFB3B7-14ED-4405-BEF7-663611E976D2}"/>
    <cellStyle name="Comma [0] 3 3 2 6 5 2" xfId="31863" xr:uid="{FA25339E-76BE-4000-9BB5-99D43A242B97}"/>
    <cellStyle name="Comma [0] 3 3 2 6 6" xfId="54160" xr:uid="{811A7C1E-DAAB-4986-8F72-5DE12475E9F7}"/>
    <cellStyle name="Comma [0] 3 3 2 6 7" xfId="31859" xr:uid="{370BA17E-5F77-46F1-BAFA-E08F0F770DF1}"/>
    <cellStyle name="Comma [0] 3 3 2 6 8" xfId="9992" xr:uid="{800E35D9-75CB-4544-9101-D12566AAE1DD}"/>
    <cellStyle name="Comma [0] 3 3 2 7" xfId="1915" xr:uid="{E1ACF341-92F9-4D49-9E2A-EAED9EAC6ABB}"/>
    <cellStyle name="Comma [0] 3 3 2 7 2" xfId="9998" xr:uid="{D8E03070-5099-4358-93D3-963EDF3D1F59}"/>
    <cellStyle name="Comma [0] 3 3 2 7 2 2" xfId="31865" xr:uid="{4B0976B6-592B-4E25-90F5-2F537EBCC165}"/>
    <cellStyle name="Comma [0] 3 3 2 7 3" xfId="9999" xr:uid="{E6C5B616-A192-4A78-BD40-8C8FC00920E6}"/>
    <cellStyle name="Comma [0] 3 3 2 7 3 2" xfId="31866" xr:uid="{FC353D7F-FCCB-4A9B-84B4-48E58D58029F}"/>
    <cellStyle name="Comma [0] 3 3 2 7 4" xfId="10000" xr:uid="{01FE52FF-7A36-4201-B33C-1423177E6890}"/>
    <cellStyle name="Comma [0] 3 3 2 7 4 2" xfId="31867" xr:uid="{250B7A6D-51A9-4377-86A5-F36947BB925E}"/>
    <cellStyle name="Comma [0] 3 3 2 7 5" xfId="52004" xr:uid="{6A52BBE3-C47A-4B8E-9F76-85800AA585D0}"/>
    <cellStyle name="Comma [0] 3 3 2 7 6" xfId="31864" xr:uid="{6399A23E-9DFF-43D7-B06D-EEF3DC342D9E}"/>
    <cellStyle name="Comma [0] 3 3 2 7 7" xfId="9997" xr:uid="{02BEE72B-6FA7-4B13-9E8B-3337385F4642}"/>
    <cellStyle name="Comma [0] 3 3 2 8" xfId="10001" xr:uid="{311960A0-CB55-45A3-91DA-F7EECDC67EAD}"/>
    <cellStyle name="Comma [0] 3 3 2 8 2" xfId="31868" xr:uid="{1AEF449D-2479-4095-BE11-5273C6A9B309}"/>
    <cellStyle name="Comma [0] 3 3 2 9" xfId="10002" xr:uid="{8CBD3A0E-0710-4A13-BA12-003CBEC17895}"/>
    <cellStyle name="Comma [0] 3 3 2 9 2" xfId="31869" xr:uid="{DC9788FC-DEA6-472B-BB39-BC835D7E63F5}"/>
    <cellStyle name="Comma [0] 3 3 3" xfId="514" xr:uid="{6DC98438-812B-423B-B5AB-BBA99B51A3D6}"/>
    <cellStyle name="Comma [0] 3 3 3 10" xfId="31870" xr:uid="{F53524C7-596A-4688-AC22-ED86364B4CB4}"/>
    <cellStyle name="Comma [0] 3 3 3 11" xfId="10003" xr:uid="{12FF12F7-5C10-47E7-8B5D-A8D94DBA770C}"/>
    <cellStyle name="Comma [0] 3 3 3 2" xfId="1019" xr:uid="{AA660844-25EF-4CDB-A5A4-DB9821E642E1}"/>
    <cellStyle name="Comma [0] 3 3 3 2 2" xfId="4722" xr:uid="{DD48B6BB-2743-40C0-BEAB-FCB5B05ED67F}"/>
    <cellStyle name="Comma [0] 3 3 3 2 2 2" xfId="10006" xr:uid="{B7C3D1EA-B323-411E-967C-68615063EF74}"/>
    <cellStyle name="Comma [0] 3 3 3 2 2 2 2" xfId="31873" xr:uid="{9CB6BBC5-046D-45AC-896D-3008840601B7}"/>
    <cellStyle name="Comma [0] 3 3 3 2 2 3" xfId="10007" xr:uid="{C290D0E6-1440-46C8-AE8D-97B0E0096427}"/>
    <cellStyle name="Comma [0] 3 3 3 2 2 3 2" xfId="31874" xr:uid="{39466FC9-42FE-4D97-8279-1CED22321F52}"/>
    <cellStyle name="Comma [0] 3 3 3 2 2 4" xfId="10008" xr:uid="{A382AE8D-14AF-4A6F-8A29-240151C972EF}"/>
    <cellStyle name="Comma [0] 3 3 3 2 2 4 2" xfId="31875" xr:uid="{9F12D0C2-D954-406F-8BC1-8FB824154464}"/>
    <cellStyle name="Comma [0] 3 3 3 2 2 5" xfId="10009" xr:uid="{110957E6-00EF-4943-9C2A-C23CAFA3D298}"/>
    <cellStyle name="Comma [0] 3 3 3 2 2 5 2" xfId="31876" xr:uid="{78487A94-601A-4859-821D-06281B063050}"/>
    <cellStyle name="Comma [0] 3 3 3 2 2 6" xfId="54809" xr:uid="{2B07A7DC-5B3B-455A-910A-77E53EC6A60D}"/>
    <cellStyle name="Comma [0] 3 3 3 2 2 7" xfId="31872" xr:uid="{DD8A0602-E26F-4D11-A75F-8984D62C3A09}"/>
    <cellStyle name="Comma [0] 3 3 3 2 2 8" xfId="10005" xr:uid="{010676CF-06EA-4BF9-BCE2-EC297B06F864}"/>
    <cellStyle name="Comma [0] 3 3 3 2 3" xfId="3057" xr:uid="{A2480C6D-075E-4D76-B4FE-5CDE663BF915}"/>
    <cellStyle name="Comma [0] 3 3 3 2 3 2" xfId="10011" xr:uid="{49887289-5892-45E2-92B0-4877E5773EB3}"/>
    <cellStyle name="Comma [0] 3 3 3 2 3 2 2" xfId="31878" xr:uid="{5AA23C09-4A4C-4B86-B773-42233FD3A0D9}"/>
    <cellStyle name="Comma [0] 3 3 3 2 3 3" xfId="10012" xr:uid="{674BDE02-08E0-4B3E-AD2C-B9187511AEDD}"/>
    <cellStyle name="Comma [0] 3 3 3 2 3 3 2" xfId="31879" xr:uid="{9550F3E7-5303-4F9F-99A5-A2571854C0B2}"/>
    <cellStyle name="Comma [0] 3 3 3 2 3 4" xfId="10013" xr:uid="{DF43318A-AE6A-44B8-9D83-71A0D1C644E9}"/>
    <cellStyle name="Comma [0] 3 3 3 2 3 4 2" xfId="31880" xr:uid="{0043FBC0-6AD3-46C0-9C13-370D47936047}"/>
    <cellStyle name="Comma [0] 3 3 3 2 3 5" xfId="53144" xr:uid="{0C78EF42-D8A2-4AB5-A7DB-0C05037653B6}"/>
    <cellStyle name="Comma [0] 3 3 3 2 3 6" xfId="31877" xr:uid="{4CAE3391-6DB1-47B8-8830-50092C8C0E9C}"/>
    <cellStyle name="Comma [0] 3 3 3 2 3 7" xfId="10010" xr:uid="{5E6A53AE-BC0E-43A1-A216-116700E88C80}"/>
    <cellStyle name="Comma [0] 3 3 3 2 4" xfId="10014" xr:uid="{5AE91072-F921-4229-8F9E-8877CA903FEA}"/>
    <cellStyle name="Comma [0] 3 3 3 2 4 2" xfId="31881" xr:uid="{5ADB51CD-0CD8-48F1-9CF0-574A78BE53D0}"/>
    <cellStyle name="Comma [0] 3 3 3 2 5" xfId="10015" xr:uid="{EE657430-721A-4752-87CC-ECC1198791FB}"/>
    <cellStyle name="Comma [0] 3 3 3 2 5 2" xfId="31882" xr:uid="{647154F0-CE28-4213-9ADC-4E928DA9F9A9}"/>
    <cellStyle name="Comma [0] 3 3 3 2 6" xfId="51111" xr:uid="{0DFE7A00-30AF-4830-8109-2FC48D8E5D06}"/>
    <cellStyle name="Comma [0] 3 3 3 2 7" xfId="31871" xr:uid="{5E6B3E3C-469B-480C-B97D-2049BFE031E8}"/>
    <cellStyle name="Comma [0] 3 3 3 2 8" xfId="10004" xr:uid="{C558C4EA-05AF-4F5F-AE8D-99EFFC292FEE}"/>
    <cellStyle name="Comma [0] 3 3 3 3" xfId="1513" xr:uid="{42459382-467E-42C7-8B42-5F819739BDE2}"/>
    <cellStyle name="Comma [0] 3 3 3 3 2" xfId="5152" xr:uid="{F82DBD7F-7FEA-4003-868B-2BD83D8CBBA8}"/>
    <cellStyle name="Comma [0] 3 3 3 3 2 2" xfId="10018" xr:uid="{BD4FB68A-61AD-4D8B-AE39-013C4DB9C384}"/>
    <cellStyle name="Comma [0] 3 3 3 3 2 2 2" xfId="31885" xr:uid="{6C3585F2-C778-4A73-A7F8-CF964F824C3D}"/>
    <cellStyle name="Comma [0] 3 3 3 3 2 3" xfId="10019" xr:uid="{39515691-B08F-4508-B2CF-306113BE0F21}"/>
    <cellStyle name="Comma [0] 3 3 3 3 2 3 2" xfId="31886" xr:uid="{F350FCB9-E615-4A9F-8CEF-5B36AF849027}"/>
    <cellStyle name="Comma [0] 3 3 3 3 2 4" xfId="10020" xr:uid="{26B85976-9ED9-42DA-9057-0DCB0E6F4A48}"/>
    <cellStyle name="Comma [0] 3 3 3 3 2 4 2" xfId="31887" xr:uid="{302FB7D5-6ED1-4F40-9C14-9CACD3EC0FAD}"/>
    <cellStyle name="Comma [0] 3 3 3 3 2 5" xfId="10021" xr:uid="{7B9F91C1-38A7-4783-BBCA-FBA4293B3499}"/>
    <cellStyle name="Comma [0] 3 3 3 3 2 5 2" xfId="31888" xr:uid="{DA9B0139-2035-44D3-A643-4713A6FA5507}"/>
    <cellStyle name="Comma [0] 3 3 3 3 2 6" xfId="55239" xr:uid="{80F54F6F-5B41-45C7-BD4C-A1DB052A49BE}"/>
    <cellStyle name="Comma [0] 3 3 3 3 2 7" xfId="31884" xr:uid="{B2EA8F39-9575-4FCF-98D7-B9352CCC9FFC}"/>
    <cellStyle name="Comma [0] 3 3 3 3 2 8" xfId="10017" xr:uid="{E4D6A0E9-F1B0-4756-929F-4EB026EA1086}"/>
    <cellStyle name="Comma [0] 3 3 3 3 3" xfId="2560" xr:uid="{0B8EE280-6855-4EFB-BA1D-E97A327636BE}"/>
    <cellStyle name="Comma [0] 3 3 3 3 3 2" xfId="10023" xr:uid="{D1CE0117-62C9-4E18-94BB-A300D2562CC8}"/>
    <cellStyle name="Comma [0] 3 3 3 3 3 2 2" xfId="31890" xr:uid="{07F84A22-EB33-4719-B0E7-BFF644DAF702}"/>
    <cellStyle name="Comma [0] 3 3 3 3 3 3" xfId="10024" xr:uid="{DC1E209D-387B-4611-A7F6-09DA09E7B74B}"/>
    <cellStyle name="Comma [0] 3 3 3 3 3 3 2" xfId="31891" xr:uid="{2446B733-6DE6-4481-B3CC-B038FDB8A5AB}"/>
    <cellStyle name="Comma [0] 3 3 3 3 3 4" xfId="10025" xr:uid="{A6CDD57B-41F2-4FFC-9662-DF40AF307E98}"/>
    <cellStyle name="Comma [0] 3 3 3 3 3 4 2" xfId="31892" xr:uid="{9AB45105-B658-43F5-A773-6820A22013C2}"/>
    <cellStyle name="Comma [0] 3 3 3 3 3 5" xfId="52648" xr:uid="{78B9FBB9-A26E-4B9E-85F9-E5A43EEE7097}"/>
    <cellStyle name="Comma [0] 3 3 3 3 3 6" xfId="31889" xr:uid="{99E0679B-9A04-443E-8A72-839306DA45EE}"/>
    <cellStyle name="Comma [0] 3 3 3 3 3 7" xfId="10022" xr:uid="{6840F8B5-3B3A-47C7-BD75-339B9AEA764C}"/>
    <cellStyle name="Comma [0] 3 3 3 3 4" xfId="10026" xr:uid="{7289EE7A-257F-4B81-BE90-1DDADBE4AC90}"/>
    <cellStyle name="Comma [0] 3 3 3 3 4 2" xfId="31893" xr:uid="{9DFB4180-CFF8-4931-8C2A-61DB2076538A}"/>
    <cellStyle name="Comma [0] 3 3 3 3 5" xfId="10027" xr:uid="{6F9E98FD-0775-426E-8B78-27430C7B8D8C}"/>
    <cellStyle name="Comma [0] 3 3 3 3 5 2" xfId="31894" xr:uid="{9C609EB0-9906-425A-81B4-CA6C6A11FBFD}"/>
    <cellStyle name="Comma [0] 3 3 3 3 6" xfId="51605" xr:uid="{700E9341-32A8-4374-9532-5B9959433135}"/>
    <cellStyle name="Comma [0] 3 3 3 3 7" xfId="31883" xr:uid="{A26C8D03-8762-425F-8260-81F416E1E4BC}"/>
    <cellStyle name="Comma [0] 3 3 3 3 8" xfId="10016" xr:uid="{B73FF95E-EC74-4317-928C-99D56E2D5067}"/>
    <cellStyle name="Comma [0] 3 3 3 4" xfId="3552" xr:uid="{FB580169-C449-4FB5-B4DA-C4721675ACD1}"/>
    <cellStyle name="Comma [0] 3 3 3 4 2" xfId="5520" xr:uid="{54D1D292-2097-49D0-B66D-560F344F8C36}"/>
    <cellStyle name="Comma [0] 3 3 3 4 2 2" xfId="10030" xr:uid="{32715E62-E4AB-489A-873F-748546F40FA8}"/>
    <cellStyle name="Comma [0] 3 3 3 4 2 2 2" xfId="31897" xr:uid="{0C14D40C-25F9-4D42-9C83-01742649AE9C}"/>
    <cellStyle name="Comma [0] 3 3 3 4 2 3" xfId="10031" xr:uid="{C4293D88-2D9D-4D56-A4E3-0551EE45BA2D}"/>
    <cellStyle name="Comma [0] 3 3 3 4 2 3 2" xfId="31898" xr:uid="{A278E273-D6C7-4223-9340-6F698BE734CC}"/>
    <cellStyle name="Comma [0] 3 3 3 4 2 4" xfId="10032" xr:uid="{B8B69F83-9ED7-4C96-97E3-1AF89C02971F}"/>
    <cellStyle name="Comma [0] 3 3 3 4 2 4 2" xfId="31899" xr:uid="{D145CA34-02B4-4E75-B29E-5DD37E724505}"/>
    <cellStyle name="Comma [0] 3 3 3 4 2 5" xfId="10033" xr:uid="{1F113940-4B31-4D55-A233-B62D9766D3A1}"/>
    <cellStyle name="Comma [0] 3 3 3 4 2 5 2" xfId="31900" xr:uid="{E653D8CD-5C1E-4179-8167-471259387475}"/>
    <cellStyle name="Comma [0] 3 3 3 4 2 6" xfId="55607" xr:uid="{450440FF-8C86-4B50-B374-D691241F2732}"/>
    <cellStyle name="Comma [0] 3 3 3 4 2 7" xfId="31896" xr:uid="{6F066994-A087-44FB-9E7B-E7BBB708BFA6}"/>
    <cellStyle name="Comma [0] 3 3 3 4 2 8" xfId="10029" xr:uid="{4C3DBE60-5B67-4BF8-ACB9-393A2B61F427}"/>
    <cellStyle name="Comma [0] 3 3 3 4 3" xfId="10034" xr:uid="{F0D41549-45BC-4C87-8B3E-F40BCF781535}"/>
    <cellStyle name="Comma [0] 3 3 3 4 3 2" xfId="31901" xr:uid="{FAF6799A-3CFA-4C63-AEBB-0F604315CAAD}"/>
    <cellStyle name="Comma [0] 3 3 3 4 4" xfId="10035" xr:uid="{4131A2D8-B7EF-43CB-87BF-27DAAA6DEA19}"/>
    <cellStyle name="Comma [0] 3 3 3 4 4 2" xfId="31902" xr:uid="{C478B527-9CAC-4E19-AF11-BAA684F5216E}"/>
    <cellStyle name="Comma [0] 3 3 3 4 5" xfId="10036" xr:uid="{37FDA56F-FA64-406A-BB39-98CDDCCD65EE}"/>
    <cellStyle name="Comma [0] 3 3 3 4 5 2" xfId="31903" xr:uid="{62A1DEF3-B550-4C26-8110-3D56F5419C3E}"/>
    <cellStyle name="Comma [0] 3 3 3 4 6" xfId="10037" xr:uid="{2B31F92E-C3C5-41E1-A741-9513D36FF1E8}"/>
    <cellStyle name="Comma [0] 3 3 3 4 6 2" xfId="31904" xr:uid="{74B11B68-ABE2-4A98-8A7A-736FABBC3477}"/>
    <cellStyle name="Comma [0] 3 3 3 4 7" xfId="53639" xr:uid="{548BE5EA-5A4C-4691-8991-D29403CB7AB0}"/>
    <cellStyle name="Comma [0] 3 3 3 4 8" xfId="31895" xr:uid="{4F620167-C250-452E-9D2A-186A5720EFAE}"/>
    <cellStyle name="Comma [0] 3 3 3 4 9" xfId="10028" xr:uid="{D981BFFE-0C3E-453C-A8DD-60F1B79FA7C6}"/>
    <cellStyle name="Comma [0] 3 3 3 5" xfId="4225" xr:uid="{17EAF736-ADFD-465A-B309-B862C6BB3B05}"/>
    <cellStyle name="Comma [0] 3 3 3 5 2" xfId="10039" xr:uid="{014CA168-EB24-4635-B980-6A3915478576}"/>
    <cellStyle name="Comma [0] 3 3 3 5 2 2" xfId="31906" xr:uid="{2D73D540-CB2B-462C-A9BE-A1D3EBD9B3CD}"/>
    <cellStyle name="Comma [0] 3 3 3 5 3" xfId="10040" xr:uid="{4BA25852-137B-4EC7-9F95-64A95D809C24}"/>
    <cellStyle name="Comma [0] 3 3 3 5 3 2" xfId="31907" xr:uid="{38301B65-0A98-4E45-BEA0-D66315306C06}"/>
    <cellStyle name="Comma [0] 3 3 3 5 4" xfId="10041" xr:uid="{76F66CE3-E3C6-4B4D-B5BA-62E5538B5395}"/>
    <cellStyle name="Comma [0] 3 3 3 5 4 2" xfId="31908" xr:uid="{69610374-3055-45FB-8DD7-9E092CAB5E57}"/>
    <cellStyle name="Comma [0] 3 3 3 5 5" xfId="10042" xr:uid="{BB521C11-88AF-46ED-9909-A71E35965341}"/>
    <cellStyle name="Comma [0] 3 3 3 5 5 2" xfId="31909" xr:uid="{AF6C250A-0167-4948-B914-B54E333DF472}"/>
    <cellStyle name="Comma [0] 3 3 3 5 6" xfId="54312" xr:uid="{92929894-9526-4A27-952D-82979B5BE050}"/>
    <cellStyle name="Comma [0] 3 3 3 5 7" xfId="31905" xr:uid="{A2414B49-1BD4-4ABE-9E41-8568BF41EFCF}"/>
    <cellStyle name="Comma [0] 3 3 3 5 8" xfId="10038" xr:uid="{91011D68-852A-45B6-8EE8-F67DB37456CF}"/>
    <cellStyle name="Comma [0] 3 3 3 6" xfId="2039" xr:uid="{266806D3-04C1-4EEF-95B6-F397D8E76AC3}"/>
    <cellStyle name="Comma [0] 3 3 3 6 2" xfId="10044" xr:uid="{E93F465C-2E77-42F3-975B-6C1BD2D36F66}"/>
    <cellStyle name="Comma [0] 3 3 3 6 2 2" xfId="31911" xr:uid="{79A75C83-A4CD-4536-86DB-8E546A017C1B}"/>
    <cellStyle name="Comma [0] 3 3 3 6 3" xfId="10045" xr:uid="{1D06B967-3B36-460A-8CFF-FE31A4CC6AF3}"/>
    <cellStyle name="Comma [0] 3 3 3 6 3 2" xfId="31912" xr:uid="{D7C0D880-6298-491D-931E-7B53F2DD2EB4}"/>
    <cellStyle name="Comma [0] 3 3 3 6 4" xfId="10046" xr:uid="{D0C2AC56-F77B-4F77-9B96-5EAEAA5FC625}"/>
    <cellStyle name="Comma [0] 3 3 3 6 4 2" xfId="31913" xr:uid="{10C78E9D-AA1C-4B28-B5FD-694C5C8C8053}"/>
    <cellStyle name="Comma [0] 3 3 3 6 5" xfId="52128" xr:uid="{F0123020-C397-4D2B-9B39-D5CD167C0F09}"/>
    <cellStyle name="Comma [0] 3 3 3 6 6" xfId="31910" xr:uid="{EDB0CF78-1FDB-4604-B78C-8BD70B6D6A27}"/>
    <cellStyle name="Comma [0] 3 3 3 6 7" xfId="10043" xr:uid="{8EAAD7E2-941A-451F-9C5A-C8E261CC8E08}"/>
    <cellStyle name="Comma [0] 3 3 3 7" xfId="10047" xr:uid="{1BE61516-92E8-41F7-9D1F-06DC456CE21A}"/>
    <cellStyle name="Comma [0] 3 3 3 7 2" xfId="31914" xr:uid="{67CA1CD6-8AEF-415E-B9EF-A9B2A48F42FB}"/>
    <cellStyle name="Comma [0] 3 3 3 8" xfId="10048" xr:uid="{2BEB50FF-73BA-4646-A128-0DDE042E57D3}"/>
    <cellStyle name="Comma [0] 3 3 3 8 2" xfId="31915" xr:uid="{27CB54D5-95EF-483E-9F04-127E4D0958B0}"/>
    <cellStyle name="Comma [0] 3 3 3 9" xfId="50608" xr:uid="{077048FC-FD98-4258-A347-B5606E25A8EB}"/>
    <cellStyle name="Comma [0] 3 3 4" xfId="771" xr:uid="{94F6AB5A-3884-497B-A04C-55F83D34A320}"/>
    <cellStyle name="Comma [0] 3 3 4 2" xfId="4474" xr:uid="{456470E1-FDAB-4DD9-B7FB-03378430F1A9}"/>
    <cellStyle name="Comma [0] 3 3 4 2 2" xfId="10051" xr:uid="{9582B877-CBBC-4E64-8FD5-8B724E3C0AA3}"/>
    <cellStyle name="Comma [0] 3 3 4 2 2 2" xfId="31918" xr:uid="{701EACD6-9272-4687-8D7E-C91D7719AF0D}"/>
    <cellStyle name="Comma [0] 3 3 4 2 3" xfId="10052" xr:uid="{00CEBDC3-6D84-45DE-9E13-2DAB00289EC1}"/>
    <cellStyle name="Comma [0] 3 3 4 2 3 2" xfId="31919" xr:uid="{6E25922E-893F-4557-BD90-3ADCF144068E}"/>
    <cellStyle name="Comma [0] 3 3 4 2 4" xfId="10053" xr:uid="{9BE59AA8-B2A6-4CD1-8E3E-90025AC453D7}"/>
    <cellStyle name="Comma [0] 3 3 4 2 4 2" xfId="31920" xr:uid="{75931863-5053-4535-B783-5DD7FC3B4FE6}"/>
    <cellStyle name="Comma [0] 3 3 4 2 5" xfId="10054" xr:uid="{E14F24F1-A95F-471C-AF06-C807931A70A9}"/>
    <cellStyle name="Comma [0] 3 3 4 2 5 2" xfId="31921" xr:uid="{7751C89D-63B5-4A2B-81A7-C9A178BAB117}"/>
    <cellStyle name="Comma [0] 3 3 4 2 6" xfId="54561" xr:uid="{405C73A0-4D49-470A-B05A-E8F643310C03}"/>
    <cellStyle name="Comma [0] 3 3 4 2 7" xfId="31917" xr:uid="{6C647C9E-DEDE-47EE-A710-FC57854AAC0D}"/>
    <cellStyle name="Comma [0] 3 3 4 2 8" xfId="10050" xr:uid="{864A0EB5-1133-46F2-BF0B-902C7E2CBBE1}"/>
    <cellStyle name="Comma [0] 3 3 4 3" xfId="2809" xr:uid="{66415046-78CE-4A43-8DFA-EF06191DFCD6}"/>
    <cellStyle name="Comma [0] 3 3 4 3 2" xfId="10056" xr:uid="{2C83BFDF-D71C-4414-8A71-FA10BFB39B5D}"/>
    <cellStyle name="Comma [0] 3 3 4 3 2 2" xfId="31923" xr:uid="{1AA3D211-A505-49CC-8789-92B7C0AFBB7C}"/>
    <cellStyle name="Comma [0] 3 3 4 3 3" xfId="10057" xr:uid="{035AAFE2-40C3-4C18-9F1C-87381571F803}"/>
    <cellStyle name="Comma [0] 3 3 4 3 3 2" xfId="31924" xr:uid="{C50A467A-4882-415F-B0E3-050D1A5287B3}"/>
    <cellStyle name="Comma [0] 3 3 4 3 4" xfId="10058" xr:uid="{EAA1726E-B839-49E8-8364-A25EEF75E964}"/>
    <cellStyle name="Comma [0] 3 3 4 3 4 2" xfId="31925" xr:uid="{54BE248D-B0EE-4297-9961-CFA1C5ED243C}"/>
    <cellStyle name="Comma [0] 3 3 4 3 5" xfId="52896" xr:uid="{41E60903-EBC6-4019-A1E3-AF783056ACB6}"/>
    <cellStyle name="Comma [0] 3 3 4 3 6" xfId="31922" xr:uid="{A6873E05-9E40-44F1-B090-3A1E01DE9ABF}"/>
    <cellStyle name="Comma [0] 3 3 4 3 7" xfId="10055" xr:uid="{547DB18A-CBA4-4BAA-A0AE-8CAFAA8CBB27}"/>
    <cellStyle name="Comma [0] 3 3 4 4" xfId="10059" xr:uid="{96096227-EF45-4213-A74A-C6D223575379}"/>
    <cellStyle name="Comma [0] 3 3 4 4 2" xfId="31926" xr:uid="{DE4B8A0A-5ECF-434B-9CA5-731DA1C2332A}"/>
    <cellStyle name="Comma [0] 3 3 4 5" xfId="10060" xr:uid="{AD5A6D77-B369-40AC-9F6A-1DA298A11567}"/>
    <cellStyle name="Comma [0] 3 3 4 5 2" xfId="31927" xr:uid="{6B9EBC7B-280C-4075-AFE4-F6FF27779923}"/>
    <cellStyle name="Comma [0] 3 3 4 6" xfId="50863" xr:uid="{3F3CA018-BC53-4765-AC61-025C35DAE860}"/>
    <cellStyle name="Comma [0] 3 3 4 7" xfId="31916" xr:uid="{6A1D9514-7DFF-41B4-9567-29F1DCA0D55C}"/>
    <cellStyle name="Comma [0] 3 3 4 8" xfId="10049" xr:uid="{0A2910C2-0C5E-48E4-9421-F0936D976913}"/>
    <cellStyle name="Comma [0] 3 3 5" xfId="1266" xr:uid="{9FB27A28-38F4-4325-BAF4-F4362D23612F}"/>
    <cellStyle name="Comma [0] 3 3 5 2" xfId="4969" xr:uid="{E4DA0233-5963-4C60-BE5A-2388C282CF19}"/>
    <cellStyle name="Comma [0] 3 3 5 2 2" xfId="10063" xr:uid="{9DBAA86F-9C18-49F3-BD94-3AE9AB204D59}"/>
    <cellStyle name="Comma [0] 3 3 5 2 2 2" xfId="31930" xr:uid="{97685579-1B74-4ED5-92F3-4316C3409945}"/>
    <cellStyle name="Comma [0] 3 3 5 2 3" xfId="10064" xr:uid="{9B9DE01B-E02B-49A5-B284-21C078378A35}"/>
    <cellStyle name="Comma [0] 3 3 5 2 3 2" xfId="31931" xr:uid="{3FF63ADA-34BE-4929-BB49-9CF62F427AD2}"/>
    <cellStyle name="Comma [0] 3 3 5 2 4" xfId="10065" xr:uid="{C110C109-5EE2-489E-BCF8-AAB9EE3942B3}"/>
    <cellStyle name="Comma [0] 3 3 5 2 4 2" xfId="31932" xr:uid="{9751D7B3-0A03-4DE6-8731-553EE0F5AD08}"/>
    <cellStyle name="Comma [0] 3 3 5 2 5" xfId="10066" xr:uid="{6BDB5A6B-1225-4285-8CDB-9A5FB58995C4}"/>
    <cellStyle name="Comma [0] 3 3 5 2 5 2" xfId="31933" xr:uid="{99A66822-351B-4571-BAA9-714EFCA5DCE2}"/>
    <cellStyle name="Comma [0] 3 3 5 2 6" xfId="55056" xr:uid="{80DF01FD-0A66-4820-9971-9247D7B24739}"/>
    <cellStyle name="Comma [0] 3 3 5 2 7" xfId="31929" xr:uid="{4355ECFA-21D2-46B1-BAF6-C7CFA9DF7B04}"/>
    <cellStyle name="Comma [0] 3 3 5 2 8" xfId="10062" xr:uid="{F64CB862-BAF7-4AC6-9157-1870991777C4}"/>
    <cellStyle name="Comma [0] 3 3 5 3" xfId="2311" xr:uid="{3C1EE450-DBF4-4B0F-9483-38F4020B08A9}"/>
    <cellStyle name="Comma [0] 3 3 5 3 2" xfId="10068" xr:uid="{F0790ED6-F72F-4787-9213-F05AD23C089C}"/>
    <cellStyle name="Comma [0] 3 3 5 3 2 2" xfId="31935" xr:uid="{22AAD9D0-7249-4456-99BC-2793B7355C0E}"/>
    <cellStyle name="Comma [0] 3 3 5 3 3" xfId="10069" xr:uid="{4E162725-0B73-44A4-95D1-AB817C8954A4}"/>
    <cellStyle name="Comma [0] 3 3 5 3 3 2" xfId="31936" xr:uid="{4BCA1B52-984B-4795-B208-E9FAAA24C871}"/>
    <cellStyle name="Comma [0] 3 3 5 3 4" xfId="10070" xr:uid="{5A35CA08-49E1-44D6-8864-B5C239A7CDAE}"/>
    <cellStyle name="Comma [0] 3 3 5 3 4 2" xfId="31937" xr:uid="{343D70B3-3B53-4761-BCB5-7EF2A59AEBC4}"/>
    <cellStyle name="Comma [0] 3 3 5 3 5" xfId="52399" xr:uid="{5B51AB4F-BC22-43D0-8484-9549FADA5B69}"/>
    <cellStyle name="Comma [0] 3 3 5 3 6" xfId="31934" xr:uid="{00691AD7-1994-4230-ACAF-94DB36BD19E1}"/>
    <cellStyle name="Comma [0] 3 3 5 3 7" xfId="10067" xr:uid="{DECDCD3E-A1EA-49D5-B521-06FA704DE4BA}"/>
    <cellStyle name="Comma [0] 3 3 5 4" xfId="10071" xr:uid="{79E3D2C2-E0F0-4BEA-87C5-9D5324787B84}"/>
    <cellStyle name="Comma [0] 3 3 5 4 2" xfId="31938" xr:uid="{31D1AC52-FFD5-4767-A43C-18D7FCF8C13D}"/>
    <cellStyle name="Comma [0] 3 3 5 5" xfId="10072" xr:uid="{F5F3C4ED-9108-4E8F-B439-B62FBA245938}"/>
    <cellStyle name="Comma [0] 3 3 5 5 2" xfId="31939" xr:uid="{7062402C-6A16-4C41-8F76-4722CFF86873}"/>
    <cellStyle name="Comma [0] 3 3 5 6" xfId="51358" xr:uid="{B5A4F259-9B4B-42EB-9E95-CB10BB6877DC}"/>
    <cellStyle name="Comma [0] 3 3 5 7" xfId="31928" xr:uid="{9243C51E-EC2A-435C-8FD2-EEFDA7880ED1}"/>
    <cellStyle name="Comma [0] 3 3 5 8" xfId="10061" xr:uid="{4D485772-AA9A-4A70-AC3E-61892085D468}"/>
    <cellStyle name="Comma [0] 3 3 6" xfId="3303" xr:uid="{5E15B6FB-061C-4E4A-8997-890512D5B395}"/>
    <cellStyle name="Comma [0] 3 3 6 2" xfId="5336" xr:uid="{A382FBC4-5AA4-4C3D-9D92-3A798F02A3FE}"/>
    <cellStyle name="Comma [0] 3 3 6 2 2" xfId="10075" xr:uid="{5DE28B25-E366-4F45-9BAD-A4E08A699B70}"/>
    <cellStyle name="Comma [0] 3 3 6 2 2 2" xfId="31942" xr:uid="{C492642B-550B-4D7A-889F-A091017551E6}"/>
    <cellStyle name="Comma [0] 3 3 6 2 3" xfId="10076" xr:uid="{0EF42E04-C7C7-4F54-A3EA-A377F2CFD34D}"/>
    <cellStyle name="Comma [0] 3 3 6 2 3 2" xfId="31943" xr:uid="{496011C8-B797-4AB0-8631-0FDEA5995976}"/>
    <cellStyle name="Comma [0] 3 3 6 2 4" xfId="10077" xr:uid="{D0822A7B-5CC1-4AE7-90E0-97D7582AAD86}"/>
    <cellStyle name="Comma [0] 3 3 6 2 4 2" xfId="31944" xr:uid="{C884328C-50E1-4695-B236-45A322B41DD1}"/>
    <cellStyle name="Comma [0] 3 3 6 2 5" xfId="10078" xr:uid="{CEE3163A-C3D2-40BA-BFBF-3B92E9AE87B1}"/>
    <cellStyle name="Comma [0] 3 3 6 2 5 2" xfId="31945" xr:uid="{D57817DA-26D4-4B6E-B7F6-5388B8F278A9}"/>
    <cellStyle name="Comma [0] 3 3 6 2 6" xfId="55423" xr:uid="{F3895713-9557-4722-A8DB-37D6DE7435D7}"/>
    <cellStyle name="Comma [0] 3 3 6 2 7" xfId="31941" xr:uid="{36BB9A1A-834C-4693-ACDC-FEE0B282C120}"/>
    <cellStyle name="Comma [0] 3 3 6 2 8" xfId="10074" xr:uid="{BCA47881-BF24-4C8D-90D7-FC5E56C5556A}"/>
    <cellStyle name="Comma [0] 3 3 6 3" xfId="10079" xr:uid="{FBBB3873-0C16-43B1-81AB-05DA031D210A}"/>
    <cellStyle name="Comma [0] 3 3 6 3 2" xfId="31946" xr:uid="{1FE544A5-3334-43DE-88FE-E0898B069E50}"/>
    <cellStyle name="Comma [0] 3 3 6 4" xfId="10080" xr:uid="{22DA44CB-8AAD-461B-AFF7-D325879AF49C}"/>
    <cellStyle name="Comma [0] 3 3 6 4 2" xfId="31947" xr:uid="{AB97D230-9A06-44D3-91A8-611A9AC08C93}"/>
    <cellStyle name="Comma [0] 3 3 6 5" xfId="10081" xr:uid="{30D9A5D2-BC66-40A6-989F-881C648B5FAD}"/>
    <cellStyle name="Comma [0] 3 3 6 5 2" xfId="31948" xr:uid="{BFFF0BA7-5A57-4D6F-A7FA-3953BC287DFF}"/>
    <cellStyle name="Comma [0] 3 3 6 6" xfId="10082" xr:uid="{9FD4F312-0C72-4658-9826-940131622A54}"/>
    <cellStyle name="Comma [0] 3 3 6 6 2" xfId="31949" xr:uid="{1ADA7FAC-463E-4AEE-A6D7-A6CCD4ABEBCF}"/>
    <cellStyle name="Comma [0] 3 3 6 7" xfId="53390" xr:uid="{63A72B87-E734-4256-93E5-B08C163E4798}"/>
    <cellStyle name="Comma [0] 3 3 6 8" xfId="31940" xr:uid="{6BE267D7-7580-4FB0-BE11-C7FCB5F50B79}"/>
    <cellStyle name="Comma [0] 3 3 6 9" xfId="10073" xr:uid="{566D89EF-B937-4DB1-A99B-C7B856CD91F4}"/>
    <cellStyle name="Comma [0] 3 3 7" xfId="3887" xr:uid="{8AB66EF1-0FD2-44A8-A71A-A8D996801922}"/>
    <cellStyle name="Comma [0] 3 3 7 2" xfId="10084" xr:uid="{C8457DC7-6FD4-4BB7-BCDF-B0E70D82FA63}"/>
    <cellStyle name="Comma [0] 3 3 7 2 2" xfId="31951" xr:uid="{431ED891-AB32-4F23-ABBD-CBDD129EECE5}"/>
    <cellStyle name="Comma [0] 3 3 7 3" xfId="10085" xr:uid="{7E1C31B6-44E6-44C4-AF7F-3E61589852D0}"/>
    <cellStyle name="Comma [0] 3 3 7 3 2" xfId="31952" xr:uid="{6E9E6724-E5CC-4969-AE01-0AB4FE5BD5A3}"/>
    <cellStyle name="Comma [0] 3 3 7 4" xfId="10086" xr:uid="{19F8B305-7AE5-4CFE-BAEF-FA5EF3F1D1AE}"/>
    <cellStyle name="Comma [0] 3 3 7 4 2" xfId="31953" xr:uid="{E9308B2C-5642-409F-AEEB-633A703761E9}"/>
    <cellStyle name="Comma [0] 3 3 7 5" xfId="10087" xr:uid="{BA50E224-606B-4B9F-AEDB-40E0BABC8A2D}"/>
    <cellStyle name="Comma [0] 3 3 7 5 2" xfId="31954" xr:uid="{14793A7C-8686-437F-AB0F-C83D7200BC0B}"/>
    <cellStyle name="Comma [0] 3 3 7 6" xfId="53974" xr:uid="{ADED32E7-1513-44E5-881C-98CC162E72F5}"/>
    <cellStyle name="Comma [0] 3 3 7 7" xfId="31950" xr:uid="{F75488E7-4D50-47A1-BA14-CB4D14530144}"/>
    <cellStyle name="Comma [0] 3 3 7 8" xfId="10083" xr:uid="{77EA2BC6-ECFD-410A-83B7-A57EFE64EBED}"/>
    <cellStyle name="Comma [0] 3 3 8" xfId="1791" xr:uid="{CF4F1274-5CE5-49D2-9B73-A674DEAC5666}"/>
    <cellStyle name="Comma [0] 3 3 8 2" xfId="10089" xr:uid="{34ECB7F8-623C-432E-A5FA-68363A219FC1}"/>
    <cellStyle name="Comma [0] 3 3 8 2 2" xfId="31956" xr:uid="{C6731530-53E4-4BFD-9A23-3CBED8CAE88A}"/>
    <cellStyle name="Comma [0] 3 3 8 3" xfId="10090" xr:uid="{CF4D6FF1-650A-41D1-BC69-693DFB89632C}"/>
    <cellStyle name="Comma [0] 3 3 8 3 2" xfId="31957" xr:uid="{992C56F3-499A-49C9-87AD-4DD36DE30D42}"/>
    <cellStyle name="Comma [0] 3 3 8 4" xfId="10091" xr:uid="{F762905D-C975-4073-8CFD-95C9DDE90BA9}"/>
    <cellStyle name="Comma [0] 3 3 8 4 2" xfId="31958" xr:uid="{FF444F2A-DC5F-4127-AC9C-9167A77B2E2A}"/>
    <cellStyle name="Comma [0] 3 3 8 5" xfId="51880" xr:uid="{5CDD1457-10C2-44AC-BFB5-4C1BE5D05585}"/>
    <cellStyle name="Comma [0] 3 3 8 6" xfId="31955" xr:uid="{62E8CDBB-5E60-47D2-AA62-8068C04099BB}"/>
    <cellStyle name="Comma [0] 3 3 8 7" xfId="10088" xr:uid="{5764013B-BED6-4546-8A41-D03FF7759F22}"/>
    <cellStyle name="Comma [0] 3 3 9" xfId="10092" xr:uid="{E9B923EA-E456-4F92-BCE1-7F8F074354B4}"/>
    <cellStyle name="Comma [0] 3 3 9 2" xfId="31959" xr:uid="{32AB5FCF-F645-4DD3-9CC5-87ECAE340EB5}"/>
    <cellStyle name="Comma [0] 3 4" xfId="276" xr:uid="{CFE3B005-DD0E-47C6-A860-223E55E2188A}"/>
    <cellStyle name="Comma [0] 3 4 10" xfId="50372" xr:uid="{45BB6948-4FCD-4542-A4CC-57F8D7A09543}"/>
    <cellStyle name="Comma [0] 3 4 11" xfId="31960" xr:uid="{103BAAC6-2928-46A8-9B89-E37EC476657C}"/>
    <cellStyle name="Comma [0] 3 4 12" xfId="10093" xr:uid="{11FB2117-7A75-479C-991A-2F960D1A7FE8}"/>
    <cellStyle name="Comma [0] 3 4 2" xfId="585" xr:uid="{E5FEF721-221F-45A5-B278-8099C4765AAD}"/>
    <cellStyle name="Comma [0] 3 4 2 10" xfId="31961" xr:uid="{C3785C9D-1BF7-4F4B-AEF3-CD55826AB433}"/>
    <cellStyle name="Comma [0] 3 4 2 11" xfId="10094" xr:uid="{7DFCF7E7-7F94-4C01-B067-60915BAA91F3}"/>
    <cellStyle name="Comma [0] 3 4 2 2" xfId="1090" xr:uid="{C42BBF14-A6C0-4BCA-B2E3-66D38DFA1DC9}"/>
    <cellStyle name="Comma [0] 3 4 2 2 2" xfId="4793" xr:uid="{D18FE10E-CBF0-45FD-930F-78A1F4E63173}"/>
    <cellStyle name="Comma [0] 3 4 2 2 2 2" xfId="10097" xr:uid="{7DB5D3AC-AEA7-456E-A0F0-3A81CBAA3609}"/>
    <cellStyle name="Comma [0] 3 4 2 2 2 2 2" xfId="31964" xr:uid="{0BBD9BC9-7206-4C6F-92D8-927E27360EF0}"/>
    <cellStyle name="Comma [0] 3 4 2 2 2 3" xfId="10098" xr:uid="{1A029A5E-82DD-4749-8791-EBB98E4A8ADE}"/>
    <cellStyle name="Comma [0] 3 4 2 2 2 3 2" xfId="31965" xr:uid="{E25B2609-9DDA-4476-ADE7-7675D3DD0657}"/>
    <cellStyle name="Comma [0] 3 4 2 2 2 4" xfId="10099" xr:uid="{2373A6A3-2B2A-4E66-9FED-E64F3C6798A6}"/>
    <cellStyle name="Comma [0] 3 4 2 2 2 4 2" xfId="31966" xr:uid="{17BDBA88-DB08-4FBE-8A84-A8947D23EAD3}"/>
    <cellStyle name="Comma [0] 3 4 2 2 2 5" xfId="10100" xr:uid="{4FDB7FB0-6430-4EB0-876F-EF30EDAB1633}"/>
    <cellStyle name="Comma [0] 3 4 2 2 2 5 2" xfId="31967" xr:uid="{BD81AA5B-BCDE-444B-BF7D-621354735E1B}"/>
    <cellStyle name="Comma [0] 3 4 2 2 2 6" xfId="54880" xr:uid="{98DC2660-CED9-4096-B056-40B7B9A558B6}"/>
    <cellStyle name="Comma [0] 3 4 2 2 2 7" xfId="31963" xr:uid="{D1761ABF-1C62-457B-A43E-9D70DB868FED}"/>
    <cellStyle name="Comma [0] 3 4 2 2 2 8" xfId="10096" xr:uid="{17636AE6-16D3-4E59-A449-E6791B62570F}"/>
    <cellStyle name="Comma [0] 3 4 2 2 3" xfId="3128" xr:uid="{DB07449C-277B-4CCE-B62B-831C5959F7CF}"/>
    <cellStyle name="Comma [0] 3 4 2 2 3 2" xfId="10102" xr:uid="{0E6D08B8-D0E9-4C4C-9CF2-3D1C56FB835A}"/>
    <cellStyle name="Comma [0] 3 4 2 2 3 2 2" xfId="31969" xr:uid="{FE7FDADA-A4B5-468B-BC35-50E868D03952}"/>
    <cellStyle name="Comma [0] 3 4 2 2 3 3" xfId="10103" xr:uid="{F83161EF-CD84-4179-A714-4ECBFB019AF0}"/>
    <cellStyle name="Comma [0] 3 4 2 2 3 3 2" xfId="31970" xr:uid="{4F7B425F-2EAE-46F8-A9E7-4B5C66153CA9}"/>
    <cellStyle name="Comma [0] 3 4 2 2 3 4" xfId="10104" xr:uid="{500DB970-5146-4E58-9FC6-1B33D458C111}"/>
    <cellStyle name="Comma [0] 3 4 2 2 3 4 2" xfId="31971" xr:uid="{B246B062-4CEF-4A6D-83AE-E66824974874}"/>
    <cellStyle name="Comma [0] 3 4 2 2 3 5" xfId="53215" xr:uid="{C8981ADB-6D95-4368-A3B8-066D0CBB811B}"/>
    <cellStyle name="Comma [0] 3 4 2 2 3 6" xfId="31968" xr:uid="{8A8B2C1B-D82A-4933-86F1-C8BE05DDCE09}"/>
    <cellStyle name="Comma [0] 3 4 2 2 3 7" xfId="10101" xr:uid="{ED381E1D-A88D-4611-90BF-21BF928E1C1F}"/>
    <cellStyle name="Comma [0] 3 4 2 2 4" xfId="10105" xr:uid="{AEF5F6A0-F5E2-43EF-9417-9C359A54B5F4}"/>
    <cellStyle name="Comma [0] 3 4 2 2 4 2" xfId="31972" xr:uid="{02C8785A-75E6-4C33-B752-1B71D9B77D67}"/>
    <cellStyle name="Comma [0] 3 4 2 2 5" xfId="10106" xr:uid="{4CBF2142-B19E-4BB6-965A-E72C81816D8F}"/>
    <cellStyle name="Comma [0] 3 4 2 2 5 2" xfId="31973" xr:uid="{7A4E9914-396D-423D-9A0F-61FC5706105B}"/>
    <cellStyle name="Comma [0] 3 4 2 2 6" xfId="51182" xr:uid="{C675296D-96F9-4247-A5FB-0F7FC1E5395C}"/>
    <cellStyle name="Comma [0] 3 4 2 2 7" xfId="31962" xr:uid="{67C9EE8F-B48C-4D03-A9AF-C7DE5A7005DE}"/>
    <cellStyle name="Comma [0] 3 4 2 2 8" xfId="10095" xr:uid="{C6C0BA43-91AA-4F30-B630-26FA94B3902A}"/>
    <cellStyle name="Comma [0] 3 4 2 3" xfId="1584" xr:uid="{D9F3225C-2DB5-4ACC-9DEF-23EF6CD07C2D}"/>
    <cellStyle name="Comma [0] 3 4 2 3 2" xfId="5199" xr:uid="{BEBF5D8F-9154-4A0A-B5CA-305E444EEB20}"/>
    <cellStyle name="Comma [0] 3 4 2 3 2 2" xfId="10109" xr:uid="{45CABB3A-6F97-4D63-842E-27C76B482246}"/>
    <cellStyle name="Comma [0] 3 4 2 3 2 2 2" xfId="31976" xr:uid="{25EA4992-9768-4367-9E52-6317A063E7E9}"/>
    <cellStyle name="Comma [0] 3 4 2 3 2 3" xfId="10110" xr:uid="{FDBCE342-A5E7-4946-9D2E-AFA39CCF1877}"/>
    <cellStyle name="Comma [0] 3 4 2 3 2 3 2" xfId="31977" xr:uid="{B00B20BB-8E1F-4937-880E-64ABEC9894B9}"/>
    <cellStyle name="Comma [0] 3 4 2 3 2 4" xfId="10111" xr:uid="{FE89D41E-1011-4FC5-B41B-F3C5871FE88B}"/>
    <cellStyle name="Comma [0] 3 4 2 3 2 4 2" xfId="31978" xr:uid="{E9B7883D-5C19-4AE3-BDAC-91F78EDF57BA}"/>
    <cellStyle name="Comma [0] 3 4 2 3 2 5" xfId="10112" xr:uid="{65F0EB3C-3613-4FB7-97E3-5D148B8F045B}"/>
    <cellStyle name="Comma [0] 3 4 2 3 2 5 2" xfId="31979" xr:uid="{BE3DEA89-F29A-40D8-854E-55DCB8002115}"/>
    <cellStyle name="Comma [0] 3 4 2 3 2 6" xfId="55286" xr:uid="{11DFFB75-7E9D-410D-87A6-05D6400C5279}"/>
    <cellStyle name="Comma [0] 3 4 2 3 2 7" xfId="31975" xr:uid="{0EFF3602-2D34-42BF-B255-33E1806B3FBB}"/>
    <cellStyle name="Comma [0] 3 4 2 3 2 8" xfId="10108" xr:uid="{837CB0C4-6808-406A-8FE0-2FFFDF380182}"/>
    <cellStyle name="Comma [0] 3 4 2 3 3" xfId="2631" xr:uid="{7523A165-27C4-4860-BD07-6517E8F6D43A}"/>
    <cellStyle name="Comma [0] 3 4 2 3 3 2" xfId="10114" xr:uid="{29B50B97-1E0C-4AF2-B89F-BC7A0B27C5AA}"/>
    <cellStyle name="Comma [0] 3 4 2 3 3 2 2" xfId="31981" xr:uid="{C25FB0A4-188A-4DEB-997C-70A91E77989D}"/>
    <cellStyle name="Comma [0] 3 4 2 3 3 3" xfId="10115" xr:uid="{D24CC385-744C-4B87-8A54-E433EA665F79}"/>
    <cellStyle name="Comma [0] 3 4 2 3 3 3 2" xfId="31982" xr:uid="{300FD3EA-8F4D-476E-B60B-B70BB5D03F1D}"/>
    <cellStyle name="Comma [0] 3 4 2 3 3 4" xfId="10116" xr:uid="{FAC965F0-BEE4-4187-A797-12E1B7B60D87}"/>
    <cellStyle name="Comma [0] 3 4 2 3 3 4 2" xfId="31983" xr:uid="{B0234467-CE52-41FA-9AF7-325C9A87D403}"/>
    <cellStyle name="Comma [0] 3 4 2 3 3 5" xfId="52719" xr:uid="{0F708B49-4757-405A-B80E-6A1584311784}"/>
    <cellStyle name="Comma [0] 3 4 2 3 3 6" xfId="31980" xr:uid="{BD6CDBC7-B72D-4DEC-ADBE-9165F8D52BB0}"/>
    <cellStyle name="Comma [0] 3 4 2 3 3 7" xfId="10113" xr:uid="{3C2EB009-2184-45D0-891F-00855DD33A55}"/>
    <cellStyle name="Comma [0] 3 4 2 3 4" xfId="10117" xr:uid="{3965C9A1-512E-4FF5-9F62-7C9296AFD7F0}"/>
    <cellStyle name="Comma [0] 3 4 2 3 4 2" xfId="31984" xr:uid="{7144D90A-E834-41E8-AE7F-59453C755D6C}"/>
    <cellStyle name="Comma [0] 3 4 2 3 5" xfId="10118" xr:uid="{073C9951-DDC9-4CAF-9C0C-96A868285EC5}"/>
    <cellStyle name="Comma [0] 3 4 2 3 5 2" xfId="31985" xr:uid="{F8638023-AD8E-4EAB-ADDD-44BE7D33A019}"/>
    <cellStyle name="Comma [0] 3 4 2 3 6" xfId="51676" xr:uid="{83F4C75F-7BBF-4826-9F09-A912D5EB8306}"/>
    <cellStyle name="Comma [0] 3 4 2 3 7" xfId="31974" xr:uid="{4484343B-147A-42C9-908F-09CEB37E04B3}"/>
    <cellStyle name="Comma [0] 3 4 2 3 8" xfId="10107" xr:uid="{8B1EA563-CC48-42AA-AD0D-2DC3E78E9838}"/>
    <cellStyle name="Comma [0] 3 4 2 4" xfId="3623" xr:uid="{6621F61D-8F5B-4A6E-9DE3-AFC7C69FDED6}"/>
    <cellStyle name="Comma [0] 3 4 2 4 2" xfId="5567" xr:uid="{5AFB06E8-87D3-483B-9145-DAD584C3A8CB}"/>
    <cellStyle name="Comma [0] 3 4 2 4 2 2" xfId="10121" xr:uid="{35F70244-32BC-4272-BA41-84D899ABFA79}"/>
    <cellStyle name="Comma [0] 3 4 2 4 2 2 2" xfId="31988" xr:uid="{C70026F4-578B-41F4-87A7-533DC45439A5}"/>
    <cellStyle name="Comma [0] 3 4 2 4 2 3" xfId="10122" xr:uid="{8D086D79-2770-40BE-8D9C-AAB10FD4E53A}"/>
    <cellStyle name="Comma [0] 3 4 2 4 2 3 2" xfId="31989" xr:uid="{DE986D96-7D93-419D-BC70-4F4C14CF04E0}"/>
    <cellStyle name="Comma [0] 3 4 2 4 2 4" xfId="10123" xr:uid="{957C8619-730A-487E-8FB3-FF282172D75A}"/>
    <cellStyle name="Comma [0] 3 4 2 4 2 4 2" xfId="31990" xr:uid="{9D462D90-CCC2-486B-9B74-E20FBB550E4B}"/>
    <cellStyle name="Comma [0] 3 4 2 4 2 5" xfId="10124" xr:uid="{02C7DA16-AF32-4260-B192-55690171B5F9}"/>
    <cellStyle name="Comma [0] 3 4 2 4 2 5 2" xfId="31991" xr:uid="{DC36DF8C-EC14-44C3-8EAC-6C514D65A811}"/>
    <cellStyle name="Comma [0] 3 4 2 4 2 6" xfId="55654" xr:uid="{78061BE1-E352-4DC6-B0C6-C07F7237BDDA}"/>
    <cellStyle name="Comma [0] 3 4 2 4 2 7" xfId="31987" xr:uid="{15320C67-7B94-4569-AB23-18C178EAE742}"/>
    <cellStyle name="Comma [0] 3 4 2 4 2 8" xfId="10120" xr:uid="{06610015-6099-4C0D-BD2E-35F667D67185}"/>
    <cellStyle name="Comma [0] 3 4 2 4 3" xfId="10125" xr:uid="{CD8C1333-5FD0-441D-91AD-51E6CB4EE2B4}"/>
    <cellStyle name="Comma [0] 3 4 2 4 3 2" xfId="31992" xr:uid="{21767363-9572-4488-8219-BACB9C66DF1D}"/>
    <cellStyle name="Comma [0] 3 4 2 4 4" xfId="10126" xr:uid="{9E6D2420-CE9D-4025-A29D-A3931E7CC97F}"/>
    <cellStyle name="Comma [0] 3 4 2 4 4 2" xfId="31993" xr:uid="{D0DD0740-B014-43A0-8D7E-609E30D64EA4}"/>
    <cellStyle name="Comma [0] 3 4 2 4 5" xfId="10127" xr:uid="{6E2668B0-DB8C-4A80-A714-B4B5E2C7CD8F}"/>
    <cellStyle name="Comma [0] 3 4 2 4 5 2" xfId="31994" xr:uid="{8A616EC4-E0C4-4A2C-86BD-B3C928068EDA}"/>
    <cellStyle name="Comma [0] 3 4 2 4 6" xfId="10128" xr:uid="{C2E7F8BA-5FCF-40C9-A977-FC4FFB2229A8}"/>
    <cellStyle name="Comma [0] 3 4 2 4 6 2" xfId="31995" xr:uid="{1C3E7247-EE43-44F4-BBE0-5931D294FF3A}"/>
    <cellStyle name="Comma [0] 3 4 2 4 7" xfId="53710" xr:uid="{F48D06F7-59CB-4D97-9222-F48C2B9CBAE3}"/>
    <cellStyle name="Comma [0] 3 4 2 4 8" xfId="31986" xr:uid="{0907DFAA-1266-404D-BA8C-312243BFDB9B}"/>
    <cellStyle name="Comma [0] 3 4 2 4 9" xfId="10119" xr:uid="{C30FDA72-5B54-4A09-BA1E-923F46FF467E}"/>
    <cellStyle name="Comma [0] 3 4 2 5" xfId="4296" xr:uid="{A56CAB9A-DA59-4BCE-9788-24D5573EDDEF}"/>
    <cellStyle name="Comma [0] 3 4 2 5 2" xfId="10130" xr:uid="{59BFDCD6-2524-43EF-8CE0-3AC0914AA242}"/>
    <cellStyle name="Comma [0] 3 4 2 5 2 2" xfId="31997" xr:uid="{673EDE31-2A65-4C07-B28A-DD7E119C3D84}"/>
    <cellStyle name="Comma [0] 3 4 2 5 3" xfId="10131" xr:uid="{45987C94-43BA-462F-B2B6-14E6BFB1CF0F}"/>
    <cellStyle name="Comma [0] 3 4 2 5 3 2" xfId="31998" xr:uid="{67487AFF-FC22-42C8-9F91-63F349FBE5AD}"/>
    <cellStyle name="Comma [0] 3 4 2 5 4" xfId="10132" xr:uid="{0C29FAC8-AF0B-4A4B-A187-4CD06F796FDB}"/>
    <cellStyle name="Comma [0] 3 4 2 5 4 2" xfId="31999" xr:uid="{21DA1F56-5928-4B8D-9595-E822F1FF7048}"/>
    <cellStyle name="Comma [0] 3 4 2 5 5" xfId="10133" xr:uid="{AC3DFFF6-E3A9-4064-9C21-80B4A5C57DAD}"/>
    <cellStyle name="Comma [0] 3 4 2 5 5 2" xfId="32000" xr:uid="{9AD78214-0800-44A1-AF27-BD84F0FF2E95}"/>
    <cellStyle name="Comma [0] 3 4 2 5 6" xfId="54383" xr:uid="{AC60858C-B7EB-489F-8568-DC89EE35B61C}"/>
    <cellStyle name="Comma [0] 3 4 2 5 7" xfId="31996" xr:uid="{E3D5352A-4456-4EAB-9550-BA0F282CEA24}"/>
    <cellStyle name="Comma [0] 3 4 2 5 8" xfId="10129" xr:uid="{993D3735-49F0-4D3D-A7AD-5521840CE98E}"/>
    <cellStyle name="Comma [0] 3 4 2 6" xfId="2110" xr:uid="{55967B32-79B6-46EF-8124-3D3513D53E2B}"/>
    <cellStyle name="Comma [0] 3 4 2 6 2" xfId="10135" xr:uid="{DBD3C7AB-1F55-418E-A6B5-8AC262E1B910}"/>
    <cellStyle name="Comma [0] 3 4 2 6 2 2" xfId="32002" xr:uid="{3432A3E9-20E6-461F-8FBC-805B9E1DCF44}"/>
    <cellStyle name="Comma [0] 3 4 2 6 3" xfId="10136" xr:uid="{5EA1F5DC-ACB6-4E54-822E-B5FA07CC9118}"/>
    <cellStyle name="Comma [0] 3 4 2 6 3 2" xfId="32003" xr:uid="{A69C23FD-DF84-4B49-8712-707152EBC12B}"/>
    <cellStyle name="Comma [0] 3 4 2 6 4" xfId="10137" xr:uid="{BAE9463F-C45B-4F76-AF58-A4BA5C6B09B8}"/>
    <cellStyle name="Comma [0] 3 4 2 6 4 2" xfId="32004" xr:uid="{4CB15D6F-F5E4-414A-9F69-663520A1AA04}"/>
    <cellStyle name="Comma [0] 3 4 2 6 5" xfId="52199" xr:uid="{54EA543D-4E6A-424E-9FED-07D9105890F3}"/>
    <cellStyle name="Comma [0] 3 4 2 6 6" xfId="32001" xr:uid="{B6F27767-5BA5-4C0F-8123-6208EEE7E338}"/>
    <cellStyle name="Comma [0] 3 4 2 6 7" xfId="10134" xr:uid="{2C9CE1D8-AC7E-4ABE-8D55-C4F2AD896CA8}"/>
    <cellStyle name="Comma [0] 3 4 2 7" xfId="10138" xr:uid="{5FB4A72B-BFEF-4D54-B842-6711EBE5AA25}"/>
    <cellStyle name="Comma [0] 3 4 2 7 2" xfId="32005" xr:uid="{E633B947-9187-4A24-AC47-1CB146D501CA}"/>
    <cellStyle name="Comma [0] 3 4 2 8" xfId="10139" xr:uid="{C7AF0AF9-F3B2-4214-AB38-F64BF30B115D}"/>
    <cellStyle name="Comma [0] 3 4 2 8 2" xfId="32006" xr:uid="{7A86D8B5-6C64-4982-9FB3-3FCF0E7B992E}"/>
    <cellStyle name="Comma [0] 3 4 2 9" xfId="50679" xr:uid="{E1063B7F-4B93-419E-8869-67A71E19A3BD}"/>
    <cellStyle name="Comma [0] 3 4 3" xfId="842" xr:uid="{BC0E39C2-64DB-41C2-8392-21C142D5AE5D}"/>
    <cellStyle name="Comma [0] 3 4 3 2" xfId="4545" xr:uid="{5F9B5F35-5A3B-417D-ABD9-27D33C063C2D}"/>
    <cellStyle name="Comma [0] 3 4 3 2 2" xfId="10142" xr:uid="{1BEA5021-5983-4135-B7F6-4EB9A9010ED6}"/>
    <cellStyle name="Comma [0] 3 4 3 2 2 2" xfId="32009" xr:uid="{15848156-2C68-49A6-9441-80EFD1E23D6E}"/>
    <cellStyle name="Comma [0] 3 4 3 2 3" xfId="10143" xr:uid="{94251727-63ED-432D-9471-A0A5B869AE27}"/>
    <cellStyle name="Comma [0] 3 4 3 2 3 2" xfId="32010" xr:uid="{5A4B1571-7C40-4BAC-A1F3-63BC3B0C3592}"/>
    <cellStyle name="Comma [0] 3 4 3 2 4" xfId="10144" xr:uid="{8B00986D-2BBE-4E9A-A28F-7071AA162630}"/>
    <cellStyle name="Comma [0] 3 4 3 2 4 2" xfId="32011" xr:uid="{C449DA64-9FF9-41C5-9A71-88FC77C3BB69}"/>
    <cellStyle name="Comma [0] 3 4 3 2 5" xfId="10145" xr:uid="{F7AD913F-A992-468A-8F76-BB84ADD5D46B}"/>
    <cellStyle name="Comma [0] 3 4 3 2 5 2" xfId="32012" xr:uid="{C558D7F5-F059-4E35-A58A-50BE61640C26}"/>
    <cellStyle name="Comma [0] 3 4 3 2 6" xfId="54632" xr:uid="{461DC3C3-B36C-44A7-9D0B-161F2C2C90FD}"/>
    <cellStyle name="Comma [0] 3 4 3 2 7" xfId="32008" xr:uid="{A1AD9928-9A74-44D1-B90C-290C89DA990D}"/>
    <cellStyle name="Comma [0] 3 4 3 2 8" xfId="10141" xr:uid="{F3154BAC-B6F0-4A16-955B-9742C143F072}"/>
    <cellStyle name="Comma [0] 3 4 3 3" xfId="2880" xr:uid="{D6B3A351-9813-440C-81B8-AA1C296B908E}"/>
    <cellStyle name="Comma [0] 3 4 3 3 2" xfId="10147" xr:uid="{E5EF85D9-F9E0-4F47-AB0C-CF52309AAD3D}"/>
    <cellStyle name="Comma [0] 3 4 3 3 2 2" xfId="32014" xr:uid="{1B5170BE-0E2D-44E3-BD64-010A982F1CAF}"/>
    <cellStyle name="Comma [0] 3 4 3 3 3" xfId="10148" xr:uid="{65F69FB7-C0F5-4E7D-9F95-B9456EB8BA47}"/>
    <cellStyle name="Comma [0] 3 4 3 3 3 2" xfId="32015" xr:uid="{EBF6A88F-BEF0-4857-8047-7BE4D21603A9}"/>
    <cellStyle name="Comma [0] 3 4 3 3 4" xfId="10149" xr:uid="{36164BC2-84A2-4214-BD93-5B34E4A25076}"/>
    <cellStyle name="Comma [0] 3 4 3 3 4 2" xfId="32016" xr:uid="{B6535ACF-0AE3-4789-AA5D-77DD63399C9E}"/>
    <cellStyle name="Comma [0] 3 4 3 3 5" xfId="52967" xr:uid="{A750A577-9D58-440A-82F0-A9498B70FB90}"/>
    <cellStyle name="Comma [0] 3 4 3 3 6" xfId="32013" xr:uid="{2888F17E-BF25-4ECD-BCB2-4089304A8E50}"/>
    <cellStyle name="Comma [0] 3 4 3 3 7" xfId="10146" xr:uid="{CD755C53-B451-48C3-B993-C65C128527A7}"/>
    <cellStyle name="Comma [0] 3 4 3 4" xfId="10150" xr:uid="{CDF2D487-7DB7-453C-B555-6D4661AC4BAF}"/>
    <cellStyle name="Comma [0] 3 4 3 4 2" xfId="32017" xr:uid="{9424E26D-2A89-47B2-A8E8-45E0409A5CBC}"/>
    <cellStyle name="Comma [0] 3 4 3 5" xfId="10151" xr:uid="{B26ADACF-F879-45A4-A08D-A8280D94CF1F}"/>
    <cellStyle name="Comma [0] 3 4 3 5 2" xfId="32018" xr:uid="{1F389DC4-C499-4FAA-90BE-F1712D892B65}"/>
    <cellStyle name="Comma [0] 3 4 3 6" xfId="50934" xr:uid="{3ACFA189-E17C-403E-9986-52F356046AEE}"/>
    <cellStyle name="Comma [0] 3 4 3 7" xfId="32007" xr:uid="{7C47A3E5-6682-4969-9E66-62C94B48F506}"/>
    <cellStyle name="Comma [0] 3 4 3 8" xfId="10140" xr:uid="{02C46B92-1B7B-4BDB-AEEF-BD21405DD24C}"/>
    <cellStyle name="Comma [0] 3 4 4" xfId="1337" xr:uid="{5A6E02E4-B6EB-4A92-B0D9-0042A178B1FD}"/>
    <cellStyle name="Comma [0] 3 4 4 2" xfId="5016" xr:uid="{FB2F60F5-05DF-4E9A-BE8B-A94B4E056802}"/>
    <cellStyle name="Comma [0] 3 4 4 2 2" xfId="10154" xr:uid="{D672849A-571D-4B2F-9043-8B2703ED82F5}"/>
    <cellStyle name="Comma [0] 3 4 4 2 2 2" xfId="32021" xr:uid="{1CD5123A-E3D5-43F7-9B46-082933269A50}"/>
    <cellStyle name="Comma [0] 3 4 4 2 3" xfId="10155" xr:uid="{ED1F6425-3431-47D8-9898-3376D0DED67F}"/>
    <cellStyle name="Comma [0] 3 4 4 2 3 2" xfId="32022" xr:uid="{C10F5C27-885B-4A32-A7BA-7D1096AE058A}"/>
    <cellStyle name="Comma [0] 3 4 4 2 4" xfId="10156" xr:uid="{23510BF7-E1E6-4D47-8E6B-6CE731BA30C4}"/>
    <cellStyle name="Comma [0] 3 4 4 2 4 2" xfId="32023" xr:uid="{125AE12B-D18B-438E-8864-D4E95D90AE16}"/>
    <cellStyle name="Comma [0] 3 4 4 2 5" xfId="10157" xr:uid="{AD1D01E3-AC1F-4154-8310-9F39B0A275EB}"/>
    <cellStyle name="Comma [0] 3 4 4 2 5 2" xfId="32024" xr:uid="{CBAE1082-0638-4F26-8AB1-962372281887}"/>
    <cellStyle name="Comma [0] 3 4 4 2 6" xfId="55103" xr:uid="{D03F40CE-4E7E-4F39-A3BF-B48DB0D51FC2}"/>
    <cellStyle name="Comma [0] 3 4 4 2 7" xfId="32020" xr:uid="{8B6E666B-2443-4C84-A5CB-2B3F54259A46}"/>
    <cellStyle name="Comma [0] 3 4 4 2 8" xfId="10153" xr:uid="{87F9561D-3C90-46DF-811F-04250C78CDD6}"/>
    <cellStyle name="Comma [0] 3 4 4 3" xfId="2383" xr:uid="{DB0F46E2-1932-4B85-9B67-E12F5D2E682A}"/>
    <cellStyle name="Comma [0] 3 4 4 3 2" xfId="10159" xr:uid="{64F673E6-EE05-4379-BAAB-AFED5D54E7C8}"/>
    <cellStyle name="Comma [0] 3 4 4 3 2 2" xfId="32026" xr:uid="{8B8736C1-753E-4BEF-8788-5DF482AB071C}"/>
    <cellStyle name="Comma [0] 3 4 4 3 3" xfId="10160" xr:uid="{06A80CBB-4402-447B-A8CA-AC1D7584BC09}"/>
    <cellStyle name="Comma [0] 3 4 4 3 3 2" xfId="32027" xr:uid="{6B1DE3F4-D39C-4720-9B5C-2505D240D894}"/>
    <cellStyle name="Comma [0] 3 4 4 3 4" xfId="10161" xr:uid="{3D15EEA7-94B2-468A-8E05-0534A116C4A7}"/>
    <cellStyle name="Comma [0] 3 4 4 3 4 2" xfId="32028" xr:uid="{A125E91C-C6FA-41D3-AA25-F9D4063D671B}"/>
    <cellStyle name="Comma [0] 3 4 4 3 5" xfId="52471" xr:uid="{B59A1BB5-A428-4355-A606-AF2DFC11ED89}"/>
    <cellStyle name="Comma [0] 3 4 4 3 6" xfId="32025" xr:uid="{91E0AD6B-F444-42A2-BD0D-03EC9F17465C}"/>
    <cellStyle name="Comma [0] 3 4 4 3 7" xfId="10158" xr:uid="{9A24EA19-03B4-421C-9C1F-32BCF1229A58}"/>
    <cellStyle name="Comma [0] 3 4 4 4" xfId="10162" xr:uid="{91142957-954B-42F9-A1C9-B52A57AD1AEB}"/>
    <cellStyle name="Comma [0] 3 4 4 4 2" xfId="32029" xr:uid="{BF9D5B02-C46F-4790-BA7E-D1186A4E8854}"/>
    <cellStyle name="Comma [0] 3 4 4 5" xfId="10163" xr:uid="{3B151D57-2DF0-43AD-B35C-81F2C6B08D2E}"/>
    <cellStyle name="Comma [0] 3 4 4 5 2" xfId="32030" xr:uid="{FB9F3A26-BB9E-4CEE-B902-49EDCFF4A365}"/>
    <cellStyle name="Comma [0] 3 4 4 6" xfId="51429" xr:uid="{64A7720F-8E00-4D6F-BF93-6827D7BCCD84}"/>
    <cellStyle name="Comma [0] 3 4 4 7" xfId="32019" xr:uid="{4274ACB8-4EB0-45F6-97FB-B667383BB4FD}"/>
    <cellStyle name="Comma [0] 3 4 4 8" xfId="10152" xr:uid="{30908ACF-84DD-4FA9-AE91-DBE22233B560}"/>
    <cellStyle name="Comma [0] 3 4 5" xfId="3374" xr:uid="{AB1B6DDF-0A8F-41CE-AFD1-2D078B1A795E}"/>
    <cellStyle name="Comma [0] 3 4 5 2" xfId="5383" xr:uid="{B19AD45D-E92C-44DD-982D-65A520F87BA5}"/>
    <cellStyle name="Comma [0] 3 4 5 2 2" xfId="10166" xr:uid="{DD7CF3B6-D0F7-422F-A127-5E9C2E4DB5D3}"/>
    <cellStyle name="Comma [0] 3 4 5 2 2 2" xfId="32033" xr:uid="{F4CD4A7F-DCA5-48F8-8BD3-A1623AD8861A}"/>
    <cellStyle name="Comma [0] 3 4 5 2 3" xfId="10167" xr:uid="{564C975A-1B27-4BA0-98F2-B7A427E4DF16}"/>
    <cellStyle name="Comma [0] 3 4 5 2 3 2" xfId="32034" xr:uid="{79818838-E400-42A6-9BE1-6A9EE9DECFFB}"/>
    <cellStyle name="Comma [0] 3 4 5 2 4" xfId="10168" xr:uid="{922FDB61-20E9-40CD-8A56-49B1AE72E127}"/>
    <cellStyle name="Comma [0] 3 4 5 2 4 2" xfId="32035" xr:uid="{D99B7A2E-9DF8-4FCD-BC09-0007DE1F6C19}"/>
    <cellStyle name="Comma [0] 3 4 5 2 5" xfId="10169" xr:uid="{EA97CAD2-4787-45D3-B923-F6D892FE613B}"/>
    <cellStyle name="Comma [0] 3 4 5 2 5 2" xfId="32036" xr:uid="{F7DFE1FB-58B8-4A4A-A456-B7808A8AFAC0}"/>
    <cellStyle name="Comma [0] 3 4 5 2 6" xfId="55470" xr:uid="{F0EC9DAC-0F2C-4732-A3D0-F91ADEE7D227}"/>
    <cellStyle name="Comma [0] 3 4 5 2 7" xfId="32032" xr:uid="{492C7F62-C218-4664-BB6A-B607B6671061}"/>
    <cellStyle name="Comma [0] 3 4 5 2 8" xfId="10165" xr:uid="{52F16316-2562-4A3A-B5F1-01FA7C4736E5}"/>
    <cellStyle name="Comma [0] 3 4 5 3" xfId="10170" xr:uid="{A7CA1484-CF82-4100-917B-AEFC366EA498}"/>
    <cellStyle name="Comma [0] 3 4 5 3 2" xfId="32037" xr:uid="{39B99C22-1F74-4DAB-93E6-D91C82C62DF8}"/>
    <cellStyle name="Comma [0] 3 4 5 4" xfId="10171" xr:uid="{143F13F6-479D-4F5C-BF4B-C6A74C79E2FF}"/>
    <cellStyle name="Comma [0] 3 4 5 4 2" xfId="32038" xr:uid="{F1AA4E94-62D8-43B4-AD0A-A1130B4B18D7}"/>
    <cellStyle name="Comma [0] 3 4 5 5" xfId="10172" xr:uid="{C19E3257-CE94-4C59-8076-E14B227FECF5}"/>
    <cellStyle name="Comma [0] 3 4 5 5 2" xfId="32039" xr:uid="{FC0D0A1E-0ED4-416A-B3E0-7638D546B041}"/>
    <cellStyle name="Comma [0] 3 4 5 6" xfId="10173" xr:uid="{A073315C-0837-4C23-A394-FF8A540F8510}"/>
    <cellStyle name="Comma [0] 3 4 5 6 2" xfId="32040" xr:uid="{765DEEEF-3C63-4A9F-8DCE-0250E103AAA5}"/>
    <cellStyle name="Comma [0] 3 4 5 7" xfId="53461" xr:uid="{EA33D8F6-785F-47D8-9DB0-4B6214108DCF}"/>
    <cellStyle name="Comma [0] 3 4 5 8" xfId="32031" xr:uid="{6196F939-A361-425A-89EC-BA4AC7A403A7}"/>
    <cellStyle name="Comma [0] 3 4 5 9" xfId="10164" xr:uid="{784A5973-B690-4E23-86FB-51B9B59A1787}"/>
    <cellStyle name="Comma [0] 3 4 6" xfId="3990" xr:uid="{FD685A5F-9BA0-4CE8-BA87-FA72C7265E85}"/>
    <cellStyle name="Comma [0] 3 4 6 2" xfId="10175" xr:uid="{801B5342-E8F0-4E61-8696-7C9128983FC6}"/>
    <cellStyle name="Comma [0] 3 4 6 2 2" xfId="32042" xr:uid="{0F2E22E1-F2E3-4E77-83ED-8AE5451B0617}"/>
    <cellStyle name="Comma [0] 3 4 6 3" xfId="10176" xr:uid="{8D835492-FA59-418A-A2D3-BF6B979B6D46}"/>
    <cellStyle name="Comma [0] 3 4 6 3 2" xfId="32043" xr:uid="{EBDEF947-CE64-4E75-9E24-A503D723181E}"/>
    <cellStyle name="Comma [0] 3 4 6 4" xfId="10177" xr:uid="{96E29E93-6FB1-4C31-9C29-C7C428370152}"/>
    <cellStyle name="Comma [0] 3 4 6 4 2" xfId="32044" xr:uid="{166C11CF-7971-423A-9E06-C18F799830A6}"/>
    <cellStyle name="Comma [0] 3 4 6 5" xfId="10178" xr:uid="{85E5E0C7-667E-4C15-B33F-755B7649C17B}"/>
    <cellStyle name="Comma [0] 3 4 6 5 2" xfId="32045" xr:uid="{9BECEBC0-0110-438C-93DE-4417642B98AE}"/>
    <cellStyle name="Comma [0] 3 4 6 6" xfId="54077" xr:uid="{2F23B8D0-ED61-4707-81F7-2A8E19339C4E}"/>
    <cellStyle name="Comma [0] 3 4 6 7" xfId="32041" xr:uid="{BE118EDE-7D3B-4793-B5AD-430B8DC42E4B}"/>
    <cellStyle name="Comma [0] 3 4 6 8" xfId="10174" xr:uid="{92FB7EA4-DEE5-4AE2-AB13-EE94C169666E}"/>
    <cellStyle name="Comma [0] 3 4 7" xfId="1863" xr:uid="{7AD9567C-5975-479F-989E-87C00FCC4AD8}"/>
    <cellStyle name="Comma [0] 3 4 7 2" xfId="10180" xr:uid="{255D1D6D-CDF5-4B31-BFCF-BD87A76E8E09}"/>
    <cellStyle name="Comma [0] 3 4 7 2 2" xfId="32047" xr:uid="{F8BC9EF9-91B7-4506-BC8B-2D254B97573B}"/>
    <cellStyle name="Comma [0] 3 4 7 3" xfId="10181" xr:uid="{8BE110AA-1A73-49E5-831C-B3DAF0494AD4}"/>
    <cellStyle name="Comma [0] 3 4 7 3 2" xfId="32048" xr:uid="{AEADE203-D012-422D-B096-6160C2C88B7D}"/>
    <cellStyle name="Comma [0] 3 4 7 4" xfId="10182" xr:uid="{9AF055B6-4C05-4925-886B-0A93A3D58E8D}"/>
    <cellStyle name="Comma [0] 3 4 7 4 2" xfId="32049" xr:uid="{3BBABA9E-69B2-4175-B402-AB979C6DB724}"/>
    <cellStyle name="Comma [0] 3 4 7 5" xfId="51952" xr:uid="{E66015F9-55B4-459C-A9D3-723D658885FC}"/>
    <cellStyle name="Comma [0] 3 4 7 6" xfId="32046" xr:uid="{7B7913D2-4046-489E-8A2A-98BF88AB530E}"/>
    <cellStyle name="Comma [0] 3 4 7 7" xfId="10179" xr:uid="{11AEF6B4-EFED-4161-965E-934519660D21}"/>
    <cellStyle name="Comma [0] 3 4 8" xfId="10183" xr:uid="{04CB2927-1E99-4D59-85B1-B9D4DF370AE1}"/>
    <cellStyle name="Comma [0] 3 4 8 2" xfId="32050" xr:uid="{A04C9F36-BC46-46E5-A37C-63274CD7360B}"/>
    <cellStyle name="Comma [0] 3 4 9" xfId="10184" xr:uid="{DE1B8DDD-B503-406F-AFDC-FC3442DBD695}"/>
    <cellStyle name="Comma [0] 3 4 9 2" xfId="32051" xr:uid="{B16CB7AD-5A64-4B8F-9263-3ED9E7C1FB9A}"/>
    <cellStyle name="Comma [0] 3 5" xfId="463" xr:uid="{DF5A41B8-A62E-4CE2-BFFF-96F44D9D0B7B}"/>
    <cellStyle name="Comma [0] 3 5 10" xfId="32052" xr:uid="{A7DCA3B0-99A5-49A0-85B5-D4F509DBEB65}"/>
    <cellStyle name="Comma [0] 3 5 11" xfId="10185" xr:uid="{CB1E9108-F52B-4327-B4B2-1459B7DDEEF8}"/>
    <cellStyle name="Comma [0] 3 5 2" xfId="968" xr:uid="{7CE4CAB2-CA58-4120-9AD6-10B9E53AAF8C}"/>
    <cellStyle name="Comma [0] 3 5 2 2" xfId="4671" xr:uid="{6CBDAA31-B07F-4355-B135-0DC38517C4CF}"/>
    <cellStyle name="Comma [0] 3 5 2 2 2" xfId="10188" xr:uid="{CEA40637-5BE3-4E67-8ADE-FE5B4D6A6B71}"/>
    <cellStyle name="Comma [0] 3 5 2 2 2 2" xfId="32055" xr:uid="{2E49BAA7-2437-4BD2-AA0D-80851D0C07A7}"/>
    <cellStyle name="Comma [0] 3 5 2 2 3" xfId="10189" xr:uid="{D46B5E86-7FB5-45CF-A3FC-F9BE38F198F2}"/>
    <cellStyle name="Comma [0] 3 5 2 2 3 2" xfId="32056" xr:uid="{A46294CB-9466-47EC-B4D1-5E80CEA3C418}"/>
    <cellStyle name="Comma [0] 3 5 2 2 4" xfId="10190" xr:uid="{BB143196-0C41-4F71-9CBD-506398716EB5}"/>
    <cellStyle name="Comma [0] 3 5 2 2 4 2" xfId="32057" xr:uid="{783AAB63-B9BC-4E6A-B9D7-92E8D437417A}"/>
    <cellStyle name="Comma [0] 3 5 2 2 5" xfId="10191" xr:uid="{2C2E91B9-ADE2-4E8F-BA1A-089714B98F67}"/>
    <cellStyle name="Comma [0] 3 5 2 2 5 2" xfId="32058" xr:uid="{D3B422A4-6539-4D9B-A27E-C3198CCF35A4}"/>
    <cellStyle name="Comma [0] 3 5 2 2 6" xfId="54758" xr:uid="{BC9886E3-3221-4F3D-B452-C97C471C6BFB}"/>
    <cellStyle name="Comma [0] 3 5 2 2 7" xfId="32054" xr:uid="{60CAD715-005A-423A-A51D-3459AD604FE8}"/>
    <cellStyle name="Comma [0] 3 5 2 2 8" xfId="10187" xr:uid="{F7EF9765-83D7-43AB-9EE5-2B68BCAFADE7}"/>
    <cellStyle name="Comma [0] 3 5 2 3" xfId="3006" xr:uid="{C61D1C14-571D-409D-B7D3-2D45045748FA}"/>
    <cellStyle name="Comma [0] 3 5 2 3 2" xfId="10193" xr:uid="{3E3921FD-9A32-491F-ABBA-14C2BB0C258E}"/>
    <cellStyle name="Comma [0] 3 5 2 3 2 2" xfId="32060" xr:uid="{E3ECEC77-4EFB-4699-8EAA-D2E0205EDC8B}"/>
    <cellStyle name="Comma [0] 3 5 2 3 3" xfId="10194" xr:uid="{D251CE1F-C9BC-4B48-B208-4B722644C0F6}"/>
    <cellStyle name="Comma [0] 3 5 2 3 3 2" xfId="32061" xr:uid="{FB9CC85A-F7D8-4E41-825E-FC6FF679F135}"/>
    <cellStyle name="Comma [0] 3 5 2 3 4" xfId="10195" xr:uid="{838A8D4E-46A8-4C07-A3E6-5A43D145B94D}"/>
    <cellStyle name="Comma [0] 3 5 2 3 4 2" xfId="32062" xr:uid="{6FB73541-3A08-4B15-BFEA-954B6064080F}"/>
    <cellStyle name="Comma [0] 3 5 2 3 5" xfId="53093" xr:uid="{7B1087BA-8AEF-4098-877E-C6C592892D0B}"/>
    <cellStyle name="Comma [0] 3 5 2 3 6" xfId="32059" xr:uid="{D367CA70-E754-421F-9B24-AC5CA26914B0}"/>
    <cellStyle name="Comma [0] 3 5 2 3 7" xfId="10192" xr:uid="{E650D6F8-42EA-4503-A0B0-46FD63E00813}"/>
    <cellStyle name="Comma [0] 3 5 2 4" xfId="10196" xr:uid="{5EF8BD0C-260B-4509-8406-327ACF546D66}"/>
    <cellStyle name="Comma [0] 3 5 2 4 2" xfId="32063" xr:uid="{EEEEA88B-7042-4B6C-86B3-280433A8D11C}"/>
    <cellStyle name="Comma [0] 3 5 2 5" xfId="10197" xr:uid="{DD2C8A5E-27BB-4893-873F-D3909329F713}"/>
    <cellStyle name="Comma [0] 3 5 2 5 2" xfId="32064" xr:uid="{E95765E0-15A2-43F5-8548-39DE8FE222FF}"/>
    <cellStyle name="Comma [0] 3 5 2 6" xfId="51060" xr:uid="{C42BAFD5-BB8A-4F8B-8D25-6B586739121E}"/>
    <cellStyle name="Comma [0] 3 5 2 7" xfId="32053" xr:uid="{6568F768-4F1E-4693-9D99-A1B39EB79E2C}"/>
    <cellStyle name="Comma [0] 3 5 2 8" xfId="10186" xr:uid="{55B954B3-1120-4216-B449-8727C0527998}"/>
    <cellStyle name="Comma [0] 3 5 3" xfId="1462" xr:uid="{8D1F3433-5408-4574-BA46-53FFAFA0856A}"/>
    <cellStyle name="Comma [0] 3 5 3 2" xfId="5107" xr:uid="{A3641ED6-7796-4E25-B674-7E49BCB63922}"/>
    <cellStyle name="Comma [0] 3 5 3 2 2" xfId="10200" xr:uid="{04B2F1C8-A3CA-4D69-AF35-1159D7026088}"/>
    <cellStyle name="Comma [0] 3 5 3 2 2 2" xfId="32067" xr:uid="{E6B1AB07-45FA-44CE-A702-F37E2AD4B194}"/>
    <cellStyle name="Comma [0] 3 5 3 2 3" xfId="10201" xr:uid="{EC024DD8-0EB6-4184-9331-1768C2691959}"/>
    <cellStyle name="Comma [0] 3 5 3 2 3 2" xfId="32068" xr:uid="{FCA8C478-C051-4DD1-A575-C63B12A06B85}"/>
    <cellStyle name="Comma [0] 3 5 3 2 4" xfId="10202" xr:uid="{F56B339B-A41B-451A-962F-2F4665847030}"/>
    <cellStyle name="Comma [0] 3 5 3 2 4 2" xfId="32069" xr:uid="{6F6B46BC-7DB3-430D-BB68-8F99E70713D2}"/>
    <cellStyle name="Comma [0] 3 5 3 2 5" xfId="10203" xr:uid="{401AB652-9357-4A82-8065-F443537B4831}"/>
    <cellStyle name="Comma [0] 3 5 3 2 5 2" xfId="32070" xr:uid="{F371A703-72F9-413F-A942-D38AC7A1138C}"/>
    <cellStyle name="Comma [0] 3 5 3 2 6" xfId="55194" xr:uid="{F88ECFB1-7C14-4389-9B7C-050909DE04A3}"/>
    <cellStyle name="Comma [0] 3 5 3 2 7" xfId="32066" xr:uid="{E521682F-600E-4A4F-8EEF-910A20243E4E}"/>
    <cellStyle name="Comma [0] 3 5 3 2 8" xfId="10199" xr:uid="{9340B334-7AE6-4AC2-AA7E-CD2F9220B284}"/>
    <cellStyle name="Comma [0] 3 5 3 3" xfId="2509" xr:uid="{2357AECE-1FA1-43B7-97ED-6C12E96523C1}"/>
    <cellStyle name="Comma [0] 3 5 3 3 2" xfId="10205" xr:uid="{9B27593D-2E98-426B-A88D-844CA981E7A7}"/>
    <cellStyle name="Comma [0] 3 5 3 3 2 2" xfId="32072" xr:uid="{A6F09AE2-3721-4F1E-973C-A025690FACC9}"/>
    <cellStyle name="Comma [0] 3 5 3 3 3" xfId="10206" xr:uid="{9D96AEB0-9B79-41C1-AD56-A4D03BCDA449}"/>
    <cellStyle name="Comma [0] 3 5 3 3 3 2" xfId="32073" xr:uid="{FE679694-26C2-4638-923A-FE9A5B353AA4}"/>
    <cellStyle name="Comma [0] 3 5 3 3 4" xfId="10207" xr:uid="{D2B2A962-5D44-4EFE-BCF8-6111D2192F4D}"/>
    <cellStyle name="Comma [0] 3 5 3 3 4 2" xfId="32074" xr:uid="{AAF9F9A7-6CF7-4B01-BD8D-8CF5F82A55B5}"/>
    <cellStyle name="Comma [0] 3 5 3 3 5" xfId="52597" xr:uid="{48B58E88-8FA3-4253-AF73-6DAAC56EC56D}"/>
    <cellStyle name="Comma [0] 3 5 3 3 6" xfId="32071" xr:uid="{1A8A9D1C-8A21-437E-B689-F86DF92410C8}"/>
    <cellStyle name="Comma [0] 3 5 3 3 7" xfId="10204" xr:uid="{8D3EBD6D-438A-430A-898C-DEB2E43A0658}"/>
    <cellStyle name="Comma [0] 3 5 3 4" xfId="10208" xr:uid="{E05ADB3B-D0B6-431F-A005-1BB8A3DA052D}"/>
    <cellStyle name="Comma [0] 3 5 3 4 2" xfId="32075" xr:uid="{89FBB2C5-0A17-4B06-99E3-FBB7EA92E10E}"/>
    <cellStyle name="Comma [0] 3 5 3 5" xfId="10209" xr:uid="{F7BAA1E8-0F4B-45BF-ADF5-07EFBCBB9955}"/>
    <cellStyle name="Comma [0] 3 5 3 5 2" xfId="32076" xr:uid="{DD334BD9-FC05-4FD6-916E-4A234CBA8B73}"/>
    <cellStyle name="Comma [0] 3 5 3 6" xfId="51554" xr:uid="{5E5C7973-B0E5-4746-8E96-3BF4902A12CB}"/>
    <cellStyle name="Comma [0] 3 5 3 7" xfId="32065" xr:uid="{B29EC9EA-AC54-4A15-85E7-116A6BAB314C}"/>
    <cellStyle name="Comma [0] 3 5 3 8" xfId="10198" xr:uid="{7C31CF8A-B358-4746-830C-6E9232CD1232}"/>
    <cellStyle name="Comma [0] 3 5 4" xfId="3501" xr:uid="{E39C6ED2-DC3E-4F18-886F-2094D63537B2}"/>
    <cellStyle name="Comma [0] 3 5 4 2" xfId="5475" xr:uid="{BFC37184-D96D-4856-9FF5-8F86D25D5983}"/>
    <cellStyle name="Comma [0] 3 5 4 2 2" xfId="10212" xr:uid="{5F6D12F2-6154-4210-A225-CF31469D4E53}"/>
    <cellStyle name="Comma [0] 3 5 4 2 2 2" xfId="32079" xr:uid="{4EBB301E-8129-4734-9115-3903DAA7E31D}"/>
    <cellStyle name="Comma [0] 3 5 4 2 3" xfId="10213" xr:uid="{8FE8949A-AFCC-4B35-B7A9-E8540B44F442}"/>
    <cellStyle name="Comma [0] 3 5 4 2 3 2" xfId="32080" xr:uid="{A1760C41-A028-43B6-88F5-3239583D88DD}"/>
    <cellStyle name="Comma [0] 3 5 4 2 4" xfId="10214" xr:uid="{6A16590C-00DA-4957-B3AB-6C673A2D0C1E}"/>
    <cellStyle name="Comma [0] 3 5 4 2 4 2" xfId="32081" xr:uid="{A3D5E619-F7B6-4C65-BC9C-04DB06292706}"/>
    <cellStyle name="Comma [0] 3 5 4 2 5" xfId="10215" xr:uid="{0F4F36AA-D761-44D6-AD1B-C86CC535D455}"/>
    <cellStyle name="Comma [0] 3 5 4 2 5 2" xfId="32082" xr:uid="{D017F989-E2E3-43BC-99EF-71AF0AB0B17F}"/>
    <cellStyle name="Comma [0] 3 5 4 2 6" xfId="55562" xr:uid="{E4A50B17-CDC5-47B3-BFF8-6226A2B8E4F8}"/>
    <cellStyle name="Comma [0] 3 5 4 2 7" xfId="32078" xr:uid="{5A0D52C4-0BEE-469C-9BBB-779734046A69}"/>
    <cellStyle name="Comma [0] 3 5 4 2 8" xfId="10211" xr:uid="{FD84A4EC-6B8D-4A86-A457-1EEFE6393D9E}"/>
    <cellStyle name="Comma [0] 3 5 4 3" xfId="10216" xr:uid="{DCA11E1F-41D6-49ED-97B3-111254A40118}"/>
    <cellStyle name="Comma [0] 3 5 4 3 2" xfId="32083" xr:uid="{1C47E97F-2ACB-4C6E-BE74-E7AC1A70D4CE}"/>
    <cellStyle name="Comma [0] 3 5 4 4" xfId="10217" xr:uid="{1807E2F1-3491-4044-B6DB-E5656243F4FD}"/>
    <cellStyle name="Comma [0] 3 5 4 4 2" xfId="32084" xr:uid="{FDC1FEE7-3816-498E-A9BC-9B93A84DD451}"/>
    <cellStyle name="Comma [0] 3 5 4 5" xfId="10218" xr:uid="{26402A82-D866-4DA4-9D7B-91632F0D386C}"/>
    <cellStyle name="Comma [0] 3 5 4 5 2" xfId="32085" xr:uid="{5E97A676-B328-4547-A030-5F337AFF5D98}"/>
    <cellStyle name="Comma [0] 3 5 4 6" xfId="10219" xr:uid="{7E1693D2-DE2E-4CA5-93BB-E953476C9D52}"/>
    <cellStyle name="Comma [0] 3 5 4 6 2" xfId="32086" xr:uid="{BF62F79F-7337-4AAE-B1AA-001A0426E275}"/>
    <cellStyle name="Comma [0] 3 5 4 7" xfId="53588" xr:uid="{EF1E35CE-8DAE-4BBD-A983-ED37BE0B46D8}"/>
    <cellStyle name="Comma [0] 3 5 4 8" xfId="32077" xr:uid="{5BF21BE2-1DBD-4468-A081-476B9A92D58B}"/>
    <cellStyle name="Comma [0] 3 5 4 9" xfId="10210" xr:uid="{5DEF3465-DA3E-4534-B473-E297F2852DBF}"/>
    <cellStyle name="Comma [0] 3 5 5" xfId="4174" xr:uid="{D542B1B8-7D60-4491-8EAB-1A87499FDE90}"/>
    <cellStyle name="Comma [0] 3 5 5 2" xfId="10221" xr:uid="{224F7AA5-143E-4862-A70A-53B1BB0FE34D}"/>
    <cellStyle name="Comma [0] 3 5 5 2 2" xfId="32088" xr:uid="{26E75824-E5CC-4141-91BE-48FD77E72935}"/>
    <cellStyle name="Comma [0] 3 5 5 3" xfId="10222" xr:uid="{99E779AF-2837-41F2-BEF0-DB73D0ABA866}"/>
    <cellStyle name="Comma [0] 3 5 5 3 2" xfId="32089" xr:uid="{232B4468-B71B-4340-8358-9E18ED33EAC4}"/>
    <cellStyle name="Comma [0] 3 5 5 4" xfId="10223" xr:uid="{7FA6D58B-F2EE-4824-954D-BCA7BC2FAECE}"/>
    <cellStyle name="Comma [0] 3 5 5 4 2" xfId="32090" xr:uid="{7D87FFCE-AE18-4411-B09E-A7E26CBF03CF}"/>
    <cellStyle name="Comma [0] 3 5 5 5" xfId="10224" xr:uid="{ED254759-3A2E-4040-9956-FDF4E39CEBDB}"/>
    <cellStyle name="Comma [0] 3 5 5 5 2" xfId="32091" xr:uid="{FCB38035-486B-493B-8218-C00232D70051}"/>
    <cellStyle name="Comma [0] 3 5 5 6" xfId="54261" xr:uid="{FD14775E-23E5-4C6D-9F44-1417666C8548}"/>
    <cellStyle name="Comma [0] 3 5 5 7" xfId="32087" xr:uid="{97E1D429-F389-4E71-A37D-4C592A8B1FB5}"/>
    <cellStyle name="Comma [0] 3 5 5 8" xfId="10220" xr:uid="{BBC5F2CD-79D8-4A33-9894-68CB02AA9225}"/>
    <cellStyle name="Comma [0] 3 5 6" xfId="1988" xr:uid="{41891198-56AB-4182-AA9F-031C95F8F39B}"/>
    <cellStyle name="Comma [0] 3 5 6 2" xfId="10226" xr:uid="{A8AC42E7-4E9E-4A40-9799-43600487D14A}"/>
    <cellStyle name="Comma [0] 3 5 6 2 2" xfId="32093" xr:uid="{4E9D6F0F-A7E3-45E6-8203-291ACE4E1CAE}"/>
    <cellStyle name="Comma [0] 3 5 6 3" xfId="10227" xr:uid="{B5C00992-536A-42D6-B10B-C61C0227A2A2}"/>
    <cellStyle name="Comma [0] 3 5 6 3 2" xfId="32094" xr:uid="{D7FA1EDC-7757-46E8-A14B-2CF55AA7B234}"/>
    <cellStyle name="Comma [0] 3 5 6 4" xfId="10228" xr:uid="{F8715C66-1552-49DC-A7C6-4D033933D904}"/>
    <cellStyle name="Comma [0] 3 5 6 4 2" xfId="32095" xr:uid="{3085ED9D-15CF-434B-88E8-41C4E27382D8}"/>
    <cellStyle name="Comma [0] 3 5 6 5" xfId="52077" xr:uid="{E793A7D3-DAF9-43D4-A9A4-2984035C94C7}"/>
    <cellStyle name="Comma [0] 3 5 6 6" xfId="32092" xr:uid="{31F3D5E0-DC34-46CC-8278-50F7D05B68FA}"/>
    <cellStyle name="Comma [0] 3 5 6 7" xfId="10225" xr:uid="{1A9C8D0F-4404-43B1-8ECA-599000F206CF}"/>
    <cellStyle name="Comma [0] 3 5 7" xfId="10229" xr:uid="{B69CAC4C-173B-4AC7-A26A-031860A9F1AC}"/>
    <cellStyle name="Comma [0] 3 5 7 2" xfId="32096" xr:uid="{C03FD826-FCA4-4273-BA0F-9B004DD61BB5}"/>
    <cellStyle name="Comma [0] 3 5 8" xfId="10230" xr:uid="{F4FA24F2-008C-4844-9E43-B5B6BAB5C60F}"/>
    <cellStyle name="Comma [0] 3 5 8 2" xfId="32097" xr:uid="{BE9FBC5F-B36E-4832-85F4-327469A7A101}"/>
    <cellStyle name="Comma [0] 3 5 9" xfId="50557" xr:uid="{B694FA6B-9165-43A3-885A-5B6362DB87D1}"/>
    <cellStyle name="Comma [0] 3 6" xfId="720" xr:uid="{5B1200A2-0544-4477-8D7B-4B9E17BF165E}"/>
    <cellStyle name="Comma [0] 3 6 2" xfId="4423" xr:uid="{4E8FA9AD-73B2-4003-85E2-CA3DC2AF749F}"/>
    <cellStyle name="Comma [0] 3 6 2 2" xfId="10233" xr:uid="{17A7DD63-9B37-47EF-AC7D-87532441AC44}"/>
    <cellStyle name="Comma [0] 3 6 2 2 2" xfId="32100" xr:uid="{1D8AD2FD-E45E-4545-8590-BA030835E1B2}"/>
    <cellStyle name="Comma [0] 3 6 2 3" xfId="10234" xr:uid="{A6952E09-93EA-458A-9965-DAB0582EED16}"/>
    <cellStyle name="Comma [0] 3 6 2 3 2" xfId="32101" xr:uid="{10B77A45-719A-48CA-AD58-F9BCC3B4A1D4}"/>
    <cellStyle name="Comma [0] 3 6 2 4" xfId="10235" xr:uid="{4914BAE6-19C1-4DBA-A42E-7DF9AD4BF832}"/>
    <cellStyle name="Comma [0] 3 6 2 4 2" xfId="32102" xr:uid="{6703226E-5E10-4A1F-9BFC-406998481A72}"/>
    <cellStyle name="Comma [0] 3 6 2 5" xfId="10236" xr:uid="{AF700F21-2150-43D6-B59F-4DD929C79ACB}"/>
    <cellStyle name="Comma [0] 3 6 2 5 2" xfId="32103" xr:uid="{C2787364-FED1-4102-B54E-EFB7ECCF6758}"/>
    <cellStyle name="Comma [0] 3 6 2 6" xfId="54510" xr:uid="{D1053036-F69C-41AA-BB3F-3DEBA1AFF0FB}"/>
    <cellStyle name="Comma [0] 3 6 2 7" xfId="32099" xr:uid="{8922F05C-B603-416E-B480-9ACA8D63DB0C}"/>
    <cellStyle name="Comma [0] 3 6 2 8" xfId="10232" xr:uid="{92829CDF-B42C-40AD-9C4E-6B9E9F0296DB}"/>
    <cellStyle name="Comma [0] 3 6 3" xfId="2758" xr:uid="{590918C2-A95F-46C3-B5EC-D7817D121285}"/>
    <cellStyle name="Comma [0] 3 6 3 2" xfId="10238" xr:uid="{A2979F42-B168-4304-A758-CF54267015D1}"/>
    <cellStyle name="Comma [0] 3 6 3 2 2" xfId="32105" xr:uid="{359D22CC-03C1-4B87-AD04-54334963C8F3}"/>
    <cellStyle name="Comma [0] 3 6 3 3" xfId="10239" xr:uid="{EE9C8CFB-1262-4715-B9C5-DF6429E87B35}"/>
    <cellStyle name="Comma [0] 3 6 3 3 2" xfId="32106" xr:uid="{A3543D64-49C4-4CC9-AECC-8760BAE98B57}"/>
    <cellStyle name="Comma [0] 3 6 3 4" xfId="10240" xr:uid="{69939CAA-EF2B-49B0-BB52-312871339049}"/>
    <cellStyle name="Comma [0] 3 6 3 4 2" xfId="32107" xr:uid="{D21CB12C-61B3-4A19-8070-AEC6223EA904}"/>
    <cellStyle name="Comma [0] 3 6 3 5" xfId="52845" xr:uid="{A84BBC19-F120-4DCE-9412-05EF9F3F1056}"/>
    <cellStyle name="Comma [0] 3 6 3 6" xfId="32104" xr:uid="{3EBA164D-7A86-45A9-B228-B59080A5B840}"/>
    <cellStyle name="Comma [0] 3 6 3 7" xfId="10237" xr:uid="{C9E9E6B2-627A-442A-AFB5-56BB738BC8B2}"/>
    <cellStyle name="Comma [0] 3 6 4" xfId="10241" xr:uid="{D7E68D40-432A-478E-B570-9D041343A185}"/>
    <cellStyle name="Comma [0] 3 6 4 2" xfId="32108" xr:uid="{2B0E18D1-1351-49C7-885A-8E3986C9EA9B}"/>
    <cellStyle name="Comma [0] 3 6 5" xfId="10242" xr:uid="{E36F5F4C-F7B8-4150-8AF4-88C53BB4D7BB}"/>
    <cellStyle name="Comma [0] 3 6 5 2" xfId="32109" xr:uid="{17B7D17F-25EF-4A9C-B690-6191CD8F38F7}"/>
    <cellStyle name="Comma [0] 3 6 6" xfId="50812" xr:uid="{04E865C4-97E6-49C7-ABD8-B1BC42B64802}"/>
    <cellStyle name="Comma [0] 3 6 7" xfId="32098" xr:uid="{1ABC1BDF-E52E-4AB0-ADB0-79442A0A9498}"/>
    <cellStyle name="Comma [0] 3 6 8" xfId="10231" xr:uid="{EE4B29F6-C4BE-415A-8773-921F8A18B2EA}"/>
    <cellStyle name="Comma [0] 3 7" xfId="1215" xr:uid="{3D202B02-5165-4874-9811-BECCEF2C95D1}"/>
    <cellStyle name="Comma [0] 3 7 2" xfId="4924" xr:uid="{227FE320-8ECA-40FA-9C55-BC3C32C368D0}"/>
    <cellStyle name="Comma [0] 3 7 2 2" xfId="10245" xr:uid="{E4AA1DE9-0035-4419-930D-EF2ACB77B292}"/>
    <cellStyle name="Comma [0] 3 7 2 2 2" xfId="32112" xr:uid="{25C66CDF-813C-4F40-AB65-8902D9C02EAC}"/>
    <cellStyle name="Comma [0] 3 7 2 3" xfId="10246" xr:uid="{4A8B2FC4-560C-4494-AAD4-42BB1CCD69A5}"/>
    <cellStyle name="Comma [0] 3 7 2 3 2" xfId="32113" xr:uid="{27DA60A3-6DF1-4D64-9ECA-D3D0577EA01A}"/>
    <cellStyle name="Comma [0] 3 7 2 4" xfId="10247" xr:uid="{A8BD9465-20B6-419F-99F8-E887C14F05DD}"/>
    <cellStyle name="Comma [0] 3 7 2 4 2" xfId="32114" xr:uid="{027E6C0E-E6B0-4E56-A69D-0C7DC59E9090}"/>
    <cellStyle name="Comma [0] 3 7 2 5" xfId="10248" xr:uid="{FC8F0EA1-064C-4BB3-A025-5F1361B13685}"/>
    <cellStyle name="Comma [0] 3 7 2 5 2" xfId="32115" xr:uid="{53954989-02E6-4986-9BC5-3CBC2135530E}"/>
    <cellStyle name="Comma [0] 3 7 2 6" xfId="55011" xr:uid="{7F5A3E6B-E462-4319-B91F-3683DC7F0D29}"/>
    <cellStyle name="Comma [0] 3 7 2 7" xfId="32111" xr:uid="{D6884273-9DE7-445A-89FA-2EF69A9A83B9}"/>
    <cellStyle name="Comma [0] 3 7 2 8" xfId="10244" xr:uid="{910AD717-AC17-40AC-8311-2CB32B3F0FEE}"/>
    <cellStyle name="Comma [0] 3 7 3" xfId="2243" xr:uid="{A7B898FE-9AB9-486E-9710-8EBCC095EC45}"/>
    <cellStyle name="Comma [0] 3 7 3 2" xfId="10250" xr:uid="{BEB60CCA-B62B-4807-838A-671E856507C7}"/>
    <cellStyle name="Comma [0] 3 7 3 2 2" xfId="32117" xr:uid="{A3629802-70F0-4168-80C9-78E8276CD27D}"/>
    <cellStyle name="Comma [0] 3 7 3 3" xfId="10251" xr:uid="{6F4F9AF0-99D1-4338-9EAA-5F0287FF4DA4}"/>
    <cellStyle name="Comma [0] 3 7 3 3 2" xfId="32118" xr:uid="{0C030F6B-B5F7-4C99-9441-4A6CED41749F}"/>
    <cellStyle name="Comma [0] 3 7 3 4" xfId="10252" xr:uid="{E272CAA5-1D3F-4CAB-A8C1-C08E60A617B4}"/>
    <cellStyle name="Comma [0] 3 7 3 4 2" xfId="32119" xr:uid="{F86B2F4D-8E6A-49CD-96EC-33A138DE8C0E}"/>
    <cellStyle name="Comma [0] 3 7 3 5" xfId="52331" xr:uid="{DEAF59B6-B2D2-44A2-9830-A031C84E9F15}"/>
    <cellStyle name="Comma [0] 3 7 3 6" xfId="32116" xr:uid="{CF3466EB-28F3-42C1-BE05-F25487F9A65B}"/>
    <cellStyle name="Comma [0] 3 7 3 7" xfId="10249" xr:uid="{E8C758A3-C823-49D1-A221-8D205DAF2523}"/>
    <cellStyle name="Comma [0] 3 7 4" xfId="10253" xr:uid="{F0864909-7288-4997-8C8B-BC183786FBFA}"/>
    <cellStyle name="Comma [0] 3 7 4 2" xfId="32120" xr:uid="{E91E6CCE-2AC1-44B0-B08D-803BD80EA858}"/>
    <cellStyle name="Comma [0] 3 7 5" xfId="10254" xr:uid="{43622026-1E8B-48CE-85BA-C3ED52470F67}"/>
    <cellStyle name="Comma [0] 3 7 5 2" xfId="32121" xr:uid="{F35C421F-D1A2-4D3A-86CF-D4E02B4D2BE6}"/>
    <cellStyle name="Comma [0] 3 7 6" xfId="51307" xr:uid="{B9E925F6-D160-466D-A14B-084985271313}"/>
    <cellStyle name="Comma [0] 3 7 7" xfId="32110" xr:uid="{AA7FFD89-4DDD-4B0D-AE5D-3C41F9BC1732}"/>
    <cellStyle name="Comma [0] 3 7 8" xfId="10243" xr:uid="{4922AA6A-3F5F-43C3-9FD9-65E669C0B930}"/>
    <cellStyle name="Comma [0] 3 8" xfId="3252" xr:uid="{FBCC3E04-33EA-47AB-A05C-803C5F7313D7}"/>
    <cellStyle name="Comma [0] 3 8 2" xfId="5291" xr:uid="{6B1C3DE0-7BCE-4E44-941E-FB487319331B}"/>
    <cellStyle name="Comma [0] 3 8 2 2" xfId="10257" xr:uid="{ECD281E5-E172-4479-BAFE-87FE42AFC907}"/>
    <cellStyle name="Comma [0] 3 8 2 2 2" xfId="32124" xr:uid="{86971835-CFD6-4F6D-A31A-0F1E4DE27A80}"/>
    <cellStyle name="Comma [0] 3 8 2 3" xfId="10258" xr:uid="{FF523A38-B16C-4E0F-85E0-1FF1B6B9500F}"/>
    <cellStyle name="Comma [0] 3 8 2 3 2" xfId="32125" xr:uid="{D8AFBD9E-28D7-458D-9AF2-5A8CA9FCFF85}"/>
    <cellStyle name="Comma [0] 3 8 2 4" xfId="10259" xr:uid="{A68D3E7B-772C-4353-A7C2-086F1A7FAC20}"/>
    <cellStyle name="Comma [0] 3 8 2 4 2" xfId="32126" xr:uid="{F72EFB2B-90FF-4D89-A9FD-71187C7CA585}"/>
    <cellStyle name="Comma [0] 3 8 2 5" xfId="10260" xr:uid="{A4B1A3C4-FAD9-4D36-AB91-07FDA08B297B}"/>
    <cellStyle name="Comma [0] 3 8 2 5 2" xfId="32127" xr:uid="{41C14338-AD68-4554-BDC9-6C6FFA35F93D}"/>
    <cellStyle name="Comma [0] 3 8 2 6" xfId="55378" xr:uid="{2EA4D7E6-377F-4955-8DC8-ACC4F65E65C8}"/>
    <cellStyle name="Comma [0] 3 8 2 7" xfId="32123" xr:uid="{46D8102F-5657-4BA7-8857-3BBD3879DBF5}"/>
    <cellStyle name="Comma [0] 3 8 2 8" xfId="10256" xr:uid="{18C47861-936F-4D4B-89FF-94B6E778484C}"/>
    <cellStyle name="Comma [0] 3 8 3" xfId="10261" xr:uid="{C6BD84DC-EA3D-4F64-80FE-6E88686D618B}"/>
    <cellStyle name="Comma [0] 3 8 3 2" xfId="32128" xr:uid="{A5C59A1D-082D-406A-9375-6369CA61A77F}"/>
    <cellStyle name="Comma [0] 3 8 4" xfId="10262" xr:uid="{E055BBD8-AA02-4CCC-AC17-3E4E8AF9C05F}"/>
    <cellStyle name="Comma [0] 3 8 4 2" xfId="32129" xr:uid="{E8E9341E-2AD5-40D3-998D-70F32385CE33}"/>
    <cellStyle name="Comma [0] 3 8 5" xfId="10263" xr:uid="{70A5B194-4E6A-478F-9097-3B8A14958A2E}"/>
    <cellStyle name="Comma [0] 3 8 5 2" xfId="32130" xr:uid="{CDD80484-03B2-4F1C-98F0-E955165F721B}"/>
    <cellStyle name="Comma [0] 3 8 6" xfId="10264" xr:uid="{CE036CF0-01B6-4F58-9C81-C7D68D9BB746}"/>
    <cellStyle name="Comma [0] 3 8 6 2" xfId="32131" xr:uid="{36433BFA-A98F-4DA2-9495-64B1C7478C77}"/>
    <cellStyle name="Comma [0] 3 8 7" xfId="53339" xr:uid="{879E14D2-335C-4B99-AFF4-1F76C0E7952F}"/>
    <cellStyle name="Comma [0] 3 8 8" xfId="32122" xr:uid="{C033354F-BFCF-4A54-A184-18FA2A3C2525}"/>
    <cellStyle name="Comma [0] 3 8 9" xfId="10255" xr:uid="{EAE35A75-589E-41C8-9D46-3D04D773F2D6}"/>
    <cellStyle name="Comma [0] 3 9" xfId="3790" xr:uid="{87A6BE0E-64AC-40C6-B254-B4A5E7D7C060}"/>
    <cellStyle name="Comma [0] 3 9 2" xfId="10266" xr:uid="{6264B6DA-77FC-4FAC-9433-80755C79C340}"/>
    <cellStyle name="Comma [0] 3 9 2 2" xfId="32133" xr:uid="{0FCAD608-BB50-4312-B64C-799B4C5E38B7}"/>
    <cellStyle name="Comma [0] 3 9 3" xfId="10267" xr:uid="{B3C154FB-7ABD-4387-992A-0AB8D2E197FB}"/>
    <cellStyle name="Comma [0] 3 9 3 2" xfId="32134" xr:uid="{425026F7-F19B-499A-869B-A47A2C4D5DF9}"/>
    <cellStyle name="Comma [0] 3 9 4" xfId="10268" xr:uid="{ADD10431-915D-4AD2-BA9D-F05679B8D948}"/>
    <cellStyle name="Comma [0] 3 9 4 2" xfId="32135" xr:uid="{EB834104-6699-400C-B995-F9B29F364BDD}"/>
    <cellStyle name="Comma [0] 3 9 5" xfId="10269" xr:uid="{44BE6ABB-7768-49DA-9F39-9C3C653BF9AC}"/>
    <cellStyle name="Comma [0] 3 9 5 2" xfId="32136" xr:uid="{E5155918-1F04-4500-BB62-6F53093B966C}"/>
    <cellStyle name="Comma [0] 3 9 6" xfId="53877" xr:uid="{121C08FD-CF78-470A-8E7D-1DE77C77B5B0}"/>
    <cellStyle name="Comma [0] 3 9 7" xfId="32132" xr:uid="{BF0C0ED7-4B44-4DDD-8752-228920D9B2D1}"/>
    <cellStyle name="Comma [0] 3 9 8" xfId="10265" xr:uid="{3A9304F2-F968-4228-B97F-DE4D2C8F25CA}"/>
    <cellStyle name="Comma [0] 4" xfId="116" xr:uid="{A02CAFDD-F0DC-4AD1-9719-08DCBDB43D92}"/>
    <cellStyle name="Comma [0] 4 10" xfId="10271" xr:uid="{32822C38-818F-4C8E-B533-23C3FD22BFAD}"/>
    <cellStyle name="Comma [0] 4 10 2" xfId="32138" xr:uid="{669360AD-F51A-4847-B5BA-C9784471FEDE}"/>
    <cellStyle name="Comma [0] 4 11" xfId="10272" xr:uid="{94918D1D-4E5E-468C-B1A9-E64AFD815863}"/>
    <cellStyle name="Comma [0] 4 11 2" xfId="32139" xr:uid="{67330DE0-5555-4FB5-942C-08B3329C643A}"/>
    <cellStyle name="Comma [0] 4 12" xfId="50215" xr:uid="{E8CB11F6-988B-499D-ABBF-49D2225EC7E2}"/>
    <cellStyle name="Comma [0] 4 13" xfId="32137" xr:uid="{340A0B96-5C53-4858-8CAD-DD343A376F68}"/>
    <cellStyle name="Comma [0] 4 14" xfId="10270" xr:uid="{AE280C9E-FCA8-4FB6-81A7-45E5A8722285}"/>
    <cellStyle name="Comma [0] 4 2" xfId="221" xr:uid="{2DF49CD1-955C-4AFB-89A7-C2CF6CDE8307}"/>
    <cellStyle name="Comma [0] 4 2 10" xfId="10274" xr:uid="{1CE2013C-7667-4EF4-9C67-5483D6D09F04}"/>
    <cellStyle name="Comma [0] 4 2 10 2" xfId="32141" xr:uid="{F659A982-8A14-4130-AA5E-ED72AD54308C}"/>
    <cellStyle name="Comma [0] 4 2 11" xfId="50318" xr:uid="{943791D1-BE89-437B-A912-A5BD08CF2CE7}"/>
    <cellStyle name="Comma [0] 4 2 12" xfId="32140" xr:uid="{3C0AFC3F-4709-48BE-9445-867F8CE9FE26}"/>
    <cellStyle name="Comma [0] 4 2 13" xfId="10273" xr:uid="{133DE480-AE4A-4073-B230-6AF76622C554}"/>
    <cellStyle name="Comma [0] 4 2 2" xfId="407" xr:uid="{33C5DEA0-4CA3-495A-ABA8-1FDC5846E764}"/>
    <cellStyle name="Comma [0] 4 2 2 10" xfId="50503" xr:uid="{E8BEEBC8-5644-4550-9542-90302E56F07C}"/>
    <cellStyle name="Comma [0] 4 2 2 11" xfId="32142" xr:uid="{1CF7A48D-AC15-4B0A-874D-D7AEC9F1E41D}"/>
    <cellStyle name="Comma [0] 4 2 2 12" xfId="10275" xr:uid="{8171BA97-B892-4469-850B-D073C18E5C0A}"/>
    <cellStyle name="Comma [0] 4 2 2 2" xfId="670" xr:uid="{631C28BA-67B2-4EF0-9539-DC7D24D719BE}"/>
    <cellStyle name="Comma [0] 4 2 2 2 10" xfId="32143" xr:uid="{0AEF5238-9A5D-469B-8DB5-AB8D4B6C5C91}"/>
    <cellStyle name="Comma [0] 4 2 2 2 11" xfId="10276" xr:uid="{2D6DE1FD-939B-4911-895B-18D9C9492E15}"/>
    <cellStyle name="Comma [0] 4 2 2 2 2" xfId="1175" xr:uid="{9DEEC38F-F356-4433-9ABF-DB62FF9F5CAF}"/>
    <cellStyle name="Comma [0] 4 2 2 2 2 2" xfId="4878" xr:uid="{C9A59D1F-3B62-434B-88F2-1B058F9850A0}"/>
    <cellStyle name="Comma [0] 4 2 2 2 2 2 2" xfId="10279" xr:uid="{581D44F1-E204-4914-9CE9-287E49B47ECD}"/>
    <cellStyle name="Comma [0] 4 2 2 2 2 2 2 2" xfId="32146" xr:uid="{27EEA1C0-4474-45A4-9EB3-F36DBC81AE83}"/>
    <cellStyle name="Comma [0] 4 2 2 2 2 2 3" xfId="10280" xr:uid="{47DEBBE5-856A-422E-A0A8-10941CF0D14E}"/>
    <cellStyle name="Comma [0] 4 2 2 2 2 2 3 2" xfId="32147" xr:uid="{6608C342-ED09-45BD-B7BD-4ABD7FA760AA}"/>
    <cellStyle name="Comma [0] 4 2 2 2 2 2 4" xfId="10281" xr:uid="{F64ABF4F-5F6E-4600-91FF-9BBA22A8FDC2}"/>
    <cellStyle name="Comma [0] 4 2 2 2 2 2 4 2" xfId="32148" xr:uid="{4EB7F364-BE26-49FD-BBCF-D5C4147ECB6F}"/>
    <cellStyle name="Comma [0] 4 2 2 2 2 2 5" xfId="10282" xr:uid="{3BAF70E8-348E-43A7-A8C2-F074A8341FDD}"/>
    <cellStyle name="Comma [0] 4 2 2 2 2 2 5 2" xfId="32149" xr:uid="{EE5D568E-994A-4FD6-BA3B-DC1F0025160C}"/>
    <cellStyle name="Comma [0] 4 2 2 2 2 2 6" xfId="54965" xr:uid="{2252C85B-FFC0-41F8-8EBF-F3E2650BE0A9}"/>
    <cellStyle name="Comma [0] 4 2 2 2 2 2 7" xfId="32145" xr:uid="{5F748895-E018-4265-B8CA-A709BE641936}"/>
    <cellStyle name="Comma [0] 4 2 2 2 2 2 8" xfId="10278" xr:uid="{505216F2-C837-4FD3-854E-A7E0DC54D8F4}"/>
    <cellStyle name="Comma [0] 4 2 2 2 2 3" xfId="3213" xr:uid="{F73BD741-565B-48A5-9FC0-D43444DCFF57}"/>
    <cellStyle name="Comma [0] 4 2 2 2 2 3 2" xfId="10284" xr:uid="{C19825FC-7B80-4712-86A8-F1CD53250717}"/>
    <cellStyle name="Comma [0] 4 2 2 2 2 3 2 2" xfId="32151" xr:uid="{D135A916-2445-4E3B-9CA9-1033E1435FEA}"/>
    <cellStyle name="Comma [0] 4 2 2 2 2 3 3" xfId="10285" xr:uid="{4B0776D5-1FC0-4CDD-89C8-29A4BC78257A}"/>
    <cellStyle name="Comma [0] 4 2 2 2 2 3 3 2" xfId="32152" xr:uid="{DA1350DB-18B2-4062-ADB3-790411D97D77}"/>
    <cellStyle name="Comma [0] 4 2 2 2 2 3 4" xfId="10286" xr:uid="{1C008E88-8E14-4A61-A250-5384B5F7C7D1}"/>
    <cellStyle name="Comma [0] 4 2 2 2 2 3 4 2" xfId="32153" xr:uid="{7096B622-56D3-4B78-8C4A-048E1A9DB254}"/>
    <cellStyle name="Comma [0] 4 2 2 2 2 3 5" xfId="53300" xr:uid="{65FE9731-BE5E-4A7E-AADF-4D98044203B3}"/>
    <cellStyle name="Comma [0] 4 2 2 2 2 3 6" xfId="32150" xr:uid="{3B5BA67C-797A-44D1-A5C9-36A4048B7A8D}"/>
    <cellStyle name="Comma [0] 4 2 2 2 2 3 7" xfId="10283" xr:uid="{96C32DB4-1963-46F4-A246-8DD267D28604}"/>
    <cellStyle name="Comma [0] 4 2 2 2 2 4" xfId="10287" xr:uid="{34560A02-CC1C-429D-BA3C-12851A400AC7}"/>
    <cellStyle name="Comma [0] 4 2 2 2 2 4 2" xfId="32154" xr:uid="{8B718117-6254-4033-8E1E-09AC2180DB62}"/>
    <cellStyle name="Comma [0] 4 2 2 2 2 5" xfId="10288" xr:uid="{5E7C44CD-DF5C-4CA6-B4B4-743D257A1558}"/>
    <cellStyle name="Comma [0] 4 2 2 2 2 5 2" xfId="32155" xr:uid="{67E91B11-9F84-4EE4-824A-1344E7EDD4C8}"/>
    <cellStyle name="Comma [0] 4 2 2 2 2 6" xfId="51267" xr:uid="{B924CD5A-DC69-475D-8891-8FCCFB5185CA}"/>
    <cellStyle name="Comma [0] 4 2 2 2 2 7" xfId="32144" xr:uid="{EBC9FFA4-32D6-4744-B290-8203148EAE45}"/>
    <cellStyle name="Comma [0] 4 2 2 2 2 8" xfId="10277" xr:uid="{FD89CC27-EA00-415D-A588-8F0732CC9AB7}"/>
    <cellStyle name="Comma [0] 4 2 2 2 3" xfId="1669" xr:uid="{28927C6B-F502-4464-A4F2-E1378C497B18}"/>
    <cellStyle name="Comma [0] 4 2 2 2 3 2" xfId="5263" xr:uid="{9CFC5DA1-2E12-43ED-B3CD-FCDB4749543F}"/>
    <cellStyle name="Comma [0] 4 2 2 2 3 2 2" xfId="10291" xr:uid="{902CBA2F-2005-476A-8B13-DE7308061E7F}"/>
    <cellStyle name="Comma [0] 4 2 2 2 3 2 2 2" xfId="32158" xr:uid="{5DDD46AB-D325-441A-9B48-80904A1825B9}"/>
    <cellStyle name="Comma [0] 4 2 2 2 3 2 3" xfId="10292" xr:uid="{CE746910-7441-4345-8EC4-0E6DAFA8E981}"/>
    <cellStyle name="Comma [0] 4 2 2 2 3 2 3 2" xfId="32159" xr:uid="{3DB377EF-37FB-4C4D-B18C-D00011E3E1B7}"/>
    <cellStyle name="Comma [0] 4 2 2 2 3 2 4" xfId="10293" xr:uid="{C4F06D33-ADC1-428E-A414-DE3097A61AD9}"/>
    <cellStyle name="Comma [0] 4 2 2 2 3 2 4 2" xfId="32160" xr:uid="{693D5738-0995-4D54-9BCF-9A482BCD3E25}"/>
    <cellStyle name="Comma [0] 4 2 2 2 3 2 5" xfId="10294" xr:uid="{95542731-B792-4B6D-8DBD-C1B86B2965D4}"/>
    <cellStyle name="Comma [0] 4 2 2 2 3 2 5 2" xfId="32161" xr:uid="{64583D3D-B636-4CB5-A656-D5C782081180}"/>
    <cellStyle name="Comma [0] 4 2 2 2 3 2 6" xfId="55350" xr:uid="{E16AB2BF-C1DC-4F03-AEBE-D7506F17AC14}"/>
    <cellStyle name="Comma [0] 4 2 2 2 3 2 7" xfId="32157" xr:uid="{8EE0B6C5-F097-4E0C-96C1-F5AE3FA0562B}"/>
    <cellStyle name="Comma [0] 4 2 2 2 3 2 8" xfId="10290" xr:uid="{47F510BF-527B-4E7B-B2EF-45B036D5A8EB}"/>
    <cellStyle name="Comma [0] 4 2 2 2 3 3" xfId="2716" xr:uid="{44D09AA9-C5A6-4EA2-BDDE-EE6B0A05B8A8}"/>
    <cellStyle name="Comma [0] 4 2 2 2 3 3 2" xfId="10296" xr:uid="{9AFDFA48-134E-44C8-9CA9-853259FC5627}"/>
    <cellStyle name="Comma [0] 4 2 2 2 3 3 2 2" xfId="32163" xr:uid="{1A5DD859-5FCE-46F0-BD07-36647577295A}"/>
    <cellStyle name="Comma [0] 4 2 2 2 3 3 3" xfId="10297" xr:uid="{886CC49C-B568-482B-8BE1-5977E8084590}"/>
    <cellStyle name="Comma [0] 4 2 2 2 3 3 3 2" xfId="32164" xr:uid="{30CC3FC5-0C9C-47EA-9DD4-E98438F62721}"/>
    <cellStyle name="Comma [0] 4 2 2 2 3 3 4" xfId="10298" xr:uid="{804F2B7B-59CB-4A9D-A1CB-771D7049456D}"/>
    <cellStyle name="Comma [0] 4 2 2 2 3 3 4 2" xfId="32165" xr:uid="{59BAD73E-2BE9-4F07-896A-B9C5A3505A22}"/>
    <cellStyle name="Comma [0] 4 2 2 2 3 3 5" xfId="52804" xr:uid="{80701A2B-BD4D-4B28-BC52-61876D1CACBF}"/>
    <cellStyle name="Comma [0] 4 2 2 2 3 3 6" xfId="32162" xr:uid="{EE6D5946-D96C-45E7-95E5-7BD9E23CEDBD}"/>
    <cellStyle name="Comma [0] 4 2 2 2 3 3 7" xfId="10295" xr:uid="{39F4B1A2-18B8-4410-97FF-90225B933A56}"/>
    <cellStyle name="Comma [0] 4 2 2 2 3 4" xfId="10299" xr:uid="{5DEF2F31-B984-4ECE-BD8F-7DEE4124AC30}"/>
    <cellStyle name="Comma [0] 4 2 2 2 3 4 2" xfId="32166" xr:uid="{A313ECE1-E0BD-4FBC-919F-F099D30C0C14}"/>
    <cellStyle name="Comma [0] 4 2 2 2 3 5" xfId="10300" xr:uid="{A7CAB85B-1431-42E8-83EA-3486520BB4CA}"/>
    <cellStyle name="Comma [0] 4 2 2 2 3 5 2" xfId="32167" xr:uid="{BC4DF47D-1C50-40AF-A8D9-E63F5EFB3171}"/>
    <cellStyle name="Comma [0] 4 2 2 2 3 6" xfId="51761" xr:uid="{3E7E4166-603B-4BDB-9D1B-6FFB88F6CEC5}"/>
    <cellStyle name="Comma [0] 4 2 2 2 3 7" xfId="32156" xr:uid="{7C935C5C-61DE-4133-AB02-3F50C22AF667}"/>
    <cellStyle name="Comma [0] 4 2 2 2 3 8" xfId="10289" xr:uid="{CEBAB580-7629-4E43-96DD-7BF0EE5EE47E}"/>
    <cellStyle name="Comma [0] 4 2 2 2 4" xfId="3708" xr:uid="{34D946E9-F107-461A-9897-CAD92DD3C2D4}"/>
    <cellStyle name="Comma [0] 4 2 2 2 4 2" xfId="5631" xr:uid="{9CA69012-7422-4AED-A6C0-929285CD0362}"/>
    <cellStyle name="Comma [0] 4 2 2 2 4 2 2" xfId="10303" xr:uid="{EADDB1E4-DC6E-459A-B5D9-023474BFC633}"/>
    <cellStyle name="Comma [0] 4 2 2 2 4 2 2 2" xfId="32170" xr:uid="{7B29A10E-46FE-47EB-81E6-1C05F4CED190}"/>
    <cellStyle name="Comma [0] 4 2 2 2 4 2 3" xfId="10304" xr:uid="{84E3B01C-E198-449F-9B69-8D6088DD228F}"/>
    <cellStyle name="Comma [0] 4 2 2 2 4 2 3 2" xfId="32171" xr:uid="{8FD061E2-AE1C-47C6-823C-866BD4812B0F}"/>
    <cellStyle name="Comma [0] 4 2 2 2 4 2 4" xfId="10305" xr:uid="{10EBE7A2-98FD-4DBE-8A59-9CF26A33AFBF}"/>
    <cellStyle name="Comma [0] 4 2 2 2 4 2 4 2" xfId="32172" xr:uid="{24232D18-18DB-46AD-BA34-01A0314761D3}"/>
    <cellStyle name="Comma [0] 4 2 2 2 4 2 5" xfId="10306" xr:uid="{8491B5BC-C148-4691-8B8C-4104C7990961}"/>
    <cellStyle name="Comma [0] 4 2 2 2 4 2 5 2" xfId="32173" xr:uid="{81A9A7E6-788E-4797-899A-6A92DA9A6C02}"/>
    <cellStyle name="Comma [0] 4 2 2 2 4 2 6" xfId="55718" xr:uid="{B62A0F9B-DF93-4133-BD34-0DF62ADFAA1E}"/>
    <cellStyle name="Comma [0] 4 2 2 2 4 2 7" xfId="32169" xr:uid="{E68A8A95-4658-4E85-ADE2-AC93FA4ECCE2}"/>
    <cellStyle name="Comma [0] 4 2 2 2 4 2 8" xfId="10302" xr:uid="{79909BBC-8B2C-4036-9696-4E3AB411DF39}"/>
    <cellStyle name="Comma [0] 4 2 2 2 4 3" xfId="10307" xr:uid="{5517FB76-364D-4020-BAE7-BA43750B8FDB}"/>
    <cellStyle name="Comma [0] 4 2 2 2 4 3 2" xfId="32174" xr:uid="{FFA28690-C39A-437A-B6BA-FE23717C60B5}"/>
    <cellStyle name="Comma [0] 4 2 2 2 4 4" xfId="10308" xr:uid="{8FAAEA09-5798-413D-9A03-CDE339EEDEA4}"/>
    <cellStyle name="Comma [0] 4 2 2 2 4 4 2" xfId="32175" xr:uid="{B0887D66-3054-441B-A620-7388C7020021}"/>
    <cellStyle name="Comma [0] 4 2 2 2 4 5" xfId="10309" xr:uid="{F6393A2A-B982-447D-A04C-56144E156D6E}"/>
    <cellStyle name="Comma [0] 4 2 2 2 4 5 2" xfId="32176" xr:uid="{3BE59920-1295-476B-BE86-EA41298E96AC}"/>
    <cellStyle name="Comma [0] 4 2 2 2 4 6" xfId="10310" xr:uid="{4D4C1FDB-E94A-4F66-93EC-54B79F1942AC}"/>
    <cellStyle name="Comma [0] 4 2 2 2 4 6 2" xfId="32177" xr:uid="{8404C6C1-7761-421F-ADC8-05D024C2A180}"/>
    <cellStyle name="Comma [0] 4 2 2 2 4 7" xfId="53795" xr:uid="{3D4DD94F-7449-4156-8425-E4CC51C0E671}"/>
    <cellStyle name="Comma [0] 4 2 2 2 4 8" xfId="32168" xr:uid="{F651A793-C984-4953-AC3B-F4EAE463EC93}"/>
    <cellStyle name="Comma [0] 4 2 2 2 4 9" xfId="10301" xr:uid="{FE0AF0F7-2BC8-4912-80C2-B9A811B79084}"/>
    <cellStyle name="Comma [0] 4 2 2 2 5" xfId="4381" xr:uid="{482A1496-2653-4ABA-8B5D-AE45AEBB79D8}"/>
    <cellStyle name="Comma [0] 4 2 2 2 5 2" xfId="10312" xr:uid="{790B2878-327A-4F03-A65D-94DA78C6F8F6}"/>
    <cellStyle name="Comma [0] 4 2 2 2 5 2 2" xfId="32179" xr:uid="{E9832782-0BF2-4FFF-80B9-D8EFFAFB55CF}"/>
    <cellStyle name="Comma [0] 4 2 2 2 5 3" xfId="10313" xr:uid="{ED7D6B71-8375-48C6-9566-33E9BB8E8893}"/>
    <cellStyle name="Comma [0] 4 2 2 2 5 3 2" xfId="32180" xr:uid="{919D5EEA-E055-4099-B4DA-7D81F3B84A5E}"/>
    <cellStyle name="Comma [0] 4 2 2 2 5 4" xfId="10314" xr:uid="{6E56016E-0309-4A67-B031-269596149480}"/>
    <cellStyle name="Comma [0] 4 2 2 2 5 4 2" xfId="32181" xr:uid="{E49339C8-DCFD-4B93-9E91-54FD899B8A99}"/>
    <cellStyle name="Comma [0] 4 2 2 2 5 5" xfId="10315" xr:uid="{51A7A715-FE54-4504-B545-89030483B557}"/>
    <cellStyle name="Comma [0] 4 2 2 2 5 5 2" xfId="32182" xr:uid="{92C72544-3268-496E-A6D5-5EA722631BA8}"/>
    <cellStyle name="Comma [0] 4 2 2 2 5 6" xfId="54468" xr:uid="{62C7D53D-5355-4E21-B16A-E1F329556127}"/>
    <cellStyle name="Comma [0] 4 2 2 2 5 7" xfId="32178" xr:uid="{393CE5CB-310E-4F98-ADEF-73093FEAEFED}"/>
    <cellStyle name="Comma [0] 4 2 2 2 5 8" xfId="10311" xr:uid="{F131B018-65CD-4C0C-96E1-F0ADE23271BA}"/>
    <cellStyle name="Comma [0] 4 2 2 2 6" xfId="2195" xr:uid="{408FA6AE-E978-4552-B307-2D475CF092DB}"/>
    <cellStyle name="Comma [0] 4 2 2 2 6 2" xfId="10317" xr:uid="{8221006E-27E7-4979-AB68-4181731F4B0F}"/>
    <cellStyle name="Comma [0] 4 2 2 2 6 2 2" xfId="32184" xr:uid="{7441FC8F-E16E-45E3-A03E-6701F9A33FD6}"/>
    <cellStyle name="Comma [0] 4 2 2 2 6 3" xfId="10318" xr:uid="{9A85CD38-1782-4FE4-97A7-416F1B5A2F8B}"/>
    <cellStyle name="Comma [0] 4 2 2 2 6 3 2" xfId="32185" xr:uid="{C06987B2-DCF5-4AE2-BB5B-12A586227B50}"/>
    <cellStyle name="Comma [0] 4 2 2 2 6 4" xfId="10319" xr:uid="{53C09349-67E6-42D0-A9C0-F142B74DADE6}"/>
    <cellStyle name="Comma [0] 4 2 2 2 6 4 2" xfId="32186" xr:uid="{55508C39-53B9-4827-85A2-00F4E51921F9}"/>
    <cellStyle name="Comma [0] 4 2 2 2 6 5" xfId="52284" xr:uid="{13086AD3-125C-43B8-AB84-5A19BF7E2DA3}"/>
    <cellStyle name="Comma [0] 4 2 2 2 6 6" xfId="32183" xr:uid="{B78CFE7C-B573-4A6F-9A1E-1C1C4AB2B66A}"/>
    <cellStyle name="Comma [0] 4 2 2 2 6 7" xfId="10316" xr:uid="{810EF000-7B0B-46C3-B064-7D5ED75FD9C4}"/>
    <cellStyle name="Comma [0] 4 2 2 2 7" xfId="10320" xr:uid="{F53117AE-F9DD-45BC-A9D1-90186F799806}"/>
    <cellStyle name="Comma [0] 4 2 2 2 7 2" xfId="32187" xr:uid="{9C4FC443-C954-4BA8-86EE-27A3C63D9E7D}"/>
    <cellStyle name="Comma [0] 4 2 2 2 8" xfId="10321" xr:uid="{CEE271B6-BB93-49BE-9B38-9AFA184A5F8B}"/>
    <cellStyle name="Comma [0] 4 2 2 2 8 2" xfId="32188" xr:uid="{95877F97-9CD5-4C2C-8020-A1F763E5A5C6}"/>
    <cellStyle name="Comma [0] 4 2 2 2 9" xfId="50764" xr:uid="{3F9153DE-AF27-4729-A279-2FACC8410F54}"/>
    <cellStyle name="Comma [0] 4 2 2 3" xfId="927" xr:uid="{D94B2256-31E9-4532-BD94-EBA0B838F782}"/>
    <cellStyle name="Comma [0] 4 2 2 3 2" xfId="4630" xr:uid="{B59DAF3A-1136-4F44-A244-984D6B2600AF}"/>
    <cellStyle name="Comma [0] 4 2 2 3 2 2" xfId="10324" xr:uid="{FAC5139D-7B11-434D-8DD1-11E3F567FE49}"/>
    <cellStyle name="Comma [0] 4 2 2 3 2 2 2" xfId="32191" xr:uid="{853AC9EF-A72B-4D67-8F5B-1C0E3EEFD21A}"/>
    <cellStyle name="Comma [0] 4 2 2 3 2 3" xfId="10325" xr:uid="{12BAF8AF-D7BE-42D5-AAD6-1C9FC37F2078}"/>
    <cellStyle name="Comma [0] 4 2 2 3 2 3 2" xfId="32192" xr:uid="{0A0089A0-B174-4B8B-9111-E924D23E3E5F}"/>
    <cellStyle name="Comma [0] 4 2 2 3 2 4" xfId="10326" xr:uid="{96FBB836-8F07-421A-AE1F-4C3616CEE39A}"/>
    <cellStyle name="Comma [0] 4 2 2 3 2 4 2" xfId="32193" xr:uid="{075C882D-E8D8-4C49-A57D-854FD27DA231}"/>
    <cellStyle name="Comma [0] 4 2 2 3 2 5" xfId="10327" xr:uid="{74FD1936-7450-4AD4-A2DA-5B08A52A033B}"/>
    <cellStyle name="Comma [0] 4 2 2 3 2 5 2" xfId="32194" xr:uid="{76EB3719-D082-46B3-895D-10C4251E1EF6}"/>
    <cellStyle name="Comma [0] 4 2 2 3 2 6" xfId="54717" xr:uid="{9D8E3481-D8FB-486A-8174-B66A5CCCC426}"/>
    <cellStyle name="Comma [0] 4 2 2 3 2 7" xfId="32190" xr:uid="{F3A54CEC-4071-4A7F-BCF5-D4CC1441A538}"/>
    <cellStyle name="Comma [0] 4 2 2 3 2 8" xfId="10323" xr:uid="{1326B889-BA94-44CD-B542-8A7A9AD2A790}"/>
    <cellStyle name="Comma [0] 4 2 2 3 3" xfId="2965" xr:uid="{F087ABD5-FEC4-4A89-85A3-9C80DFA4ACB4}"/>
    <cellStyle name="Comma [0] 4 2 2 3 3 2" xfId="10329" xr:uid="{70A4352A-7A1A-433D-9EA7-CDE787CD5506}"/>
    <cellStyle name="Comma [0] 4 2 2 3 3 2 2" xfId="32196" xr:uid="{87201C98-612D-47DE-A681-9619F22D9534}"/>
    <cellStyle name="Comma [0] 4 2 2 3 3 3" xfId="10330" xr:uid="{3FF644FC-249C-4A98-AE9C-D8581DB8612F}"/>
    <cellStyle name="Comma [0] 4 2 2 3 3 3 2" xfId="32197" xr:uid="{57DAEF3F-2747-44E3-B58D-ADBE31B77705}"/>
    <cellStyle name="Comma [0] 4 2 2 3 3 4" xfId="10331" xr:uid="{E1F80C70-16CF-4700-B29D-D68022CB874A}"/>
    <cellStyle name="Comma [0] 4 2 2 3 3 4 2" xfId="32198" xr:uid="{60D4C9E4-E868-4AF0-A701-130913EE68B3}"/>
    <cellStyle name="Comma [0] 4 2 2 3 3 5" xfId="53052" xr:uid="{C3AA8061-9751-4A24-8C79-767BC564CD79}"/>
    <cellStyle name="Comma [0] 4 2 2 3 3 6" xfId="32195" xr:uid="{F4E8E844-BC04-4011-A7DE-805C93120B1D}"/>
    <cellStyle name="Comma [0] 4 2 2 3 3 7" xfId="10328" xr:uid="{F25F616E-2FDC-4D74-BF32-FE7E526700AF}"/>
    <cellStyle name="Comma [0] 4 2 2 3 4" xfId="10332" xr:uid="{46335EBC-386D-4D4D-A9F4-23B8B8D82765}"/>
    <cellStyle name="Comma [0] 4 2 2 3 4 2" xfId="32199" xr:uid="{A0F4F56C-93F3-49B1-AC25-8C55DF080783}"/>
    <cellStyle name="Comma [0] 4 2 2 3 5" xfId="10333" xr:uid="{408FF027-A251-44BD-93D2-31C4F44A2EBB}"/>
    <cellStyle name="Comma [0] 4 2 2 3 5 2" xfId="32200" xr:uid="{EA3DAA25-ED2A-4D45-BC0D-8AD6EE291676}"/>
    <cellStyle name="Comma [0] 4 2 2 3 6" xfId="51019" xr:uid="{5A4D5F68-9664-43A6-BD60-A5065611D41D}"/>
    <cellStyle name="Comma [0] 4 2 2 3 7" xfId="32189" xr:uid="{5DB41BAC-59DF-48D0-8040-5727F97E98A5}"/>
    <cellStyle name="Comma [0] 4 2 2 3 8" xfId="10322" xr:uid="{BEA95FB9-F94C-436D-92EF-D10F39AA8DEC}"/>
    <cellStyle name="Comma [0] 4 2 2 4" xfId="1422" xr:uid="{A442D67A-7C55-4AA9-A403-99E6545EECB1}"/>
    <cellStyle name="Comma [0] 4 2 2 4 2" xfId="5079" xr:uid="{4D1EE9F0-75B0-432B-91FA-B50345352418}"/>
    <cellStyle name="Comma [0] 4 2 2 4 2 2" xfId="10336" xr:uid="{AB9A5392-04FE-4FD6-852C-11B59CDEA463}"/>
    <cellStyle name="Comma [0] 4 2 2 4 2 2 2" xfId="32203" xr:uid="{8C20FBA7-6631-45EA-8B91-15AF9350454B}"/>
    <cellStyle name="Comma [0] 4 2 2 4 2 3" xfId="10337" xr:uid="{18BC149A-811A-44D3-BC8B-DD9E07AC114C}"/>
    <cellStyle name="Comma [0] 4 2 2 4 2 3 2" xfId="32204" xr:uid="{0B99DAED-8785-424D-B188-AB1D51544298}"/>
    <cellStyle name="Comma [0] 4 2 2 4 2 4" xfId="10338" xr:uid="{75BD2BC6-BAA6-4448-8094-E5A34F4677B0}"/>
    <cellStyle name="Comma [0] 4 2 2 4 2 4 2" xfId="32205" xr:uid="{E7F81EE7-65BC-41D4-A68D-F7026AC4F1C6}"/>
    <cellStyle name="Comma [0] 4 2 2 4 2 5" xfId="10339" xr:uid="{640EB432-8E28-48B5-81A2-EFA8BA65D45F}"/>
    <cellStyle name="Comma [0] 4 2 2 4 2 5 2" xfId="32206" xr:uid="{78D56BFE-4D98-4D14-A5B0-3E5C254D6512}"/>
    <cellStyle name="Comma [0] 4 2 2 4 2 6" xfId="55166" xr:uid="{F2019295-7393-4705-ADDE-90D4632DBB4E}"/>
    <cellStyle name="Comma [0] 4 2 2 4 2 7" xfId="32202" xr:uid="{B70763D0-AE31-4DC2-BD16-8347229988E8}"/>
    <cellStyle name="Comma [0] 4 2 2 4 2 8" xfId="10335" xr:uid="{865F202D-D828-4C9A-A3DE-48A0884D082E}"/>
    <cellStyle name="Comma [0] 4 2 2 4 3" xfId="2468" xr:uid="{47C752A1-E687-41D5-ADAF-22CBFEE1E406}"/>
    <cellStyle name="Comma [0] 4 2 2 4 3 2" xfId="10341" xr:uid="{3147FA41-7F55-4946-A365-6B12C12D4849}"/>
    <cellStyle name="Comma [0] 4 2 2 4 3 2 2" xfId="32208" xr:uid="{08C4130A-A8CD-40C7-A868-90C2D7AD8536}"/>
    <cellStyle name="Comma [0] 4 2 2 4 3 3" xfId="10342" xr:uid="{1FFFDE8B-5CCC-455D-82CF-579D9B75AC64}"/>
    <cellStyle name="Comma [0] 4 2 2 4 3 3 2" xfId="32209" xr:uid="{4F5E82A7-F1A4-4AE6-B59E-B78C614E6C66}"/>
    <cellStyle name="Comma [0] 4 2 2 4 3 4" xfId="10343" xr:uid="{E337E9DB-111A-4055-A7E2-D6D1861441FB}"/>
    <cellStyle name="Comma [0] 4 2 2 4 3 4 2" xfId="32210" xr:uid="{C9B8B381-A58F-481E-B8F7-12300446580D}"/>
    <cellStyle name="Comma [0] 4 2 2 4 3 5" xfId="52556" xr:uid="{84447178-93E2-47DA-900F-6A836A84C09D}"/>
    <cellStyle name="Comma [0] 4 2 2 4 3 6" xfId="32207" xr:uid="{80C5EF73-DD44-4A70-BC64-DBBF1BEF5345}"/>
    <cellStyle name="Comma [0] 4 2 2 4 3 7" xfId="10340" xr:uid="{0649B606-5945-4040-A240-D6BE0ADF3D30}"/>
    <cellStyle name="Comma [0] 4 2 2 4 4" xfId="10344" xr:uid="{DB65EC12-BA48-453A-9860-92537C4FE240}"/>
    <cellStyle name="Comma [0] 4 2 2 4 4 2" xfId="32211" xr:uid="{CF4E1F36-338D-46D0-818F-340EADB50F87}"/>
    <cellStyle name="Comma [0] 4 2 2 4 5" xfId="10345" xr:uid="{917DCC27-7389-43A0-B42B-68DA69D201D7}"/>
    <cellStyle name="Comma [0] 4 2 2 4 5 2" xfId="32212" xr:uid="{2D3CE1A7-4556-42D5-9076-99D46482B52A}"/>
    <cellStyle name="Comma [0] 4 2 2 4 6" xfId="51514" xr:uid="{6E6F2350-9E1E-457A-856D-DBC92FEDD734}"/>
    <cellStyle name="Comma [0] 4 2 2 4 7" xfId="32201" xr:uid="{AA6F9E3F-D932-42A6-993B-7994B74A5783}"/>
    <cellStyle name="Comma [0] 4 2 2 4 8" xfId="10334" xr:uid="{38CF0065-A3F8-4A7B-B3F8-ECEC26A38105}"/>
    <cellStyle name="Comma [0] 4 2 2 5" xfId="3459" xr:uid="{A123C61C-56A6-478B-9E86-042C7817BABF}"/>
    <cellStyle name="Comma [0] 4 2 2 5 2" xfId="5447" xr:uid="{B736C86C-7F47-48F4-B4AA-69E4B6A6D430}"/>
    <cellStyle name="Comma [0] 4 2 2 5 2 2" xfId="10348" xr:uid="{330E3F90-C8E7-4A9E-8D95-EA13A747B1FC}"/>
    <cellStyle name="Comma [0] 4 2 2 5 2 2 2" xfId="32215" xr:uid="{F2E1DC73-3855-4154-949B-01B9F9E842DB}"/>
    <cellStyle name="Comma [0] 4 2 2 5 2 3" xfId="10349" xr:uid="{8AD10EAF-233E-4EC0-8336-166372A01676}"/>
    <cellStyle name="Comma [0] 4 2 2 5 2 3 2" xfId="32216" xr:uid="{7C61C24A-4F36-4F51-94A5-F9FD865A7936}"/>
    <cellStyle name="Comma [0] 4 2 2 5 2 4" xfId="10350" xr:uid="{E85FDF8D-3D64-4E19-8453-AB9EB94B5081}"/>
    <cellStyle name="Comma [0] 4 2 2 5 2 4 2" xfId="32217" xr:uid="{816D985D-384F-4936-B93A-A1C7BB621491}"/>
    <cellStyle name="Comma [0] 4 2 2 5 2 5" xfId="10351" xr:uid="{2FB36E15-DE1B-4D26-8111-7FF8C3131596}"/>
    <cellStyle name="Comma [0] 4 2 2 5 2 5 2" xfId="32218" xr:uid="{BB97A2BA-3134-4F14-A8E8-2BC90980D93F}"/>
    <cellStyle name="Comma [0] 4 2 2 5 2 6" xfId="55534" xr:uid="{17480CC2-38AB-488E-B3AA-178D3B498615}"/>
    <cellStyle name="Comma [0] 4 2 2 5 2 7" xfId="32214" xr:uid="{3889EE25-5385-4E18-862F-957100E1578E}"/>
    <cellStyle name="Comma [0] 4 2 2 5 2 8" xfId="10347" xr:uid="{1A3E8EB2-2EFC-4914-8EB7-65D030249FE4}"/>
    <cellStyle name="Comma [0] 4 2 2 5 3" xfId="10352" xr:uid="{A3BB5028-B275-469C-B1D3-905E504FD002}"/>
    <cellStyle name="Comma [0] 4 2 2 5 3 2" xfId="32219" xr:uid="{E6A7B1D9-11FC-4987-B22B-F20117585645}"/>
    <cellStyle name="Comma [0] 4 2 2 5 4" xfId="10353" xr:uid="{2CD4CF28-3D6D-48AE-A8C2-158510831237}"/>
    <cellStyle name="Comma [0] 4 2 2 5 4 2" xfId="32220" xr:uid="{3E6A55BB-0808-4996-B0F3-4253557B489F}"/>
    <cellStyle name="Comma [0] 4 2 2 5 5" xfId="10354" xr:uid="{1D57B1B8-0BBD-4BFF-8F7A-7FBF978722DF}"/>
    <cellStyle name="Comma [0] 4 2 2 5 5 2" xfId="32221" xr:uid="{73D3DE38-2CC8-4B29-AB6C-EB0A89387577}"/>
    <cellStyle name="Comma [0] 4 2 2 5 6" xfId="10355" xr:uid="{4FE702A1-5F27-40E1-9A33-862DD4D2E0C7}"/>
    <cellStyle name="Comma [0] 4 2 2 5 6 2" xfId="32222" xr:uid="{E8FA4CC4-5846-40E9-8AB2-2D07AE29EC8F}"/>
    <cellStyle name="Comma [0] 4 2 2 5 7" xfId="53546" xr:uid="{5A0B5C02-35EB-4196-90B6-C837F2A0744E}"/>
    <cellStyle name="Comma [0] 4 2 2 5 8" xfId="32213" xr:uid="{6C8E779B-B6CB-43A5-8BF6-441342E491FE}"/>
    <cellStyle name="Comma [0] 4 2 2 5 9" xfId="10346" xr:uid="{47438997-9FB5-41CD-BD83-7FC1DA5D44B2}"/>
    <cellStyle name="Comma [0] 4 2 2 6" xfId="4121" xr:uid="{261A1508-78B4-4499-BD7A-20047522A550}"/>
    <cellStyle name="Comma [0] 4 2 2 6 2" xfId="10357" xr:uid="{16CD57D3-D292-47D6-9D7B-587A33E8E64C}"/>
    <cellStyle name="Comma [0] 4 2 2 6 2 2" xfId="32224" xr:uid="{30A6840C-D2F8-4E08-ADD6-EB6F1BE85BCF}"/>
    <cellStyle name="Comma [0] 4 2 2 6 3" xfId="10358" xr:uid="{351CAF64-E5D4-43F7-8C6A-BD7C773ADC3C}"/>
    <cellStyle name="Comma [0] 4 2 2 6 3 2" xfId="32225" xr:uid="{73D2EE41-A640-4187-B3B3-8D082F8A2713}"/>
    <cellStyle name="Comma [0] 4 2 2 6 4" xfId="10359" xr:uid="{BDB1C2B2-00A9-4F27-8A05-98C3CFDD3D43}"/>
    <cellStyle name="Comma [0] 4 2 2 6 4 2" xfId="32226" xr:uid="{64EEB133-2CB0-44AD-AD40-FBA8EF05F222}"/>
    <cellStyle name="Comma [0] 4 2 2 6 5" xfId="10360" xr:uid="{0DAABA91-26F4-41E9-91EB-3165315136F5}"/>
    <cellStyle name="Comma [0] 4 2 2 6 5 2" xfId="32227" xr:uid="{724BE440-EAA0-48A4-BE42-1092B4A4224C}"/>
    <cellStyle name="Comma [0] 4 2 2 6 6" xfId="54208" xr:uid="{7BB23085-D80B-4CFF-AB1F-5B4C0F6FF41F}"/>
    <cellStyle name="Comma [0] 4 2 2 6 7" xfId="32223" xr:uid="{68E28EF2-9BFC-43F1-87A6-043E8DB500EF}"/>
    <cellStyle name="Comma [0] 4 2 2 6 8" xfId="10356" xr:uid="{4D9AEA85-746A-4255-8E19-F0635C3F8766}"/>
    <cellStyle name="Comma [0] 4 2 2 7" xfId="1948" xr:uid="{3697621A-BAD5-4EA7-B787-D81D4E45E13C}"/>
    <cellStyle name="Comma [0] 4 2 2 7 2" xfId="10362" xr:uid="{C6CADA71-0792-499E-821C-249A4F83BCDD}"/>
    <cellStyle name="Comma [0] 4 2 2 7 2 2" xfId="32229" xr:uid="{6E4D2BF2-6696-47DD-8B45-30FB03C31D8E}"/>
    <cellStyle name="Comma [0] 4 2 2 7 3" xfId="10363" xr:uid="{292C2982-D334-4C09-9CCA-E9ECDF6937BD}"/>
    <cellStyle name="Comma [0] 4 2 2 7 3 2" xfId="32230" xr:uid="{840E319E-F17C-4F52-AE90-84E367639007}"/>
    <cellStyle name="Comma [0] 4 2 2 7 4" xfId="10364" xr:uid="{A2A2945D-FA4C-4A65-9658-399478FB4218}"/>
    <cellStyle name="Comma [0] 4 2 2 7 4 2" xfId="32231" xr:uid="{8925656F-8B4F-41CA-BA51-CE453EE31A39}"/>
    <cellStyle name="Comma [0] 4 2 2 7 5" xfId="52037" xr:uid="{9BA1FF81-6AEB-4A33-AA6F-B233EB1F8909}"/>
    <cellStyle name="Comma [0] 4 2 2 7 6" xfId="32228" xr:uid="{BFEE0E69-0F4B-4029-BE27-F015B619522C}"/>
    <cellStyle name="Comma [0] 4 2 2 7 7" xfId="10361" xr:uid="{2B81E89D-C4C9-4DC9-9FF9-C1FF27D3EABC}"/>
    <cellStyle name="Comma [0] 4 2 2 8" xfId="10365" xr:uid="{A6ED167A-8093-4FDB-8044-0CC892987C88}"/>
    <cellStyle name="Comma [0] 4 2 2 8 2" xfId="32232" xr:uid="{024ED320-FF9A-495A-AB9E-DD735DED46CA}"/>
    <cellStyle name="Comma [0] 4 2 2 9" xfId="10366" xr:uid="{BC11BB2E-C884-4EA8-A586-1431135C7228}"/>
    <cellStyle name="Comma [0] 4 2 2 9 2" xfId="32233" xr:uid="{6970F9F2-268D-4E4D-8092-61955075AB3C}"/>
    <cellStyle name="Comma [0] 4 2 3" xfId="547" xr:uid="{982F4CD4-83CA-4ECA-8B53-34947C3B5A53}"/>
    <cellStyle name="Comma [0] 4 2 3 10" xfId="32234" xr:uid="{C6D178DD-6188-4DEC-A6F5-F3FEF6AE75FE}"/>
    <cellStyle name="Comma [0] 4 2 3 11" xfId="10367" xr:uid="{049EE995-569A-49B3-92BE-BBA250BCBF67}"/>
    <cellStyle name="Comma [0] 4 2 3 2" xfId="1052" xr:uid="{A64CBA3C-CCC0-46BC-B0B6-135992ED4981}"/>
    <cellStyle name="Comma [0] 4 2 3 2 2" xfId="4755" xr:uid="{9C199E5B-DB2D-40AC-9E42-9EE5FFD09EF3}"/>
    <cellStyle name="Comma [0] 4 2 3 2 2 2" xfId="10370" xr:uid="{8E1530C6-41FF-466E-93AB-1BAB738F9737}"/>
    <cellStyle name="Comma [0] 4 2 3 2 2 2 2" xfId="32237" xr:uid="{FD56B124-D5B6-4F90-AECC-F1D19D85A6E9}"/>
    <cellStyle name="Comma [0] 4 2 3 2 2 3" xfId="10371" xr:uid="{552BC90E-6309-4A5C-B6A3-CAD6D5C8FB58}"/>
    <cellStyle name="Comma [0] 4 2 3 2 2 3 2" xfId="32238" xr:uid="{BFD22155-5CA3-4891-8649-54E01118B2B4}"/>
    <cellStyle name="Comma [0] 4 2 3 2 2 4" xfId="10372" xr:uid="{3827DAA2-4000-4078-9FE3-DF54E473DDE0}"/>
    <cellStyle name="Comma [0] 4 2 3 2 2 4 2" xfId="32239" xr:uid="{5AC25078-B265-4C45-B5A4-6D17176B7CCE}"/>
    <cellStyle name="Comma [0] 4 2 3 2 2 5" xfId="10373" xr:uid="{63957C1A-D1D8-4C57-81E5-78094007D5CD}"/>
    <cellStyle name="Comma [0] 4 2 3 2 2 5 2" xfId="32240" xr:uid="{0B364F64-6494-4B0A-AE88-853A40611222}"/>
    <cellStyle name="Comma [0] 4 2 3 2 2 6" xfId="54842" xr:uid="{1F91A15C-0E15-4F10-9457-29A54B9D52D8}"/>
    <cellStyle name="Comma [0] 4 2 3 2 2 7" xfId="32236" xr:uid="{2C1E3A9E-CA9F-46BF-9AE2-4A6B340815A2}"/>
    <cellStyle name="Comma [0] 4 2 3 2 2 8" xfId="10369" xr:uid="{545296D4-C040-40A4-9D1C-B7E3A3921C46}"/>
    <cellStyle name="Comma [0] 4 2 3 2 3" xfId="3090" xr:uid="{C3F1D41C-D291-48B4-A6C9-F54FD8BB8B07}"/>
    <cellStyle name="Comma [0] 4 2 3 2 3 2" xfId="10375" xr:uid="{2B391A63-6DAB-46DC-9F54-A9CE207AFC95}"/>
    <cellStyle name="Comma [0] 4 2 3 2 3 2 2" xfId="32242" xr:uid="{01042CAB-E72A-464B-94C2-8FBA082EC109}"/>
    <cellStyle name="Comma [0] 4 2 3 2 3 3" xfId="10376" xr:uid="{73ED32B2-0C41-45A9-9246-123513CD3B3F}"/>
    <cellStyle name="Comma [0] 4 2 3 2 3 3 2" xfId="32243" xr:uid="{F7659722-9E8E-4F91-942C-F706ABAAE097}"/>
    <cellStyle name="Comma [0] 4 2 3 2 3 4" xfId="10377" xr:uid="{310FAE0C-70B1-4ED9-B1D0-624EB0E0B4BF}"/>
    <cellStyle name="Comma [0] 4 2 3 2 3 4 2" xfId="32244" xr:uid="{B45E73EC-CA2D-4EBD-9323-E16BECC62BC1}"/>
    <cellStyle name="Comma [0] 4 2 3 2 3 5" xfId="53177" xr:uid="{88F6A56B-4927-4F83-9F95-910938BA43D2}"/>
    <cellStyle name="Comma [0] 4 2 3 2 3 6" xfId="32241" xr:uid="{C1814E71-E8F4-4B96-A87A-29CB345C5958}"/>
    <cellStyle name="Comma [0] 4 2 3 2 3 7" xfId="10374" xr:uid="{40BC1AAA-5676-43AD-9E63-02E0B65AFEFF}"/>
    <cellStyle name="Comma [0] 4 2 3 2 4" xfId="10378" xr:uid="{7D5BC2A6-447D-4E06-AA51-E407BD881FD7}"/>
    <cellStyle name="Comma [0] 4 2 3 2 4 2" xfId="32245" xr:uid="{51BBAFCD-F881-43BB-AF37-6280B5746DF7}"/>
    <cellStyle name="Comma [0] 4 2 3 2 5" xfId="10379" xr:uid="{58A3E9F4-547A-4504-AC42-A235C14B54F0}"/>
    <cellStyle name="Comma [0] 4 2 3 2 5 2" xfId="32246" xr:uid="{CDFB5C88-9AE3-449D-8C08-651710B13C49}"/>
    <cellStyle name="Comma [0] 4 2 3 2 6" xfId="51144" xr:uid="{DCB91879-579D-427E-9C91-697C5860BC03}"/>
    <cellStyle name="Comma [0] 4 2 3 2 7" xfId="32235" xr:uid="{691BFC67-FF57-43B6-923C-BA366206E759}"/>
    <cellStyle name="Comma [0] 4 2 3 2 8" xfId="10368" xr:uid="{EB6FCAA0-78FD-42B1-AF5F-FD2D90BCA110}"/>
    <cellStyle name="Comma [0] 4 2 3 3" xfId="1546" xr:uid="{E7CAABB3-0791-476B-AB7C-9DAA694AD785}"/>
    <cellStyle name="Comma [0] 4 2 3 3 2" xfId="5171" xr:uid="{FD847620-B1D3-4AE2-A934-F65C55D36FB3}"/>
    <cellStyle name="Comma [0] 4 2 3 3 2 2" xfId="10382" xr:uid="{396EECDE-F6C4-4A07-948F-B619941CAF03}"/>
    <cellStyle name="Comma [0] 4 2 3 3 2 2 2" xfId="32249" xr:uid="{BB8DA223-614E-4CE9-9440-B01DC46ED94F}"/>
    <cellStyle name="Comma [0] 4 2 3 3 2 3" xfId="10383" xr:uid="{6C4DBE64-C0F2-4AD3-B6E0-3D4A01272C47}"/>
    <cellStyle name="Comma [0] 4 2 3 3 2 3 2" xfId="32250" xr:uid="{D6861635-685D-44F7-A355-D2215E4D45C9}"/>
    <cellStyle name="Comma [0] 4 2 3 3 2 4" xfId="10384" xr:uid="{1DF44AD1-C620-4630-B857-19AA96588F80}"/>
    <cellStyle name="Comma [0] 4 2 3 3 2 4 2" xfId="32251" xr:uid="{0CB372A8-D8F8-42F4-A038-6A562C7E51C1}"/>
    <cellStyle name="Comma [0] 4 2 3 3 2 5" xfId="10385" xr:uid="{B40F6B0B-675E-4856-8873-26E3F5ABCF79}"/>
    <cellStyle name="Comma [0] 4 2 3 3 2 5 2" xfId="32252" xr:uid="{72C6B51C-DAD2-493C-B764-F182374DE941}"/>
    <cellStyle name="Comma [0] 4 2 3 3 2 6" xfId="55258" xr:uid="{AD559FC6-511D-4E76-AA13-72D886FDEDE4}"/>
    <cellStyle name="Comma [0] 4 2 3 3 2 7" xfId="32248" xr:uid="{F0A2FFDA-142D-451F-A996-E01B797E12D8}"/>
    <cellStyle name="Comma [0] 4 2 3 3 2 8" xfId="10381" xr:uid="{00D98542-B588-41AD-B8F8-DEFD96BA3E02}"/>
    <cellStyle name="Comma [0] 4 2 3 3 3" xfId="2593" xr:uid="{3A127E67-C41E-4041-9849-5690AEF3CA11}"/>
    <cellStyle name="Comma [0] 4 2 3 3 3 2" xfId="10387" xr:uid="{20803E23-6369-4506-8B4D-4039F5DF36ED}"/>
    <cellStyle name="Comma [0] 4 2 3 3 3 2 2" xfId="32254" xr:uid="{8D007904-47D9-4F87-9B00-36FA3086DDD0}"/>
    <cellStyle name="Comma [0] 4 2 3 3 3 3" xfId="10388" xr:uid="{08891868-F775-4524-8FBA-EA651B790D86}"/>
    <cellStyle name="Comma [0] 4 2 3 3 3 3 2" xfId="32255" xr:uid="{81D62716-4E5B-4CBF-91B8-F9EF407FE72C}"/>
    <cellStyle name="Comma [0] 4 2 3 3 3 4" xfId="10389" xr:uid="{F30ECAAB-9BB1-4F46-8184-C6F73DCD4CD4}"/>
    <cellStyle name="Comma [0] 4 2 3 3 3 4 2" xfId="32256" xr:uid="{0D97C71D-5769-4A94-A14E-41D8EA6976D1}"/>
    <cellStyle name="Comma [0] 4 2 3 3 3 5" xfId="52681" xr:uid="{C3B2F728-EB87-4A4B-8827-F2E2835DAAC5}"/>
    <cellStyle name="Comma [0] 4 2 3 3 3 6" xfId="32253" xr:uid="{A12FAE4B-5028-495B-ACD3-0A6419F323CD}"/>
    <cellStyle name="Comma [0] 4 2 3 3 3 7" xfId="10386" xr:uid="{B69539D6-7DF5-48B2-9626-6AC44771D6DA}"/>
    <cellStyle name="Comma [0] 4 2 3 3 4" xfId="10390" xr:uid="{D96B5B3E-4C51-49A1-A278-1763651204D6}"/>
    <cellStyle name="Comma [0] 4 2 3 3 4 2" xfId="32257" xr:uid="{0113CBD7-90A2-40B6-8011-75903066DF60}"/>
    <cellStyle name="Comma [0] 4 2 3 3 5" xfId="10391" xr:uid="{0C2D17D4-5C84-49AF-99D0-4A119B4AFBA9}"/>
    <cellStyle name="Comma [0] 4 2 3 3 5 2" xfId="32258" xr:uid="{BB6E0975-3CFE-458F-BC12-3E7563A0B1DA}"/>
    <cellStyle name="Comma [0] 4 2 3 3 6" xfId="51638" xr:uid="{A26A0D10-12BE-4B4C-A7E6-4DC2E0BB8523}"/>
    <cellStyle name="Comma [0] 4 2 3 3 7" xfId="32247" xr:uid="{FA9E35FF-4ED9-4D0E-BE0E-F2F68942E4DE}"/>
    <cellStyle name="Comma [0] 4 2 3 3 8" xfId="10380" xr:uid="{6139C034-04FC-45D0-80FA-F792A04C01E3}"/>
    <cellStyle name="Comma [0] 4 2 3 4" xfId="3585" xr:uid="{23BC7079-C916-4790-A83F-51306381C1A1}"/>
    <cellStyle name="Comma [0] 4 2 3 4 2" xfId="5539" xr:uid="{04A15F4D-D99D-4F89-B891-12C989C4FFFD}"/>
    <cellStyle name="Comma [0] 4 2 3 4 2 2" xfId="10394" xr:uid="{EE49E900-E037-4B07-B11E-6D90C46C6B46}"/>
    <cellStyle name="Comma [0] 4 2 3 4 2 2 2" xfId="32261" xr:uid="{E088B810-9C63-467B-96C6-D4ACCF6E34E5}"/>
    <cellStyle name="Comma [0] 4 2 3 4 2 3" xfId="10395" xr:uid="{7B771A19-6D5F-44FD-BBA7-27AB0DC654CB}"/>
    <cellStyle name="Comma [0] 4 2 3 4 2 3 2" xfId="32262" xr:uid="{A9996B63-CE85-485C-B2BF-67ED9E61C12E}"/>
    <cellStyle name="Comma [0] 4 2 3 4 2 4" xfId="10396" xr:uid="{FA8A8981-99E9-4FAD-AA39-70AC672A2351}"/>
    <cellStyle name="Comma [0] 4 2 3 4 2 4 2" xfId="32263" xr:uid="{8BDAFFD4-488E-48E0-8942-29AD8C31C116}"/>
    <cellStyle name="Comma [0] 4 2 3 4 2 5" xfId="10397" xr:uid="{A52A9043-1097-4146-8FB6-D3C5B4637B53}"/>
    <cellStyle name="Comma [0] 4 2 3 4 2 5 2" xfId="32264" xr:uid="{3BD1C9D8-366D-4D81-BDFC-577EB712A620}"/>
    <cellStyle name="Comma [0] 4 2 3 4 2 6" xfId="55626" xr:uid="{EA2C8816-D5A7-492F-863F-857C71E42F05}"/>
    <cellStyle name="Comma [0] 4 2 3 4 2 7" xfId="32260" xr:uid="{A5606636-2F02-4338-905D-9C7DB1F385CA}"/>
    <cellStyle name="Comma [0] 4 2 3 4 2 8" xfId="10393" xr:uid="{AE6E6162-2A91-4188-A3C7-F968AE28CBDD}"/>
    <cellStyle name="Comma [0] 4 2 3 4 3" xfId="10398" xr:uid="{DCE0ED6F-7828-4AF4-B1F0-CAB6C7982311}"/>
    <cellStyle name="Comma [0] 4 2 3 4 3 2" xfId="32265" xr:uid="{EC8A0FB3-DC33-429A-8009-9B98D0D06DE8}"/>
    <cellStyle name="Comma [0] 4 2 3 4 4" xfId="10399" xr:uid="{EBA0DB92-77CD-4F18-8624-F5EFEA3BAE93}"/>
    <cellStyle name="Comma [0] 4 2 3 4 4 2" xfId="32266" xr:uid="{2C8CE43B-99EB-425A-A56C-D86C76008AC4}"/>
    <cellStyle name="Comma [0] 4 2 3 4 5" xfId="10400" xr:uid="{9AC0A583-1986-45BE-97C9-EF45A504D439}"/>
    <cellStyle name="Comma [0] 4 2 3 4 5 2" xfId="32267" xr:uid="{AE2425DC-5AE6-452A-B1D0-DBA08AB48E0A}"/>
    <cellStyle name="Comma [0] 4 2 3 4 6" xfId="10401" xr:uid="{1B04CCAE-B41F-4533-8505-434F0AA50AE3}"/>
    <cellStyle name="Comma [0] 4 2 3 4 6 2" xfId="32268" xr:uid="{AE75A4CF-3EDA-4E48-AFDF-4CCAED4EA27A}"/>
    <cellStyle name="Comma [0] 4 2 3 4 7" xfId="53672" xr:uid="{0CB43195-DC24-4401-A06A-BF35ADF47EF5}"/>
    <cellStyle name="Comma [0] 4 2 3 4 8" xfId="32259" xr:uid="{48EC1E4F-ACC1-4CE1-A8A2-DE9939DBD453}"/>
    <cellStyle name="Comma [0] 4 2 3 4 9" xfId="10392" xr:uid="{66ED372A-5986-4E48-A72E-87A1764946B1}"/>
    <cellStyle name="Comma [0] 4 2 3 5" xfId="4258" xr:uid="{D5A6972B-680C-4CF8-92DB-63E168E03383}"/>
    <cellStyle name="Comma [0] 4 2 3 5 2" xfId="10403" xr:uid="{60A1635B-B1D3-4D12-8E9E-586C304F1616}"/>
    <cellStyle name="Comma [0] 4 2 3 5 2 2" xfId="32270" xr:uid="{F37AA031-12E0-4F16-88F2-C14B89A710B2}"/>
    <cellStyle name="Comma [0] 4 2 3 5 3" xfId="10404" xr:uid="{94012783-524D-43F9-8A32-F8586AE5E029}"/>
    <cellStyle name="Comma [0] 4 2 3 5 3 2" xfId="32271" xr:uid="{B3293BE8-EDE8-4715-B09E-612BF035AAB5}"/>
    <cellStyle name="Comma [0] 4 2 3 5 4" xfId="10405" xr:uid="{D8A684BE-7025-40BB-A5AD-EE3C4B41FB68}"/>
    <cellStyle name="Comma [0] 4 2 3 5 4 2" xfId="32272" xr:uid="{3F69F20F-F9F8-4F6F-B05B-9B895303A89D}"/>
    <cellStyle name="Comma [0] 4 2 3 5 5" xfId="10406" xr:uid="{4D33EF0E-19A1-48F3-922D-AB2EC9D984C1}"/>
    <cellStyle name="Comma [0] 4 2 3 5 5 2" xfId="32273" xr:uid="{D4D59BF6-5F4F-485D-90A3-113FD6141E7D}"/>
    <cellStyle name="Comma [0] 4 2 3 5 6" xfId="54345" xr:uid="{3F11445F-43AB-4794-9C2E-FA60C526601D}"/>
    <cellStyle name="Comma [0] 4 2 3 5 7" xfId="32269" xr:uid="{94A01A8A-996D-409F-B288-1A6587417614}"/>
    <cellStyle name="Comma [0] 4 2 3 5 8" xfId="10402" xr:uid="{CE1D58F6-92DE-4B4E-B375-3730F7AD2828}"/>
    <cellStyle name="Comma [0] 4 2 3 6" xfId="2072" xr:uid="{EB932F3D-F69E-41C1-93F3-C895083C69B9}"/>
    <cellStyle name="Comma [0] 4 2 3 6 2" xfId="10408" xr:uid="{81156AE9-B4F6-42B5-AA81-3E521AAF7483}"/>
    <cellStyle name="Comma [0] 4 2 3 6 2 2" xfId="32275" xr:uid="{AE372F50-2872-432A-838D-1266AFACAC32}"/>
    <cellStyle name="Comma [0] 4 2 3 6 3" xfId="10409" xr:uid="{2EA516C5-88E1-400F-B748-971B9F27DCBF}"/>
    <cellStyle name="Comma [0] 4 2 3 6 3 2" xfId="32276" xr:uid="{7DB6F05F-5B9E-432A-BA67-B433249C6688}"/>
    <cellStyle name="Comma [0] 4 2 3 6 4" xfId="10410" xr:uid="{5B52C548-393C-4B69-B896-D811F668FA69}"/>
    <cellStyle name="Comma [0] 4 2 3 6 4 2" xfId="32277" xr:uid="{51288806-429B-4C6C-BD93-B058164BC1D6}"/>
    <cellStyle name="Comma [0] 4 2 3 6 5" xfId="52161" xr:uid="{BD573A1F-63CB-4215-8002-92399D2A2F0F}"/>
    <cellStyle name="Comma [0] 4 2 3 6 6" xfId="32274" xr:uid="{B3312333-A172-4305-9257-64F5381F178F}"/>
    <cellStyle name="Comma [0] 4 2 3 6 7" xfId="10407" xr:uid="{76FF1351-44E1-43DC-850B-2167DC7E96AA}"/>
    <cellStyle name="Comma [0] 4 2 3 7" xfId="10411" xr:uid="{9C4731BB-F89D-4507-AFF5-5DA429ADE7F1}"/>
    <cellStyle name="Comma [0] 4 2 3 7 2" xfId="32278" xr:uid="{A818EA7B-90DD-439D-8866-511FF4D6B45C}"/>
    <cellStyle name="Comma [0] 4 2 3 8" xfId="10412" xr:uid="{7215262F-C44A-4C1F-993B-7337A9E71E19}"/>
    <cellStyle name="Comma [0] 4 2 3 8 2" xfId="32279" xr:uid="{338998EF-9F02-4615-80D7-4ED7D4FBE36E}"/>
    <cellStyle name="Comma [0] 4 2 3 9" xfId="50641" xr:uid="{28A535E8-D1E2-4DC0-A3F7-EC38F3E9AAEA}"/>
    <cellStyle name="Comma [0] 4 2 4" xfId="804" xr:uid="{BE6B1540-B612-4316-BDA3-8970E3FCE503}"/>
    <cellStyle name="Comma [0] 4 2 4 2" xfId="4507" xr:uid="{01FA8BB1-1FDF-444C-AFA9-B6464F0B388A}"/>
    <cellStyle name="Comma [0] 4 2 4 2 2" xfId="10415" xr:uid="{42374B5A-D269-4E8E-B70D-C20B3AB5EF4B}"/>
    <cellStyle name="Comma [0] 4 2 4 2 2 2" xfId="32282" xr:uid="{0281993F-A98B-48D1-B9DD-AD94B4D61D5E}"/>
    <cellStyle name="Comma [0] 4 2 4 2 3" xfId="10416" xr:uid="{D6C1CAD1-9549-4A48-9E2D-B9CC33530669}"/>
    <cellStyle name="Comma [0] 4 2 4 2 3 2" xfId="32283" xr:uid="{0F7C1B02-078C-497B-A6E7-ABDE486B920D}"/>
    <cellStyle name="Comma [0] 4 2 4 2 4" xfId="10417" xr:uid="{1F40C2F4-353A-4D25-AD7A-4F05AB8D4B2B}"/>
    <cellStyle name="Comma [0] 4 2 4 2 4 2" xfId="32284" xr:uid="{F801F02C-F61B-4141-A685-06DB690D1974}"/>
    <cellStyle name="Comma [0] 4 2 4 2 5" xfId="10418" xr:uid="{A2C24890-2AA6-461D-8EE5-7EAE2EC28CFB}"/>
    <cellStyle name="Comma [0] 4 2 4 2 5 2" xfId="32285" xr:uid="{C507F5CA-7D10-43AE-A29E-BEB999CEFDB7}"/>
    <cellStyle name="Comma [0] 4 2 4 2 6" xfId="54594" xr:uid="{81088F76-7085-424F-AAE3-CF5D97C520E7}"/>
    <cellStyle name="Comma [0] 4 2 4 2 7" xfId="32281" xr:uid="{CD32B136-ED85-4F6C-AC8B-18328B925EAE}"/>
    <cellStyle name="Comma [0] 4 2 4 2 8" xfId="10414" xr:uid="{3912BAD6-4083-4136-8CA6-D0AD664D2298}"/>
    <cellStyle name="Comma [0] 4 2 4 3" xfId="2842" xr:uid="{CEE0F2EF-0125-4DD2-87FB-13820E951EF9}"/>
    <cellStyle name="Comma [0] 4 2 4 3 2" xfId="10420" xr:uid="{955D215F-2B47-46C2-B19D-E895E8056D1B}"/>
    <cellStyle name="Comma [0] 4 2 4 3 2 2" xfId="32287" xr:uid="{A0A0FB0B-A42A-4E93-BB94-903E22081FE6}"/>
    <cellStyle name="Comma [0] 4 2 4 3 3" xfId="10421" xr:uid="{A9BD2820-6435-4B6B-B366-2B15EAAD1F62}"/>
    <cellStyle name="Comma [0] 4 2 4 3 3 2" xfId="32288" xr:uid="{BE61AAF9-97FB-42E7-AE82-B9DF1055E8BA}"/>
    <cellStyle name="Comma [0] 4 2 4 3 4" xfId="10422" xr:uid="{6888C030-9181-48E5-B6E8-8856FBF5DFE9}"/>
    <cellStyle name="Comma [0] 4 2 4 3 4 2" xfId="32289" xr:uid="{2A0D0173-895E-4CFA-B18C-AE211147EA70}"/>
    <cellStyle name="Comma [0] 4 2 4 3 5" xfId="52929" xr:uid="{943CA20B-73B8-43D1-8F20-CF485D76BE04}"/>
    <cellStyle name="Comma [0] 4 2 4 3 6" xfId="32286" xr:uid="{A548FBFF-1857-4B98-BF5D-819CB42B4CFB}"/>
    <cellStyle name="Comma [0] 4 2 4 3 7" xfId="10419" xr:uid="{2ED77FCC-6A0B-46A8-A101-5DB919D48401}"/>
    <cellStyle name="Comma [0] 4 2 4 4" xfId="10423" xr:uid="{DBD1CB71-88C9-482B-80BD-2550E8BB0E33}"/>
    <cellStyle name="Comma [0] 4 2 4 4 2" xfId="32290" xr:uid="{3DC6F7ED-C0DA-4B6A-9D4E-3E21A9B502BE}"/>
    <cellStyle name="Comma [0] 4 2 4 5" xfId="10424" xr:uid="{76A74647-496E-45DB-9741-A216B8C43ADA}"/>
    <cellStyle name="Comma [0] 4 2 4 5 2" xfId="32291" xr:uid="{0351E672-D1E2-4A2C-AC46-D7A7386CD978}"/>
    <cellStyle name="Comma [0] 4 2 4 6" xfId="50896" xr:uid="{96139BA5-E2A5-4393-B90D-87753578435B}"/>
    <cellStyle name="Comma [0] 4 2 4 7" xfId="32280" xr:uid="{420DC78A-E121-4C91-8370-A493B5423277}"/>
    <cellStyle name="Comma [0] 4 2 4 8" xfId="10413" xr:uid="{D844928B-8ECE-4A9F-ABAF-38644D0B2091}"/>
    <cellStyle name="Comma [0] 4 2 5" xfId="1299" xr:uid="{8CD0CF0B-DB01-4E6E-8750-7EF2F711A231}"/>
    <cellStyle name="Comma [0] 4 2 5 2" xfId="4988" xr:uid="{BBBF0A2D-D9BE-472A-BFDD-38D624E312E2}"/>
    <cellStyle name="Comma [0] 4 2 5 2 2" xfId="10427" xr:uid="{40EFA345-37AA-4276-8F5A-68D662125692}"/>
    <cellStyle name="Comma [0] 4 2 5 2 2 2" xfId="32294" xr:uid="{1FF790B0-D373-4788-A2FF-1C5F9EDF63F2}"/>
    <cellStyle name="Comma [0] 4 2 5 2 3" xfId="10428" xr:uid="{A9B40076-2279-4E8C-9E62-76DA08BC47BC}"/>
    <cellStyle name="Comma [0] 4 2 5 2 3 2" xfId="32295" xr:uid="{C39BFE5B-823E-4860-AF80-6CA46BA8E6CA}"/>
    <cellStyle name="Comma [0] 4 2 5 2 4" xfId="10429" xr:uid="{49DD2B23-C9A6-492E-9FA6-1176AE807228}"/>
    <cellStyle name="Comma [0] 4 2 5 2 4 2" xfId="32296" xr:uid="{3A6D791C-2315-4E58-899A-E6C8FF8225AC}"/>
    <cellStyle name="Comma [0] 4 2 5 2 5" xfId="10430" xr:uid="{0A5B336C-9680-455A-A966-FAC1FAF71D41}"/>
    <cellStyle name="Comma [0] 4 2 5 2 5 2" xfId="32297" xr:uid="{8F3B6B69-F5D1-474E-92BE-79B7BF44034A}"/>
    <cellStyle name="Comma [0] 4 2 5 2 6" xfId="55075" xr:uid="{1B144615-81F3-49A7-855E-8D56217251C4}"/>
    <cellStyle name="Comma [0] 4 2 5 2 7" xfId="32293" xr:uid="{FBFC3D5A-D3B7-4BFA-B934-870722E4EAD3}"/>
    <cellStyle name="Comma [0] 4 2 5 2 8" xfId="10426" xr:uid="{531CDFAB-1A7A-4BBA-9A56-BD88C202168F}"/>
    <cellStyle name="Comma [0] 4 2 5 3" xfId="2344" xr:uid="{CE2915E3-5F7F-4BB3-BFC9-76A762708FCD}"/>
    <cellStyle name="Comma [0] 4 2 5 3 2" xfId="10432" xr:uid="{1E4D61B5-B6D1-4279-A887-2CD5ADA8C82C}"/>
    <cellStyle name="Comma [0] 4 2 5 3 2 2" xfId="32299" xr:uid="{A66E99D8-6E7D-48B7-AA34-5A9CB62C2658}"/>
    <cellStyle name="Comma [0] 4 2 5 3 3" xfId="10433" xr:uid="{96D30334-31D8-498B-8805-63160622FE25}"/>
    <cellStyle name="Comma [0] 4 2 5 3 3 2" xfId="32300" xr:uid="{3F2DCE53-5A5B-4FB0-9E55-B107E9886343}"/>
    <cellStyle name="Comma [0] 4 2 5 3 4" xfId="10434" xr:uid="{419CA716-CDCC-4C07-84B0-6241A9F4307C}"/>
    <cellStyle name="Comma [0] 4 2 5 3 4 2" xfId="32301" xr:uid="{7127EC00-09F0-42B0-A41A-5B2F2E722B4F}"/>
    <cellStyle name="Comma [0] 4 2 5 3 5" xfId="52432" xr:uid="{C53BD94F-B4FE-421A-8D41-111998337817}"/>
    <cellStyle name="Comma [0] 4 2 5 3 6" xfId="32298" xr:uid="{2DF7BA65-ED47-4457-9A65-2976C15F3DCF}"/>
    <cellStyle name="Comma [0] 4 2 5 3 7" xfId="10431" xr:uid="{A728D996-0AF7-49D4-93E9-1D47AC7AD9F2}"/>
    <cellStyle name="Comma [0] 4 2 5 4" xfId="10435" xr:uid="{592AF35E-1103-47BC-B40F-523E0AD2DE0D}"/>
    <cellStyle name="Comma [0] 4 2 5 4 2" xfId="32302" xr:uid="{EBF56C77-C1CD-4563-A61C-9264DD0B8C08}"/>
    <cellStyle name="Comma [0] 4 2 5 5" xfId="10436" xr:uid="{344CF4DB-F828-47B5-A2DF-A226E5D7DC50}"/>
    <cellStyle name="Comma [0] 4 2 5 5 2" xfId="32303" xr:uid="{584FF338-FC40-4E3B-8EBF-D0D1FB99AC43}"/>
    <cellStyle name="Comma [0] 4 2 5 6" xfId="51391" xr:uid="{15A9EF1F-74DE-4C69-8243-E1768CF7247D}"/>
    <cellStyle name="Comma [0] 4 2 5 7" xfId="32292" xr:uid="{933E17A4-13C1-4970-A844-0AA91D6DFBA8}"/>
    <cellStyle name="Comma [0] 4 2 5 8" xfId="10425" xr:uid="{22FA6410-4EF9-48C8-B3DB-44DBCCEE70AB}"/>
    <cellStyle name="Comma [0] 4 2 6" xfId="3336" xr:uid="{A83E6EC0-F6D8-4523-A3AE-8F3A75063F4A}"/>
    <cellStyle name="Comma [0] 4 2 6 2" xfId="5355" xr:uid="{5E722FF6-22CC-4B7E-B919-5BC6A52FBFF6}"/>
    <cellStyle name="Comma [0] 4 2 6 2 2" xfId="10439" xr:uid="{9BB68B0F-F7B8-4637-8501-18D393B3FEA5}"/>
    <cellStyle name="Comma [0] 4 2 6 2 2 2" xfId="32306" xr:uid="{8B34FCB8-4994-4352-92DB-E80AD6F7BDD7}"/>
    <cellStyle name="Comma [0] 4 2 6 2 3" xfId="10440" xr:uid="{CA544D4A-DACE-4D2C-99A9-9B917726BE7E}"/>
    <cellStyle name="Comma [0] 4 2 6 2 3 2" xfId="32307" xr:uid="{0BDC01CD-718A-4975-8E42-E6C8A0AD0734}"/>
    <cellStyle name="Comma [0] 4 2 6 2 4" xfId="10441" xr:uid="{EEA99070-E049-428B-AB10-8DB7BF523EAE}"/>
    <cellStyle name="Comma [0] 4 2 6 2 4 2" xfId="32308" xr:uid="{2D575797-2602-414F-8574-F56D36AB9F9B}"/>
    <cellStyle name="Comma [0] 4 2 6 2 5" xfId="10442" xr:uid="{D9A5BBE1-6D61-4BD0-B5BE-B1C33FB2ED69}"/>
    <cellStyle name="Comma [0] 4 2 6 2 5 2" xfId="32309" xr:uid="{F4F55290-D9B8-4FE3-822B-5A7DFFE33BDB}"/>
    <cellStyle name="Comma [0] 4 2 6 2 6" xfId="55442" xr:uid="{FA706AC6-981E-45A0-83B5-1C41AD570C13}"/>
    <cellStyle name="Comma [0] 4 2 6 2 7" xfId="32305" xr:uid="{8CE83AC6-2B92-4CE7-B69E-638E75CD2319}"/>
    <cellStyle name="Comma [0] 4 2 6 2 8" xfId="10438" xr:uid="{163E540A-AA6B-4E1F-8662-6844C7F8579C}"/>
    <cellStyle name="Comma [0] 4 2 6 3" xfId="10443" xr:uid="{2984E943-67F8-4FB1-8FEB-D7022D5CF13F}"/>
    <cellStyle name="Comma [0] 4 2 6 3 2" xfId="32310" xr:uid="{8C2BA305-9474-45EE-94E4-2974DEFBD164}"/>
    <cellStyle name="Comma [0] 4 2 6 4" xfId="10444" xr:uid="{1DA2C8F6-651A-40BC-A778-98D90FAD7C37}"/>
    <cellStyle name="Comma [0] 4 2 6 4 2" xfId="32311" xr:uid="{FD3D2B59-E0FC-4756-B4ED-4302F224395D}"/>
    <cellStyle name="Comma [0] 4 2 6 5" xfId="10445" xr:uid="{AB02C021-6CF3-4C07-8DC7-F1B8B66CDE07}"/>
    <cellStyle name="Comma [0] 4 2 6 5 2" xfId="32312" xr:uid="{E1EC5B4A-095E-496B-99C1-D9A874703AFE}"/>
    <cellStyle name="Comma [0] 4 2 6 6" xfId="10446" xr:uid="{3E759568-64A9-4245-9351-3D519E4E727F}"/>
    <cellStyle name="Comma [0] 4 2 6 6 2" xfId="32313" xr:uid="{8C1D5D81-D87E-4F76-A344-30149E2217CB}"/>
    <cellStyle name="Comma [0] 4 2 6 7" xfId="53423" xr:uid="{AF8E74BC-E706-456C-9FC0-B9188FA5A488}"/>
    <cellStyle name="Comma [0] 4 2 6 8" xfId="32304" xr:uid="{735550E8-AF6E-4665-8F21-993B7D86D45F}"/>
    <cellStyle name="Comma [0] 4 2 6 9" xfId="10437" xr:uid="{4D3B1EE4-EB83-41FE-A3E4-28F8D236CC4A}"/>
    <cellStyle name="Comma [0] 4 2 7" xfId="3937" xr:uid="{FB15AFF3-6AF7-4B9E-8090-DCDB0D983782}"/>
    <cellStyle name="Comma [0] 4 2 7 2" xfId="10448" xr:uid="{341996E6-D73C-4552-8DFC-6CDA72A59041}"/>
    <cellStyle name="Comma [0] 4 2 7 2 2" xfId="32315" xr:uid="{1BE0A6DD-2FCB-4CA6-9D22-CE01F7A5013D}"/>
    <cellStyle name="Comma [0] 4 2 7 3" xfId="10449" xr:uid="{F21B23EF-22EB-4935-AFDB-E1950E1E5ECB}"/>
    <cellStyle name="Comma [0] 4 2 7 3 2" xfId="32316" xr:uid="{F57ACF77-FDC4-4761-B51A-60FFE053E6B8}"/>
    <cellStyle name="Comma [0] 4 2 7 4" xfId="10450" xr:uid="{D3F619AC-ADB8-427D-AB63-5866A2643689}"/>
    <cellStyle name="Comma [0] 4 2 7 4 2" xfId="32317" xr:uid="{AC9713BB-3353-44C5-9680-E3332A5B887D}"/>
    <cellStyle name="Comma [0] 4 2 7 5" xfId="10451" xr:uid="{1922F408-7A68-4FBF-9CC9-25AC151300B6}"/>
    <cellStyle name="Comma [0] 4 2 7 5 2" xfId="32318" xr:uid="{0AF3A68A-5E19-4CD1-BE1F-EB2DE305B83F}"/>
    <cellStyle name="Comma [0] 4 2 7 6" xfId="54024" xr:uid="{35382952-1A1F-4557-82EA-A1FB6FAD1D24}"/>
    <cellStyle name="Comma [0] 4 2 7 7" xfId="32314" xr:uid="{22D01395-C73C-4DDE-96F4-72DBDC6DB17A}"/>
    <cellStyle name="Comma [0] 4 2 7 8" xfId="10447" xr:uid="{EF06529A-C06E-4913-AAE3-9AD915CEF52D}"/>
    <cellStyle name="Comma [0] 4 2 8" xfId="1824" xr:uid="{1107EF8A-82D6-4269-A2D7-2E88DD00E969}"/>
    <cellStyle name="Comma [0] 4 2 8 2" xfId="10453" xr:uid="{86ED887D-B292-48C6-B087-3CD59779E138}"/>
    <cellStyle name="Comma [0] 4 2 8 2 2" xfId="32320" xr:uid="{93D7778A-B752-40A0-8DFB-10A78E5C163E}"/>
    <cellStyle name="Comma [0] 4 2 8 3" xfId="10454" xr:uid="{765098A3-2E5B-4E95-A8EB-A68E1A2D61DC}"/>
    <cellStyle name="Comma [0] 4 2 8 3 2" xfId="32321" xr:uid="{3729777D-1102-4529-A99A-0AFDA264184B}"/>
    <cellStyle name="Comma [0] 4 2 8 4" xfId="10455" xr:uid="{D7021D8E-5DF1-42AA-8F61-90C9051ED861}"/>
    <cellStyle name="Comma [0] 4 2 8 4 2" xfId="32322" xr:uid="{148AF553-4AF6-4781-B08E-322844891F66}"/>
    <cellStyle name="Comma [0] 4 2 8 5" xfId="51913" xr:uid="{8D3F9EC3-B4FF-4899-8BD0-BFE06A947974}"/>
    <cellStyle name="Comma [0] 4 2 8 6" xfId="32319" xr:uid="{55B0D8EC-354C-4D30-9855-E861E0EBBD55}"/>
    <cellStyle name="Comma [0] 4 2 8 7" xfId="10452" xr:uid="{34BCBBFC-94F7-4568-BBFE-EDAD6CC2260A}"/>
    <cellStyle name="Comma [0] 4 2 9" xfId="10456" xr:uid="{D6BDACE1-A289-4C52-952E-94FE009E87DF}"/>
    <cellStyle name="Comma [0] 4 2 9 2" xfId="32323" xr:uid="{B7F36792-7558-4F3B-8CF8-60827F9EB24F}"/>
    <cellStyle name="Comma [0] 4 3" xfId="314" xr:uid="{A1DC6F1D-35DA-45CF-9EB4-2776043A7F99}"/>
    <cellStyle name="Comma [0] 4 3 10" xfId="50410" xr:uid="{8E7CE898-EE9C-4499-B181-9CC96A0641D7}"/>
    <cellStyle name="Comma [0] 4 3 11" xfId="32324" xr:uid="{032D2C72-804C-448A-8405-0012FF49D5E0}"/>
    <cellStyle name="Comma [0] 4 3 12" xfId="10457" xr:uid="{C873B65C-2BA0-4139-93F8-FEFC734A3BCA}"/>
    <cellStyle name="Comma [0] 4 3 2" xfId="606" xr:uid="{3C63FBC4-01EA-4C87-BF9B-883BEE351C6F}"/>
    <cellStyle name="Comma [0] 4 3 2 10" xfId="32325" xr:uid="{EC1FF76D-4C47-47A6-A4A6-C568FE0DBFB2}"/>
    <cellStyle name="Comma [0] 4 3 2 11" xfId="10458" xr:uid="{4581B409-4FED-4B09-89C7-D423F2D3C666}"/>
    <cellStyle name="Comma [0] 4 3 2 2" xfId="1111" xr:uid="{222C86DE-2F4C-4339-9486-83F858BF5910}"/>
    <cellStyle name="Comma [0] 4 3 2 2 2" xfId="4814" xr:uid="{410D857E-0B80-4875-A706-078A734A192C}"/>
    <cellStyle name="Comma [0] 4 3 2 2 2 2" xfId="10461" xr:uid="{C1B6C82B-3A2D-477E-900E-81E83188FDEE}"/>
    <cellStyle name="Comma [0] 4 3 2 2 2 2 2" xfId="32328" xr:uid="{913212EA-778D-4E0B-AA48-5339E3338039}"/>
    <cellStyle name="Comma [0] 4 3 2 2 2 3" xfId="10462" xr:uid="{A2104841-5DA8-46E7-8884-49B52BD18F1A}"/>
    <cellStyle name="Comma [0] 4 3 2 2 2 3 2" xfId="32329" xr:uid="{5442858D-5FEE-469E-97CC-4F864F2597BD}"/>
    <cellStyle name="Comma [0] 4 3 2 2 2 4" xfId="10463" xr:uid="{2E5268AC-6DF4-469F-AAC1-8B4A6170EA71}"/>
    <cellStyle name="Comma [0] 4 3 2 2 2 4 2" xfId="32330" xr:uid="{81BEF5AB-9B2A-4E77-BF75-11D214128BB1}"/>
    <cellStyle name="Comma [0] 4 3 2 2 2 5" xfId="10464" xr:uid="{F0274918-9183-4C47-A390-CBE1067AD8FB}"/>
    <cellStyle name="Comma [0] 4 3 2 2 2 5 2" xfId="32331" xr:uid="{69FA3430-9DD9-473C-9D05-1428FE07706B}"/>
    <cellStyle name="Comma [0] 4 3 2 2 2 6" xfId="54901" xr:uid="{E757FA09-62F6-4D50-B55D-065EF0C8C12B}"/>
    <cellStyle name="Comma [0] 4 3 2 2 2 7" xfId="32327" xr:uid="{37230D95-D331-4957-B881-2783B8D9D3E9}"/>
    <cellStyle name="Comma [0] 4 3 2 2 2 8" xfId="10460" xr:uid="{B487274F-D968-4F99-9E5C-740AD95BB55A}"/>
    <cellStyle name="Comma [0] 4 3 2 2 3" xfId="3149" xr:uid="{B651A935-3612-41FF-B581-BDA7F90BA03B}"/>
    <cellStyle name="Comma [0] 4 3 2 2 3 2" xfId="10466" xr:uid="{FBFF8357-B524-4C7D-A344-673D018D9657}"/>
    <cellStyle name="Comma [0] 4 3 2 2 3 2 2" xfId="32333" xr:uid="{A10012F9-1F61-4C0D-AE45-4F85025DB0B1}"/>
    <cellStyle name="Comma [0] 4 3 2 2 3 3" xfId="10467" xr:uid="{3815E701-ECB8-42E3-8888-16C2A97C9115}"/>
    <cellStyle name="Comma [0] 4 3 2 2 3 3 2" xfId="32334" xr:uid="{9D6781B5-2CEF-404C-8691-051682A7EA05}"/>
    <cellStyle name="Comma [0] 4 3 2 2 3 4" xfId="10468" xr:uid="{0CB429F1-1600-4235-87E3-94AA145B562E}"/>
    <cellStyle name="Comma [0] 4 3 2 2 3 4 2" xfId="32335" xr:uid="{27A8100D-3E0F-43AC-8236-680F2F159B67}"/>
    <cellStyle name="Comma [0] 4 3 2 2 3 5" xfId="53236" xr:uid="{ED594AAC-FB60-4AEF-B1E0-0E2338AA2543}"/>
    <cellStyle name="Comma [0] 4 3 2 2 3 6" xfId="32332" xr:uid="{16B021D2-0271-452F-9A57-6B0B1CBC11A3}"/>
    <cellStyle name="Comma [0] 4 3 2 2 3 7" xfId="10465" xr:uid="{3F3B3F82-C004-4376-9B61-D746CA683B24}"/>
    <cellStyle name="Comma [0] 4 3 2 2 4" xfId="10469" xr:uid="{7980DDEA-6C49-4284-9D0D-AF153E725732}"/>
    <cellStyle name="Comma [0] 4 3 2 2 4 2" xfId="32336" xr:uid="{D3B50F0A-0C47-4C83-9110-87BFB35C3B0A}"/>
    <cellStyle name="Comma [0] 4 3 2 2 5" xfId="10470" xr:uid="{0C2B70B0-E28B-4B9B-AD6C-9762A327A4C2}"/>
    <cellStyle name="Comma [0] 4 3 2 2 5 2" xfId="32337" xr:uid="{CA8E4120-B882-4F6C-BA18-CB874F669F25}"/>
    <cellStyle name="Comma [0] 4 3 2 2 6" xfId="51203" xr:uid="{2C30E6B0-CB28-4A43-B898-4DC04F191B56}"/>
    <cellStyle name="Comma [0] 4 3 2 2 7" xfId="32326" xr:uid="{13DF066D-A3A8-4491-96E8-C25D1112BD04}"/>
    <cellStyle name="Comma [0] 4 3 2 2 8" xfId="10459" xr:uid="{4CEC78D9-C073-4C4D-8E8B-3F9C52FF6DDB}"/>
    <cellStyle name="Comma [0] 4 3 2 3" xfId="1605" xr:uid="{10CDBFF4-0D9B-456F-A579-BC3FBF9E8A9E}"/>
    <cellStyle name="Comma [0] 4 3 2 3 2" xfId="5218" xr:uid="{BA8E37D0-29A1-44A0-90F8-E0FC9C4AD19F}"/>
    <cellStyle name="Comma [0] 4 3 2 3 2 2" xfId="10473" xr:uid="{76B15BD3-2514-42D0-AB11-91293E01B7C3}"/>
    <cellStyle name="Comma [0] 4 3 2 3 2 2 2" xfId="32340" xr:uid="{46410BE4-3613-4E23-9942-3B022BD11D34}"/>
    <cellStyle name="Comma [0] 4 3 2 3 2 3" xfId="10474" xr:uid="{B49D19C2-F70A-4626-A1C4-192CC7141B6E}"/>
    <cellStyle name="Comma [0] 4 3 2 3 2 3 2" xfId="32341" xr:uid="{4732186A-B459-497D-A5F1-07B8EA0151D9}"/>
    <cellStyle name="Comma [0] 4 3 2 3 2 4" xfId="10475" xr:uid="{FDD8D5DB-78B4-4E6B-BEDB-EBA14C8F950B}"/>
    <cellStyle name="Comma [0] 4 3 2 3 2 4 2" xfId="32342" xr:uid="{CF1274AE-3D63-4EC8-8499-060D66CBA785}"/>
    <cellStyle name="Comma [0] 4 3 2 3 2 5" xfId="10476" xr:uid="{D0A51DA6-F8C1-4695-BDDE-2D548796B0FB}"/>
    <cellStyle name="Comma [0] 4 3 2 3 2 5 2" xfId="32343" xr:uid="{1E1AA902-174C-498E-9C1B-095F73B35DFF}"/>
    <cellStyle name="Comma [0] 4 3 2 3 2 6" xfId="55305" xr:uid="{5DB2F830-2637-4C7F-B6B0-AD648D2851CB}"/>
    <cellStyle name="Comma [0] 4 3 2 3 2 7" xfId="32339" xr:uid="{6C2AC6CE-09F5-40F8-B360-5840795EC70F}"/>
    <cellStyle name="Comma [0] 4 3 2 3 2 8" xfId="10472" xr:uid="{55C18075-AC66-474F-81FE-6093759D4FE1}"/>
    <cellStyle name="Comma [0] 4 3 2 3 3" xfId="2652" xr:uid="{2D498DFD-07CB-47D7-8793-080838FD6281}"/>
    <cellStyle name="Comma [0] 4 3 2 3 3 2" xfId="10478" xr:uid="{F9B7D934-0E21-4DFA-BCF4-289AA4B6EDB3}"/>
    <cellStyle name="Comma [0] 4 3 2 3 3 2 2" xfId="32345" xr:uid="{2C3E6B97-B864-4196-8AD0-639167AAE8FB}"/>
    <cellStyle name="Comma [0] 4 3 2 3 3 3" xfId="10479" xr:uid="{1A99D408-9395-443D-8601-7B54B998ED85}"/>
    <cellStyle name="Comma [0] 4 3 2 3 3 3 2" xfId="32346" xr:uid="{C5B9D818-8DE9-45A5-A25D-155AC66A2BAE}"/>
    <cellStyle name="Comma [0] 4 3 2 3 3 4" xfId="10480" xr:uid="{14419B88-4CA0-471E-9108-B26F78B2A4FF}"/>
    <cellStyle name="Comma [0] 4 3 2 3 3 4 2" xfId="32347" xr:uid="{6595EADB-BAF9-4E69-A902-DCE6A82B12AE}"/>
    <cellStyle name="Comma [0] 4 3 2 3 3 5" xfId="52740" xr:uid="{7319A248-9E3A-4362-B083-EAED35C1ABCA}"/>
    <cellStyle name="Comma [0] 4 3 2 3 3 6" xfId="32344" xr:uid="{1CE8CB06-613A-459B-B36C-1C89CC8282D6}"/>
    <cellStyle name="Comma [0] 4 3 2 3 3 7" xfId="10477" xr:uid="{9776B357-8CA3-4ACD-BF79-90E0752FFD02}"/>
    <cellStyle name="Comma [0] 4 3 2 3 4" xfId="10481" xr:uid="{4AA5E68D-AF92-4FAD-BB40-1E5E3E6E7D68}"/>
    <cellStyle name="Comma [0] 4 3 2 3 4 2" xfId="32348" xr:uid="{0DD70EDB-0901-49EA-8B05-716C8CE0D6FB}"/>
    <cellStyle name="Comma [0] 4 3 2 3 5" xfId="10482" xr:uid="{C930A2EA-A70E-4925-A562-2EB1084B040A}"/>
    <cellStyle name="Comma [0] 4 3 2 3 5 2" xfId="32349" xr:uid="{720A2EB6-02A6-4B73-BAC5-9BD56BBDCCDD}"/>
    <cellStyle name="Comma [0] 4 3 2 3 6" xfId="51697" xr:uid="{4D8B571C-AF2D-4450-9FA7-B470762201F1}"/>
    <cellStyle name="Comma [0] 4 3 2 3 7" xfId="32338" xr:uid="{E2C92468-FDEB-4EE0-AB5F-544DBCEA93EF}"/>
    <cellStyle name="Comma [0] 4 3 2 3 8" xfId="10471" xr:uid="{CCB125F6-693E-467A-A0E5-3F714D4342BB}"/>
    <cellStyle name="Comma [0] 4 3 2 4" xfId="3644" xr:uid="{34C38827-6300-4DAC-B12C-719E09C10FE2}"/>
    <cellStyle name="Comma [0] 4 3 2 4 2" xfId="5586" xr:uid="{1CDE4CA8-B861-421A-BC7B-702F5936F539}"/>
    <cellStyle name="Comma [0] 4 3 2 4 2 2" xfId="10485" xr:uid="{C9C70E34-A201-45B0-B94A-0AF9B72B3960}"/>
    <cellStyle name="Comma [0] 4 3 2 4 2 2 2" xfId="32352" xr:uid="{773F37B8-84CA-4568-A87D-17A590BBD68F}"/>
    <cellStyle name="Comma [0] 4 3 2 4 2 3" xfId="10486" xr:uid="{DB92124D-8AF7-429C-8EFF-0847D5E057D0}"/>
    <cellStyle name="Comma [0] 4 3 2 4 2 3 2" xfId="32353" xr:uid="{556F959C-13B4-46AA-9A22-B7EA7605C2CD}"/>
    <cellStyle name="Comma [0] 4 3 2 4 2 4" xfId="10487" xr:uid="{FD6C5C2A-9FBC-43DA-9CF9-F6B7EE6AC0DA}"/>
    <cellStyle name="Comma [0] 4 3 2 4 2 4 2" xfId="32354" xr:uid="{ECF4294A-CC53-4F9E-8303-6B087026736D}"/>
    <cellStyle name="Comma [0] 4 3 2 4 2 5" xfId="10488" xr:uid="{2D1B5000-E737-45F4-AC24-FF7C06DE7B6A}"/>
    <cellStyle name="Comma [0] 4 3 2 4 2 5 2" xfId="32355" xr:uid="{93B13384-858B-40CB-9E79-A6AF1079B016}"/>
    <cellStyle name="Comma [0] 4 3 2 4 2 6" xfId="55673" xr:uid="{578B74F2-8919-452F-B87F-CAC40018D26E}"/>
    <cellStyle name="Comma [0] 4 3 2 4 2 7" xfId="32351" xr:uid="{CC9B08A4-D3D8-4E22-BD09-22074157C71B}"/>
    <cellStyle name="Comma [0] 4 3 2 4 2 8" xfId="10484" xr:uid="{8DBDA26C-0C6A-480A-94B2-3D844C77A931}"/>
    <cellStyle name="Comma [0] 4 3 2 4 3" xfId="10489" xr:uid="{3287AA45-F94C-4782-8ACB-83B09031154D}"/>
    <cellStyle name="Comma [0] 4 3 2 4 3 2" xfId="32356" xr:uid="{856C124B-8E24-4666-ADD4-9433935CEA6A}"/>
    <cellStyle name="Comma [0] 4 3 2 4 4" xfId="10490" xr:uid="{1B398995-384B-4A94-A2B8-4B88844F85C3}"/>
    <cellStyle name="Comma [0] 4 3 2 4 4 2" xfId="32357" xr:uid="{F8686283-8BA1-4AA6-8FFC-BACB7730BCC9}"/>
    <cellStyle name="Comma [0] 4 3 2 4 5" xfId="10491" xr:uid="{94B3864B-A418-436E-B9F5-D007313DFBA0}"/>
    <cellStyle name="Comma [0] 4 3 2 4 5 2" xfId="32358" xr:uid="{517F2EDA-F92E-4C22-B4E1-442FC651E812}"/>
    <cellStyle name="Comma [0] 4 3 2 4 6" xfId="10492" xr:uid="{FF342801-2D3D-4FE5-BC05-190F85BA248D}"/>
    <cellStyle name="Comma [0] 4 3 2 4 6 2" xfId="32359" xr:uid="{3A951D25-2A9A-4B57-AED6-241A7CAA66A8}"/>
    <cellStyle name="Comma [0] 4 3 2 4 7" xfId="53731" xr:uid="{6642076D-C163-4A82-BDD4-B357BBA66AF3}"/>
    <cellStyle name="Comma [0] 4 3 2 4 8" xfId="32350" xr:uid="{117E6BA3-0B33-4DD0-BDDB-2B85E702D78E}"/>
    <cellStyle name="Comma [0] 4 3 2 4 9" xfId="10483" xr:uid="{3BDB9E38-09BA-46F8-ABAE-81BDFFD241B7}"/>
    <cellStyle name="Comma [0] 4 3 2 5" xfId="4317" xr:uid="{96454585-A34C-4B68-8B48-CBEAB96FF116}"/>
    <cellStyle name="Comma [0] 4 3 2 5 2" xfId="10494" xr:uid="{5C820120-F055-4620-B7A3-E9AA0AF37295}"/>
    <cellStyle name="Comma [0] 4 3 2 5 2 2" xfId="32361" xr:uid="{0675BF2D-4808-4DC5-9FA3-485DD360D19F}"/>
    <cellStyle name="Comma [0] 4 3 2 5 3" xfId="10495" xr:uid="{0B1D32BC-DFC2-4AE2-B66F-B78D01FDD90C}"/>
    <cellStyle name="Comma [0] 4 3 2 5 3 2" xfId="32362" xr:uid="{1594CD55-C3DA-4CB6-861F-06145F9DB265}"/>
    <cellStyle name="Comma [0] 4 3 2 5 4" xfId="10496" xr:uid="{198E4EE8-8380-4FEB-81D7-5DF5186E02F1}"/>
    <cellStyle name="Comma [0] 4 3 2 5 4 2" xfId="32363" xr:uid="{A0103957-E5B7-49E9-A2D1-6DD8B6F30A3C}"/>
    <cellStyle name="Comma [0] 4 3 2 5 5" xfId="10497" xr:uid="{1689CF23-E644-4CCD-B4E6-B828D595E69D}"/>
    <cellStyle name="Comma [0] 4 3 2 5 5 2" xfId="32364" xr:uid="{E653853D-2691-479F-8E48-7910EEAEE19A}"/>
    <cellStyle name="Comma [0] 4 3 2 5 6" xfId="54404" xr:uid="{82BE5BCC-E1CF-437D-839E-C25212277005}"/>
    <cellStyle name="Comma [0] 4 3 2 5 7" xfId="32360" xr:uid="{C340C520-A7DD-470B-A13B-202822937DEC}"/>
    <cellStyle name="Comma [0] 4 3 2 5 8" xfId="10493" xr:uid="{54704216-0D1D-49E5-9495-51B6393B93C8}"/>
    <cellStyle name="Comma [0] 4 3 2 6" xfId="2131" xr:uid="{10D7F9B9-F9A6-4E19-957F-05FF39E7F54E}"/>
    <cellStyle name="Comma [0] 4 3 2 6 2" xfId="10499" xr:uid="{284B7F0B-96DD-4BFC-955D-81AF1749679A}"/>
    <cellStyle name="Comma [0] 4 3 2 6 2 2" xfId="32366" xr:uid="{9806BC77-9127-4636-9A23-705958D3AA8C}"/>
    <cellStyle name="Comma [0] 4 3 2 6 3" xfId="10500" xr:uid="{F5F169DF-C86B-4E79-8735-C9A6AA45F7F2}"/>
    <cellStyle name="Comma [0] 4 3 2 6 3 2" xfId="32367" xr:uid="{FEC5CDBB-CBF2-4E9F-9591-37B0497D1F23}"/>
    <cellStyle name="Comma [0] 4 3 2 6 4" xfId="10501" xr:uid="{025BE8B4-E183-4F8B-BDA9-D25A2D0F42CE}"/>
    <cellStyle name="Comma [0] 4 3 2 6 4 2" xfId="32368" xr:uid="{0A560178-8A73-4366-B027-2A48F49EC139}"/>
    <cellStyle name="Comma [0] 4 3 2 6 5" xfId="52220" xr:uid="{67110BB9-E050-45E4-B968-1EAD7362C425}"/>
    <cellStyle name="Comma [0] 4 3 2 6 6" xfId="32365" xr:uid="{88CB1664-181C-402B-B0C8-037193E022A1}"/>
    <cellStyle name="Comma [0] 4 3 2 6 7" xfId="10498" xr:uid="{CCFBB843-988F-47C3-8A24-00E553E02D75}"/>
    <cellStyle name="Comma [0] 4 3 2 7" xfId="10502" xr:uid="{DCD3E90E-45DA-4737-AAF2-F5FB38174A88}"/>
    <cellStyle name="Comma [0] 4 3 2 7 2" xfId="32369" xr:uid="{A8544668-CB6E-405C-A267-86BBCB1A9DA2}"/>
    <cellStyle name="Comma [0] 4 3 2 8" xfId="10503" xr:uid="{0CC73B5D-CE24-4A3B-B5C2-F90CFC1D1472}"/>
    <cellStyle name="Comma [0] 4 3 2 8 2" xfId="32370" xr:uid="{028802B6-0718-4F16-8DC5-201109CFCE29}"/>
    <cellStyle name="Comma [0] 4 3 2 9" xfId="50700" xr:uid="{225A471E-2F4F-4B2D-BB80-F2DBCE91314C}"/>
    <cellStyle name="Comma [0] 4 3 3" xfId="863" xr:uid="{B01DCB35-6E70-48DF-B033-0C3DB916DD6F}"/>
    <cellStyle name="Comma [0] 4 3 3 2" xfId="4566" xr:uid="{A5432A52-5DF6-4723-9103-88AA0C781EDE}"/>
    <cellStyle name="Comma [0] 4 3 3 2 2" xfId="10506" xr:uid="{7D147FDF-C008-40E5-AC70-9C9D75C79F38}"/>
    <cellStyle name="Comma [0] 4 3 3 2 2 2" xfId="32373" xr:uid="{D5777F36-17CB-4081-B842-9541B7D40A5D}"/>
    <cellStyle name="Comma [0] 4 3 3 2 3" xfId="10507" xr:uid="{192B1872-A3CA-47BD-A297-D6D6CC392055}"/>
    <cellStyle name="Comma [0] 4 3 3 2 3 2" xfId="32374" xr:uid="{994CFA07-9AAB-4917-BEC9-497D1DA3A9BE}"/>
    <cellStyle name="Comma [0] 4 3 3 2 4" xfId="10508" xr:uid="{39AB6F6A-CAA0-4A8C-A2C4-ADE1F2BF893D}"/>
    <cellStyle name="Comma [0] 4 3 3 2 4 2" xfId="32375" xr:uid="{49192F06-2CBB-4598-B9A8-FF3DB6D8BC3E}"/>
    <cellStyle name="Comma [0] 4 3 3 2 5" xfId="10509" xr:uid="{83DFCEEC-7D17-4C84-8F51-E64AE19E4A65}"/>
    <cellStyle name="Comma [0] 4 3 3 2 5 2" xfId="32376" xr:uid="{8B6CB674-7FCA-4854-8BA2-54A4B383D840}"/>
    <cellStyle name="Comma [0] 4 3 3 2 6" xfId="54653" xr:uid="{7127AC4E-BD73-47BC-A22E-CB3C3F1AA36D}"/>
    <cellStyle name="Comma [0] 4 3 3 2 7" xfId="32372" xr:uid="{2383A1E8-C8E7-4C41-AF96-32A9B0F229E9}"/>
    <cellStyle name="Comma [0] 4 3 3 2 8" xfId="10505" xr:uid="{CCB28366-49A2-4206-A1ED-E39EE0566421}"/>
    <cellStyle name="Comma [0] 4 3 3 3" xfId="2901" xr:uid="{18815582-FB76-47CF-84A8-F1EEACE59652}"/>
    <cellStyle name="Comma [0] 4 3 3 3 2" xfId="10511" xr:uid="{65B0C6FB-17A3-478D-8374-41F9349F631A}"/>
    <cellStyle name="Comma [0] 4 3 3 3 2 2" xfId="32378" xr:uid="{0852DAE4-35B5-416A-A449-F14A8F6980DD}"/>
    <cellStyle name="Comma [0] 4 3 3 3 3" xfId="10512" xr:uid="{38F162A4-1005-402F-A05D-E00764ED28D7}"/>
    <cellStyle name="Comma [0] 4 3 3 3 3 2" xfId="32379" xr:uid="{3EAF4EEE-B905-4B65-A9D4-711B5F5B6771}"/>
    <cellStyle name="Comma [0] 4 3 3 3 4" xfId="10513" xr:uid="{BBC9B5B1-F39B-4CA8-8183-107FF2EBEBC0}"/>
    <cellStyle name="Comma [0] 4 3 3 3 4 2" xfId="32380" xr:uid="{7C5862EC-31C9-41E1-9C19-E72234C90B47}"/>
    <cellStyle name="Comma [0] 4 3 3 3 5" xfId="52988" xr:uid="{354E2BB2-CE4A-44AD-A7C6-D17D16BE1670}"/>
    <cellStyle name="Comma [0] 4 3 3 3 6" xfId="32377" xr:uid="{1CA433B0-0A61-492A-9CBB-C7655667EB5E}"/>
    <cellStyle name="Comma [0] 4 3 3 3 7" xfId="10510" xr:uid="{6703478A-D795-4477-9ECA-2F176519DA39}"/>
    <cellStyle name="Comma [0] 4 3 3 4" xfId="10514" xr:uid="{0DD60EFE-4593-48F6-A6C6-399C2AA7BBD0}"/>
    <cellStyle name="Comma [0] 4 3 3 4 2" xfId="32381" xr:uid="{70E53417-B2D9-4ADD-AE08-84B7D2C25C16}"/>
    <cellStyle name="Comma [0] 4 3 3 5" xfId="10515" xr:uid="{392290E4-6C9E-4687-9902-2FBDE3ECC391}"/>
    <cellStyle name="Comma [0] 4 3 3 5 2" xfId="32382" xr:uid="{32299B2D-C8FA-4E48-80DE-635B7C3BDD56}"/>
    <cellStyle name="Comma [0] 4 3 3 6" xfId="50955" xr:uid="{DEFC004F-49F9-43F8-9AA5-9EF31DC02C1C}"/>
    <cellStyle name="Comma [0] 4 3 3 7" xfId="32371" xr:uid="{34054855-D0D6-4146-A6C8-BB098B92A655}"/>
    <cellStyle name="Comma [0] 4 3 3 8" xfId="10504" xr:uid="{D912F141-3B29-4A71-8DA9-E460355881AD}"/>
    <cellStyle name="Comma [0] 4 3 4" xfId="1358" xr:uid="{FDBF9080-D437-486B-BB8C-9B959D60F4DD}"/>
    <cellStyle name="Comma [0] 4 3 4 2" xfId="5035" xr:uid="{3D886119-8FF1-443E-900C-83654E3638B3}"/>
    <cellStyle name="Comma [0] 4 3 4 2 2" xfId="10518" xr:uid="{C46CB3AC-8205-40B9-A621-2D4ED439D7EE}"/>
    <cellStyle name="Comma [0] 4 3 4 2 2 2" xfId="32385" xr:uid="{B1800414-E234-47BD-8B78-4BA9C64D999D}"/>
    <cellStyle name="Comma [0] 4 3 4 2 3" xfId="10519" xr:uid="{CF3FE7D8-973A-4754-9A02-324A3163A7D2}"/>
    <cellStyle name="Comma [0] 4 3 4 2 3 2" xfId="32386" xr:uid="{C09D5E18-016E-496A-A20D-6495A1D23B70}"/>
    <cellStyle name="Comma [0] 4 3 4 2 4" xfId="10520" xr:uid="{37E0EF40-8D89-48D7-A6A8-A434E1349CCD}"/>
    <cellStyle name="Comma [0] 4 3 4 2 4 2" xfId="32387" xr:uid="{0BC607CA-050E-43F9-A243-54281EBEE82E}"/>
    <cellStyle name="Comma [0] 4 3 4 2 5" xfId="10521" xr:uid="{19000AF0-9F45-4577-84F2-F6F88A676FE5}"/>
    <cellStyle name="Comma [0] 4 3 4 2 5 2" xfId="32388" xr:uid="{959A99D4-D143-4380-9195-7EC43C9445C4}"/>
    <cellStyle name="Comma [0] 4 3 4 2 6" xfId="55122" xr:uid="{739E81F4-9497-43BA-A3CD-88C01EE91FA8}"/>
    <cellStyle name="Comma [0] 4 3 4 2 7" xfId="32384" xr:uid="{7DC08856-B42A-4F66-B8FE-117DCE605EC8}"/>
    <cellStyle name="Comma [0] 4 3 4 2 8" xfId="10517" xr:uid="{973C11B8-EB81-4936-9C2D-D583C90F7126}"/>
    <cellStyle name="Comma [0] 4 3 4 3" xfId="2404" xr:uid="{FDA74E4E-CAB0-44F8-8405-D72E03AAE171}"/>
    <cellStyle name="Comma [0] 4 3 4 3 2" xfId="10523" xr:uid="{353E114E-845A-40DC-9157-8E06D931E589}"/>
    <cellStyle name="Comma [0] 4 3 4 3 2 2" xfId="32390" xr:uid="{62D78F5D-A403-4682-88F0-8D3D0CA9F16A}"/>
    <cellStyle name="Comma [0] 4 3 4 3 3" xfId="10524" xr:uid="{1F3FADAA-4988-4240-8A15-64C36A22EE9D}"/>
    <cellStyle name="Comma [0] 4 3 4 3 3 2" xfId="32391" xr:uid="{A400A0EF-192E-41B2-9697-35FD2AF753F2}"/>
    <cellStyle name="Comma [0] 4 3 4 3 4" xfId="10525" xr:uid="{847C5186-2027-4CE1-B20E-8560CBBE4968}"/>
    <cellStyle name="Comma [0] 4 3 4 3 4 2" xfId="32392" xr:uid="{27146590-BAC7-420F-A555-9C6C0DE206EA}"/>
    <cellStyle name="Comma [0] 4 3 4 3 5" xfId="52492" xr:uid="{3B9A84DE-6FA8-480D-92C4-9B020F6F936A}"/>
    <cellStyle name="Comma [0] 4 3 4 3 6" xfId="32389" xr:uid="{DB1EEE57-7A75-4DB3-B669-9BFED815E061}"/>
    <cellStyle name="Comma [0] 4 3 4 3 7" xfId="10522" xr:uid="{149E588A-2D0B-4A61-9F14-E979E5DB583A}"/>
    <cellStyle name="Comma [0] 4 3 4 4" xfId="10526" xr:uid="{2902C418-6B89-47BB-9BFD-250EC08CBF64}"/>
    <cellStyle name="Comma [0] 4 3 4 4 2" xfId="32393" xr:uid="{38A670B9-9A1C-431A-854E-3BD1F42DE304}"/>
    <cellStyle name="Comma [0] 4 3 4 5" xfId="10527" xr:uid="{6A0AF410-2603-4569-8AF5-7DCB8A191798}"/>
    <cellStyle name="Comma [0] 4 3 4 5 2" xfId="32394" xr:uid="{B232CC0E-880A-4E9B-A52B-C2E1BD42ACA0}"/>
    <cellStyle name="Comma [0] 4 3 4 6" xfId="51450" xr:uid="{AF68F793-215D-4EDD-BF39-505F98CF6376}"/>
    <cellStyle name="Comma [0] 4 3 4 7" xfId="32383" xr:uid="{96F1E7C6-F04F-447C-B7B7-F85A45A8316D}"/>
    <cellStyle name="Comma [0] 4 3 4 8" xfId="10516" xr:uid="{5F995D94-6AE5-4FE8-BF75-638B8EFA0B36}"/>
    <cellStyle name="Comma [0] 4 3 5" xfId="3395" xr:uid="{0679E38B-0676-49B4-B71A-ABB2E846BA20}"/>
    <cellStyle name="Comma [0] 4 3 5 2" xfId="5402" xr:uid="{4A98B268-C305-45B6-AE16-EDE8C28AD4E8}"/>
    <cellStyle name="Comma [0] 4 3 5 2 2" xfId="10530" xr:uid="{07711F92-EC2C-4B11-97C7-99075AC7D105}"/>
    <cellStyle name="Comma [0] 4 3 5 2 2 2" xfId="32397" xr:uid="{B01F0115-A3E7-45A9-BE9F-14EB3F778A7B}"/>
    <cellStyle name="Comma [0] 4 3 5 2 3" xfId="10531" xr:uid="{DD919D72-7803-44C1-B00D-FB8F41B28764}"/>
    <cellStyle name="Comma [0] 4 3 5 2 3 2" xfId="32398" xr:uid="{654BE5DB-5654-4123-95FE-EBFB71B9F674}"/>
    <cellStyle name="Comma [0] 4 3 5 2 4" xfId="10532" xr:uid="{379426CA-AF6C-400E-B440-C96B88FBFC4E}"/>
    <cellStyle name="Comma [0] 4 3 5 2 4 2" xfId="32399" xr:uid="{9390C14E-F864-422A-A1C3-9EA78B53BB06}"/>
    <cellStyle name="Comma [0] 4 3 5 2 5" xfId="10533" xr:uid="{C535745B-266B-4D0F-A571-B8C65DAC2504}"/>
    <cellStyle name="Comma [0] 4 3 5 2 5 2" xfId="32400" xr:uid="{1D15AB49-FC30-4506-8E4C-16BF91A27D14}"/>
    <cellStyle name="Comma [0] 4 3 5 2 6" xfId="55489" xr:uid="{023EAEDF-67F6-47A0-9B48-799318723E1E}"/>
    <cellStyle name="Comma [0] 4 3 5 2 7" xfId="32396" xr:uid="{05858760-0946-406D-A548-72C28D4B4B30}"/>
    <cellStyle name="Comma [0] 4 3 5 2 8" xfId="10529" xr:uid="{84020F2D-9F07-49BE-88D1-19DC9805AE4A}"/>
    <cellStyle name="Comma [0] 4 3 5 3" xfId="10534" xr:uid="{A4043614-03C1-457E-888E-5A818BF76E6A}"/>
    <cellStyle name="Comma [0] 4 3 5 3 2" xfId="32401" xr:uid="{73CA4899-6D44-47EB-B2F8-425B73BA7266}"/>
    <cellStyle name="Comma [0] 4 3 5 4" xfId="10535" xr:uid="{DC308FF2-2C0A-427F-9678-1EAB405552E8}"/>
    <cellStyle name="Comma [0] 4 3 5 4 2" xfId="32402" xr:uid="{011310B4-1F72-49D8-8E52-D42560FBB81F}"/>
    <cellStyle name="Comma [0] 4 3 5 5" xfId="10536" xr:uid="{A68BBAE6-6257-40E5-B949-FFCB9C0D82CE}"/>
    <cellStyle name="Comma [0] 4 3 5 5 2" xfId="32403" xr:uid="{18B891BE-7D1C-49B1-BB45-E120B30DCADF}"/>
    <cellStyle name="Comma [0] 4 3 5 6" xfId="10537" xr:uid="{11EB2805-C1DC-4E42-8786-4A86EE2F4D33}"/>
    <cellStyle name="Comma [0] 4 3 5 6 2" xfId="32404" xr:uid="{02EC6A5F-2BBF-4E4A-BA50-CD872C34F095}"/>
    <cellStyle name="Comma [0] 4 3 5 7" xfId="53482" xr:uid="{DC04C4CD-AF4A-42E0-B237-D1181D91D632}"/>
    <cellStyle name="Comma [0] 4 3 5 8" xfId="32395" xr:uid="{D7981888-6EB3-4C74-9FDC-05F9A74BE077}"/>
    <cellStyle name="Comma [0] 4 3 5 9" xfId="10528" xr:uid="{C111097B-300D-41A1-AB5E-EBD8555B4630}"/>
    <cellStyle name="Comma [0] 4 3 6" xfId="4028" xr:uid="{620D5008-423D-4265-BE6B-F2E465D37475}"/>
    <cellStyle name="Comma [0] 4 3 6 2" xfId="10539" xr:uid="{83346257-AE3B-4266-B4DF-C7E525811C5B}"/>
    <cellStyle name="Comma [0] 4 3 6 2 2" xfId="32406" xr:uid="{93C5FB3E-84CE-44D1-9786-9B5F11FB7383}"/>
    <cellStyle name="Comma [0] 4 3 6 3" xfId="10540" xr:uid="{0A035146-0498-4B2B-8830-BCFDCA12A200}"/>
    <cellStyle name="Comma [0] 4 3 6 3 2" xfId="32407" xr:uid="{36B0F899-995C-458A-B1F8-388C39DC6BB7}"/>
    <cellStyle name="Comma [0] 4 3 6 4" xfId="10541" xr:uid="{F03281BA-C38E-4C93-A1AC-4A7C61E185FD}"/>
    <cellStyle name="Comma [0] 4 3 6 4 2" xfId="32408" xr:uid="{6A8F1B30-E38E-4544-BA82-4ACB60A12260}"/>
    <cellStyle name="Comma [0] 4 3 6 5" xfId="10542" xr:uid="{2EDF78FB-FC4B-4CBE-BC8C-DAB9233DAC85}"/>
    <cellStyle name="Comma [0] 4 3 6 5 2" xfId="32409" xr:uid="{2D421CD5-9933-42B6-8B0F-031973C4AD09}"/>
    <cellStyle name="Comma [0] 4 3 6 6" xfId="54115" xr:uid="{C0A7DCC1-8E36-4834-8088-74C845CFDC58}"/>
    <cellStyle name="Comma [0] 4 3 6 7" xfId="32405" xr:uid="{112621C6-2302-4184-9BB4-B2330A344502}"/>
    <cellStyle name="Comma [0] 4 3 6 8" xfId="10538" xr:uid="{BA57F09B-C046-4D61-AB62-7E842A55FA69}"/>
    <cellStyle name="Comma [0] 4 3 7" xfId="1884" xr:uid="{27FFA28E-247D-4989-8703-26FEA5551CA7}"/>
    <cellStyle name="Comma [0] 4 3 7 2" xfId="10544" xr:uid="{2593BBA0-1FCC-47BE-B7FB-B5DB2A80A939}"/>
    <cellStyle name="Comma [0] 4 3 7 2 2" xfId="32411" xr:uid="{3E3B22A6-69F0-43FA-B03F-77DA11DE95D0}"/>
    <cellStyle name="Comma [0] 4 3 7 3" xfId="10545" xr:uid="{FD79D762-169F-43AC-9DE7-E960B53E8D30}"/>
    <cellStyle name="Comma [0] 4 3 7 3 2" xfId="32412" xr:uid="{EBC78826-48CD-4148-A45A-01AB94684607}"/>
    <cellStyle name="Comma [0] 4 3 7 4" xfId="10546" xr:uid="{178C66A3-7BD4-4E10-A73E-42061648F940}"/>
    <cellStyle name="Comma [0] 4 3 7 4 2" xfId="32413" xr:uid="{96EE6F87-5661-428A-B786-ABB38B7D2C66}"/>
    <cellStyle name="Comma [0] 4 3 7 5" xfId="51973" xr:uid="{4BF90641-6010-4CDA-B968-B8E93F8BB982}"/>
    <cellStyle name="Comma [0] 4 3 7 6" xfId="32410" xr:uid="{22F64A7B-4ED2-4202-8DD9-26F68519551C}"/>
    <cellStyle name="Comma [0] 4 3 7 7" xfId="10543" xr:uid="{4A325E84-227B-464E-8D3C-5F069A3290AE}"/>
    <cellStyle name="Comma [0] 4 3 8" xfId="10547" xr:uid="{43CF6658-2CA1-4E90-A5BB-07F82AF309AF}"/>
    <cellStyle name="Comma [0] 4 3 8 2" xfId="32414" xr:uid="{591373AB-C35E-4E18-AA64-FFA3E7CF0400}"/>
    <cellStyle name="Comma [0] 4 3 9" xfId="10548" xr:uid="{5A8EAAAE-2050-495F-8A42-40138160ADD4}"/>
    <cellStyle name="Comma [0] 4 3 9 2" xfId="32415" xr:uid="{4F07F206-9C71-41C8-A8A9-F28DAA0EEB6C}"/>
    <cellStyle name="Comma [0] 4 4" xfId="484" xr:uid="{3D86665B-8009-4CB1-A663-24089C2B0410}"/>
    <cellStyle name="Comma [0] 4 4 10" xfId="32416" xr:uid="{B3B68D13-C8DD-405B-9404-D8D4A6D3AE8E}"/>
    <cellStyle name="Comma [0] 4 4 11" xfId="10549" xr:uid="{C9AF0335-FE15-4D25-874E-085648E6B9B2}"/>
    <cellStyle name="Comma [0] 4 4 2" xfId="989" xr:uid="{53E6BC3F-741F-4182-AFAD-9391DD7ABAF0}"/>
    <cellStyle name="Comma [0] 4 4 2 2" xfId="4692" xr:uid="{9E0A961E-96FC-4BBC-8D6E-9056BD320A4E}"/>
    <cellStyle name="Comma [0] 4 4 2 2 2" xfId="10552" xr:uid="{8C36930E-B27B-46D7-A02F-885F15DEBBC2}"/>
    <cellStyle name="Comma [0] 4 4 2 2 2 2" xfId="32419" xr:uid="{3C932D77-7F76-4B60-9160-E92D6B158492}"/>
    <cellStyle name="Comma [0] 4 4 2 2 3" xfId="10553" xr:uid="{B0A7BCB2-A53D-47DA-8233-62AAC0797A10}"/>
    <cellStyle name="Comma [0] 4 4 2 2 3 2" xfId="32420" xr:uid="{831BFD7D-B7DA-4117-9F97-BEFEA47521D6}"/>
    <cellStyle name="Comma [0] 4 4 2 2 4" xfId="10554" xr:uid="{31477A94-4153-48A4-90F7-A0A640540D62}"/>
    <cellStyle name="Comma [0] 4 4 2 2 4 2" xfId="32421" xr:uid="{5964F13C-D949-4A52-A65D-DA5751575564}"/>
    <cellStyle name="Comma [0] 4 4 2 2 5" xfId="10555" xr:uid="{0A151C67-7786-4BDC-97E6-16C9072EAA11}"/>
    <cellStyle name="Comma [0] 4 4 2 2 5 2" xfId="32422" xr:uid="{2182A1A2-D850-4CCD-8A5D-143A7B0AF415}"/>
    <cellStyle name="Comma [0] 4 4 2 2 6" xfId="54779" xr:uid="{A48AA836-EF0B-4A78-B6F5-824EF0BC73B8}"/>
    <cellStyle name="Comma [0] 4 4 2 2 7" xfId="32418" xr:uid="{87F86131-3803-4F06-BBA1-98C3F42D092C}"/>
    <cellStyle name="Comma [0] 4 4 2 2 8" xfId="10551" xr:uid="{FC7D03B3-0197-486A-9CD5-DE40D5CAEFB8}"/>
    <cellStyle name="Comma [0] 4 4 2 3" xfId="3027" xr:uid="{573BE42B-500A-46E2-85DF-7CDF1A52C723}"/>
    <cellStyle name="Comma [0] 4 4 2 3 2" xfId="10557" xr:uid="{DD6C1065-7410-4630-8E39-781143A862A3}"/>
    <cellStyle name="Comma [0] 4 4 2 3 2 2" xfId="32424" xr:uid="{297B71EB-DFF1-4E96-9D63-E408C1EC433C}"/>
    <cellStyle name="Comma [0] 4 4 2 3 3" xfId="10558" xr:uid="{C7654CD7-9012-4276-B8C5-82A9E7A41752}"/>
    <cellStyle name="Comma [0] 4 4 2 3 3 2" xfId="32425" xr:uid="{E4690EEC-513B-4B34-B9A9-92E1DACDF79D}"/>
    <cellStyle name="Comma [0] 4 4 2 3 4" xfId="10559" xr:uid="{25868867-AEF8-4B1B-B373-8C6DD45079B3}"/>
    <cellStyle name="Comma [0] 4 4 2 3 4 2" xfId="32426" xr:uid="{41EA3115-4F5B-4CF9-AAC8-3BD378618041}"/>
    <cellStyle name="Comma [0] 4 4 2 3 5" xfId="53114" xr:uid="{40EC9EB0-AA3C-450D-A4C8-2E84A93DAE95}"/>
    <cellStyle name="Comma [0] 4 4 2 3 6" xfId="32423" xr:uid="{B6F07F4C-EE1F-4278-886E-417EA55E2D9C}"/>
    <cellStyle name="Comma [0] 4 4 2 3 7" xfId="10556" xr:uid="{DE171B68-1C5C-4138-81BE-0B2567E8A853}"/>
    <cellStyle name="Comma [0] 4 4 2 4" xfId="10560" xr:uid="{80788DFA-1B3C-439E-9C47-57F2CB8DD86C}"/>
    <cellStyle name="Comma [0] 4 4 2 4 2" xfId="32427" xr:uid="{CD1BB050-C793-4409-9A96-7EA41B46BBFE}"/>
    <cellStyle name="Comma [0] 4 4 2 5" xfId="10561" xr:uid="{C08F1B3D-E960-4173-B2F0-AA4DA8149D2C}"/>
    <cellStyle name="Comma [0] 4 4 2 5 2" xfId="32428" xr:uid="{4D20E282-1417-4224-8F66-D9D660449968}"/>
    <cellStyle name="Comma [0] 4 4 2 6" xfId="51081" xr:uid="{AE7FEEB4-1042-406F-A9FB-F263D8BC5B97}"/>
    <cellStyle name="Comma [0] 4 4 2 7" xfId="32417" xr:uid="{BBE8776A-DB8D-4BC9-9AED-146256554D35}"/>
    <cellStyle name="Comma [0] 4 4 2 8" xfId="10550" xr:uid="{0B294863-23B1-44B8-81CE-9B6865C1B169}"/>
    <cellStyle name="Comma [0] 4 4 3" xfId="1483" xr:uid="{38148F04-0AC5-49D0-8F2A-844021885765}"/>
    <cellStyle name="Comma [0] 4 4 3 2" xfId="5126" xr:uid="{33DB814E-CBC3-4A05-BF00-94D31D8462A9}"/>
    <cellStyle name="Comma [0] 4 4 3 2 2" xfId="10564" xr:uid="{7E454884-287E-49E7-B71D-8B91374A4CA2}"/>
    <cellStyle name="Comma [0] 4 4 3 2 2 2" xfId="32431" xr:uid="{6B8BCC22-FA28-4834-AF5F-BFA9FC8F96E4}"/>
    <cellStyle name="Comma [0] 4 4 3 2 3" xfId="10565" xr:uid="{14F21EB3-4CDE-4461-B358-31E4D97C0588}"/>
    <cellStyle name="Comma [0] 4 4 3 2 3 2" xfId="32432" xr:uid="{A184D9BF-B5F2-482E-AB8D-A858F39F0960}"/>
    <cellStyle name="Comma [0] 4 4 3 2 4" xfId="10566" xr:uid="{A512B514-BD86-4D80-AD09-A14A9EC68447}"/>
    <cellStyle name="Comma [0] 4 4 3 2 4 2" xfId="32433" xr:uid="{A7D060E0-20E7-41AE-8D5C-685D0B1DE2D1}"/>
    <cellStyle name="Comma [0] 4 4 3 2 5" xfId="10567" xr:uid="{EC5EBF46-6C59-4468-9D6E-657203962DA3}"/>
    <cellStyle name="Comma [0] 4 4 3 2 5 2" xfId="32434" xr:uid="{461407EC-B1C0-4CD5-9256-408BFAAC6E2C}"/>
    <cellStyle name="Comma [0] 4 4 3 2 6" xfId="55213" xr:uid="{142E56E3-5101-47A1-8DD2-A0F198525653}"/>
    <cellStyle name="Comma [0] 4 4 3 2 7" xfId="32430" xr:uid="{86CC7EF7-81B1-4B14-B94E-72DE94B50327}"/>
    <cellStyle name="Comma [0] 4 4 3 2 8" xfId="10563" xr:uid="{70DF6593-4469-4C43-8FCD-E1ADC9AAC8B0}"/>
    <cellStyle name="Comma [0] 4 4 3 3" xfId="2530" xr:uid="{FFA046BD-623D-4900-A0AE-4DF6C9311812}"/>
    <cellStyle name="Comma [0] 4 4 3 3 2" xfId="10569" xr:uid="{D406F839-7CD1-4A63-A748-43EB8DDF1146}"/>
    <cellStyle name="Comma [0] 4 4 3 3 2 2" xfId="32436" xr:uid="{FA221175-865B-4EE9-8DE0-1BC64F9CC779}"/>
    <cellStyle name="Comma [0] 4 4 3 3 3" xfId="10570" xr:uid="{49DA4754-281F-4657-93F2-7E920DE95EEE}"/>
    <cellStyle name="Comma [0] 4 4 3 3 3 2" xfId="32437" xr:uid="{EBB104DC-9E71-4E05-AB55-F773897A3ACC}"/>
    <cellStyle name="Comma [0] 4 4 3 3 4" xfId="10571" xr:uid="{D2D54F29-3F17-462F-8729-FF75225F5A89}"/>
    <cellStyle name="Comma [0] 4 4 3 3 4 2" xfId="32438" xr:uid="{CCF7FB82-CC2D-4792-B488-09BD743F3AA2}"/>
    <cellStyle name="Comma [0] 4 4 3 3 5" xfId="52618" xr:uid="{6424861C-EDD2-4CC3-860A-2C1B3C95F2C2}"/>
    <cellStyle name="Comma [0] 4 4 3 3 6" xfId="32435" xr:uid="{6A6EFBA8-B189-4CAF-86D0-5E7EE9083D21}"/>
    <cellStyle name="Comma [0] 4 4 3 3 7" xfId="10568" xr:uid="{38DC7D6F-4764-49E4-9D97-CCE45BEE0B7F}"/>
    <cellStyle name="Comma [0] 4 4 3 4" xfId="10572" xr:uid="{E9640762-AF6D-40CE-BD38-6236441C2241}"/>
    <cellStyle name="Comma [0] 4 4 3 4 2" xfId="32439" xr:uid="{65EF11B8-8371-4DFD-B65F-F51FB484E75B}"/>
    <cellStyle name="Comma [0] 4 4 3 5" xfId="10573" xr:uid="{420B153A-CDAB-4ADC-A3EC-B07945F9219F}"/>
    <cellStyle name="Comma [0] 4 4 3 5 2" xfId="32440" xr:uid="{7F3E66E4-9E31-4AE7-ACC6-EFFFBEA12581}"/>
    <cellStyle name="Comma [0] 4 4 3 6" xfId="51575" xr:uid="{DF14BB2E-9B0E-4EFC-92E3-057079FED92A}"/>
    <cellStyle name="Comma [0] 4 4 3 7" xfId="32429" xr:uid="{8052C117-BADE-4B4C-AE45-9D2AE5956A5C}"/>
    <cellStyle name="Comma [0] 4 4 3 8" xfId="10562" xr:uid="{464712DC-A595-42FE-9CDE-BF0645CF370A}"/>
    <cellStyle name="Comma [0] 4 4 4" xfId="3522" xr:uid="{F7FAAF25-2C41-4626-8217-1061D0982315}"/>
    <cellStyle name="Comma [0] 4 4 4 2" xfId="5494" xr:uid="{281054A8-E3C2-4FDC-95AF-2A283B32CCEC}"/>
    <cellStyle name="Comma [0] 4 4 4 2 2" xfId="10576" xr:uid="{C4F75D81-DF90-4DA7-810A-71B1D24DE342}"/>
    <cellStyle name="Comma [0] 4 4 4 2 2 2" xfId="32443" xr:uid="{E90730F0-9B51-43AE-82F5-38A5E7156116}"/>
    <cellStyle name="Comma [0] 4 4 4 2 3" xfId="10577" xr:uid="{9D6F66E8-D61D-4CDF-AEEA-AB36DCB95ECD}"/>
    <cellStyle name="Comma [0] 4 4 4 2 3 2" xfId="32444" xr:uid="{A07AB60D-0148-46BC-B514-B0CFE1A3A940}"/>
    <cellStyle name="Comma [0] 4 4 4 2 4" xfId="10578" xr:uid="{4F9F9546-980B-4405-A837-76A0667036B2}"/>
    <cellStyle name="Comma [0] 4 4 4 2 4 2" xfId="32445" xr:uid="{0081F63D-08A1-4289-9155-F4C78EEC8E3F}"/>
    <cellStyle name="Comma [0] 4 4 4 2 5" xfId="10579" xr:uid="{285CC9C0-6537-41ED-B580-3915DDEC16C4}"/>
    <cellStyle name="Comma [0] 4 4 4 2 5 2" xfId="32446" xr:uid="{474BF526-F25E-4600-8220-2E3507061FAC}"/>
    <cellStyle name="Comma [0] 4 4 4 2 6" xfId="55581" xr:uid="{9510B815-B50A-426D-8928-551BA6276AA1}"/>
    <cellStyle name="Comma [0] 4 4 4 2 7" xfId="32442" xr:uid="{1B265135-57E6-4CA1-896C-26EB20625B6B}"/>
    <cellStyle name="Comma [0] 4 4 4 2 8" xfId="10575" xr:uid="{BEB1D73D-55FA-4868-8518-8C9DF000F4D1}"/>
    <cellStyle name="Comma [0] 4 4 4 3" xfId="10580" xr:uid="{51C27D9E-CDCA-4B04-82E6-C70434AEF306}"/>
    <cellStyle name="Comma [0] 4 4 4 3 2" xfId="32447" xr:uid="{EDF10D54-9AA4-4ADD-BA9E-D4BF7785470D}"/>
    <cellStyle name="Comma [0] 4 4 4 4" xfId="10581" xr:uid="{F2FC89FD-312D-40C7-9BA1-C792DC3E0C4F}"/>
    <cellStyle name="Comma [0] 4 4 4 4 2" xfId="32448" xr:uid="{9D2F244D-3402-45DF-A6CC-D155453AD8F7}"/>
    <cellStyle name="Comma [0] 4 4 4 5" xfId="10582" xr:uid="{AC2672C1-6814-4A0F-B96F-D762DE9DA01C}"/>
    <cellStyle name="Comma [0] 4 4 4 5 2" xfId="32449" xr:uid="{143064CA-8596-4D44-8769-F3D354E1D3BE}"/>
    <cellStyle name="Comma [0] 4 4 4 6" xfId="10583" xr:uid="{4826F112-309C-4DED-9EA0-E9149D2667DA}"/>
    <cellStyle name="Comma [0] 4 4 4 6 2" xfId="32450" xr:uid="{F2E5E146-30BF-475A-88D7-254938DC134A}"/>
    <cellStyle name="Comma [0] 4 4 4 7" xfId="53609" xr:uid="{BDB870D2-BDA0-4DBD-87CA-E8932075D8BD}"/>
    <cellStyle name="Comma [0] 4 4 4 8" xfId="32441" xr:uid="{4CC89E32-DDE6-461A-BD3C-7AF1258B9676}"/>
    <cellStyle name="Comma [0] 4 4 4 9" xfId="10574" xr:uid="{D36B17B3-9B7A-4237-A051-710AEEE8EAE1}"/>
    <cellStyle name="Comma [0] 4 4 5" xfId="4195" xr:uid="{46A48533-4A87-4743-86A1-E519B303AAA6}"/>
    <cellStyle name="Comma [0] 4 4 5 2" xfId="10585" xr:uid="{EB409851-8367-4E38-AE6E-7AC801E7F237}"/>
    <cellStyle name="Comma [0] 4 4 5 2 2" xfId="32452" xr:uid="{2634CDEA-D1BC-4AB9-BE2E-84C50357947E}"/>
    <cellStyle name="Comma [0] 4 4 5 3" xfId="10586" xr:uid="{BC83E963-70FD-42AB-96C1-2CC39547A3FB}"/>
    <cellStyle name="Comma [0] 4 4 5 3 2" xfId="32453" xr:uid="{144D6EB5-66A0-49FB-AF74-49DFD1E4E263}"/>
    <cellStyle name="Comma [0] 4 4 5 4" xfId="10587" xr:uid="{73053DD6-6ECA-4096-825D-80DF53F3A28E}"/>
    <cellStyle name="Comma [0] 4 4 5 4 2" xfId="32454" xr:uid="{0C0DD943-3BBA-4D7E-A4D3-65DE13358535}"/>
    <cellStyle name="Comma [0] 4 4 5 5" xfId="10588" xr:uid="{EAC517D2-C6CC-4546-A069-032CFC8EE3A8}"/>
    <cellStyle name="Comma [0] 4 4 5 5 2" xfId="32455" xr:uid="{FF348B5C-6D30-4C75-A795-5120B6C9CD95}"/>
    <cellStyle name="Comma [0] 4 4 5 6" xfId="54282" xr:uid="{64F50BA2-EAA9-4142-8E2A-FC6E09A14552}"/>
    <cellStyle name="Comma [0] 4 4 5 7" xfId="32451" xr:uid="{9430CF1D-76B0-4271-B3D2-2CAF89915553}"/>
    <cellStyle name="Comma [0] 4 4 5 8" xfId="10584" xr:uid="{D9271C2E-A997-4B91-9887-614CAA69E26E}"/>
    <cellStyle name="Comma [0] 4 4 6" xfId="2009" xr:uid="{78915E3D-6F57-46D8-AEB0-04646CF99C88}"/>
    <cellStyle name="Comma [0] 4 4 6 2" xfId="10590" xr:uid="{5075CE84-478C-41B8-A67A-F24DE84723A0}"/>
    <cellStyle name="Comma [0] 4 4 6 2 2" xfId="32457" xr:uid="{17888AD2-21D3-4F33-AA11-3F4B3FA9D34E}"/>
    <cellStyle name="Comma [0] 4 4 6 3" xfId="10591" xr:uid="{6B7BEFC9-5E21-41E3-A75D-0A22A6784573}"/>
    <cellStyle name="Comma [0] 4 4 6 3 2" xfId="32458" xr:uid="{EE18A894-245F-44BB-AC36-E5464191F3BF}"/>
    <cellStyle name="Comma [0] 4 4 6 4" xfId="10592" xr:uid="{6963B83B-F91C-42E7-AB23-66B0D57A76F1}"/>
    <cellStyle name="Comma [0] 4 4 6 4 2" xfId="32459" xr:uid="{7D84078A-3755-42F9-AD23-347F0A82B7A3}"/>
    <cellStyle name="Comma [0] 4 4 6 5" xfId="52098" xr:uid="{36D38E75-4E6D-4473-AC7D-8A9951A2BDD0}"/>
    <cellStyle name="Comma [0] 4 4 6 6" xfId="32456" xr:uid="{7BADB206-DF2F-45D6-BA89-F0157077EA75}"/>
    <cellStyle name="Comma [0] 4 4 6 7" xfId="10589" xr:uid="{4F0FAEF1-4FDB-47EC-B813-8F1B057E0AC1}"/>
    <cellStyle name="Comma [0] 4 4 7" xfId="10593" xr:uid="{2D6A946E-726C-4D08-8AD1-D1EFB8493434}"/>
    <cellStyle name="Comma [0] 4 4 7 2" xfId="32460" xr:uid="{9A34BDDA-4786-4457-A682-4712A5173D63}"/>
    <cellStyle name="Comma [0] 4 4 8" xfId="10594" xr:uid="{A4EB86FD-FD45-45D3-A6AB-05852064619D}"/>
    <cellStyle name="Comma [0] 4 4 8 2" xfId="32461" xr:uid="{C28C5649-DE34-4C57-9A10-7053D47CF15C}"/>
    <cellStyle name="Comma [0] 4 4 9" xfId="50578" xr:uid="{FBE64D97-DD9C-4864-8F6F-6F2586C9A200}"/>
    <cellStyle name="Comma [0] 4 5" xfId="741" xr:uid="{E677DAA8-B68F-4ABF-B077-BFAA7CD3078D}"/>
    <cellStyle name="Comma [0] 4 5 2" xfId="4444" xr:uid="{520470A1-64C0-41D0-8593-EDE79DA21CE0}"/>
    <cellStyle name="Comma [0] 4 5 2 2" xfId="10597" xr:uid="{334784ED-7554-4882-AE0D-63B07AC2F4B4}"/>
    <cellStyle name="Comma [0] 4 5 2 2 2" xfId="32464" xr:uid="{BE49D588-E4D7-450A-8B10-704C0C6E8CA5}"/>
    <cellStyle name="Comma [0] 4 5 2 3" xfId="10598" xr:uid="{11115864-9C0C-4AED-82AC-C854F8F81BCA}"/>
    <cellStyle name="Comma [0] 4 5 2 3 2" xfId="32465" xr:uid="{0D7A6539-A969-410A-94F0-982A548F2580}"/>
    <cellStyle name="Comma [0] 4 5 2 4" xfId="10599" xr:uid="{16C4BAB5-7185-46BD-8160-4C4631AB69EE}"/>
    <cellStyle name="Comma [0] 4 5 2 4 2" xfId="32466" xr:uid="{2AD67BF5-1387-4553-8472-AC046B57FD4A}"/>
    <cellStyle name="Comma [0] 4 5 2 5" xfId="10600" xr:uid="{322D5692-0427-439A-A40E-CE0971514540}"/>
    <cellStyle name="Comma [0] 4 5 2 5 2" xfId="32467" xr:uid="{58A55E22-7A76-43E5-A8D9-9AAF8686EC9A}"/>
    <cellStyle name="Comma [0] 4 5 2 6" xfId="54531" xr:uid="{5D73546D-F9BE-4C26-B490-453188966F7A}"/>
    <cellStyle name="Comma [0] 4 5 2 7" xfId="32463" xr:uid="{C255B5FB-13AE-431B-9AF7-1C720480238F}"/>
    <cellStyle name="Comma [0] 4 5 2 8" xfId="10596" xr:uid="{705B47FF-1B0F-4391-8704-84F4A417500F}"/>
    <cellStyle name="Comma [0] 4 5 3" xfId="2779" xr:uid="{0E6BF7FE-8AB2-42FF-AEE7-9038F32ECA2B}"/>
    <cellStyle name="Comma [0] 4 5 3 2" xfId="10602" xr:uid="{9C2A482D-D14D-4105-AD45-832E74756BBA}"/>
    <cellStyle name="Comma [0] 4 5 3 2 2" xfId="32469" xr:uid="{814B0184-44F3-471E-97B3-28F918E19AEB}"/>
    <cellStyle name="Comma [0] 4 5 3 3" xfId="10603" xr:uid="{7647E94C-AED8-4424-963E-A94965E47D55}"/>
    <cellStyle name="Comma [0] 4 5 3 3 2" xfId="32470" xr:uid="{A9E85AE8-9A9E-44B1-AB64-A412060D1E4A}"/>
    <cellStyle name="Comma [0] 4 5 3 4" xfId="10604" xr:uid="{6787A7F8-6909-41D8-AD44-B013C2D2A5E4}"/>
    <cellStyle name="Comma [0] 4 5 3 4 2" xfId="32471" xr:uid="{05B97ACA-739E-4C9F-9F6C-45B02ED592EF}"/>
    <cellStyle name="Comma [0] 4 5 3 5" xfId="52866" xr:uid="{3366A10D-C80B-416C-A186-9D145A5E8623}"/>
    <cellStyle name="Comma [0] 4 5 3 6" xfId="32468" xr:uid="{5E66C9DA-0A8D-42D5-B6F7-2CF7FC6A4C9B}"/>
    <cellStyle name="Comma [0] 4 5 3 7" xfId="10601" xr:uid="{AA0B6348-4D08-4FB8-9EF5-D3993F658C9C}"/>
    <cellStyle name="Comma [0] 4 5 4" xfId="10605" xr:uid="{D9E5BA40-7F4F-4E16-9D81-380C057339EF}"/>
    <cellStyle name="Comma [0] 4 5 4 2" xfId="32472" xr:uid="{C4823959-B3D8-499F-9B8D-FCBB364180CC}"/>
    <cellStyle name="Comma [0] 4 5 5" xfId="10606" xr:uid="{189C7F30-3B80-4B8A-83AB-748FAC217571}"/>
    <cellStyle name="Comma [0] 4 5 5 2" xfId="32473" xr:uid="{3E862A27-2310-4C24-9EF7-35703C47ACC4}"/>
    <cellStyle name="Comma [0] 4 5 6" xfId="50833" xr:uid="{CB900925-1BBB-49FD-8F92-A67170B0BF25}"/>
    <cellStyle name="Comma [0] 4 5 7" xfId="32462" xr:uid="{348C3E8F-F02B-4A75-96AA-4A3E9012EBAF}"/>
    <cellStyle name="Comma [0] 4 5 8" xfId="10595" xr:uid="{7AF99B43-2DA8-4A80-BBB2-3E6AA6B59A06}"/>
    <cellStyle name="Comma [0] 4 6" xfId="1236" xr:uid="{EE6C5A5C-F4A3-4D18-A78C-D69B158B6608}"/>
    <cellStyle name="Comma [0] 4 6 2" xfId="4943" xr:uid="{6FDD1711-4530-48C7-9119-FCE8664BF535}"/>
    <cellStyle name="Comma [0] 4 6 2 2" xfId="10609" xr:uid="{8112CFAD-CEDE-4E9C-9F35-13C57AD700CC}"/>
    <cellStyle name="Comma [0] 4 6 2 2 2" xfId="32476" xr:uid="{636ADCA3-C26C-4E5E-B0EF-64174448DB2C}"/>
    <cellStyle name="Comma [0] 4 6 2 3" xfId="10610" xr:uid="{A2E9EE5B-C342-40C9-B916-9F70EA77B5A0}"/>
    <cellStyle name="Comma [0] 4 6 2 3 2" xfId="32477" xr:uid="{11CC359B-F50A-45F5-B670-9726F7803F19}"/>
    <cellStyle name="Comma [0] 4 6 2 4" xfId="10611" xr:uid="{D90DF16B-2658-4D02-94CF-B65973AB6B7F}"/>
    <cellStyle name="Comma [0] 4 6 2 4 2" xfId="32478" xr:uid="{8428AA0D-EB8B-447A-9CF5-7B9DB6A99E8D}"/>
    <cellStyle name="Comma [0] 4 6 2 5" xfId="10612" xr:uid="{FAEBD78C-4B94-4031-AFD2-91715B887847}"/>
    <cellStyle name="Comma [0] 4 6 2 5 2" xfId="32479" xr:uid="{94272CB0-3C55-4E48-A93B-294408A73734}"/>
    <cellStyle name="Comma [0] 4 6 2 6" xfId="55030" xr:uid="{E7E49771-45AC-4B7B-8C89-F3319213E153}"/>
    <cellStyle name="Comma [0] 4 6 2 7" xfId="32475" xr:uid="{CA34DDD0-458D-42A9-805C-DFD3F619F62F}"/>
    <cellStyle name="Comma [0] 4 6 2 8" xfId="10608" xr:uid="{4FDFC0F8-B729-406C-8C4C-0ECD4F246658}"/>
    <cellStyle name="Comma [0] 4 6 3" xfId="2275" xr:uid="{F242072C-9C0A-4DB6-B393-CE88827CEF87}"/>
    <cellStyle name="Comma [0] 4 6 3 2" xfId="10614" xr:uid="{E5C9E6F1-7BFB-472F-BDEA-778E46BBD2A0}"/>
    <cellStyle name="Comma [0] 4 6 3 2 2" xfId="32481" xr:uid="{5C748A17-BE11-4D80-AE79-E878A9810BC8}"/>
    <cellStyle name="Comma [0] 4 6 3 3" xfId="10615" xr:uid="{6B1A87BE-824D-4620-891E-8472CA19CF77}"/>
    <cellStyle name="Comma [0] 4 6 3 3 2" xfId="32482" xr:uid="{6B6042E2-D650-45C1-9560-9D564B4B87D3}"/>
    <cellStyle name="Comma [0] 4 6 3 4" xfId="10616" xr:uid="{9A261A32-2938-4E97-85A7-E21B12CB8CD6}"/>
    <cellStyle name="Comma [0] 4 6 3 4 2" xfId="32483" xr:uid="{F5D03B8F-7C7F-4313-9CE7-8A2C8A2C9085}"/>
    <cellStyle name="Comma [0] 4 6 3 5" xfId="52363" xr:uid="{20F7D406-73C0-458B-9F7C-DEDD4CECBAFD}"/>
    <cellStyle name="Comma [0] 4 6 3 6" xfId="32480" xr:uid="{B9BC9CEF-DCA5-4230-BF0E-297E8BCA488A}"/>
    <cellStyle name="Comma [0] 4 6 3 7" xfId="10613" xr:uid="{F158410D-F514-435C-B764-D60650B15721}"/>
    <cellStyle name="Comma [0] 4 6 4" xfId="10617" xr:uid="{8DC09F7C-D71B-4AB1-918D-F95EECC96D7D}"/>
    <cellStyle name="Comma [0] 4 6 4 2" xfId="32484" xr:uid="{B67A3C80-DAA0-49A2-AA7D-645343C3D8EE}"/>
    <cellStyle name="Comma [0] 4 6 5" xfId="10618" xr:uid="{8425CB99-50AF-42B8-9987-44C57EFCF920}"/>
    <cellStyle name="Comma [0] 4 6 5 2" xfId="32485" xr:uid="{505BB9A8-2133-41DB-92F9-AD8E56C09A74}"/>
    <cellStyle name="Comma [0] 4 6 6" xfId="51328" xr:uid="{D58FA1FD-BAC8-4A10-8C66-31C1B8110C5B}"/>
    <cellStyle name="Comma [0] 4 6 7" xfId="32474" xr:uid="{165AF216-88A2-4C32-A22A-23AEC744E6F5}"/>
    <cellStyle name="Comma [0] 4 6 8" xfId="10607" xr:uid="{7A6A477F-0EA7-49BE-BA35-EC4064F797CC}"/>
    <cellStyle name="Comma [0] 4 7" xfId="3273" xr:uid="{166C8D0B-FCD1-4602-BD0C-32D992C0FADD}"/>
    <cellStyle name="Comma [0] 4 7 2" xfId="5310" xr:uid="{C620716B-A62C-4647-8AA2-3BC8D67CB0D6}"/>
    <cellStyle name="Comma [0] 4 7 2 2" xfId="10621" xr:uid="{3633DB99-2EAE-4AE9-AAFF-2835C6A0DEED}"/>
    <cellStyle name="Comma [0] 4 7 2 2 2" xfId="32488" xr:uid="{93AF8087-DA14-409F-A8DF-6E066341C199}"/>
    <cellStyle name="Comma [0] 4 7 2 3" xfId="10622" xr:uid="{18AD425C-9A29-490E-B561-2F10E0AEDA45}"/>
    <cellStyle name="Comma [0] 4 7 2 3 2" xfId="32489" xr:uid="{22E420CA-E226-4C4C-9670-E4562C8EAFFD}"/>
    <cellStyle name="Comma [0] 4 7 2 4" xfId="10623" xr:uid="{0A61783D-180E-420B-B78B-20E4623B518A}"/>
    <cellStyle name="Comma [0] 4 7 2 4 2" xfId="32490" xr:uid="{1072B550-1E13-41B5-B8FB-CCF7E8F7EEBE}"/>
    <cellStyle name="Comma [0] 4 7 2 5" xfId="10624" xr:uid="{F9393520-258C-494E-862D-1A07C44585CA}"/>
    <cellStyle name="Comma [0] 4 7 2 5 2" xfId="32491" xr:uid="{2793D77E-894A-45B5-A151-AB6E61B67EC0}"/>
    <cellStyle name="Comma [0] 4 7 2 6" xfId="55397" xr:uid="{7BC2CF87-0945-4EC3-85E2-0B6A23A1EBA6}"/>
    <cellStyle name="Comma [0] 4 7 2 7" xfId="32487" xr:uid="{3C1C8AB4-DEBD-415F-9653-E9E05D28F12C}"/>
    <cellStyle name="Comma [0] 4 7 2 8" xfId="10620" xr:uid="{6FDEE608-91EF-4CCB-B18A-FEB04FBFCE35}"/>
    <cellStyle name="Comma [0] 4 7 3" xfId="10625" xr:uid="{9D6B342A-2DC7-4D1E-8AF6-3E56E7925F57}"/>
    <cellStyle name="Comma [0] 4 7 3 2" xfId="32492" xr:uid="{2A276910-B7F8-4A3E-8D57-8B01D78476BA}"/>
    <cellStyle name="Comma [0] 4 7 4" xfId="10626" xr:uid="{3F6C5BDF-3BCA-420C-B49C-B749C70CD9B8}"/>
    <cellStyle name="Comma [0] 4 7 4 2" xfId="32493" xr:uid="{90720624-E664-4C5A-B54E-1D41493F7EE4}"/>
    <cellStyle name="Comma [0] 4 7 5" xfId="10627" xr:uid="{41F6BBC4-8916-4AC7-B798-BB5AF0704DAD}"/>
    <cellStyle name="Comma [0] 4 7 5 2" xfId="32494" xr:uid="{A641D5FC-28B3-4609-8224-D2989A74387A}"/>
    <cellStyle name="Comma [0] 4 7 6" xfId="10628" xr:uid="{383B2E9E-C7D5-4A5F-9532-DDD29D1D559B}"/>
    <cellStyle name="Comma [0] 4 7 6 2" xfId="32495" xr:uid="{9A87277B-DBA0-4DB9-87B1-6586305A53FE}"/>
    <cellStyle name="Comma [0] 4 7 7" xfId="53360" xr:uid="{80456CCC-9417-42F4-AEFE-1A6A378F7449}"/>
    <cellStyle name="Comma [0] 4 7 8" xfId="32486" xr:uid="{B11EC301-9C42-4D78-967C-72F37AC4175D}"/>
    <cellStyle name="Comma [0] 4 7 9" xfId="10619" xr:uid="{F8FB14B7-7CF4-477E-9076-DBDB368E1AEE}"/>
    <cellStyle name="Comma [0] 4 8" xfId="3837" xr:uid="{CAB130BE-7EA2-4F72-9010-6BBFEE7AD61D}"/>
    <cellStyle name="Comma [0] 4 8 2" xfId="10630" xr:uid="{8020DB40-6073-4CBE-96F0-935CA8C48D0D}"/>
    <cellStyle name="Comma [0] 4 8 2 2" xfId="32497" xr:uid="{6A5F40F6-C497-4C3A-B03F-92D15EEFA466}"/>
    <cellStyle name="Comma [0] 4 8 3" xfId="10631" xr:uid="{E3159BD5-44BE-42A6-91C1-1064C9C30E1F}"/>
    <cellStyle name="Comma [0] 4 8 3 2" xfId="32498" xr:uid="{C0B4AE9D-9531-4150-9943-08EF38259E76}"/>
    <cellStyle name="Comma [0] 4 8 4" xfId="10632" xr:uid="{B85CDC56-8229-4B85-9EF6-D4EDD422A4C5}"/>
    <cellStyle name="Comma [0] 4 8 4 2" xfId="32499" xr:uid="{6231C39E-0BA9-44A2-AECF-51A2BEDBEA33}"/>
    <cellStyle name="Comma [0] 4 8 5" xfId="10633" xr:uid="{62E0AD2B-4DC8-4972-A18C-BD8FED3C47F8}"/>
    <cellStyle name="Comma [0] 4 8 5 2" xfId="32500" xr:uid="{457D8209-3D48-4BB6-BE4F-36D9FE0C5ACC}"/>
    <cellStyle name="Comma [0] 4 8 6" xfId="53924" xr:uid="{1587B34A-31A1-47F1-90A9-6D701E5FA70A}"/>
    <cellStyle name="Comma [0] 4 8 7" xfId="32496" xr:uid="{64FE7A30-4F50-4CAA-84CE-4FA13F254CFB}"/>
    <cellStyle name="Comma [0] 4 8 8" xfId="10629" xr:uid="{33316F2E-CD53-40A7-BD6B-5B79905A422C}"/>
    <cellStyle name="Comma [0] 4 9" xfId="1755" xr:uid="{572CD911-5AEA-47D5-9F19-7EB83EA2D5CF}"/>
    <cellStyle name="Comma [0] 4 9 2" xfId="10635" xr:uid="{F7CA7A09-03DC-49FB-9A6C-784E65F09A3B}"/>
    <cellStyle name="Comma [0] 4 9 2 2" xfId="32502" xr:uid="{E786FDE7-280C-4982-B40E-947AA399930C}"/>
    <cellStyle name="Comma [0] 4 9 3" xfId="10636" xr:uid="{7436DC9C-9171-4D84-900E-608C871A4197}"/>
    <cellStyle name="Comma [0] 4 9 3 2" xfId="32503" xr:uid="{272BBAA6-7462-4FF2-9724-4C18201DFB88}"/>
    <cellStyle name="Comma [0] 4 9 4" xfId="10637" xr:uid="{78A43B23-BE2A-4720-B09E-CCF790D8EBE4}"/>
    <cellStyle name="Comma [0] 4 9 4 2" xfId="32504" xr:uid="{491C018F-05EC-4F8B-8E89-7B1A4FE6A748}"/>
    <cellStyle name="Comma [0] 4 9 5" xfId="51844" xr:uid="{03A198D3-1319-4CD8-8936-61179E933629}"/>
    <cellStyle name="Comma [0] 4 9 6" xfId="32501" xr:uid="{8B4041B6-9ED2-4DED-AFC7-6FA6BC7E51B6}"/>
    <cellStyle name="Comma [0] 4 9 7" xfId="10634" xr:uid="{827AB1CA-9613-49C3-A4C9-7891BBDD531D}"/>
    <cellStyle name="Comma [0] 5" xfId="120" xr:uid="{96EDB968-7BDA-41C6-BD01-71AEE659A161}"/>
    <cellStyle name="Comma [0] 5 10" xfId="10639" xr:uid="{15429174-E0A7-4B84-85AF-56F49D26599D}"/>
    <cellStyle name="Comma [0] 5 10 2" xfId="32506" xr:uid="{F8FF4C76-CB34-400F-A26E-F5899117FDEA}"/>
    <cellStyle name="Comma [0] 5 11" xfId="10640" xr:uid="{7A5B91AE-CCCD-43D9-AA5E-0A86852EF988}"/>
    <cellStyle name="Comma [0] 5 11 2" xfId="32507" xr:uid="{8C69CF2C-A244-4BE8-98CE-36E47795619B}"/>
    <cellStyle name="Comma [0] 5 12" xfId="50219" xr:uid="{84515168-B0CA-4D65-A4BD-41C4FF800458}"/>
    <cellStyle name="Comma [0] 5 13" xfId="32505" xr:uid="{0F903F6E-4456-417A-95F7-3D9F9B1A9FCE}"/>
    <cellStyle name="Comma [0] 5 14" xfId="10638" xr:uid="{8F46E6D1-E4A0-4A15-9BF9-B38922F1F229}"/>
    <cellStyle name="Comma [0] 5 2" xfId="225" xr:uid="{233BC0FC-96A7-4ECA-B4D0-D7C5DF45CE96}"/>
    <cellStyle name="Comma [0] 5 2 10" xfId="10642" xr:uid="{7D5F2490-F99A-448A-AFE8-048BF23D0A8A}"/>
    <cellStyle name="Comma [0] 5 2 10 2" xfId="32509" xr:uid="{12D406BC-519A-4733-BB8E-82EB9079A6EF}"/>
    <cellStyle name="Comma [0] 5 2 11" xfId="50322" xr:uid="{ECE2EDFF-9395-43D7-A905-9A36E51B0AB8}"/>
    <cellStyle name="Comma [0] 5 2 12" xfId="32508" xr:uid="{F96A45C8-8EF1-46B7-ACF7-3BFF1E191D71}"/>
    <cellStyle name="Comma [0] 5 2 13" xfId="10641" xr:uid="{659C34C4-0B55-4713-94E3-4C658513298A}"/>
    <cellStyle name="Comma [0] 5 2 2" xfId="411" xr:uid="{FEDDD02F-567E-463C-8FA7-754157D37223}"/>
    <cellStyle name="Comma [0] 5 2 2 10" xfId="50507" xr:uid="{A1F40E59-F9FA-4344-8F3A-79B58A675C52}"/>
    <cellStyle name="Comma [0] 5 2 2 11" xfId="32510" xr:uid="{96A84A06-6A36-4BCC-A690-FE2316E7A710}"/>
    <cellStyle name="Comma [0] 5 2 2 12" xfId="10643" xr:uid="{FF522111-B723-484C-99ED-B082D7C9A4B2}"/>
    <cellStyle name="Comma [0] 5 2 2 2" xfId="673" xr:uid="{6B7B85B7-58C2-4007-B5C0-28B75A17C998}"/>
    <cellStyle name="Comma [0] 5 2 2 2 10" xfId="32511" xr:uid="{6128393E-AEF8-4431-A4B2-0F71C49FCFBE}"/>
    <cellStyle name="Comma [0] 5 2 2 2 11" xfId="10644" xr:uid="{AD4635CB-C151-40DC-985D-F6DFEB100B42}"/>
    <cellStyle name="Comma [0] 5 2 2 2 2" xfId="1178" xr:uid="{D9E9501A-3C23-424E-8960-1E8C8352C83A}"/>
    <cellStyle name="Comma [0] 5 2 2 2 2 2" xfId="4881" xr:uid="{9EA4C05F-C9A4-41C2-A225-B8C5896EA4BE}"/>
    <cellStyle name="Comma [0] 5 2 2 2 2 2 2" xfId="10647" xr:uid="{E470C6B8-B1B2-44FA-A6E6-E97C47D905E9}"/>
    <cellStyle name="Comma [0] 5 2 2 2 2 2 2 2" xfId="32514" xr:uid="{71A6D540-DA82-41F4-8E40-A8699A97341E}"/>
    <cellStyle name="Comma [0] 5 2 2 2 2 2 3" xfId="10648" xr:uid="{3FCBEAC5-3368-44FC-8B72-4599D4E57658}"/>
    <cellStyle name="Comma [0] 5 2 2 2 2 2 3 2" xfId="32515" xr:uid="{EF468A25-ADF9-47FA-92D9-8DBC14AD6DE4}"/>
    <cellStyle name="Comma [0] 5 2 2 2 2 2 4" xfId="10649" xr:uid="{3F13D2E8-CBD0-448F-A04D-1E2D824A7FD6}"/>
    <cellStyle name="Comma [0] 5 2 2 2 2 2 4 2" xfId="32516" xr:uid="{264C67D4-9C22-4A1F-BFCC-A005B6724ECF}"/>
    <cellStyle name="Comma [0] 5 2 2 2 2 2 5" xfId="10650" xr:uid="{2FABB37F-9143-4576-9A09-00E4ECB88B12}"/>
    <cellStyle name="Comma [0] 5 2 2 2 2 2 5 2" xfId="32517" xr:uid="{8A236240-C8DE-471F-8F0C-576D6364B130}"/>
    <cellStyle name="Comma [0] 5 2 2 2 2 2 6" xfId="54968" xr:uid="{B69FE993-B11B-4EE0-B965-5C7E30FEBD3C}"/>
    <cellStyle name="Comma [0] 5 2 2 2 2 2 7" xfId="32513" xr:uid="{9B6A611E-4B84-45E2-924E-65ABD86538AA}"/>
    <cellStyle name="Comma [0] 5 2 2 2 2 2 8" xfId="10646" xr:uid="{66E7CCFE-CC39-451F-93B8-4687C65A930A}"/>
    <cellStyle name="Comma [0] 5 2 2 2 2 3" xfId="3216" xr:uid="{27728767-350E-4FBD-AA7E-8FBF9EABE012}"/>
    <cellStyle name="Comma [0] 5 2 2 2 2 3 2" xfId="10652" xr:uid="{E438BCDC-0956-45CA-8D0F-C10A3B2194BA}"/>
    <cellStyle name="Comma [0] 5 2 2 2 2 3 2 2" xfId="32519" xr:uid="{DD51F5F6-90D8-4698-8911-C52E27AAFE73}"/>
    <cellStyle name="Comma [0] 5 2 2 2 2 3 3" xfId="10653" xr:uid="{2C3E4650-B0CB-4B5C-BBCB-532FFF4C8D5A}"/>
    <cellStyle name="Comma [0] 5 2 2 2 2 3 3 2" xfId="32520" xr:uid="{FFF57165-366C-4E98-844D-1E6D461EDDDE}"/>
    <cellStyle name="Comma [0] 5 2 2 2 2 3 4" xfId="10654" xr:uid="{FD386043-1C3A-4937-B69C-524C2EE9CF31}"/>
    <cellStyle name="Comma [0] 5 2 2 2 2 3 4 2" xfId="32521" xr:uid="{BB3ADBCC-715D-4D11-93E9-89D72988EBD6}"/>
    <cellStyle name="Comma [0] 5 2 2 2 2 3 5" xfId="53303" xr:uid="{03784791-FD9F-493D-A621-7E2B135EDFD9}"/>
    <cellStyle name="Comma [0] 5 2 2 2 2 3 6" xfId="32518" xr:uid="{4FA99663-7032-4C3E-A166-8E4A3774C4F5}"/>
    <cellStyle name="Comma [0] 5 2 2 2 2 3 7" xfId="10651" xr:uid="{5BCDA126-73EA-4360-8BD8-080F21300E46}"/>
    <cellStyle name="Comma [0] 5 2 2 2 2 4" xfId="10655" xr:uid="{CF6D67B8-3B7B-4EBC-B396-46A7D8D56AE1}"/>
    <cellStyle name="Comma [0] 5 2 2 2 2 4 2" xfId="32522" xr:uid="{EB7451EE-FFAD-48E1-A120-BE9A4DF2187E}"/>
    <cellStyle name="Comma [0] 5 2 2 2 2 5" xfId="10656" xr:uid="{31043FE1-0451-4D00-86C3-40222ED7EBA3}"/>
    <cellStyle name="Comma [0] 5 2 2 2 2 5 2" xfId="32523" xr:uid="{D6DC4DBF-79EF-4E4E-A839-3CDCAB2DABB8}"/>
    <cellStyle name="Comma [0] 5 2 2 2 2 6" xfId="51270" xr:uid="{21287C35-48A1-47F6-B889-84406588649C}"/>
    <cellStyle name="Comma [0] 5 2 2 2 2 7" xfId="32512" xr:uid="{64E102C1-9C83-423A-B0CE-B459C7EAFD95}"/>
    <cellStyle name="Comma [0] 5 2 2 2 2 8" xfId="10645" xr:uid="{AD415C21-86B4-43D6-BC22-2BF22ABBDE70}"/>
    <cellStyle name="Comma [0] 5 2 2 2 3" xfId="1672" xr:uid="{DC196EDA-91BA-454F-847C-E4D03F841C7B}"/>
    <cellStyle name="Comma [0] 5 2 2 2 3 2" xfId="5265" xr:uid="{CBD2958D-A6D8-44CE-8335-85FE7E9CF999}"/>
    <cellStyle name="Comma [0] 5 2 2 2 3 2 2" xfId="10659" xr:uid="{150B113F-04EA-47C9-86D8-E54E26983F2B}"/>
    <cellStyle name="Comma [0] 5 2 2 2 3 2 2 2" xfId="32526" xr:uid="{109202AC-098D-42AC-80A1-56C57D749BC2}"/>
    <cellStyle name="Comma [0] 5 2 2 2 3 2 3" xfId="10660" xr:uid="{40894314-E34C-4947-A3B6-0BE0F4CF4AE7}"/>
    <cellStyle name="Comma [0] 5 2 2 2 3 2 3 2" xfId="32527" xr:uid="{CF8CEE51-1F5B-40CA-A28A-BCCCCAAB8CF8}"/>
    <cellStyle name="Comma [0] 5 2 2 2 3 2 4" xfId="10661" xr:uid="{96B43CB3-2AF2-4902-A94E-11D7980FB0D1}"/>
    <cellStyle name="Comma [0] 5 2 2 2 3 2 4 2" xfId="32528" xr:uid="{577D0088-A299-4A1F-8BB8-515725314B65}"/>
    <cellStyle name="Comma [0] 5 2 2 2 3 2 5" xfId="10662" xr:uid="{9B1324B9-B9FD-47AC-A697-66710A73869A}"/>
    <cellStyle name="Comma [0] 5 2 2 2 3 2 5 2" xfId="32529" xr:uid="{A9DFEE74-89F1-4CD0-A836-70C876680ACE}"/>
    <cellStyle name="Comma [0] 5 2 2 2 3 2 6" xfId="55352" xr:uid="{F90E51F0-8DD2-48BD-8822-A1B500B513CD}"/>
    <cellStyle name="Comma [0] 5 2 2 2 3 2 7" xfId="32525" xr:uid="{D9E10B5B-1FFF-42B9-9AC5-BBD9670ED433}"/>
    <cellStyle name="Comma [0] 5 2 2 2 3 2 8" xfId="10658" xr:uid="{6D561B03-883E-45CC-82B3-E075F4F8BCD0}"/>
    <cellStyle name="Comma [0] 5 2 2 2 3 3" xfId="2719" xr:uid="{A89A79CE-A0E6-421B-809B-3FF29729A23A}"/>
    <cellStyle name="Comma [0] 5 2 2 2 3 3 2" xfId="10664" xr:uid="{5DEEAEB2-5DBA-462D-A0D5-C867BD4527F2}"/>
    <cellStyle name="Comma [0] 5 2 2 2 3 3 2 2" xfId="32531" xr:uid="{1C960CB0-E5F3-480A-A766-2393DD6FB6E6}"/>
    <cellStyle name="Comma [0] 5 2 2 2 3 3 3" xfId="10665" xr:uid="{D9B2EA63-8D13-4B6A-908D-4E9352A1F1F4}"/>
    <cellStyle name="Comma [0] 5 2 2 2 3 3 3 2" xfId="32532" xr:uid="{B095713F-47B5-48DE-AAC2-E8E7D47B9C0D}"/>
    <cellStyle name="Comma [0] 5 2 2 2 3 3 4" xfId="10666" xr:uid="{ED833447-5555-4B9B-917C-37BF8BB0F2DF}"/>
    <cellStyle name="Comma [0] 5 2 2 2 3 3 4 2" xfId="32533" xr:uid="{D1ECDBB0-33AB-4317-90F6-3A81C8FAC786}"/>
    <cellStyle name="Comma [0] 5 2 2 2 3 3 5" xfId="52807" xr:uid="{57BA9F8E-5009-4F26-BE44-8008FE5A3B0B}"/>
    <cellStyle name="Comma [0] 5 2 2 2 3 3 6" xfId="32530" xr:uid="{8259EDFD-4CD9-4AAD-99A8-AA1174F693AF}"/>
    <cellStyle name="Comma [0] 5 2 2 2 3 3 7" xfId="10663" xr:uid="{1ABC383E-ADF7-4984-A115-44EF72DD3D63}"/>
    <cellStyle name="Comma [0] 5 2 2 2 3 4" xfId="10667" xr:uid="{5C6922C1-E967-44CE-859F-12C39FA5383D}"/>
    <cellStyle name="Comma [0] 5 2 2 2 3 4 2" xfId="32534" xr:uid="{2BB0356C-AC69-4EFC-A7E8-F6301FAF0E41}"/>
    <cellStyle name="Comma [0] 5 2 2 2 3 5" xfId="10668" xr:uid="{B48164F1-C1DE-492C-AD93-97249232BEC5}"/>
    <cellStyle name="Comma [0] 5 2 2 2 3 5 2" xfId="32535" xr:uid="{41AB2BB9-2926-40B0-9544-27F2C8612799}"/>
    <cellStyle name="Comma [0] 5 2 2 2 3 6" xfId="51764" xr:uid="{415BC299-6D8D-4485-B777-A0C5394C8FFA}"/>
    <cellStyle name="Comma [0] 5 2 2 2 3 7" xfId="32524" xr:uid="{3B414CFC-8D03-43E7-BC5F-C95832C39476}"/>
    <cellStyle name="Comma [0] 5 2 2 2 3 8" xfId="10657" xr:uid="{AAD2E1C9-0E06-4F69-8A84-6E7404132702}"/>
    <cellStyle name="Comma [0] 5 2 2 2 4" xfId="3711" xr:uid="{7A2FDB21-1EC8-4090-A5CA-E9615AF77BD4}"/>
    <cellStyle name="Comma [0] 5 2 2 2 4 2" xfId="5633" xr:uid="{56CFF6EA-924C-4B86-B121-3119DBE521A4}"/>
    <cellStyle name="Comma [0] 5 2 2 2 4 2 2" xfId="10671" xr:uid="{C69419BC-28EA-4BD0-AE23-E12AF8DBBA11}"/>
    <cellStyle name="Comma [0] 5 2 2 2 4 2 2 2" xfId="32538" xr:uid="{DFBF6827-E74E-4D32-9D73-E78679BB9849}"/>
    <cellStyle name="Comma [0] 5 2 2 2 4 2 3" xfId="10672" xr:uid="{38F6841E-2D30-484B-AB15-5127BD325EC6}"/>
    <cellStyle name="Comma [0] 5 2 2 2 4 2 3 2" xfId="32539" xr:uid="{C133632C-02AC-4789-A2A8-5235DC621F7E}"/>
    <cellStyle name="Comma [0] 5 2 2 2 4 2 4" xfId="10673" xr:uid="{EDB4AA7A-1BB5-4843-BF27-13426C88DBD3}"/>
    <cellStyle name="Comma [0] 5 2 2 2 4 2 4 2" xfId="32540" xr:uid="{E9E30A98-3A21-4FB4-B00E-88711D274587}"/>
    <cellStyle name="Comma [0] 5 2 2 2 4 2 5" xfId="10674" xr:uid="{A4FD034E-C148-4584-9724-901695547D58}"/>
    <cellStyle name="Comma [0] 5 2 2 2 4 2 5 2" xfId="32541" xr:uid="{A8F5A004-438C-4189-8E9D-9BB6010A03EE}"/>
    <cellStyle name="Comma [0] 5 2 2 2 4 2 6" xfId="55720" xr:uid="{85BECF98-71D5-4EB1-830E-C2F790DD337C}"/>
    <cellStyle name="Comma [0] 5 2 2 2 4 2 7" xfId="32537" xr:uid="{DEAA0A1C-FBE5-4735-9586-C35BC26CD0EA}"/>
    <cellStyle name="Comma [0] 5 2 2 2 4 2 8" xfId="10670" xr:uid="{E0AA0A54-6244-4880-8899-23D1EF453C93}"/>
    <cellStyle name="Comma [0] 5 2 2 2 4 3" xfId="10675" xr:uid="{54D8DD31-EFE6-4493-A4FF-4C6C6B99B225}"/>
    <cellStyle name="Comma [0] 5 2 2 2 4 3 2" xfId="32542" xr:uid="{5826C3F0-017A-4143-A11D-7F10759C01B9}"/>
    <cellStyle name="Comma [0] 5 2 2 2 4 4" xfId="10676" xr:uid="{08209D7F-3090-43CE-A596-48C258B839AA}"/>
    <cellStyle name="Comma [0] 5 2 2 2 4 4 2" xfId="32543" xr:uid="{E81A8787-07C4-48C1-8F90-15CF12502EEF}"/>
    <cellStyle name="Comma [0] 5 2 2 2 4 5" xfId="10677" xr:uid="{2F52195B-DB94-4EBB-907E-FD65400FEB88}"/>
    <cellStyle name="Comma [0] 5 2 2 2 4 5 2" xfId="32544" xr:uid="{EED80901-76B4-47F1-8F21-FAAD8B59C1E4}"/>
    <cellStyle name="Comma [0] 5 2 2 2 4 6" xfId="10678" xr:uid="{CB4B2224-75BD-47B9-AAC0-8DD6EDC2531B}"/>
    <cellStyle name="Comma [0] 5 2 2 2 4 6 2" xfId="32545" xr:uid="{623A4A52-650F-4F76-88E7-AEA239FC6CBB}"/>
    <cellStyle name="Comma [0] 5 2 2 2 4 7" xfId="53798" xr:uid="{879BC6F9-0188-45E2-9B78-491FA17DB483}"/>
    <cellStyle name="Comma [0] 5 2 2 2 4 8" xfId="32536" xr:uid="{B40A3154-2A23-4C1C-AE61-29257EF58D9B}"/>
    <cellStyle name="Comma [0] 5 2 2 2 4 9" xfId="10669" xr:uid="{822CEA7C-B1DE-44A7-9B01-3EC7D26A5940}"/>
    <cellStyle name="Comma [0] 5 2 2 2 5" xfId="4384" xr:uid="{E85E68EF-4750-458D-9C33-4FFADDA2BB8A}"/>
    <cellStyle name="Comma [0] 5 2 2 2 5 2" xfId="10680" xr:uid="{625DCEE0-805E-4BCE-B43D-4F484F75A110}"/>
    <cellStyle name="Comma [0] 5 2 2 2 5 2 2" xfId="32547" xr:uid="{9F3DDE41-CBA7-45DE-92D5-CDEBA33A12FA}"/>
    <cellStyle name="Comma [0] 5 2 2 2 5 3" xfId="10681" xr:uid="{30302577-EE03-4F0E-8CB3-BEE1CCF9487B}"/>
    <cellStyle name="Comma [0] 5 2 2 2 5 3 2" xfId="32548" xr:uid="{A1423C3B-4181-41FC-BE19-BB4AF2ED0F69}"/>
    <cellStyle name="Comma [0] 5 2 2 2 5 4" xfId="10682" xr:uid="{45C4213D-094E-4C5C-95E9-9F12DD2DEC64}"/>
    <cellStyle name="Comma [0] 5 2 2 2 5 4 2" xfId="32549" xr:uid="{87DF0616-CD1C-4D5E-A5FB-38723D87EE7F}"/>
    <cellStyle name="Comma [0] 5 2 2 2 5 5" xfId="10683" xr:uid="{1AADE354-64C1-426A-87D8-7FFA184C5914}"/>
    <cellStyle name="Comma [0] 5 2 2 2 5 5 2" xfId="32550" xr:uid="{17A5B3B9-09A7-4A7C-B611-1D830809180D}"/>
    <cellStyle name="Comma [0] 5 2 2 2 5 6" xfId="54471" xr:uid="{640B3B5F-9168-4CFF-A10B-175239B327B0}"/>
    <cellStyle name="Comma [0] 5 2 2 2 5 7" xfId="32546" xr:uid="{05B9DC3D-5C33-4901-8F2F-1F5E5D1AE1F5}"/>
    <cellStyle name="Comma [0] 5 2 2 2 5 8" xfId="10679" xr:uid="{353B1608-9FD8-4410-A98A-34CE5C4C666E}"/>
    <cellStyle name="Comma [0] 5 2 2 2 6" xfId="2198" xr:uid="{FD9B1B7F-700B-4B2D-8449-013E1FBB10C4}"/>
    <cellStyle name="Comma [0] 5 2 2 2 6 2" xfId="10685" xr:uid="{0D1ED081-6705-4D13-8F00-DA2D5C37D53B}"/>
    <cellStyle name="Comma [0] 5 2 2 2 6 2 2" xfId="32552" xr:uid="{603AD517-6B29-429A-AE15-72B2A56721A3}"/>
    <cellStyle name="Comma [0] 5 2 2 2 6 3" xfId="10686" xr:uid="{DACD146D-2FF1-4891-BB30-EC01C09DFF90}"/>
    <cellStyle name="Comma [0] 5 2 2 2 6 3 2" xfId="32553" xr:uid="{536C9AC0-8B7E-4347-924A-44A1AEEF49EC}"/>
    <cellStyle name="Comma [0] 5 2 2 2 6 4" xfId="10687" xr:uid="{0A314D7F-A163-46D2-BB13-FE4F36AF05BA}"/>
    <cellStyle name="Comma [0] 5 2 2 2 6 4 2" xfId="32554" xr:uid="{3C5CA36B-2D01-44DF-94B5-6D95293FEC6B}"/>
    <cellStyle name="Comma [0] 5 2 2 2 6 5" xfId="52287" xr:uid="{B3617566-6781-4B82-B5B5-19D688C09976}"/>
    <cellStyle name="Comma [0] 5 2 2 2 6 6" xfId="32551" xr:uid="{53B212DF-40A1-4DF6-AD7F-8F0E402D9E80}"/>
    <cellStyle name="Comma [0] 5 2 2 2 6 7" xfId="10684" xr:uid="{FB6FD4BD-0EEC-49DF-8F0F-8E175BB2A733}"/>
    <cellStyle name="Comma [0] 5 2 2 2 7" xfId="10688" xr:uid="{101BFCE5-0A3F-4009-AE17-1BC0D12E780C}"/>
    <cellStyle name="Comma [0] 5 2 2 2 7 2" xfId="32555" xr:uid="{B3C7195F-1E2E-435E-9539-417FD22C0890}"/>
    <cellStyle name="Comma [0] 5 2 2 2 8" xfId="10689" xr:uid="{874230C7-8E19-4870-9C4D-85C0A02EB664}"/>
    <cellStyle name="Comma [0] 5 2 2 2 8 2" xfId="32556" xr:uid="{13A9A2CB-7A84-4B7E-92B2-07BCF83ACED3}"/>
    <cellStyle name="Comma [0] 5 2 2 2 9" xfId="50767" xr:uid="{CB1BFA2E-D02B-41E1-9EA1-87A68574E9A5}"/>
    <cellStyle name="Comma [0] 5 2 2 3" xfId="930" xr:uid="{2E770E98-FD9E-4D42-B3A8-8AF77629EA78}"/>
    <cellStyle name="Comma [0] 5 2 2 3 2" xfId="4633" xr:uid="{56E5D64A-3234-4B10-80C8-A31D8666BCBF}"/>
    <cellStyle name="Comma [0] 5 2 2 3 2 2" xfId="10692" xr:uid="{196C160E-CB3A-48E1-ACBC-1FD48FCF94A8}"/>
    <cellStyle name="Comma [0] 5 2 2 3 2 2 2" xfId="32559" xr:uid="{A2D163DC-850C-429E-8FB6-0080BF8C1B03}"/>
    <cellStyle name="Comma [0] 5 2 2 3 2 3" xfId="10693" xr:uid="{8D218869-788F-4CF4-A4AC-420C4464ED57}"/>
    <cellStyle name="Comma [0] 5 2 2 3 2 3 2" xfId="32560" xr:uid="{F042642D-1715-404F-841F-EF3ADF6D9BA8}"/>
    <cellStyle name="Comma [0] 5 2 2 3 2 4" xfId="10694" xr:uid="{A8BD2234-E119-446E-89D5-234F1F3C8854}"/>
    <cellStyle name="Comma [0] 5 2 2 3 2 4 2" xfId="32561" xr:uid="{2E099ED2-2E46-4A23-91A1-E32C32FAE010}"/>
    <cellStyle name="Comma [0] 5 2 2 3 2 5" xfId="10695" xr:uid="{1B1F7448-3E75-4238-9A59-B99E18521908}"/>
    <cellStyle name="Comma [0] 5 2 2 3 2 5 2" xfId="32562" xr:uid="{E561FD70-930F-471C-812F-3A6C6347DBDF}"/>
    <cellStyle name="Comma [0] 5 2 2 3 2 6" xfId="54720" xr:uid="{BC896412-C4FF-47E7-B6AE-025B07E5756F}"/>
    <cellStyle name="Comma [0] 5 2 2 3 2 7" xfId="32558" xr:uid="{2036C638-6AFA-4829-BD42-1CEEA29531DF}"/>
    <cellStyle name="Comma [0] 5 2 2 3 2 8" xfId="10691" xr:uid="{5BDA6CBB-506D-467D-84E3-7F47959A8762}"/>
    <cellStyle name="Comma [0] 5 2 2 3 3" xfId="2968" xr:uid="{B850D22F-2A37-4B51-B9AA-3079EAA481B1}"/>
    <cellStyle name="Comma [0] 5 2 2 3 3 2" xfId="10697" xr:uid="{B7CFA45A-7426-4625-A8DB-FEA9AA816560}"/>
    <cellStyle name="Comma [0] 5 2 2 3 3 2 2" xfId="32564" xr:uid="{06F6C892-95B9-4AC8-91F6-452B5E1F12D1}"/>
    <cellStyle name="Comma [0] 5 2 2 3 3 3" xfId="10698" xr:uid="{18AE3EA1-31BD-4FEC-B4AC-FD6EBCCA6363}"/>
    <cellStyle name="Comma [0] 5 2 2 3 3 3 2" xfId="32565" xr:uid="{B0247A1A-D2C5-419F-993F-069E2FC84144}"/>
    <cellStyle name="Comma [0] 5 2 2 3 3 4" xfId="10699" xr:uid="{FDD702DC-8BE3-4A9C-BA0B-5F2A8D92C22C}"/>
    <cellStyle name="Comma [0] 5 2 2 3 3 4 2" xfId="32566" xr:uid="{96EB35C9-4906-4B5D-A8C6-69505280D866}"/>
    <cellStyle name="Comma [0] 5 2 2 3 3 5" xfId="53055" xr:uid="{8E70B091-1259-4F66-82B5-41A8AB50F7DC}"/>
    <cellStyle name="Comma [0] 5 2 2 3 3 6" xfId="32563" xr:uid="{45123EB0-464D-4E9C-902E-D1C9F0594FE1}"/>
    <cellStyle name="Comma [0] 5 2 2 3 3 7" xfId="10696" xr:uid="{3C7363B2-E7B9-4DC1-89C0-DAA550EB7E60}"/>
    <cellStyle name="Comma [0] 5 2 2 3 4" xfId="10700" xr:uid="{98456477-4ACE-4B6A-9BBA-23D8C8A3447B}"/>
    <cellStyle name="Comma [0] 5 2 2 3 4 2" xfId="32567" xr:uid="{3517A05A-39B0-445B-A377-71F23CB47934}"/>
    <cellStyle name="Comma [0] 5 2 2 3 5" xfId="10701" xr:uid="{2FBCC164-CB10-4492-A260-40FC435BEC96}"/>
    <cellStyle name="Comma [0] 5 2 2 3 5 2" xfId="32568" xr:uid="{75F690CC-0607-4DF5-AFB7-1214AFDCA2F9}"/>
    <cellStyle name="Comma [0] 5 2 2 3 6" xfId="51022" xr:uid="{2CD90723-81C5-4EE3-86B9-4EFAFF751DC9}"/>
    <cellStyle name="Comma [0] 5 2 2 3 7" xfId="32557" xr:uid="{091D4A4A-824F-4F10-9846-36EE33DFBED3}"/>
    <cellStyle name="Comma [0] 5 2 2 3 8" xfId="10690" xr:uid="{E09DAEF3-6641-4134-A7E2-5707E0B0A44C}"/>
    <cellStyle name="Comma [0] 5 2 2 4" xfId="1425" xr:uid="{F1B38BCF-1DE8-4BFB-A81B-DE2B071F23E4}"/>
    <cellStyle name="Comma [0] 5 2 2 4 2" xfId="5081" xr:uid="{E7950C40-34F4-41D6-9B80-BC445FC3A775}"/>
    <cellStyle name="Comma [0] 5 2 2 4 2 2" xfId="10704" xr:uid="{E3FE6EB1-4E95-4017-BA24-A1D22B088968}"/>
    <cellStyle name="Comma [0] 5 2 2 4 2 2 2" xfId="32571" xr:uid="{12F834A8-B206-4F1D-B4EF-93CDB6709D92}"/>
    <cellStyle name="Comma [0] 5 2 2 4 2 3" xfId="10705" xr:uid="{0885D8F5-2B66-4C08-89B0-CC104CF4C700}"/>
    <cellStyle name="Comma [0] 5 2 2 4 2 3 2" xfId="32572" xr:uid="{C510FEE2-1B6A-4FDC-ACBC-8130EE49DE11}"/>
    <cellStyle name="Comma [0] 5 2 2 4 2 4" xfId="10706" xr:uid="{341F0876-1548-4125-93EF-BEE2A4C6D42F}"/>
    <cellStyle name="Comma [0] 5 2 2 4 2 4 2" xfId="32573" xr:uid="{B09AC339-D618-45F3-92C9-CE4139EA89E4}"/>
    <cellStyle name="Comma [0] 5 2 2 4 2 5" xfId="10707" xr:uid="{9D06C202-1AF7-4697-AC99-1432A20EE832}"/>
    <cellStyle name="Comma [0] 5 2 2 4 2 5 2" xfId="32574" xr:uid="{1F9BA40C-C956-4264-AE71-12D9AD475DDB}"/>
    <cellStyle name="Comma [0] 5 2 2 4 2 6" xfId="55168" xr:uid="{D9ADE551-3EFD-4EC1-AD78-934A632C645A}"/>
    <cellStyle name="Comma [0] 5 2 2 4 2 7" xfId="32570" xr:uid="{6A839020-2407-44E8-B37B-087A18B49281}"/>
    <cellStyle name="Comma [0] 5 2 2 4 2 8" xfId="10703" xr:uid="{BE40D8F0-8B4C-4DA4-B2C2-1801EB65BAC7}"/>
    <cellStyle name="Comma [0] 5 2 2 4 3" xfId="2471" xr:uid="{0532A57E-D3A8-4076-A363-B76AFE22980A}"/>
    <cellStyle name="Comma [0] 5 2 2 4 3 2" xfId="10709" xr:uid="{859E7356-0010-4082-936B-0B337DBAE0F0}"/>
    <cellStyle name="Comma [0] 5 2 2 4 3 2 2" xfId="32576" xr:uid="{E79A0D9E-16AD-4B2B-964F-864C918672C8}"/>
    <cellStyle name="Comma [0] 5 2 2 4 3 3" xfId="10710" xr:uid="{1FAADE4B-601A-4AC3-AF35-45A926795044}"/>
    <cellStyle name="Comma [0] 5 2 2 4 3 3 2" xfId="32577" xr:uid="{5959B820-327A-4DD4-8A6F-75B4CDD83DB0}"/>
    <cellStyle name="Comma [0] 5 2 2 4 3 4" xfId="10711" xr:uid="{ACF5DAD7-7F79-4A01-9900-F036C9C70912}"/>
    <cellStyle name="Comma [0] 5 2 2 4 3 4 2" xfId="32578" xr:uid="{C2F5D62F-35F0-49F9-AF56-103983E0F281}"/>
    <cellStyle name="Comma [0] 5 2 2 4 3 5" xfId="52559" xr:uid="{5A103287-A382-4DCE-817E-6ADDDF7E4029}"/>
    <cellStyle name="Comma [0] 5 2 2 4 3 6" xfId="32575" xr:uid="{B217C759-BA1E-4BBD-ACA7-FB862733884D}"/>
    <cellStyle name="Comma [0] 5 2 2 4 3 7" xfId="10708" xr:uid="{43FF99DC-8DDE-46AD-BAC9-BA2198272C51}"/>
    <cellStyle name="Comma [0] 5 2 2 4 4" xfId="10712" xr:uid="{F553E835-D156-4979-830F-D3B60EBF4185}"/>
    <cellStyle name="Comma [0] 5 2 2 4 4 2" xfId="32579" xr:uid="{74568018-CE0E-4C6B-AA7E-0843B3C62BDD}"/>
    <cellStyle name="Comma [0] 5 2 2 4 5" xfId="10713" xr:uid="{72EEC690-42A1-4FBA-8380-41BDC8F42205}"/>
    <cellStyle name="Comma [0] 5 2 2 4 5 2" xfId="32580" xr:uid="{83967D90-AB61-452D-AF98-F0264D89DBEB}"/>
    <cellStyle name="Comma [0] 5 2 2 4 6" xfId="51517" xr:uid="{EFC0B525-1D01-4273-91D5-DDED7161EDCE}"/>
    <cellStyle name="Comma [0] 5 2 2 4 7" xfId="32569" xr:uid="{E565FF9A-7050-4579-82DE-FF7E8A2EC45A}"/>
    <cellStyle name="Comma [0] 5 2 2 4 8" xfId="10702" xr:uid="{8B0482DF-E3E0-46FB-8DB4-A41E76D4F6D1}"/>
    <cellStyle name="Comma [0] 5 2 2 5" xfId="3462" xr:uid="{088AE9F1-EA17-482C-AF15-6B9E1A88475C}"/>
    <cellStyle name="Comma [0] 5 2 2 5 2" xfId="5449" xr:uid="{33732721-0314-49C0-AE41-9270BB43B7AA}"/>
    <cellStyle name="Comma [0] 5 2 2 5 2 2" xfId="10716" xr:uid="{1A2FB45C-EEBD-47FC-BA4C-4673CE0D87F7}"/>
    <cellStyle name="Comma [0] 5 2 2 5 2 2 2" xfId="32583" xr:uid="{D7C7A989-8068-4A72-8C21-B68913DFB1AF}"/>
    <cellStyle name="Comma [0] 5 2 2 5 2 3" xfId="10717" xr:uid="{162FDDAB-737C-4048-B3AC-ED3282E9972C}"/>
    <cellStyle name="Comma [0] 5 2 2 5 2 3 2" xfId="32584" xr:uid="{D5F1A4BB-1F15-49E7-B362-8E22BF20FC7C}"/>
    <cellStyle name="Comma [0] 5 2 2 5 2 4" xfId="10718" xr:uid="{52B474F1-53AD-4C35-9E69-D5B12850499A}"/>
    <cellStyle name="Comma [0] 5 2 2 5 2 4 2" xfId="32585" xr:uid="{2D2259FB-829E-4B79-9FF9-9C3A45B4A6E2}"/>
    <cellStyle name="Comma [0] 5 2 2 5 2 5" xfId="10719" xr:uid="{E885C983-A2A6-4D57-A7C0-90823D880F9E}"/>
    <cellStyle name="Comma [0] 5 2 2 5 2 5 2" xfId="32586" xr:uid="{FA8D9EF3-4A4A-41EA-A692-4259A6725B9C}"/>
    <cellStyle name="Comma [0] 5 2 2 5 2 6" xfId="55536" xr:uid="{77638611-2010-42F0-BAA7-B213D72D952E}"/>
    <cellStyle name="Comma [0] 5 2 2 5 2 7" xfId="32582" xr:uid="{F087E190-F275-49D3-A15E-93D0F06EC956}"/>
    <cellStyle name="Comma [0] 5 2 2 5 2 8" xfId="10715" xr:uid="{F2FE3E84-AD2C-4E67-9AB2-2F5ECC803C3B}"/>
    <cellStyle name="Comma [0] 5 2 2 5 3" xfId="10720" xr:uid="{F12C3689-6B31-4AFD-B96A-FFF8F36E1A47}"/>
    <cellStyle name="Comma [0] 5 2 2 5 3 2" xfId="32587" xr:uid="{52015743-B4A5-4C64-951E-4E0F47D2CE6B}"/>
    <cellStyle name="Comma [0] 5 2 2 5 4" xfId="10721" xr:uid="{7CBA5351-FFD8-46E7-972C-BC3F2B8EDFD1}"/>
    <cellStyle name="Comma [0] 5 2 2 5 4 2" xfId="32588" xr:uid="{5328AD18-AA70-4C9E-8511-0892CD307EFA}"/>
    <cellStyle name="Comma [0] 5 2 2 5 5" xfId="10722" xr:uid="{EF9FC282-5D32-46DC-9177-CCB9A605DB8F}"/>
    <cellStyle name="Comma [0] 5 2 2 5 5 2" xfId="32589" xr:uid="{FA639897-2946-462C-B222-6EBB9CC53C7D}"/>
    <cellStyle name="Comma [0] 5 2 2 5 6" xfId="10723" xr:uid="{F1C359FC-9983-4F8A-A9BA-E62FFDC6C792}"/>
    <cellStyle name="Comma [0] 5 2 2 5 6 2" xfId="32590" xr:uid="{33FEBDF6-7C55-4A36-9F4E-5F498B9DF956}"/>
    <cellStyle name="Comma [0] 5 2 2 5 7" xfId="53549" xr:uid="{225D8336-D1CC-4E77-B11B-30749E4D5C14}"/>
    <cellStyle name="Comma [0] 5 2 2 5 8" xfId="32581" xr:uid="{1F04EB09-E119-4D31-8244-7F096BA159A2}"/>
    <cellStyle name="Comma [0] 5 2 2 5 9" xfId="10714" xr:uid="{5FAC5469-58A5-4BD8-8157-8783506CD66B}"/>
    <cellStyle name="Comma [0] 5 2 2 6" xfId="4125" xr:uid="{14EAF492-78F3-41BF-9448-2B3AE3E22084}"/>
    <cellStyle name="Comma [0] 5 2 2 6 2" xfId="10725" xr:uid="{D8C87610-78CC-466E-B86A-CF126FC28BED}"/>
    <cellStyle name="Comma [0] 5 2 2 6 2 2" xfId="32592" xr:uid="{DA382625-8D83-4790-B139-119797662F0D}"/>
    <cellStyle name="Comma [0] 5 2 2 6 3" xfId="10726" xr:uid="{02603282-CF9D-43A1-B8BB-7C2D44BD5AFE}"/>
    <cellStyle name="Comma [0] 5 2 2 6 3 2" xfId="32593" xr:uid="{E6974AA9-09A9-4CBB-A9E4-7145BB2F417B}"/>
    <cellStyle name="Comma [0] 5 2 2 6 4" xfId="10727" xr:uid="{991EE662-D530-4D8E-8F67-3F8521B4E28E}"/>
    <cellStyle name="Comma [0] 5 2 2 6 4 2" xfId="32594" xr:uid="{C3855186-4A03-4E18-973A-26CD351F5FD9}"/>
    <cellStyle name="Comma [0] 5 2 2 6 5" xfId="10728" xr:uid="{0FF6717C-5457-4B0A-8A58-87FE86873110}"/>
    <cellStyle name="Comma [0] 5 2 2 6 5 2" xfId="32595" xr:uid="{D1D6087D-847A-4D5C-BCFB-EA5E835C7971}"/>
    <cellStyle name="Comma [0] 5 2 2 6 6" xfId="54212" xr:uid="{C26E9E55-6B0A-4732-B06D-0C0E034C41CD}"/>
    <cellStyle name="Comma [0] 5 2 2 6 7" xfId="32591" xr:uid="{BE6B0B3B-9F02-434C-AACF-05327BEC0AF1}"/>
    <cellStyle name="Comma [0] 5 2 2 6 8" xfId="10724" xr:uid="{069F7416-2D9D-476D-B466-DFBE05D17D8F}"/>
    <cellStyle name="Comma [0] 5 2 2 7" xfId="1951" xr:uid="{87A1234A-DFC3-41BA-8173-2F41DA1CD25D}"/>
    <cellStyle name="Comma [0] 5 2 2 7 2" xfId="10730" xr:uid="{64AEDA3A-7BF0-4859-ADFF-1CE51582F497}"/>
    <cellStyle name="Comma [0] 5 2 2 7 2 2" xfId="32597" xr:uid="{97B67F13-8987-4F33-9F7F-E9C695BAB139}"/>
    <cellStyle name="Comma [0] 5 2 2 7 3" xfId="10731" xr:uid="{2483ECFB-0A79-4901-AC66-3AC6A83876E6}"/>
    <cellStyle name="Comma [0] 5 2 2 7 3 2" xfId="32598" xr:uid="{4514B839-E2FA-4606-96E3-811A1418E0C6}"/>
    <cellStyle name="Comma [0] 5 2 2 7 4" xfId="10732" xr:uid="{7EF554C9-E57E-4E3E-BB3C-F76FDFC3ADB4}"/>
    <cellStyle name="Comma [0] 5 2 2 7 4 2" xfId="32599" xr:uid="{F17AB1F4-F07E-4422-8FCC-3947825A452F}"/>
    <cellStyle name="Comma [0] 5 2 2 7 5" xfId="52040" xr:uid="{2F69AE44-4831-41A4-ADC1-B23B59342D1D}"/>
    <cellStyle name="Comma [0] 5 2 2 7 6" xfId="32596" xr:uid="{864E7BA6-85BF-445E-B749-B9C59E76101D}"/>
    <cellStyle name="Comma [0] 5 2 2 7 7" xfId="10729" xr:uid="{38653B4A-9ABE-436A-938A-D682CA598DA7}"/>
    <cellStyle name="Comma [0] 5 2 2 8" xfId="10733" xr:uid="{692F37AD-0374-43D6-B7B3-D6A04B40533E}"/>
    <cellStyle name="Comma [0] 5 2 2 8 2" xfId="32600" xr:uid="{719272F9-0929-42BC-AA40-4AA966C1F6EA}"/>
    <cellStyle name="Comma [0] 5 2 2 9" xfId="10734" xr:uid="{E2AB5497-F5D8-4ADF-9F6C-7497E0AF3BB1}"/>
    <cellStyle name="Comma [0] 5 2 2 9 2" xfId="32601" xr:uid="{7609FB73-E390-4932-97C5-49B2C592945A}"/>
    <cellStyle name="Comma [0] 5 2 3" xfId="550" xr:uid="{01A0723A-C30C-4027-B551-B2EE4A83B609}"/>
    <cellStyle name="Comma [0] 5 2 3 10" xfId="32602" xr:uid="{27326185-6115-48B3-86C2-CE5799F5538F}"/>
    <cellStyle name="Comma [0] 5 2 3 11" xfId="10735" xr:uid="{0B4DA9D9-469C-4567-93E3-CCDA669514E6}"/>
    <cellStyle name="Comma [0] 5 2 3 2" xfId="1055" xr:uid="{FF36394A-8F3E-44A1-9659-9920C7B7F335}"/>
    <cellStyle name="Comma [0] 5 2 3 2 2" xfId="4758" xr:uid="{13381B71-D2D8-4A17-B887-1D6AE1F25F77}"/>
    <cellStyle name="Comma [0] 5 2 3 2 2 2" xfId="10738" xr:uid="{50DE8FB7-5C81-475B-8C7D-79E351489860}"/>
    <cellStyle name="Comma [0] 5 2 3 2 2 2 2" xfId="32605" xr:uid="{21C9E09C-9E2D-47E8-9BAF-35CF5C5A1EE3}"/>
    <cellStyle name="Comma [0] 5 2 3 2 2 3" xfId="10739" xr:uid="{7595650E-2524-474E-91B6-DE1D1B1EFA41}"/>
    <cellStyle name="Comma [0] 5 2 3 2 2 3 2" xfId="32606" xr:uid="{430E0634-2016-4818-8801-556A9A56278C}"/>
    <cellStyle name="Comma [0] 5 2 3 2 2 4" xfId="10740" xr:uid="{86D6D116-6924-4E28-BEFB-DF1DCA790E78}"/>
    <cellStyle name="Comma [0] 5 2 3 2 2 4 2" xfId="32607" xr:uid="{3289486A-85D2-4E35-8F0B-C08E9A9D8E6A}"/>
    <cellStyle name="Comma [0] 5 2 3 2 2 5" xfId="10741" xr:uid="{AD6429A6-9B13-4851-A21C-04617E6E3543}"/>
    <cellStyle name="Comma [0] 5 2 3 2 2 5 2" xfId="32608" xr:uid="{40B5195A-16FA-486C-982E-E4941F38A559}"/>
    <cellStyle name="Comma [0] 5 2 3 2 2 6" xfId="54845" xr:uid="{2A401650-4E9D-408D-931A-5B21C2D9AA81}"/>
    <cellStyle name="Comma [0] 5 2 3 2 2 7" xfId="32604" xr:uid="{7F951F4C-0BFE-4839-9F1E-23DB6EA5E4AE}"/>
    <cellStyle name="Comma [0] 5 2 3 2 2 8" xfId="10737" xr:uid="{8E058EDE-C284-4454-B293-34BA77D86630}"/>
    <cellStyle name="Comma [0] 5 2 3 2 3" xfId="3093" xr:uid="{05E7C6AF-DB92-4D40-8378-B6D588E86AD9}"/>
    <cellStyle name="Comma [0] 5 2 3 2 3 2" xfId="10743" xr:uid="{ED3D2132-20FB-41A7-9325-04CD5876BFB1}"/>
    <cellStyle name="Comma [0] 5 2 3 2 3 2 2" xfId="32610" xr:uid="{189E4EA6-95C0-43E6-A764-B19266F8CAC6}"/>
    <cellStyle name="Comma [0] 5 2 3 2 3 3" xfId="10744" xr:uid="{BEB91B5C-1635-476E-9B5E-CADD84810457}"/>
    <cellStyle name="Comma [0] 5 2 3 2 3 3 2" xfId="32611" xr:uid="{4218093C-F6AD-4C03-AC30-A339E5C788A3}"/>
    <cellStyle name="Comma [0] 5 2 3 2 3 4" xfId="10745" xr:uid="{7941B0F5-B71C-4E81-B021-1523625B1EE5}"/>
    <cellStyle name="Comma [0] 5 2 3 2 3 4 2" xfId="32612" xr:uid="{B5AB16F9-AAD3-4196-844B-576A861EE22A}"/>
    <cellStyle name="Comma [0] 5 2 3 2 3 5" xfId="53180" xr:uid="{9F6D1337-9EF8-4CF8-BA4B-DE599844664E}"/>
    <cellStyle name="Comma [0] 5 2 3 2 3 6" xfId="32609" xr:uid="{4A3CAD82-78BC-45CF-82FD-AE45278E4288}"/>
    <cellStyle name="Comma [0] 5 2 3 2 3 7" xfId="10742" xr:uid="{18F444E3-4D8B-410C-8295-B3FC4A203D39}"/>
    <cellStyle name="Comma [0] 5 2 3 2 4" xfId="10746" xr:uid="{681F0134-1FB2-4D00-A3B3-0D19B0D1E70E}"/>
    <cellStyle name="Comma [0] 5 2 3 2 4 2" xfId="32613" xr:uid="{10F91B4A-4C01-44C1-A91C-7525DEFF9B00}"/>
    <cellStyle name="Comma [0] 5 2 3 2 5" xfId="10747" xr:uid="{0D562B04-24E8-4B0E-921F-779A92274A97}"/>
    <cellStyle name="Comma [0] 5 2 3 2 5 2" xfId="32614" xr:uid="{611298C6-5DB5-43CA-9163-6F0982E1A182}"/>
    <cellStyle name="Comma [0] 5 2 3 2 6" xfId="51147" xr:uid="{DC878D94-E77B-4115-A626-E5EDA8D9D920}"/>
    <cellStyle name="Comma [0] 5 2 3 2 7" xfId="32603" xr:uid="{96006307-CFF2-4F48-AE35-EB6D3CC9536F}"/>
    <cellStyle name="Comma [0] 5 2 3 2 8" xfId="10736" xr:uid="{50A2EC21-4BF8-4466-A131-053C6C636952}"/>
    <cellStyle name="Comma [0] 5 2 3 3" xfId="1549" xr:uid="{EFEC11A8-8FEA-4E84-A4D4-CA57E9E95F46}"/>
    <cellStyle name="Comma [0] 5 2 3 3 2" xfId="5173" xr:uid="{B20B93B0-0124-418A-902A-971637955AE7}"/>
    <cellStyle name="Comma [0] 5 2 3 3 2 2" xfId="10750" xr:uid="{65443A8A-3BC8-4AFD-AADB-7AE1FE8FD18D}"/>
    <cellStyle name="Comma [0] 5 2 3 3 2 2 2" xfId="32617" xr:uid="{4D49896F-17F3-4E0F-99F0-5A99EFFE86E6}"/>
    <cellStyle name="Comma [0] 5 2 3 3 2 3" xfId="10751" xr:uid="{A3949874-27D4-4AE0-A3F9-FC1F05FE4393}"/>
    <cellStyle name="Comma [0] 5 2 3 3 2 3 2" xfId="32618" xr:uid="{AFAE11EE-387B-4DE9-A874-2DD7B1301976}"/>
    <cellStyle name="Comma [0] 5 2 3 3 2 4" xfId="10752" xr:uid="{919419EA-772E-4D90-B01C-95CAC90D1492}"/>
    <cellStyle name="Comma [0] 5 2 3 3 2 4 2" xfId="32619" xr:uid="{B490B560-B950-42BE-B8CE-64D2720B5E73}"/>
    <cellStyle name="Comma [0] 5 2 3 3 2 5" xfId="10753" xr:uid="{81285465-E228-41F8-827E-A6E7F113C34E}"/>
    <cellStyle name="Comma [0] 5 2 3 3 2 5 2" xfId="32620" xr:uid="{0660DD73-9AB2-41F8-BB2A-E58ABCCF92E7}"/>
    <cellStyle name="Comma [0] 5 2 3 3 2 6" xfId="55260" xr:uid="{72275651-38CF-485E-BD47-1D78DC7142F0}"/>
    <cellStyle name="Comma [0] 5 2 3 3 2 7" xfId="32616" xr:uid="{F3B3AE1A-C2FE-48A0-A2E8-52AB6E47FBF5}"/>
    <cellStyle name="Comma [0] 5 2 3 3 2 8" xfId="10749" xr:uid="{A34A2E18-C62E-42B2-AC4F-1BA4B60AB82B}"/>
    <cellStyle name="Comma [0] 5 2 3 3 3" xfId="2596" xr:uid="{B13352E0-1AFB-4A37-B3F7-AD090C91A07E}"/>
    <cellStyle name="Comma [0] 5 2 3 3 3 2" xfId="10755" xr:uid="{F627E19F-3ECB-4F08-968A-BCE7EFA90ACB}"/>
    <cellStyle name="Comma [0] 5 2 3 3 3 2 2" xfId="32622" xr:uid="{8E3B9B36-8647-4308-80D2-0A869650A699}"/>
    <cellStyle name="Comma [0] 5 2 3 3 3 3" xfId="10756" xr:uid="{155E3548-5C76-4173-8CDB-4D0B05222575}"/>
    <cellStyle name="Comma [0] 5 2 3 3 3 3 2" xfId="32623" xr:uid="{09DCAF6A-6ECB-4645-81E9-509BB2A11582}"/>
    <cellStyle name="Comma [0] 5 2 3 3 3 4" xfId="10757" xr:uid="{7984A6B3-F9D6-44FA-82D6-882434A84554}"/>
    <cellStyle name="Comma [0] 5 2 3 3 3 4 2" xfId="32624" xr:uid="{031840DA-F51D-4D4F-9AAC-A31197AA2BE9}"/>
    <cellStyle name="Comma [0] 5 2 3 3 3 5" xfId="52684" xr:uid="{0231E072-0BC0-447C-965B-874D03F5E06C}"/>
    <cellStyle name="Comma [0] 5 2 3 3 3 6" xfId="32621" xr:uid="{F4542C60-D957-47F4-8B65-0A0748E611B7}"/>
    <cellStyle name="Comma [0] 5 2 3 3 3 7" xfId="10754" xr:uid="{6FF30523-D6C9-4091-B411-F7442BB036CB}"/>
    <cellStyle name="Comma [0] 5 2 3 3 4" xfId="10758" xr:uid="{C981D8D3-77F9-4BF5-8372-E6835C94B111}"/>
    <cellStyle name="Comma [0] 5 2 3 3 4 2" xfId="32625" xr:uid="{D1E81B8C-65A6-46D4-8169-0CAB42EC1431}"/>
    <cellStyle name="Comma [0] 5 2 3 3 5" xfId="10759" xr:uid="{5F1A5705-1E0D-4596-A7AD-3F475BEB579E}"/>
    <cellStyle name="Comma [0] 5 2 3 3 5 2" xfId="32626" xr:uid="{E4FECD5B-BB58-4DF6-98F0-288B3451AC0C}"/>
    <cellStyle name="Comma [0] 5 2 3 3 6" xfId="51641" xr:uid="{39D0D3D1-146C-4D94-8880-075B6C7AAEF9}"/>
    <cellStyle name="Comma [0] 5 2 3 3 7" xfId="32615" xr:uid="{2359F360-525E-4EEC-A809-3A34B47C1786}"/>
    <cellStyle name="Comma [0] 5 2 3 3 8" xfId="10748" xr:uid="{6A847F18-BD7B-4B01-992D-366077352D8E}"/>
    <cellStyle name="Comma [0] 5 2 3 4" xfId="3588" xr:uid="{EE302B46-8836-40BD-A6A7-13FB3AD2D9B3}"/>
    <cellStyle name="Comma [0] 5 2 3 4 2" xfId="5541" xr:uid="{DFEA01CE-680A-4D5A-B651-375EFF6C5A12}"/>
    <cellStyle name="Comma [0] 5 2 3 4 2 2" xfId="10762" xr:uid="{3BFEB646-1650-45CD-9C3E-D3265EB6A6FE}"/>
    <cellStyle name="Comma [0] 5 2 3 4 2 2 2" xfId="32629" xr:uid="{277E840F-8AB7-4DD5-9341-7FA4537D190C}"/>
    <cellStyle name="Comma [0] 5 2 3 4 2 3" xfId="10763" xr:uid="{D6E6B15A-F4DA-4771-B15A-DF43B0AAB09A}"/>
    <cellStyle name="Comma [0] 5 2 3 4 2 3 2" xfId="32630" xr:uid="{C5DEDAB3-C528-4E9B-A161-4336C4E8DC9E}"/>
    <cellStyle name="Comma [0] 5 2 3 4 2 4" xfId="10764" xr:uid="{56E5D1FE-51EE-46A2-A5C9-621206ACA146}"/>
    <cellStyle name="Comma [0] 5 2 3 4 2 4 2" xfId="32631" xr:uid="{02175F2B-435C-41C7-8DD3-4459C90CE439}"/>
    <cellStyle name="Comma [0] 5 2 3 4 2 5" xfId="10765" xr:uid="{ACA86D7F-A41E-4280-86E7-BEDBEB124D7D}"/>
    <cellStyle name="Comma [0] 5 2 3 4 2 5 2" xfId="32632" xr:uid="{EAE71933-7D28-45A2-84F7-F1ABF4EA2E47}"/>
    <cellStyle name="Comma [0] 5 2 3 4 2 6" xfId="55628" xr:uid="{A5950943-FEA6-48D2-98B2-8225F2ECB0E8}"/>
    <cellStyle name="Comma [0] 5 2 3 4 2 7" xfId="32628" xr:uid="{B6BAB7FB-8577-45D7-BA4B-9A2EC567CC74}"/>
    <cellStyle name="Comma [0] 5 2 3 4 2 8" xfId="10761" xr:uid="{4AAA27B5-20CF-49CC-A5E3-15DC18BBFCA6}"/>
    <cellStyle name="Comma [0] 5 2 3 4 3" xfId="10766" xr:uid="{983A2022-7CEB-4567-80F3-323E46AD4C57}"/>
    <cellStyle name="Comma [0] 5 2 3 4 3 2" xfId="32633" xr:uid="{DB584532-EDF4-4F23-B9AC-7D5021C35875}"/>
    <cellStyle name="Comma [0] 5 2 3 4 4" xfId="10767" xr:uid="{E879FFEF-CBCC-41F5-A4B5-B0C855FBCCE5}"/>
    <cellStyle name="Comma [0] 5 2 3 4 4 2" xfId="32634" xr:uid="{3EA8D4BE-AA2A-464F-843C-5DA794AD0921}"/>
    <cellStyle name="Comma [0] 5 2 3 4 5" xfId="10768" xr:uid="{D478E500-BD92-4F89-B25E-DB53220E6A56}"/>
    <cellStyle name="Comma [0] 5 2 3 4 5 2" xfId="32635" xr:uid="{E4AED1A3-23F1-4D79-9800-F227015E8D91}"/>
    <cellStyle name="Comma [0] 5 2 3 4 6" xfId="10769" xr:uid="{9C923386-9E29-4A50-95F2-BB604A9B6ACC}"/>
    <cellStyle name="Comma [0] 5 2 3 4 6 2" xfId="32636" xr:uid="{926EFCFA-AAD8-456F-913B-5B60657326DD}"/>
    <cellStyle name="Comma [0] 5 2 3 4 7" xfId="53675" xr:uid="{804C487F-5162-453F-92CC-196AE56CB1E4}"/>
    <cellStyle name="Comma [0] 5 2 3 4 8" xfId="32627" xr:uid="{1836D023-1E78-42EB-B0CF-3BFA230F5D53}"/>
    <cellStyle name="Comma [0] 5 2 3 4 9" xfId="10760" xr:uid="{24DBD99A-7336-4C47-BA2B-394EC111CC7E}"/>
    <cellStyle name="Comma [0] 5 2 3 5" xfId="4261" xr:uid="{6405CA6A-452A-421B-87B6-AAC06EEA5566}"/>
    <cellStyle name="Comma [0] 5 2 3 5 2" xfId="10771" xr:uid="{ED730BB0-206C-45BD-8F0E-7640C3A6B9DB}"/>
    <cellStyle name="Comma [0] 5 2 3 5 2 2" xfId="32638" xr:uid="{EBBDE1B2-3110-4B08-89A8-573FEE216A0B}"/>
    <cellStyle name="Comma [0] 5 2 3 5 3" xfId="10772" xr:uid="{2D032B12-3A57-4E44-844B-F9CFC3E82A8C}"/>
    <cellStyle name="Comma [0] 5 2 3 5 3 2" xfId="32639" xr:uid="{762EAC46-68D3-4E7B-BA80-B2882C13A588}"/>
    <cellStyle name="Comma [0] 5 2 3 5 4" xfId="10773" xr:uid="{99692311-8A5C-43AD-AD1B-3F716DCE0EEF}"/>
    <cellStyle name="Comma [0] 5 2 3 5 4 2" xfId="32640" xr:uid="{2CDF1239-E696-4054-99F7-09ADC59A913B}"/>
    <cellStyle name="Comma [0] 5 2 3 5 5" xfId="10774" xr:uid="{D76FE33A-17B7-4753-A899-2FE1FD11AAF7}"/>
    <cellStyle name="Comma [0] 5 2 3 5 5 2" xfId="32641" xr:uid="{2BD7D3D3-20C5-4CB4-B7B2-D5ABD2D1336A}"/>
    <cellStyle name="Comma [0] 5 2 3 5 6" xfId="54348" xr:uid="{0DA8EA6D-9F4C-466B-8F90-6930F624CE29}"/>
    <cellStyle name="Comma [0] 5 2 3 5 7" xfId="32637" xr:uid="{7EEED0D2-A963-4125-8005-7950F296DA23}"/>
    <cellStyle name="Comma [0] 5 2 3 5 8" xfId="10770" xr:uid="{99AD7BE6-4373-47D3-B94E-51D69132962D}"/>
    <cellStyle name="Comma [0] 5 2 3 6" xfId="2075" xr:uid="{B28F3BD9-C1E8-43D3-A887-100683A3548E}"/>
    <cellStyle name="Comma [0] 5 2 3 6 2" xfId="10776" xr:uid="{4708E626-9FAE-4641-B10F-92BFD4E6C585}"/>
    <cellStyle name="Comma [0] 5 2 3 6 2 2" xfId="32643" xr:uid="{DA607096-1A8D-4492-91F7-342D34146A04}"/>
    <cellStyle name="Comma [0] 5 2 3 6 3" xfId="10777" xr:uid="{F8BF4377-0744-4A1D-8145-107B8C24B38E}"/>
    <cellStyle name="Comma [0] 5 2 3 6 3 2" xfId="32644" xr:uid="{3B15E1DC-676C-4031-8560-DE60A4D266F0}"/>
    <cellStyle name="Comma [0] 5 2 3 6 4" xfId="10778" xr:uid="{CF91743B-9DB8-4BE9-BD19-BE9E673F7CA7}"/>
    <cellStyle name="Comma [0] 5 2 3 6 4 2" xfId="32645" xr:uid="{CB063006-0278-4B3F-91A0-72817AFC87C1}"/>
    <cellStyle name="Comma [0] 5 2 3 6 5" xfId="52164" xr:uid="{FD80D80C-CBF2-4C54-8ED7-0882FC294F64}"/>
    <cellStyle name="Comma [0] 5 2 3 6 6" xfId="32642" xr:uid="{33A72A5C-DBF1-49D9-920C-44B5B6EAFC71}"/>
    <cellStyle name="Comma [0] 5 2 3 6 7" xfId="10775" xr:uid="{2A5B6B0F-1FC3-4C3A-94E6-6719087EF161}"/>
    <cellStyle name="Comma [0] 5 2 3 7" xfId="10779" xr:uid="{0EE0B280-348C-48DA-A0CE-65AB7664BD73}"/>
    <cellStyle name="Comma [0] 5 2 3 7 2" xfId="32646" xr:uid="{0DBB2A51-398D-4199-85A7-AF826EC5052C}"/>
    <cellStyle name="Comma [0] 5 2 3 8" xfId="10780" xr:uid="{189A3DC6-EDDF-45CE-9B32-D8C24BDFEF73}"/>
    <cellStyle name="Comma [0] 5 2 3 8 2" xfId="32647" xr:uid="{DF1F386E-2530-4B17-B580-A3EF699D3449}"/>
    <cellStyle name="Comma [0] 5 2 3 9" xfId="50644" xr:uid="{C39204DD-1737-4084-817E-F0811B50A0BE}"/>
    <cellStyle name="Comma [0] 5 2 4" xfId="807" xr:uid="{0C39386E-B8BC-4B9E-A7FA-86DDF2BCEDAB}"/>
    <cellStyle name="Comma [0] 5 2 4 2" xfId="4510" xr:uid="{D542A263-1BAF-4F78-8D08-CFF450929FF3}"/>
    <cellStyle name="Comma [0] 5 2 4 2 2" xfId="10783" xr:uid="{203A1193-D5FA-4EE3-BE07-71AE938B310A}"/>
    <cellStyle name="Comma [0] 5 2 4 2 2 2" xfId="32650" xr:uid="{281B997B-E235-4FE1-97D1-F18D5B3A6572}"/>
    <cellStyle name="Comma [0] 5 2 4 2 3" xfId="10784" xr:uid="{4DB411BE-A4D3-4093-9122-E4A3707CD1A9}"/>
    <cellStyle name="Comma [0] 5 2 4 2 3 2" xfId="32651" xr:uid="{EFFF189B-E044-4968-AFEA-A29E2A254175}"/>
    <cellStyle name="Comma [0] 5 2 4 2 4" xfId="10785" xr:uid="{B58E4FA9-FCAD-4376-A8D5-9B0A31050031}"/>
    <cellStyle name="Comma [0] 5 2 4 2 4 2" xfId="32652" xr:uid="{4BF3EFDC-AE95-441C-8E01-A97BB6EF1683}"/>
    <cellStyle name="Comma [0] 5 2 4 2 5" xfId="10786" xr:uid="{FA022502-6B2C-4E32-839C-993FEA862ADA}"/>
    <cellStyle name="Comma [0] 5 2 4 2 5 2" xfId="32653" xr:uid="{1FBC1F24-A6E8-4603-9B8F-2D7D3FDEC191}"/>
    <cellStyle name="Comma [0] 5 2 4 2 6" xfId="54597" xr:uid="{B42C5093-CD4C-443D-AE2C-AB22FE3B9057}"/>
    <cellStyle name="Comma [0] 5 2 4 2 7" xfId="32649" xr:uid="{8E41966F-B4EB-4AF0-A0A2-B2EE4DAC3F7C}"/>
    <cellStyle name="Comma [0] 5 2 4 2 8" xfId="10782" xr:uid="{CC9A057B-AD83-4E19-A8E3-2826A107D903}"/>
    <cellStyle name="Comma [0] 5 2 4 3" xfId="2845" xr:uid="{24B7E156-11E0-48CE-AA00-C3328343AC65}"/>
    <cellStyle name="Comma [0] 5 2 4 3 2" xfId="10788" xr:uid="{70533C43-5F5D-4B9F-B498-97AC8B430042}"/>
    <cellStyle name="Comma [0] 5 2 4 3 2 2" xfId="32655" xr:uid="{2C3C4F94-F552-4DC2-9C8B-21437087F27E}"/>
    <cellStyle name="Comma [0] 5 2 4 3 3" xfId="10789" xr:uid="{01DB3087-5992-4FA7-A83B-0BFE276893F5}"/>
    <cellStyle name="Comma [0] 5 2 4 3 3 2" xfId="32656" xr:uid="{42C013A9-EE62-43C0-8B02-477CCE19A24A}"/>
    <cellStyle name="Comma [0] 5 2 4 3 4" xfId="10790" xr:uid="{29D75BB7-5CA7-4675-AA18-808CEF126A64}"/>
    <cellStyle name="Comma [0] 5 2 4 3 4 2" xfId="32657" xr:uid="{B13F54D5-8FB9-4BE3-A92F-69138C51CD3B}"/>
    <cellStyle name="Comma [0] 5 2 4 3 5" xfId="52932" xr:uid="{8D2318E5-2716-4CDE-AD49-FFDF5933721D}"/>
    <cellStyle name="Comma [0] 5 2 4 3 6" xfId="32654" xr:uid="{47A0965E-AA59-4605-860F-24DDD6C4B8C8}"/>
    <cellStyle name="Comma [0] 5 2 4 3 7" xfId="10787" xr:uid="{D21AE8CA-8656-4B89-9DB6-9F09B755D240}"/>
    <cellStyle name="Comma [0] 5 2 4 4" xfId="10791" xr:uid="{892B80A4-C485-47A1-A14C-15FBEE1BC4C7}"/>
    <cellStyle name="Comma [0] 5 2 4 4 2" xfId="32658" xr:uid="{FD8021B5-2EE6-41DF-BDE6-93F82AC72C29}"/>
    <cellStyle name="Comma [0] 5 2 4 5" xfId="10792" xr:uid="{1ECE9591-4660-4840-A983-D9BAC9956F18}"/>
    <cellStyle name="Comma [0] 5 2 4 5 2" xfId="32659" xr:uid="{9574A9EC-3A93-41B2-94CB-9269B943FFD6}"/>
    <cellStyle name="Comma [0] 5 2 4 6" xfId="50899" xr:uid="{02569870-1F37-4DA9-99CF-56DBF2CE5F49}"/>
    <cellStyle name="Comma [0] 5 2 4 7" xfId="32648" xr:uid="{0F9F48C7-4C64-4CFC-902B-BD3E1786D622}"/>
    <cellStyle name="Comma [0] 5 2 4 8" xfId="10781" xr:uid="{99F11F05-7ED6-4623-AADA-49B6E02A2369}"/>
    <cellStyle name="Comma [0] 5 2 5" xfId="1302" xr:uid="{F7B79138-5A50-41E8-87D5-1DE5713F83C5}"/>
    <cellStyle name="Comma [0] 5 2 5 2" xfId="4990" xr:uid="{771189A1-C76C-4365-9F44-37972F355D51}"/>
    <cellStyle name="Comma [0] 5 2 5 2 2" xfId="10795" xr:uid="{1DD8F9B8-4366-49BE-AA14-931BC59EDEDA}"/>
    <cellStyle name="Comma [0] 5 2 5 2 2 2" xfId="32662" xr:uid="{E6764DA9-A9FC-497B-8C6C-998BDC2132F4}"/>
    <cellStyle name="Comma [0] 5 2 5 2 3" xfId="10796" xr:uid="{B12C36EC-7017-4230-BF3A-26C3A1BC8B9D}"/>
    <cellStyle name="Comma [0] 5 2 5 2 3 2" xfId="32663" xr:uid="{A9C554A6-8F33-45A2-9E45-9F750C3733A8}"/>
    <cellStyle name="Comma [0] 5 2 5 2 4" xfId="10797" xr:uid="{0B7AB183-32B6-4215-9B0B-9EBE4C45BDAB}"/>
    <cellStyle name="Comma [0] 5 2 5 2 4 2" xfId="32664" xr:uid="{9EAA3971-1A5D-472E-BAE6-714BDBA41BB4}"/>
    <cellStyle name="Comma [0] 5 2 5 2 5" xfId="10798" xr:uid="{EF46DEDC-651A-42E5-9B4B-9FBDAB41D105}"/>
    <cellStyle name="Comma [0] 5 2 5 2 5 2" xfId="32665" xr:uid="{4E84A18E-55C0-40A7-A545-6F0C6169C3AC}"/>
    <cellStyle name="Comma [0] 5 2 5 2 6" xfId="55077" xr:uid="{59E2DF88-0F5C-49A8-8B01-72BD26BF7017}"/>
    <cellStyle name="Comma [0] 5 2 5 2 7" xfId="32661" xr:uid="{697780D6-5EFA-4C67-8C7C-FFA904F51EC7}"/>
    <cellStyle name="Comma [0] 5 2 5 2 8" xfId="10794" xr:uid="{9026B0A2-3CEE-4993-A84F-D35262212CC5}"/>
    <cellStyle name="Comma [0] 5 2 5 3" xfId="2347" xr:uid="{802185BC-6EC6-45E9-930D-6ECDD381235B}"/>
    <cellStyle name="Comma [0] 5 2 5 3 2" xfId="10800" xr:uid="{527DA638-CBB4-43F1-BCDE-223421A71774}"/>
    <cellStyle name="Comma [0] 5 2 5 3 2 2" xfId="32667" xr:uid="{7D93D820-A2EF-4E21-A485-5B5F1FF4410B}"/>
    <cellStyle name="Comma [0] 5 2 5 3 3" xfId="10801" xr:uid="{EF0581A5-1BD5-4A7A-BD7D-D94E19619683}"/>
    <cellStyle name="Comma [0] 5 2 5 3 3 2" xfId="32668" xr:uid="{51661C6B-0E6C-4C5F-8440-7106871C6E58}"/>
    <cellStyle name="Comma [0] 5 2 5 3 4" xfId="10802" xr:uid="{92A2848D-E741-46C1-BC13-D88A60E80C5A}"/>
    <cellStyle name="Comma [0] 5 2 5 3 4 2" xfId="32669" xr:uid="{8B2007BD-A008-44AE-BA33-CA7196181B2A}"/>
    <cellStyle name="Comma [0] 5 2 5 3 5" xfId="52435" xr:uid="{58285E38-F7B5-4B19-BBC2-9AE3346E5254}"/>
    <cellStyle name="Comma [0] 5 2 5 3 6" xfId="32666" xr:uid="{59FC8D37-360A-44D5-8C34-D94E0651F459}"/>
    <cellStyle name="Comma [0] 5 2 5 3 7" xfId="10799" xr:uid="{FC382628-14F2-4335-A775-2CD7537A695B}"/>
    <cellStyle name="Comma [0] 5 2 5 4" xfId="10803" xr:uid="{806B5A09-8341-4A14-A9FB-F41F4417CD1D}"/>
    <cellStyle name="Comma [0] 5 2 5 4 2" xfId="32670" xr:uid="{242C2C83-A47B-4DA9-8145-01D0B0446542}"/>
    <cellStyle name="Comma [0] 5 2 5 5" xfId="10804" xr:uid="{6C2168D2-2F28-4DC9-B8B5-9C9CCBDF3AEC}"/>
    <cellStyle name="Comma [0] 5 2 5 5 2" xfId="32671" xr:uid="{F1B135D2-1C06-4C3A-94A4-3925DDD314C9}"/>
    <cellStyle name="Comma [0] 5 2 5 6" xfId="51394" xr:uid="{AB5D576F-6478-41CB-9253-94C2320F590F}"/>
    <cellStyle name="Comma [0] 5 2 5 7" xfId="32660" xr:uid="{182EEF98-3F5F-4F0E-834B-9A41AC83244E}"/>
    <cellStyle name="Comma [0] 5 2 5 8" xfId="10793" xr:uid="{D70C6044-D307-46D9-8584-8148795DAF80}"/>
    <cellStyle name="Comma [0] 5 2 6" xfId="3339" xr:uid="{4510505F-CE15-4324-867D-98E3E24B17C0}"/>
    <cellStyle name="Comma [0] 5 2 6 2" xfId="5357" xr:uid="{6781DA6F-4E52-45EE-8D11-EE9B4A26A598}"/>
    <cellStyle name="Comma [0] 5 2 6 2 2" xfId="10807" xr:uid="{D93D4A27-EC35-4550-AE95-5C917B31B622}"/>
    <cellStyle name="Comma [0] 5 2 6 2 2 2" xfId="32674" xr:uid="{6E214FFE-49DC-4C4C-AC55-FDD9F0050A23}"/>
    <cellStyle name="Comma [0] 5 2 6 2 3" xfId="10808" xr:uid="{7C4C14C0-1FF6-49C1-BE89-708BFD7CECA6}"/>
    <cellStyle name="Comma [0] 5 2 6 2 3 2" xfId="32675" xr:uid="{4AD3FE16-0C5E-4545-A565-B17F9507562F}"/>
    <cellStyle name="Comma [0] 5 2 6 2 4" xfId="10809" xr:uid="{1B3D2AD5-530B-4463-8DDA-1D19B1DDE734}"/>
    <cellStyle name="Comma [0] 5 2 6 2 4 2" xfId="32676" xr:uid="{FC90B7D3-9E82-415A-AB0D-54AF8B39F621}"/>
    <cellStyle name="Comma [0] 5 2 6 2 5" xfId="10810" xr:uid="{CD8FC9D0-3773-442E-8BDD-0B0695AFD6B3}"/>
    <cellStyle name="Comma [0] 5 2 6 2 5 2" xfId="32677" xr:uid="{BA8E5932-D6E9-46E2-B62D-6B01193CE468}"/>
    <cellStyle name="Comma [0] 5 2 6 2 6" xfId="55444" xr:uid="{B61C2582-C063-4D54-96DF-ADA03512192A}"/>
    <cellStyle name="Comma [0] 5 2 6 2 7" xfId="32673" xr:uid="{1A839F02-44A3-41F0-9C3D-43F0A392F4BF}"/>
    <cellStyle name="Comma [0] 5 2 6 2 8" xfId="10806" xr:uid="{7D0542AE-DFEC-48F6-9016-AAC74CA0CE1F}"/>
    <cellStyle name="Comma [0] 5 2 6 3" xfId="10811" xr:uid="{978AE24C-93B3-4D0E-885C-EA06C53C1C76}"/>
    <cellStyle name="Comma [0] 5 2 6 3 2" xfId="32678" xr:uid="{515127EA-F6B3-4661-B754-551AE4F711C8}"/>
    <cellStyle name="Comma [0] 5 2 6 4" xfId="10812" xr:uid="{F3CE7B01-13B6-415B-A4E9-606E0C6E68CB}"/>
    <cellStyle name="Comma [0] 5 2 6 4 2" xfId="32679" xr:uid="{6EFBD42C-CE81-4D6A-AD50-AA3455533BE7}"/>
    <cellStyle name="Comma [0] 5 2 6 5" xfId="10813" xr:uid="{F975BD10-DA85-4EDE-9F2B-AF88165E9EF6}"/>
    <cellStyle name="Comma [0] 5 2 6 5 2" xfId="32680" xr:uid="{984F03EA-D028-410C-A621-6E9233D7D115}"/>
    <cellStyle name="Comma [0] 5 2 6 6" xfId="10814" xr:uid="{95C86BB6-04CB-4242-BCDA-D0C80A00A5C5}"/>
    <cellStyle name="Comma [0] 5 2 6 6 2" xfId="32681" xr:uid="{AB00EF63-F28A-4DA6-99E2-528C3F12DEC8}"/>
    <cellStyle name="Comma [0] 5 2 6 7" xfId="53426" xr:uid="{2BEE6946-76FF-4356-A97E-EDB1B74E782D}"/>
    <cellStyle name="Comma [0] 5 2 6 8" xfId="32672" xr:uid="{064937CF-505D-42B7-8865-90E8D2B610E8}"/>
    <cellStyle name="Comma [0] 5 2 6 9" xfId="10805" xr:uid="{EDE39A95-2C36-401A-BEAF-01581DE61545}"/>
    <cellStyle name="Comma [0] 5 2 7" xfId="3941" xr:uid="{D8E594A4-650A-4440-B790-C5817834A5A5}"/>
    <cellStyle name="Comma [0] 5 2 7 2" xfId="10816" xr:uid="{B2CB79CD-AFEA-4378-9779-9A2B73A51B3C}"/>
    <cellStyle name="Comma [0] 5 2 7 2 2" xfId="32683" xr:uid="{E030109D-FE9F-4DE8-8481-85EA7774493C}"/>
    <cellStyle name="Comma [0] 5 2 7 3" xfId="10817" xr:uid="{D8971A37-78DE-422E-84E9-643547112651}"/>
    <cellStyle name="Comma [0] 5 2 7 3 2" xfId="32684" xr:uid="{84C4C03C-A491-4368-A106-F7AD9C3DF41D}"/>
    <cellStyle name="Comma [0] 5 2 7 4" xfId="10818" xr:uid="{CAD89DC2-32B2-4F5F-8AFE-66F2C15DA941}"/>
    <cellStyle name="Comma [0] 5 2 7 4 2" xfId="32685" xr:uid="{572AC617-E0BB-4A3C-BBC3-DA1E66EFB3C7}"/>
    <cellStyle name="Comma [0] 5 2 7 5" xfId="10819" xr:uid="{15E53179-774A-4657-92A9-49B4BE61982B}"/>
    <cellStyle name="Comma [0] 5 2 7 5 2" xfId="32686" xr:uid="{D5463C25-E791-455E-AF61-BAB4CA12E832}"/>
    <cellStyle name="Comma [0] 5 2 7 6" xfId="54028" xr:uid="{E73D4720-81E7-4547-9E71-D0A2CFB9DD60}"/>
    <cellStyle name="Comma [0] 5 2 7 7" xfId="32682" xr:uid="{92B48F5B-C6B7-4EC5-93FF-B009BF6AAB6B}"/>
    <cellStyle name="Comma [0] 5 2 7 8" xfId="10815" xr:uid="{B53DEC96-B74B-4174-BEDC-DC212788FD81}"/>
    <cellStyle name="Comma [0] 5 2 8" xfId="1827" xr:uid="{EC7D5D29-2536-4677-9D35-354B0854538A}"/>
    <cellStyle name="Comma [0] 5 2 8 2" xfId="10821" xr:uid="{F63A2EEE-486A-4B3B-B41C-42176D15381A}"/>
    <cellStyle name="Comma [0] 5 2 8 2 2" xfId="32688" xr:uid="{630126E4-F0EB-48F8-A58F-5D694C5293FB}"/>
    <cellStyle name="Comma [0] 5 2 8 3" xfId="10822" xr:uid="{960C08CA-D19E-4A6B-99E5-AD737A3E4083}"/>
    <cellStyle name="Comma [0] 5 2 8 3 2" xfId="32689" xr:uid="{495552AA-81F1-4235-85D1-F32B331D9DD4}"/>
    <cellStyle name="Comma [0] 5 2 8 4" xfId="10823" xr:uid="{F606A5C0-5344-44FE-89FD-8816D934593C}"/>
    <cellStyle name="Comma [0] 5 2 8 4 2" xfId="32690" xr:uid="{E8247195-20E6-4BEB-B2D7-080E612A9666}"/>
    <cellStyle name="Comma [0] 5 2 8 5" xfId="51916" xr:uid="{E0D42E5B-2C06-4997-99E4-14B8FCD20010}"/>
    <cellStyle name="Comma [0] 5 2 8 6" xfId="32687" xr:uid="{CC9D8A66-EDF4-4C67-AAA2-43E8964E5DF6}"/>
    <cellStyle name="Comma [0] 5 2 8 7" xfId="10820" xr:uid="{432C9AF6-552E-452C-AA53-FE7224A6A3BF}"/>
    <cellStyle name="Comma [0] 5 2 9" xfId="10824" xr:uid="{962BBA8A-A39F-4228-9353-EC5C27098885}"/>
    <cellStyle name="Comma [0] 5 2 9 2" xfId="32691" xr:uid="{4714B23D-EF57-454A-BA3B-87DCF6580544}"/>
    <cellStyle name="Comma [0] 5 3" xfId="318" xr:uid="{7E1B1169-BC51-4062-83CA-703EF9B2EAB6}"/>
    <cellStyle name="Comma [0] 5 3 10" xfId="50414" xr:uid="{C1D06005-6A58-4488-A7F4-F57088631757}"/>
    <cellStyle name="Comma [0] 5 3 11" xfId="32692" xr:uid="{0363A161-E309-41AD-9094-6A106A99B6A4}"/>
    <cellStyle name="Comma [0] 5 3 12" xfId="10825" xr:uid="{8A94D5F8-8391-478E-B448-39D8B1F4A1A5}"/>
    <cellStyle name="Comma [0] 5 3 2" xfId="609" xr:uid="{10CF958F-47F0-4F87-87C8-8D57971E9DDF}"/>
    <cellStyle name="Comma [0] 5 3 2 10" xfId="32693" xr:uid="{67F09804-0229-4E58-9CF7-F24D4059DC8B}"/>
    <cellStyle name="Comma [0] 5 3 2 11" xfId="10826" xr:uid="{3C39BFE8-68B5-4CB3-8843-EB290BE944F0}"/>
    <cellStyle name="Comma [0] 5 3 2 2" xfId="1114" xr:uid="{097ECC79-8E02-4810-8044-14F412BEC4D2}"/>
    <cellStyle name="Comma [0] 5 3 2 2 2" xfId="4817" xr:uid="{36D59E20-9C5E-46CE-AB06-8318DA2089A8}"/>
    <cellStyle name="Comma [0] 5 3 2 2 2 2" xfId="10829" xr:uid="{51618F75-7270-4582-B418-D3907AA3FAD6}"/>
    <cellStyle name="Comma [0] 5 3 2 2 2 2 2" xfId="32696" xr:uid="{43E2561E-1E95-4238-BA69-3C0E99961C5D}"/>
    <cellStyle name="Comma [0] 5 3 2 2 2 3" xfId="10830" xr:uid="{2DDECC85-2EAF-4809-9A88-25FB787476BF}"/>
    <cellStyle name="Comma [0] 5 3 2 2 2 3 2" xfId="32697" xr:uid="{4AA2F65F-6887-425B-BACA-9DB0C96D6AF6}"/>
    <cellStyle name="Comma [0] 5 3 2 2 2 4" xfId="10831" xr:uid="{8C7CE259-943B-4204-8C2A-5A4CB5C1AEB2}"/>
    <cellStyle name="Comma [0] 5 3 2 2 2 4 2" xfId="32698" xr:uid="{8BEC241B-0CE1-42B6-B7D5-0E0A6A62F6F6}"/>
    <cellStyle name="Comma [0] 5 3 2 2 2 5" xfId="10832" xr:uid="{C124B1FB-96B8-4033-B879-462E763E4441}"/>
    <cellStyle name="Comma [0] 5 3 2 2 2 5 2" xfId="32699" xr:uid="{9829FB58-E0AE-4AF5-976F-280D802BD090}"/>
    <cellStyle name="Comma [0] 5 3 2 2 2 6" xfId="54904" xr:uid="{D024FC73-36FB-4378-87F5-C6432B161EA2}"/>
    <cellStyle name="Comma [0] 5 3 2 2 2 7" xfId="32695" xr:uid="{DFF2B002-5955-4A12-B456-2A5385B6187E}"/>
    <cellStyle name="Comma [0] 5 3 2 2 2 8" xfId="10828" xr:uid="{2723BDFA-5918-4766-BF39-596987704A80}"/>
    <cellStyle name="Comma [0] 5 3 2 2 3" xfId="3152" xr:uid="{2AC95C6A-7C27-47D3-9122-5958F36AABB2}"/>
    <cellStyle name="Comma [0] 5 3 2 2 3 2" xfId="10834" xr:uid="{6AE8AA4A-C800-4EF9-9C92-65980A611508}"/>
    <cellStyle name="Comma [0] 5 3 2 2 3 2 2" xfId="32701" xr:uid="{32621261-423F-44A9-B891-66FA2BBADC84}"/>
    <cellStyle name="Comma [0] 5 3 2 2 3 3" xfId="10835" xr:uid="{6EB9165D-F953-44B4-AB1E-756F8C6DDCCE}"/>
    <cellStyle name="Comma [0] 5 3 2 2 3 3 2" xfId="32702" xr:uid="{7533ABE7-1428-45E0-B72F-4A564D4C7FE8}"/>
    <cellStyle name="Comma [0] 5 3 2 2 3 4" xfId="10836" xr:uid="{1D810A4E-C75E-40E3-B0E4-E6338C8DD1BC}"/>
    <cellStyle name="Comma [0] 5 3 2 2 3 4 2" xfId="32703" xr:uid="{AB65437D-9CE1-4A1F-B37D-82DD50BE97F3}"/>
    <cellStyle name="Comma [0] 5 3 2 2 3 5" xfId="53239" xr:uid="{F50F82FD-01E7-4BDD-A408-2B09B0ECC2C1}"/>
    <cellStyle name="Comma [0] 5 3 2 2 3 6" xfId="32700" xr:uid="{383CFBDD-0BA3-47C1-8AAB-B2472BF2B8EA}"/>
    <cellStyle name="Comma [0] 5 3 2 2 3 7" xfId="10833" xr:uid="{80CADF3F-AA36-442B-86B5-5372A39F8C53}"/>
    <cellStyle name="Comma [0] 5 3 2 2 4" xfId="10837" xr:uid="{79CDC195-585A-4ADA-9C78-58AF914B8991}"/>
    <cellStyle name="Comma [0] 5 3 2 2 4 2" xfId="32704" xr:uid="{416F6187-A68C-4CB3-A8D8-D0E205BC9AD4}"/>
    <cellStyle name="Comma [0] 5 3 2 2 5" xfId="10838" xr:uid="{0AEA65BE-D498-4B05-99F3-AB40EA1EF569}"/>
    <cellStyle name="Comma [0] 5 3 2 2 5 2" xfId="32705" xr:uid="{5398F952-85A9-468E-9813-4A6CF7AE1E7D}"/>
    <cellStyle name="Comma [0] 5 3 2 2 6" xfId="51206" xr:uid="{B0529292-1BEB-43BF-B548-66E5413FECC6}"/>
    <cellStyle name="Comma [0] 5 3 2 2 7" xfId="32694" xr:uid="{2D18107B-AC21-4F74-A4E3-2048A27BD80C}"/>
    <cellStyle name="Comma [0] 5 3 2 2 8" xfId="10827" xr:uid="{41A17674-EE10-446E-9667-AAD94CCA485B}"/>
    <cellStyle name="Comma [0] 5 3 2 3" xfId="1608" xr:uid="{2DB8122C-B81A-46C4-8EA4-F4C815D73347}"/>
    <cellStyle name="Comma [0] 5 3 2 3 2" xfId="5220" xr:uid="{4E0B91C1-7A00-4CEE-9A66-FEFA77891602}"/>
    <cellStyle name="Comma [0] 5 3 2 3 2 2" xfId="10841" xr:uid="{3B6D0094-3E3F-49AA-8749-EA5F639622E7}"/>
    <cellStyle name="Comma [0] 5 3 2 3 2 2 2" xfId="32708" xr:uid="{E5CD2447-6CBC-48BA-A9FC-E68644974F0B}"/>
    <cellStyle name="Comma [0] 5 3 2 3 2 3" xfId="10842" xr:uid="{4C34BA44-6100-4729-8835-F8480347631A}"/>
    <cellStyle name="Comma [0] 5 3 2 3 2 3 2" xfId="32709" xr:uid="{24BBBE5A-C03A-46E0-9E8C-840872509A0A}"/>
    <cellStyle name="Comma [0] 5 3 2 3 2 4" xfId="10843" xr:uid="{B6461EEF-9609-4C47-A816-8C0CC6393C0E}"/>
    <cellStyle name="Comma [0] 5 3 2 3 2 4 2" xfId="32710" xr:uid="{84E1F1FB-F612-4A1D-87CC-D0DC5294233F}"/>
    <cellStyle name="Comma [0] 5 3 2 3 2 5" xfId="10844" xr:uid="{6622CFBE-7497-4B28-971E-1576F94DF8DF}"/>
    <cellStyle name="Comma [0] 5 3 2 3 2 5 2" xfId="32711" xr:uid="{9CECC83E-E85F-4A82-8F99-C29033DE066F}"/>
    <cellStyle name="Comma [0] 5 3 2 3 2 6" xfId="55307" xr:uid="{C27885FC-AAEB-4F99-A26F-23F56D9F887C}"/>
    <cellStyle name="Comma [0] 5 3 2 3 2 7" xfId="32707" xr:uid="{3B466CB0-ED35-4BF9-B7B0-984D831B86AB}"/>
    <cellStyle name="Comma [0] 5 3 2 3 2 8" xfId="10840" xr:uid="{81E9DBD2-38A1-421D-B284-B87F794C3104}"/>
    <cellStyle name="Comma [0] 5 3 2 3 3" xfId="2655" xr:uid="{B42A9011-DCC5-4228-91F2-EB25D327622D}"/>
    <cellStyle name="Comma [0] 5 3 2 3 3 2" xfId="10846" xr:uid="{8394A1E8-2F4C-42B0-9CC3-89FEE8161703}"/>
    <cellStyle name="Comma [0] 5 3 2 3 3 2 2" xfId="32713" xr:uid="{1AD3F028-4DCC-4A1D-8C85-9F080CFB0D58}"/>
    <cellStyle name="Comma [0] 5 3 2 3 3 3" xfId="10847" xr:uid="{BE89F6F1-B95A-4277-B97A-4D382E59F3C8}"/>
    <cellStyle name="Comma [0] 5 3 2 3 3 3 2" xfId="32714" xr:uid="{7B2B2865-D973-4326-BE94-3EFD7B3659B3}"/>
    <cellStyle name="Comma [0] 5 3 2 3 3 4" xfId="10848" xr:uid="{F43289CE-F4CE-448D-8436-6EB308EFF2C2}"/>
    <cellStyle name="Comma [0] 5 3 2 3 3 4 2" xfId="32715" xr:uid="{6F81F88F-5E4B-40BD-95AB-CD923257F539}"/>
    <cellStyle name="Comma [0] 5 3 2 3 3 5" xfId="52743" xr:uid="{CB3081B2-F641-4A0D-949E-CA689A0D18DE}"/>
    <cellStyle name="Comma [0] 5 3 2 3 3 6" xfId="32712" xr:uid="{433A3A7C-6FFB-4EFC-A22A-8B7A6B38E45F}"/>
    <cellStyle name="Comma [0] 5 3 2 3 3 7" xfId="10845" xr:uid="{0BDAAD67-2C07-454C-A076-E48B1CDF8A5E}"/>
    <cellStyle name="Comma [0] 5 3 2 3 4" xfId="10849" xr:uid="{64EFDF86-43EC-4E20-BC51-3BB25EE8BAD8}"/>
    <cellStyle name="Comma [0] 5 3 2 3 4 2" xfId="32716" xr:uid="{FBAFEF9C-7A4D-491B-ACD4-344991CE14F3}"/>
    <cellStyle name="Comma [0] 5 3 2 3 5" xfId="10850" xr:uid="{2AA2E66E-DAC7-4477-9D8A-8D0B32D4214A}"/>
    <cellStyle name="Comma [0] 5 3 2 3 5 2" xfId="32717" xr:uid="{2AD642A3-537A-4786-9D3D-D2CEE2CF67EA}"/>
    <cellStyle name="Comma [0] 5 3 2 3 6" xfId="51700" xr:uid="{1D7C61C0-072F-49E9-89FA-CA89A14E3DE4}"/>
    <cellStyle name="Comma [0] 5 3 2 3 7" xfId="32706" xr:uid="{D241FA6F-3210-4A10-A3BF-ABE6A1885BCC}"/>
    <cellStyle name="Comma [0] 5 3 2 3 8" xfId="10839" xr:uid="{8E8D5EF2-305B-4863-B6B8-EC40B47E5762}"/>
    <cellStyle name="Comma [0] 5 3 2 4" xfId="3647" xr:uid="{298D0621-C540-4646-9F74-8F672A956BAD}"/>
    <cellStyle name="Comma [0] 5 3 2 4 2" xfId="5588" xr:uid="{71FD5968-C499-4C9F-B0CA-9E0EE54E1357}"/>
    <cellStyle name="Comma [0] 5 3 2 4 2 2" xfId="10853" xr:uid="{6CC9EA9A-123B-45FE-A8B9-B913E6835077}"/>
    <cellStyle name="Comma [0] 5 3 2 4 2 2 2" xfId="32720" xr:uid="{C0997167-B8CC-4E51-B219-BB45FAD73EF0}"/>
    <cellStyle name="Comma [0] 5 3 2 4 2 3" xfId="10854" xr:uid="{C9F61454-0F73-4593-884F-4EE903067074}"/>
    <cellStyle name="Comma [0] 5 3 2 4 2 3 2" xfId="32721" xr:uid="{D933DC4F-C03A-4DA1-A9CC-E993B611E8EF}"/>
    <cellStyle name="Comma [0] 5 3 2 4 2 4" xfId="10855" xr:uid="{7524D785-FD08-487F-8CE9-CC8B634D8201}"/>
    <cellStyle name="Comma [0] 5 3 2 4 2 4 2" xfId="32722" xr:uid="{35C097C0-3AE4-4D89-BF36-6CFE205F6E54}"/>
    <cellStyle name="Comma [0] 5 3 2 4 2 5" xfId="10856" xr:uid="{627C82D8-DA58-4EDD-B989-12B0D98B3EFA}"/>
    <cellStyle name="Comma [0] 5 3 2 4 2 5 2" xfId="32723" xr:uid="{98B95CDA-4A29-4E4A-BF31-9AB30FFB5D88}"/>
    <cellStyle name="Comma [0] 5 3 2 4 2 6" xfId="55675" xr:uid="{B0F88477-829B-4998-9194-0BEE1EBFA1E4}"/>
    <cellStyle name="Comma [0] 5 3 2 4 2 7" xfId="32719" xr:uid="{5E6AF758-242A-48D7-86C8-7D9B11FBF6AC}"/>
    <cellStyle name="Comma [0] 5 3 2 4 2 8" xfId="10852" xr:uid="{62A55D89-B17B-4886-B1A8-9A2FD0C97961}"/>
    <cellStyle name="Comma [0] 5 3 2 4 3" xfId="10857" xr:uid="{A308672C-ED7B-4D43-A204-E1FFD1887385}"/>
    <cellStyle name="Comma [0] 5 3 2 4 3 2" xfId="32724" xr:uid="{1466C8EF-898D-401A-B44B-351B568FB80A}"/>
    <cellStyle name="Comma [0] 5 3 2 4 4" xfId="10858" xr:uid="{160DDB4D-EB42-4355-81F1-6EE75F67804A}"/>
    <cellStyle name="Comma [0] 5 3 2 4 4 2" xfId="32725" xr:uid="{65C8B7C3-6748-4CB9-B2DF-DB9B9EDEC86A}"/>
    <cellStyle name="Comma [0] 5 3 2 4 5" xfId="10859" xr:uid="{CDF04E66-5C7A-4CB1-9955-8CADB1CA9824}"/>
    <cellStyle name="Comma [0] 5 3 2 4 5 2" xfId="32726" xr:uid="{7F82B840-1CB5-4AE3-B6B7-EC993D78846C}"/>
    <cellStyle name="Comma [0] 5 3 2 4 6" xfId="10860" xr:uid="{F1EFFA1C-6F04-43D4-BE33-57F092C08C8A}"/>
    <cellStyle name="Comma [0] 5 3 2 4 6 2" xfId="32727" xr:uid="{804CCC46-4D1C-4339-A315-14C39B6B0ED7}"/>
    <cellStyle name="Comma [0] 5 3 2 4 7" xfId="53734" xr:uid="{4B182A2C-FFEC-430C-B1C4-89EE38C556B8}"/>
    <cellStyle name="Comma [0] 5 3 2 4 8" xfId="32718" xr:uid="{1B4D297D-2711-4F02-92BD-6E8CFD619A82}"/>
    <cellStyle name="Comma [0] 5 3 2 4 9" xfId="10851" xr:uid="{694CEDA3-2F08-400D-AD08-F47E57536D3F}"/>
    <cellStyle name="Comma [0] 5 3 2 5" xfId="4320" xr:uid="{DD3484D3-225C-434D-AE9A-AFF78327E1DC}"/>
    <cellStyle name="Comma [0] 5 3 2 5 2" xfId="10862" xr:uid="{715BDFB6-A469-4767-95DA-14E17857111C}"/>
    <cellStyle name="Comma [0] 5 3 2 5 2 2" xfId="32729" xr:uid="{8AD6186D-7365-4E7E-B177-7417CC3B52F7}"/>
    <cellStyle name="Comma [0] 5 3 2 5 3" xfId="10863" xr:uid="{2CB5D3C3-8E5B-45A3-A1F7-67FAE1D6267E}"/>
    <cellStyle name="Comma [0] 5 3 2 5 3 2" xfId="32730" xr:uid="{6FB4468F-981B-4360-83F2-32823DCDA66F}"/>
    <cellStyle name="Comma [0] 5 3 2 5 4" xfId="10864" xr:uid="{B7201AB1-B99E-4CF7-819F-914A4AA3E61C}"/>
    <cellStyle name="Comma [0] 5 3 2 5 4 2" xfId="32731" xr:uid="{BFC2DAE3-0479-4101-BA17-2B7078FD3CAE}"/>
    <cellStyle name="Comma [0] 5 3 2 5 5" xfId="10865" xr:uid="{B3C5F18B-89A7-489A-96EA-BC6EBCB69F41}"/>
    <cellStyle name="Comma [0] 5 3 2 5 5 2" xfId="32732" xr:uid="{60C85B8F-199E-41FD-A5C1-8416CA7863F7}"/>
    <cellStyle name="Comma [0] 5 3 2 5 6" xfId="54407" xr:uid="{A1B5EAED-9C7B-42CB-9612-B247E13D548C}"/>
    <cellStyle name="Comma [0] 5 3 2 5 7" xfId="32728" xr:uid="{7A09A851-B038-4B8A-9E8D-980B0E50D05B}"/>
    <cellStyle name="Comma [0] 5 3 2 5 8" xfId="10861" xr:uid="{983FB41A-D557-41F3-9DAF-9C8DEDE249AB}"/>
    <cellStyle name="Comma [0] 5 3 2 6" xfId="2134" xr:uid="{47D0A0B2-8831-4AAE-BBBB-C71C352A3E67}"/>
    <cellStyle name="Comma [0] 5 3 2 6 2" xfId="10867" xr:uid="{61B92D42-715E-4E1B-B750-16CCD9E6926F}"/>
    <cellStyle name="Comma [0] 5 3 2 6 2 2" xfId="32734" xr:uid="{3F07778A-39EB-4332-A8BE-8076DDAED2D0}"/>
    <cellStyle name="Comma [0] 5 3 2 6 3" xfId="10868" xr:uid="{3C96E604-B9EC-4F4F-A683-5284E35FE074}"/>
    <cellStyle name="Comma [0] 5 3 2 6 3 2" xfId="32735" xr:uid="{72A34983-1D2B-4BD4-9A41-E422B4C1641D}"/>
    <cellStyle name="Comma [0] 5 3 2 6 4" xfId="10869" xr:uid="{5BAB2E15-D05C-42CB-9B1C-ADEFF3B21DD2}"/>
    <cellStyle name="Comma [0] 5 3 2 6 4 2" xfId="32736" xr:uid="{5051655B-BD95-4A87-A5A8-D08D3E1919AF}"/>
    <cellStyle name="Comma [0] 5 3 2 6 5" xfId="52223" xr:uid="{F62B9B65-6CDC-4F9C-B8F5-FB62A904A462}"/>
    <cellStyle name="Comma [0] 5 3 2 6 6" xfId="32733" xr:uid="{999B5BA2-25BD-49FB-BE13-270FD24603F6}"/>
    <cellStyle name="Comma [0] 5 3 2 6 7" xfId="10866" xr:uid="{AA60DB10-FFE3-4316-B3B6-EDBB1A75D596}"/>
    <cellStyle name="Comma [0] 5 3 2 7" xfId="10870" xr:uid="{33E36F91-E49F-4E8D-BC3C-D3BBB0A5E9E4}"/>
    <cellStyle name="Comma [0] 5 3 2 7 2" xfId="32737" xr:uid="{65A85968-FC2E-4490-B3F4-51576CF405B1}"/>
    <cellStyle name="Comma [0] 5 3 2 8" xfId="10871" xr:uid="{B4CC3FFC-7416-430D-BD8D-FAC568AB9C7A}"/>
    <cellStyle name="Comma [0] 5 3 2 8 2" xfId="32738" xr:uid="{2BF9280E-07F9-4B00-B197-34F3030D06B6}"/>
    <cellStyle name="Comma [0] 5 3 2 9" xfId="50703" xr:uid="{D57D01B2-F9FC-41DF-AAB8-67A83482162D}"/>
    <cellStyle name="Comma [0] 5 3 3" xfId="866" xr:uid="{05530F3D-D563-4279-A7F1-9491CB335728}"/>
    <cellStyle name="Comma [0] 5 3 3 2" xfId="4569" xr:uid="{111A931F-9223-4E58-9DF4-FCEB09CEC23E}"/>
    <cellStyle name="Comma [0] 5 3 3 2 2" xfId="10874" xr:uid="{C8C9B999-835F-4CDA-993C-3F5710C20438}"/>
    <cellStyle name="Comma [0] 5 3 3 2 2 2" xfId="32741" xr:uid="{77B1D895-E55C-4A84-8AD2-89FC88C87A75}"/>
    <cellStyle name="Comma [0] 5 3 3 2 3" xfId="10875" xr:uid="{D582593E-7222-4192-A1C5-986B80263771}"/>
    <cellStyle name="Comma [0] 5 3 3 2 3 2" xfId="32742" xr:uid="{6AE5A2D5-6BEF-430B-8D77-F28ED60B2366}"/>
    <cellStyle name="Comma [0] 5 3 3 2 4" xfId="10876" xr:uid="{0A108EA9-19A4-42AB-972D-37E816CE2D7D}"/>
    <cellStyle name="Comma [0] 5 3 3 2 4 2" xfId="32743" xr:uid="{A2B7FABA-AE7A-41EB-95CD-9521D085F55A}"/>
    <cellStyle name="Comma [0] 5 3 3 2 5" xfId="10877" xr:uid="{B58B52B0-4E48-4CC8-A506-2D5213EFB874}"/>
    <cellStyle name="Comma [0] 5 3 3 2 5 2" xfId="32744" xr:uid="{394B2BDF-803E-4EC9-9AF5-0BABC6F4BD7D}"/>
    <cellStyle name="Comma [0] 5 3 3 2 6" xfId="54656" xr:uid="{BC686DCD-26FE-429B-AC45-86E4B863779B}"/>
    <cellStyle name="Comma [0] 5 3 3 2 7" xfId="32740" xr:uid="{BC6498DA-5C6A-4B9F-9EAC-A16B20544909}"/>
    <cellStyle name="Comma [0] 5 3 3 2 8" xfId="10873" xr:uid="{BA037006-455C-4B64-835B-D095A68C8353}"/>
    <cellStyle name="Comma [0] 5 3 3 3" xfId="2904" xr:uid="{20031B10-89BE-4343-89D1-DD32525E9CDB}"/>
    <cellStyle name="Comma [0] 5 3 3 3 2" xfId="10879" xr:uid="{B30B7494-BE9E-43AF-8BA7-C910F6DE26A3}"/>
    <cellStyle name="Comma [0] 5 3 3 3 2 2" xfId="32746" xr:uid="{75914ADB-12ED-48E1-AA08-79D456C3A5EC}"/>
    <cellStyle name="Comma [0] 5 3 3 3 3" xfId="10880" xr:uid="{FCFF8380-9365-4F50-ADDD-00D255C42539}"/>
    <cellStyle name="Comma [0] 5 3 3 3 3 2" xfId="32747" xr:uid="{A3D988C7-5C42-4C1E-B636-983F75DACF91}"/>
    <cellStyle name="Comma [0] 5 3 3 3 4" xfId="10881" xr:uid="{889730AC-E28B-4231-B380-2B81A4D6D08C}"/>
    <cellStyle name="Comma [0] 5 3 3 3 4 2" xfId="32748" xr:uid="{C9E1D064-B434-47A9-8179-026DA9E91150}"/>
    <cellStyle name="Comma [0] 5 3 3 3 5" xfId="52991" xr:uid="{B296A979-F287-48F0-8491-1059FB2FDB82}"/>
    <cellStyle name="Comma [0] 5 3 3 3 6" xfId="32745" xr:uid="{0157B812-3EBF-494A-9C26-B60EB6A1F454}"/>
    <cellStyle name="Comma [0] 5 3 3 3 7" xfId="10878" xr:uid="{2C70B181-9F7B-482A-B974-2AD37CC688B3}"/>
    <cellStyle name="Comma [0] 5 3 3 4" xfId="10882" xr:uid="{8E963DE0-0238-4BE3-85B5-3211976E3D77}"/>
    <cellStyle name="Comma [0] 5 3 3 4 2" xfId="32749" xr:uid="{A601733F-7ADB-46B7-AD47-09A1E6CF1981}"/>
    <cellStyle name="Comma [0] 5 3 3 5" xfId="10883" xr:uid="{A81D0BA3-7A39-48DA-97AF-D4E8605E9973}"/>
    <cellStyle name="Comma [0] 5 3 3 5 2" xfId="32750" xr:uid="{41468734-C7E9-4B2B-A088-0CBD4228CED9}"/>
    <cellStyle name="Comma [0] 5 3 3 6" xfId="50958" xr:uid="{A45C2D3C-0FE8-4680-A76C-A14EE11CB275}"/>
    <cellStyle name="Comma [0] 5 3 3 7" xfId="32739" xr:uid="{C359531C-F79B-4DA2-A93C-92B78BFEF38A}"/>
    <cellStyle name="Comma [0] 5 3 3 8" xfId="10872" xr:uid="{BD69E041-9D83-4BF9-B562-660F52D6D73C}"/>
    <cellStyle name="Comma [0] 5 3 4" xfId="1361" xr:uid="{DAA80637-6945-492F-87B1-3FA45985B86B}"/>
    <cellStyle name="Comma [0] 5 3 4 2" xfId="5037" xr:uid="{EBEAABE1-B1C7-442E-9B3D-279A1BB3B808}"/>
    <cellStyle name="Comma [0] 5 3 4 2 2" xfId="10886" xr:uid="{92AB19F7-F6D6-4B16-967F-9434169483E4}"/>
    <cellStyle name="Comma [0] 5 3 4 2 2 2" xfId="32753" xr:uid="{98A88780-F348-48C2-BFD1-5E810B12A6E0}"/>
    <cellStyle name="Comma [0] 5 3 4 2 3" xfId="10887" xr:uid="{E497AA23-AF01-435E-9CA2-372198C3E8CE}"/>
    <cellStyle name="Comma [0] 5 3 4 2 3 2" xfId="32754" xr:uid="{5F9FA09A-8912-4013-AA49-4C56DE8FA228}"/>
    <cellStyle name="Comma [0] 5 3 4 2 4" xfId="10888" xr:uid="{C06F1D89-F94E-4191-BCEA-57F34854494D}"/>
    <cellStyle name="Comma [0] 5 3 4 2 4 2" xfId="32755" xr:uid="{8ADD2F54-82D1-4CC6-B35B-DF71C4E3C2A0}"/>
    <cellStyle name="Comma [0] 5 3 4 2 5" xfId="10889" xr:uid="{CDC98BDA-0670-4703-A7EB-C4E92566B7C0}"/>
    <cellStyle name="Comma [0] 5 3 4 2 5 2" xfId="32756" xr:uid="{F69DBB8B-2EFE-4FA7-B0CF-0B68D7E73420}"/>
    <cellStyle name="Comma [0] 5 3 4 2 6" xfId="55124" xr:uid="{78A66A72-898D-4694-946B-5691B019F0E3}"/>
    <cellStyle name="Comma [0] 5 3 4 2 7" xfId="32752" xr:uid="{85D8ECEB-F96B-4748-8E0F-88AE1E0FEC52}"/>
    <cellStyle name="Comma [0] 5 3 4 2 8" xfId="10885" xr:uid="{FBA6054E-1145-4A6B-B30A-B6B8D412E1B8}"/>
    <cellStyle name="Comma [0] 5 3 4 3" xfId="2407" xr:uid="{BB5696E7-6105-445E-989F-A29ED9151CD3}"/>
    <cellStyle name="Comma [0] 5 3 4 3 2" xfId="10891" xr:uid="{0E2608AE-A9D8-4299-8009-DDD7A7F8AB5A}"/>
    <cellStyle name="Comma [0] 5 3 4 3 2 2" xfId="32758" xr:uid="{DF5115A1-9962-42BF-8DC9-4A8C38A1D147}"/>
    <cellStyle name="Comma [0] 5 3 4 3 3" xfId="10892" xr:uid="{18897D0D-3CB6-4E05-BDD4-B42B003FA118}"/>
    <cellStyle name="Comma [0] 5 3 4 3 3 2" xfId="32759" xr:uid="{C7A1EE98-EC3B-4FA3-982C-A59D93A71386}"/>
    <cellStyle name="Comma [0] 5 3 4 3 4" xfId="10893" xr:uid="{1FE7467D-E78F-40DB-82F1-03AE4D822C7D}"/>
    <cellStyle name="Comma [0] 5 3 4 3 4 2" xfId="32760" xr:uid="{660DD550-5E4E-4C1D-86DD-C4D8C433F000}"/>
    <cellStyle name="Comma [0] 5 3 4 3 5" xfId="52495" xr:uid="{71508F9D-6ED6-4DFB-81AB-F79CD98D5441}"/>
    <cellStyle name="Comma [0] 5 3 4 3 6" xfId="32757" xr:uid="{469EF543-4059-41B7-8697-1C55A4683046}"/>
    <cellStyle name="Comma [0] 5 3 4 3 7" xfId="10890" xr:uid="{126A49DC-3EAD-435E-8EE4-59D5C4E4C4AA}"/>
    <cellStyle name="Comma [0] 5 3 4 4" xfId="10894" xr:uid="{DC4BCC3D-39C4-41B2-B157-C1CEC829B4EF}"/>
    <cellStyle name="Comma [0] 5 3 4 4 2" xfId="32761" xr:uid="{CC041B52-3DB6-45B4-B5D3-74B21B11B68C}"/>
    <cellStyle name="Comma [0] 5 3 4 5" xfId="10895" xr:uid="{D93C0EB2-6D3C-4E8C-A02A-D3ADDFEAD563}"/>
    <cellStyle name="Comma [0] 5 3 4 5 2" xfId="32762" xr:uid="{82D7C94D-FC01-4BCE-B204-D188B8DC83C2}"/>
    <cellStyle name="Comma [0] 5 3 4 6" xfId="51453" xr:uid="{D9491570-B4FC-442C-8D0A-DC147784A4ED}"/>
    <cellStyle name="Comma [0] 5 3 4 7" xfId="32751" xr:uid="{204A81E7-59A0-42D2-A811-81702A5C4AE5}"/>
    <cellStyle name="Comma [0] 5 3 4 8" xfId="10884" xr:uid="{15363DB3-8089-40B1-A43C-4415CB003355}"/>
    <cellStyle name="Comma [0] 5 3 5" xfId="3398" xr:uid="{B81C60BA-B23C-4E87-8920-CC84866118D6}"/>
    <cellStyle name="Comma [0] 5 3 5 2" xfId="5404" xr:uid="{4D62244F-0097-45E5-B225-5EC7D8377D10}"/>
    <cellStyle name="Comma [0] 5 3 5 2 2" xfId="10898" xr:uid="{95312A07-316D-4540-B8DB-9CF7ADA039A6}"/>
    <cellStyle name="Comma [0] 5 3 5 2 2 2" xfId="32765" xr:uid="{6D556798-58A6-494B-920E-7290C852AF3F}"/>
    <cellStyle name="Comma [0] 5 3 5 2 3" xfId="10899" xr:uid="{AEC3D3AA-DE1E-412E-9456-7FE05E9ECBAA}"/>
    <cellStyle name="Comma [0] 5 3 5 2 3 2" xfId="32766" xr:uid="{749C3070-2D87-471B-A753-7368C89DE764}"/>
    <cellStyle name="Comma [0] 5 3 5 2 4" xfId="10900" xr:uid="{43BEBFA9-4936-4C31-9EB8-2A307CEE824A}"/>
    <cellStyle name="Comma [0] 5 3 5 2 4 2" xfId="32767" xr:uid="{0CD4B9E9-93A6-4B53-B010-D1E189CF2C84}"/>
    <cellStyle name="Comma [0] 5 3 5 2 5" xfId="10901" xr:uid="{FA3CA472-2F15-4BC2-A349-BEF58E0EA5D1}"/>
    <cellStyle name="Comma [0] 5 3 5 2 5 2" xfId="32768" xr:uid="{EDE2EBA8-EF92-4F94-92E9-FFB02DFDB18D}"/>
    <cellStyle name="Comma [0] 5 3 5 2 6" xfId="55491" xr:uid="{95ED6A1D-BC12-476B-ACCF-BC0EB14D7BCC}"/>
    <cellStyle name="Comma [0] 5 3 5 2 7" xfId="32764" xr:uid="{D7A82EDC-E20D-494C-9FBA-F087D6C5D657}"/>
    <cellStyle name="Comma [0] 5 3 5 2 8" xfId="10897" xr:uid="{3FF6E705-39DC-476F-83E3-54575641D32B}"/>
    <cellStyle name="Comma [0] 5 3 5 3" xfId="10902" xr:uid="{C495E719-5954-43C3-B2B3-6B9700355AB8}"/>
    <cellStyle name="Comma [0] 5 3 5 3 2" xfId="32769" xr:uid="{9EFD39E9-1A1D-443D-8E46-BD233C56C998}"/>
    <cellStyle name="Comma [0] 5 3 5 4" xfId="10903" xr:uid="{C94EC1E0-E4D8-46EC-98C1-3182FA84AD63}"/>
    <cellStyle name="Comma [0] 5 3 5 4 2" xfId="32770" xr:uid="{5C029300-FDC8-475A-9BCE-331954473733}"/>
    <cellStyle name="Comma [0] 5 3 5 5" xfId="10904" xr:uid="{E0F04756-F878-4673-B552-FB9B5D393347}"/>
    <cellStyle name="Comma [0] 5 3 5 5 2" xfId="32771" xr:uid="{2610EA6E-A3ED-4151-B242-2291E993C6A4}"/>
    <cellStyle name="Comma [0] 5 3 5 6" xfId="10905" xr:uid="{4BA0430D-9CBC-489F-ABE7-4C2E447025A2}"/>
    <cellStyle name="Comma [0] 5 3 5 6 2" xfId="32772" xr:uid="{43E90BDD-5447-403A-8EA7-9F5FA5DAD9F7}"/>
    <cellStyle name="Comma [0] 5 3 5 7" xfId="53485" xr:uid="{449918A4-B8BE-428B-8C16-4E03E113D348}"/>
    <cellStyle name="Comma [0] 5 3 5 8" xfId="32763" xr:uid="{E5ED82C8-55EC-4D80-A8B3-78BBC6081A0D}"/>
    <cellStyle name="Comma [0] 5 3 5 9" xfId="10896" xr:uid="{ACC94C49-D1E1-4188-9AF8-EE9FEE50AE90}"/>
    <cellStyle name="Comma [0] 5 3 6" xfId="4032" xr:uid="{80DDC38D-BB49-4BA4-A5D0-26A895B1B142}"/>
    <cellStyle name="Comma [0] 5 3 6 2" xfId="10907" xr:uid="{8E52C61C-378E-4BD0-91B8-931D2C7E3C1C}"/>
    <cellStyle name="Comma [0] 5 3 6 2 2" xfId="32774" xr:uid="{60A7A4A7-618F-4141-8EFA-960F913DF450}"/>
    <cellStyle name="Comma [0] 5 3 6 3" xfId="10908" xr:uid="{E53B782C-EFF8-4CB3-A1F6-AA82734831A7}"/>
    <cellStyle name="Comma [0] 5 3 6 3 2" xfId="32775" xr:uid="{03188414-922D-49B3-9D02-20DAC8566E4A}"/>
    <cellStyle name="Comma [0] 5 3 6 4" xfId="10909" xr:uid="{B6E986BD-CC07-490D-8AD7-564F7D67B3D2}"/>
    <cellStyle name="Comma [0] 5 3 6 4 2" xfId="32776" xr:uid="{9CA8E569-E6BD-4E4D-8E76-A3C0B82EFAC7}"/>
    <cellStyle name="Comma [0] 5 3 6 5" xfId="10910" xr:uid="{A90E272F-30A8-46D9-9EB9-DC38128C5E1A}"/>
    <cellStyle name="Comma [0] 5 3 6 5 2" xfId="32777" xr:uid="{1100E4B1-B951-4925-9318-DA82EF410060}"/>
    <cellStyle name="Comma [0] 5 3 6 6" xfId="54119" xr:uid="{F6E302F4-F3FA-4451-B5CF-4052714EC66A}"/>
    <cellStyle name="Comma [0] 5 3 6 7" xfId="32773" xr:uid="{F6AE96C8-02DE-4ABA-936F-B82E440E1668}"/>
    <cellStyle name="Comma [0] 5 3 6 8" xfId="10906" xr:uid="{EF94ED78-0A65-49A0-A328-6A33961E79F6}"/>
    <cellStyle name="Comma [0] 5 3 7" xfId="1887" xr:uid="{8E4783E8-68E8-4593-936A-2BDB95E51831}"/>
    <cellStyle name="Comma [0] 5 3 7 2" xfId="10912" xr:uid="{727335DA-7BD6-45D7-ADB0-3D2E30B70FB6}"/>
    <cellStyle name="Comma [0] 5 3 7 2 2" xfId="32779" xr:uid="{8332BF3A-C8A6-4D4C-8884-022B7B334891}"/>
    <cellStyle name="Comma [0] 5 3 7 3" xfId="10913" xr:uid="{CC093B5D-59A5-4352-8397-72CDFE226DB2}"/>
    <cellStyle name="Comma [0] 5 3 7 3 2" xfId="32780" xr:uid="{05A433BB-3E62-4E63-8B2D-3A436AA28DFE}"/>
    <cellStyle name="Comma [0] 5 3 7 4" xfId="10914" xr:uid="{5F41DECD-9D8C-480D-B610-6453C0F1E611}"/>
    <cellStyle name="Comma [0] 5 3 7 4 2" xfId="32781" xr:uid="{09B78E3E-3342-4A28-896F-5D32E469E222}"/>
    <cellStyle name="Comma [0] 5 3 7 5" xfId="51976" xr:uid="{838D05EF-BCD8-44A6-BD7A-6586736D7B58}"/>
    <cellStyle name="Comma [0] 5 3 7 6" xfId="32778" xr:uid="{D5289DFA-582E-49C6-8250-8C340F24229F}"/>
    <cellStyle name="Comma [0] 5 3 7 7" xfId="10911" xr:uid="{F16082B7-A6E2-44C9-B8D8-8C1352B2A3BB}"/>
    <cellStyle name="Comma [0] 5 3 8" xfId="10915" xr:uid="{305C74B8-A637-43BB-A894-E3F1E3BFF7AA}"/>
    <cellStyle name="Comma [0] 5 3 8 2" xfId="32782" xr:uid="{C9AFCF85-D820-434F-A9A6-C318A930AFB2}"/>
    <cellStyle name="Comma [0] 5 3 9" xfId="10916" xr:uid="{69C46E26-255A-40D5-BFE6-D9C9DB768546}"/>
    <cellStyle name="Comma [0] 5 3 9 2" xfId="32783" xr:uid="{14C9040C-A873-4320-B1A9-89D0045FEF8B}"/>
    <cellStyle name="Comma [0] 5 4" xfId="487" xr:uid="{C2918AE4-D47C-40B5-B12A-7FC813C1A9C9}"/>
    <cellStyle name="Comma [0] 5 4 10" xfId="32784" xr:uid="{42E4F840-AC5C-4B92-8947-8E2D56B9A743}"/>
    <cellStyle name="Comma [0] 5 4 11" xfId="10917" xr:uid="{FE198909-1FB8-4E40-9DEC-CA1D861185A4}"/>
    <cellStyle name="Comma [0] 5 4 2" xfId="992" xr:uid="{07133C37-5D46-4796-84B4-5E76C832FEB5}"/>
    <cellStyle name="Comma [0] 5 4 2 2" xfId="4695" xr:uid="{5BC7D7EC-DF0D-44BA-B9DA-F2CA249F62C3}"/>
    <cellStyle name="Comma [0] 5 4 2 2 2" xfId="10920" xr:uid="{0931F2D2-64F9-465F-BBAB-4A3C0D0F687A}"/>
    <cellStyle name="Comma [0] 5 4 2 2 2 2" xfId="32787" xr:uid="{1C0C2F49-D133-4477-8E1A-0305E14BE88D}"/>
    <cellStyle name="Comma [0] 5 4 2 2 3" xfId="10921" xr:uid="{75D99AEB-C87B-452D-8700-A8A11C2278ED}"/>
    <cellStyle name="Comma [0] 5 4 2 2 3 2" xfId="32788" xr:uid="{AA099296-F92D-4B76-91F7-2F296662FC8B}"/>
    <cellStyle name="Comma [0] 5 4 2 2 4" xfId="10922" xr:uid="{FD3CBADE-E684-419E-9F6E-D719C45EFCD6}"/>
    <cellStyle name="Comma [0] 5 4 2 2 4 2" xfId="32789" xr:uid="{E2467164-73BD-43C5-B725-ECB1F1526813}"/>
    <cellStyle name="Comma [0] 5 4 2 2 5" xfId="10923" xr:uid="{22C484E8-CC02-4348-AA6B-00ABF3BBC105}"/>
    <cellStyle name="Comma [0] 5 4 2 2 5 2" xfId="32790" xr:uid="{96643AFF-207D-4FF5-9771-15CC95EA6D50}"/>
    <cellStyle name="Comma [0] 5 4 2 2 6" xfId="54782" xr:uid="{0894D8E2-7308-4D8F-B9D2-2D2522FD5855}"/>
    <cellStyle name="Comma [0] 5 4 2 2 7" xfId="32786" xr:uid="{166D3BDF-B3CF-49A7-AA5A-44C0654B6B3F}"/>
    <cellStyle name="Comma [0] 5 4 2 2 8" xfId="10919" xr:uid="{4DCFBA6D-6BAD-4AD1-96F0-CFE357D19047}"/>
    <cellStyle name="Comma [0] 5 4 2 3" xfId="3030" xr:uid="{45DB7803-DB20-4C6D-A420-929E56B81728}"/>
    <cellStyle name="Comma [0] 5 4 2 3 2" xfId="10925" xr:uid="{85F824BB-1387-4F0F-B458-B3E4FEEBDD5F}"/>
    <cellStyle name="Comma [0] 5 4 2 3 2 2" xfId="32792" xr:uid="{FFA4CB0F-2C2D-47C8-9001-5C663375F805}"/>
    <cellStyle name="Comma [0] 5 4 2 3 3" xfId="10926" xr:uid="{F905AF4E-3675-4B22-A70C-5931066F461C}"/>
    <cellStyle name="Comma [0] 5 4 2 3 3 2" xfId="32793" xr:uid="{2B9A5E7A-3AEA-4331-BE43-FEE3289392AE}"/>
    <cellStyle name="Comma [0] 5 4 2 3 4" xfId="10927" xr:uid="{DA64B815-CE8C-492F-8B3D-7BF3C942D6A7}"/>
    <cellStyle name="Comma [0] 5 4 2 3 4 2" xfId="32794" xr:uid="{9D951EFC-92AA-4A75-B88D-C53B248A6E5A}"/>
    <cellStyle name="Comma [0] 5 4 2 3 5" xfId="53117" xr:uid="{0570AA9C-2B3E-464E-990D-5D2A23ECC716}"/>
    <cellStyle name="Comma [0] 5 4 2 3 6" xfId="32791" xr:uid="{FA5F2A15-640C-43D5-A382-46647ED8E3D5}"/>
    <cellStyle name="Comma [0] 5 4 2 3 7" xfId="10924" xr:uid="{3B138A90-088D-42C3-A653-C4D9375BA8D6}"/>
    <cellStyle name="Comma [0] 5 4 2 4" xfId="10928" xr:uid="{2815A981-FFF1-422C-92C3-25F6525B3DA6}"/>
    <cellStyle name="Comma [0] 5 4 2 4 2" xfId="32795" xr:uid="{61414B27-5A3E-4E71-992C-D169399F4043}"/>
    <cellStyle name="Comma [0] 5 4 2 5" xfId="10929" xr:uid="{3B885367-2366-4ACA-A663-DA6667090647}"/>
    <cellStyle name="Comma [0] 5 4 2 5 2" xfId="32796" xr:uid="{A84457F8-E44B-4146-8D43-056519ECA0E2}"/>
    <cellStyle name="Comma [0] 5 4 2 6" xfId="51084" xr:uid="{BCCE4CBB-50EC-469E-9E36-C2B94F4D0660}"/>
    <cellStyle name="Comma [0] 5 4 2 7" xfId="32785" xr:uid="{A4155F87-05E3-4EE9-BF40-A4F14C9A24E2}"/>
    <cellStyle name="Comma [0] 5 4 2 8" xfId="10918" xr:uid="{E7E657AE-6AFA-47B4-A57D-22DE25190D2D}"/>
    <cellStyle name="Comma [0] 5 4 3" xfId="1486" xr:uid="{533609B6-1F13-4971-BB9B-8F43CE8F4A42}"/>
    <cellStyle name="Comma [0] 5 4 3 2" xfId="5128" xr:uid="{CBFD0B14-61A8-4DF8-94D0-66EE3CF4BB11}"/>
    <cellStyle name="Comma [0] 5 4 3 2 2" xfId="10932" xr:uid="{8BB80D81-561F-4EE9-92E8-D0E8D76CE116}"/>
    <cellStyle name="Comma [0] 5 4 3 2 2 2" xfId="32799" xr:uid="{F67F4771-A80F-45CF-B6D0-5FA6EF6B5C0C}"/>
    <cellStyle name="Comma [0] 5 4 3 2 3" xfId="10933" xr:uid="{8EE05CD7-A54A-492A-85CA-964EE8DBD869}"/>
    <cellStyle name="Comma [0] 5 4 3 2 3 2" xfId="32800" xr:uid="{A746C526-8FC0-40EB-B88C-729B226C31D1}"/>
    <cellStyle name="Comma [0] 5 4 3 2 4" xfId="10934" xr:uid="{DB4168EF-E5A0-45F2-9FEE-4E423161F6D5}"/>
    <cellStyle name="Comma [0] 5 4 3 2 4 2" xfId="32801" xr:uid="{A81B5273-1C93-4AAA-ACC7-6A265428F227}"/>
    <cellStyle name="Comma [0] 5 4 3 2 5" xfId="10935" xr:uid="{6951ABE9-06D9-4748-90CC-80B2F1F5BF7A}"/>
    <cellStyle name="Comma [0] 5 4 3 2 5 2" xfId="32802" xr:uid="{3FB53467-5589-451C-A4AD-A58F8FB453D9}"/>
    <cellStyle name="Comma [0] 5 4 3 2 6" xfId="55215" xr:uid="{2E4A5DAA-5D02-49AA-9383-B1A38A705A30}"/>
    <cellStyle name="Comma [0] 5 4 3 2 7" xfId="32798" xr:uid="{9A13E584-643B-4543-B16F-AB1B98C8B3D3}"/>
    <cellStyle name="Comma [0] 5 4 3 2 8" xfId="10931" xr:uid="{AFA84269-4C2A-4E59-B4E3-5397A200AA9B}"/>
    <cellStyle name="Comma [0] 5 4 3 3" xfId="2533" xr:uid="{87E47D90-6F74-46F9-9CA3-62F8B0C1E817}"/>
    <cellStyle name="Comma [0] 5 4 3 3 2" xfId="10937" xr:uid="{1D66DCEF-C0B9-460B-BF82-D8E36DD478E6}"/>
    <cellStyle name="Comma [0] 5 4 3 3 2 2" xfId="32804" xr:uid="{CC49F936-FCEB-4BFA-9B30-BC8624F57459}"/>
    <cellStyle name="Comma [0] 5 4 3 3 3" xfId="10938" xr:uid="{839B8881-DACB-4ED5-BCBE-A37419A59AD9}"/>
    <cellStyle name="Comma [0] 5 4 3 3 3 2" xfId="32805" xr:uid="{416A694B-630E-49C9-92E5-2E7BF008B41F}"/>
    <cellStyle name="Comma [0] 5 4 3 3 4" xfId="10939" xr:uid="{2B5C1011-1F2D-4964-A061-BAB232D6AA85}"/>
    <cellStyle name="Comma [0] 5 4 3 3 4 2" xfId="32806" xr:uid="{31FEC49E-BF3E-4680-8339-86016EAFCB1B}"/>
    <cellStyle name="Comma [0] 5 4 3 3 5" xfId="52621" xr:uid="{A57434CF-082B-47DB-BFB2-3EBB2681E736}"/>
    <cellStyle name="Comma [0] 5 4 3 3 6" xfId="32803" xr:uid="{686E6EA3-5014-43C2-820C-011C4B6A4FDF}"/>
    <cellStyle name="Comma [0] 5 4 3 3 7" xfId="10936" xr:uid="{B2B25598-57CE-4F5E-972C-D462BBDC6D4D}"/>
    <cellStyle name="Comma [0] 5 4 3 4" xfId="10940" xr:uid="{643BA38A-675B-45A3-9CE5-C5875804EAD7}"/>
    <cellStyle name="Comma [0] 5 4 3 4 2" xfId="32807" xr:uid="{B89F0605-AFC5-4ABD-873E-662C9B57A38E}"/>
    <cellStyle name="Comma [0] 5 4 3 5" xfId="10941" xr:uid="{E449D9BD-6DEC-4800-B010-06C71062FDD2}"/>
    <cellStyle name="Comma [0] 5 4 3 5 2" xfId="32808" xr:uid="{AA941E3F-26A7-4118-A833-3DC36E4D8785}"/>
    <cellStyle name="Comma [0] 5 4 3 6" xfId="51578" xr:uid="{CB28CF51-CCB3-4471-A668-94725D0D810B}"/>
    <cellStyle name="Comma [0] 5 4 3 7" xfId="32797" xr:uid="{C418BD1E-1AFB-4923-A1C7-98D3AB92AD1F}"/>
    <cellStyle name="Comma [0] 5 4 3 8" xfId="10930" xr:uid="{CFB822C8-1624-4A01-B32E-0C981329055B}"/>
    <cellStyle name="Comma [0] 5 4 4" xfId="3525" xr:uid="{CB0D7ADE-FD51-4AC8-B25B-DA3F22E4DD9E}"/>
    <cellStyle name="Comma [0] 5 4 4 2" xfId="5496" xr:uid="{65007CBE-EC36-45F9-A219-DCDCDB1F0049}"/>
    <cellStyle name="Comma [0] 5 4 4 2 2" xfId="10944" xr:uid="{46EDF2F2-2B4A-45BF-A439-D7F5F57CF529}"/>
    <cellStyle name="Comma [0] 5 4 4 2 2 2" xfId="32811" xr:uid="{016B3A02-F06D-4897-BFD7-6884D92E88DF}"/>
    <cellStyle name="Comma [0] 5 4 4 2 3" xfId="10945" xr:uid="{155B736A-FA45-4E55-A576-6B292554F212}"/>
    <cellStyle name="Comma [0] 5 4 4 2 3 2" xfId="32812" xr:uid="{11B838A7-BA94-4FB2-8A2A-B599F7974909}"/>
    <cellStyle name="Comma [0] 5 4 4 2 4" xfId="10946" xr:uid="{274FDE05-42DC-47A3-A113-3412A384F0C2}"/>
    <cellStyle name="Comma [0] 5 4 4 2 4 2" xfId="32813" xr:uid="{DB90FE60-DC0A-46F9-B004-814C51C7DB17}"/>
    <cellStyle name="Comma [0] 5 4 4 2 5" xfId="10947" xr:uid="{15FBBBAD-AACB-41B5-9BF0-874A8EC42D8C}"/>
    <cellStyle name="Comma [0] 5 4 4 2 5 2" xfId="32814" xr:uid="{335E8B88-96EC-46ED-B487-D561E91FF1A2}"/>
    <cellStyle name="Comma [0] 5 4 4 2 6" xfId="55583" xr:uid="{468DCEB2-2575-4D3F-9A6C-25EF64FDC2FF}"/>
    <cellStyle name="Comma [0] 5 4 4 2 7" xfId="32810" xr:uid="{8BB7CF47-3358-4A5C-8DAC-E86146A439A8}"/>
    <cellStyle name="Comma [0] 5 4 4 2 8" xfId="10943" xr:uid="{48692E10-AD6B-457B-8403-5C191F2463EE}"/>
    <cellStyle name="Comma [0] 5 4 4 3" xfId="10948" xr:uid="{A0C4EFF9-3D6C-4D5F-AB2F-2A8A9C0CBBF0}"/>
    <cellStyle name="Comma [0] 5 4 4 3 2" xfId="32815" xr:uid="{1C32028F-FDC3-422C-8299-368931322A5D}"/>
    <cellStyle name="Comma [0] 5 4 4 4" xfId="10949" xr:uid="{758A27C5-DF69-4760-8492-9F41C9F06AE6}"/>
    <cellStyle name="Comma [0] 5 4 4 4 2" xfId="32816" xr:uid="{D77EBAFF-1A49-48BB-A17F-FF816E1EEDF5}"/>
    <cellStyle name="Comma [0] 5 4 4 5" xfId="10950" xr:uid="{374B357A-53BB-4DF7-9DC2-FF99B6E9931B}"/>
    <cellStyle name="Comma [0] 5 4 4 5 2" xfId="32817" xr:uid="{AE9C3FC7-DEBC-44C4-BF72-E817B3C738C9}"/>
    <cellStyle name="Comma [0] 5 4 4 6" xfId="10951" xr:uid="{5D4222E4-2DC5-48A9-A248-4DCA343E82AC}"/>
    <cellStyle name="Comma [0] 5 4 4 6 2" xfId="32818" xr:uid="{129AB6A9-0D4C-409E-865A-10EF9E7BE399}"/>
    <cellStyle name="Comma [0] 5 4 4 7" xfId="53612" xr:uid="{6D9FC968-EE9B-4E01-AE8D-6CFBE7B859BC}"/>
    <cellStyle name="Comma [0] 5 4 4 8" xfId="32809" xr:uid="{EEC9306C-601A-483A-A2F3-63BC5BA75E26}"/>
    <cellStyle name="Comma [0] 5 4 4 9" xfId="10942" xr:uid="{B7305F4D-33B3-4FF6-9D3C-9CCE07B494BE}"/>
    <cellStyle name="Comma [0] 5 4 5" xfId="4198" xr:uid="{497FC6A9-741C-43BE-842B-A18CCA747BC3}"/>
    <cellStyle name="Comma [0] 5 4 5 2" xfId="10953" xr:uid="{6ED453EE-1F3F-4C64-A3FB-6A953AFC6576}"/>
    <cellStyle name="Comma [0] 5 4 5 2 2" xfId="32820" xr:uid="{4C0FB6B3-AC02-4AA0-BB85-1820D92F724D}"/>
    <cellStyle name="Comma [0] 5 4 5 3" xfId="10954" xr:uid="{FD92236D-B745-4C5F-9C8C-F5F29382D283}"/>
    <cellStyle name="Comma [0] 5 4 5 3 2" xfId="32821" xr:uid="{93B077B1-95E5-4C9E-BCCC-4CB4254C0913}"/>
    <cellStyle name="Comma [0] 5 4 5 4" xfId="10955" xr:uid="{E66288A2-CCEB-4B89-BB4F-DC44BAA008B5}"/>
    <cellStyle name="Comma [0] 5 4 5 4 2" xfId="32822" xr:uid="{2892C0F4-21CF-4E11-B1B3-2C46A93AF0C8}"/>
    <cellStyle name="Comma [0] 5 4 5 5" xfId="10956" xr:uid="{E356B9E5-18C5-471B-8209-0D88DAA216EF}"/>
    <cellStyle name="Comma [0] 5 4 5 5 2" xfId="32823" xr:uid="{3E88BDCE-B966-4CA9-9505-7330F37794BE}"/>
    <cellStyle name="Comma [0] 5 4 5 6" xfId="54285" xr:uid="{47C60733-659F-4CE6-9727-0D5689BB3173}"/>
    <cellStyle name="Comma [0] 5 4 5 7" xfId="32819" xr:uid="{66F9E0A6-2BB3-4973-B4DF-9FEB513E371C}"/>
    <cellStyle name="Comma [0] 5 4 5 8" xfId="10952" xr:uid="{33FA8A75-8D24-4557-A5A1-0415BF16187E}"/>
    <cellStyle name="Comma [0] 5 4 6" xfId="2012" xr:uid="{13C3CF71-1E9B-4F0C-B124-4456EDFE233F}"/>
    <cellStyle name="Comma [0] 5 4 6 2" xfId="10958" xr:uid="{B3A7C7A9-EF8C-45C5-96EC-706378F3E96D}"/>
    <cellStyle name="Comma [0] 5 4 6 2 2" xfId="32825" xr:uid="{00126F98-69EB-4EAE-AB76-1087490C8C18}"/>
    <cellStyle name="Comma [0] 5 4 6 3" xfId="10959" xr:uid="{612BF0DB-4729-4D93-8482-0D785D5BBC90}"/>
    <cellStyle name="Comma [0] 5 4 6 3 2" xfId="32826" xr:uid="{B80C418A-EF00-4EE3-9481-AD55625E1781}"/>
    <cellStyle name="Comma [0] 5 4 6 4" xfId="10960" xr:uid="{C43FD95C-20E1-4DA2-A326-33E2C4A1C266}"/>
    <cellStyle name="Comma [0] 5 4 6 4 2" xfId="32827" xr:uid="{AE239973-B93F-4968-B756-4629C0E08415}"/>
    <cellStyle name="Comma [0] 5 4 6 5" xfId="52101" xr:uid="{CA0F80DD-E0C6-4E93-85A0-400F4AFA63C3}"/>
    <cellStyle name="Comma [0] 5 4 6 6" xfId="32824" xr:uid="{3E25DE92-A17C-4699-B2C3-3E4C04C1DD76}"/>
    <cellStyle name="Comma [0] 5 4 6 7" xfId="10957" xr:uid="{80D2A722-384E-4155-B516-73462AE37CE7}"/>
    <cellStyle name="Comma [0] 5 4 7" xfId="10961" xr:uid="{BBA03513-5FB3-4B7F-A0AE-498266631EE8}"/>
    <cellStyle name="Comma [0] 5 4 7 2" xfId="32828" xr:uid="{E346B03D-26C7-48DE-9774-FBFA2400D981}"/>
    <cellStyle name="Comma [0] 5 4 8" xfId="10962" xr:uid="{80F73BF5-0307-4B41-A23E-9544F7778C62}"/>
    <cellStyle name="Comma [0] 5 4 8 2" xfId="32829" xr:uid="{D2A5D4E5-2B3B-48F3-B188-99CBD87F5FF2}"/>
    <cellStyle name="Comma [0] 5 4 9" xfId="50581" xr:uid="{F2CDDEF3-CC20-42F6-9B27-2AA24060046A}"/>
    <cellStyle name="Comma [0] 5 5" xfId="744" xr:uid="{D0039357-5454-42BF-B75B-69281CCDC005}"/>
    <cellStyle name="Comma [0] 5 5 2" xfId="4447" xr:uid="{B2A74717-3266-41AC-8C9A-BBCEC43E70C4}"/>
    <cellStyle name="Comma [0] 5 5 2 2" xfId="10965" xr:uid="{40B9CD02-F29A-40D8-BFAC-B387C41351E8}"/>
    <cellStyle name="Comma [0] 5 5 2 2 2" xfId="32832" xr:uid="{F0BF3E7D-F97B-4DCD-87DA-7A994605454E}"/>
    <cellStyle name="Comma [0] 5 5 2 3" xfId="10966" xr:uid="{CC31A1ED-2D8B-403F-8ABA-5AA3A06EF39A}"/>
    <cellStyle name="Comma [0] 5 5 2 3 2" xfId="32833" xr:uid="{4D1B6AB1-1F90-4678-A2F6-9771A4F3BF9E}"/>
    <cellStyle name="Comma [0] 5 5 2 4" xfId="10967" xr:uid="{CF4234E9-223E-46C6-AC95-9523352101E8}"/>
    <cellStyle name="Comma [0] 5 5 2 4 2" xfId="32834" xr:uid="{D0F96C2E-6BA8-4AC7-9294-45470DB643A7}"/>
    <cellStyle name="Comma [0] 5 5 2 5" xfId="10968" xr:uid="{AF7A178A-6905-41C6-A15B-AA8D18A14EE4}"/>
    <cellStyle name="Comma [0] 5 5 2 5 2" xfId="32835" xr:uid="{D661D939-E379-47E1-8F49-5584A747C0C1}"/>
    <cellStyle name="Comma [0] 5 5 2 6" xfId="54534" xr:uid="{DE0FDB56-BE8D-4059-BA0B-8F155570A3CE}"/>
    <cellStyle name="Comma [0] 5 5 2 7" xfId="32831" xr:uid="{65C3F842-E7B1-4D0C-9868-6139427BA877}"/>
    <cellStyle name="Comma [0] 5 5 2 8" xfId="10964" xr:uid="{9EB56807-0816-4CBD-862F-304333EEEB24}"/>
    <cellStyle name="Comma [0] 5 5 3" xfId="2782" xr:uid="{FAA1AF55-46B9-4A1D-A612-6E12B51757FE}"/>
    <cellStyle name="Comma [0] 5 5 3 2" xfId="10970" xr:uid="{C7506156-812C-4BE8-8A64-61E8F2CA43C7}"/>
    <cellStyle name="Comma [0] 5 5 3 2 2" xfId="32837" xr:uid="{627AC0E1-3980-45B7-B7A6-911B700A056A}"/>
    <cellStyle name="Comma [0] 5 5 3 3" xfId="10971" xr:uid="{A7E59FD6-6017-485C-8FCD-A5EE1CB594B4}"/>
    <cellStyle name="Comma [0] 5 5 3 3 2" xfId="32838" xr:uid="{C0A0F77C-662D-4AA3-9D42-D294A60A7DC9}"/>
    <cellStyle name="Comma [0] 5 5 3 4" xfId="10972" xr:uid="{CD6831A3-762D-48A0-BA90-C211AFB9DB95}"/>
    <cellStyle name="Comma [0] 5 5 3 4 2" xfId="32839" xr:uid="{5C4D570B-35FD-4186-9CEA-E62DF5E5B598}"/>
    <cellStyle name="Comma [0] 5 5 3 5" xfId="52869" xr:uid="{B15E7097-48C4-4197-BE61-94B972B74C46}"/>
    <cellStyle name="Comma [0] 5 5 3 6" xfId="32836" xr:uid="{7CD48720-D20A-49C5-84FF-295954A78B19}"/>
    <cellStyle name="Comma [0] 5 5 3 7" xfId="10969" xr:uid="{FAB14521-6396-4C2E-A606-1A46FABEF4D4}"/>
    <cellStyle name="Comma [0] 5 5 4" xfId="10973" xr:uid="{4F010C3A-29C9-49B9-BB9D-961E1A17ED94}"/>
    <cellStyle name="Comma [0] 5 5 4 2" xfId="32840" xr:uid="{8D2DC076-399A-49C6-BDCF-0810B1C1AC4E}"/>
    <cellStyle name="Comma [0] 5 5 5" xfId="10974" xr:uid="{99BFA711-CA53-4182-86A5-23D1B865ED42}"/>
    <cellStyle name="Comma [0] 5 5 5 2" xfId="32841" xr:uid="{BC2F14E0-3E49-4121-9878-562CD013F582}"/>
    <cellStyle name="Comma [0] 5 5 6" xfId="50836" xr:uid="{2F4CBA3C-0134-4DD0-83D9-C9C0F651EEB7}"/>
    <cellStyle name="Comma [0] 5 5 7" xfId="32830" xr:uid="{B2D978F4-3896-4F52-AACE-9BF3ED3DC327}"/>
    <cellStyle name="Comma [0] 5 5 8" xfId="10963" xr:uid="{1D43FD37-6334-4FC2-8881-4AF3AEE5A079}"/>
    <cellStyle name="Comma [0] 5 6" xfId="1239" xr:uid="{B8D4776C-3CD3-449E-AE38-2F21004CBE99}"/>
    <cellStyle name="Comma [0] 5 6 2" xfId="4945" xr:uid="{E561538D-D057-42F5-A765-D4D860EED9AD}"/>
    <cellStyle name="Comma [0] 5 6 2 2" xfId="10977" xr:uid="{D41853E7-1010-4A0E-8038-D87039C37851}"/>
    <cellStyle name="Comma [0] 5 6 2 2 2" xfId="32844" xr:uid="{81E1B537-FD38-44DF-811F-B941BE4729CF}"/>
    <cellStyle name="Comma [0] 5 6 2 3" xfId="10978" xr:uid="{48116F39-3469-495F-BA75-A5DBB3E73B46}"/>
    <cellStyle name="Comma [0] 5 6 2 3 2" xfId="32845" xr:uid="{4E23158B-0BB0-48A1-9F76-37D61034637E}"/>
    <cellStyle name="Comma [0] 5 6 2 4" xfId="10979" xr:uid="{6B280A23-2CF7-48C9-BF43-9BB97C7B826B}"/>
    <cellStyle name="Comma [0] 5 6 2 4 2" xfId="32846" xr:uid="{C2428F47-6C0A-41EF-B990-933EF92E0D71}"/>
    <cellStyle name="Comma [0] 5 6 2 5" xfId="10980" xr:uid="{E544A718-6B4F-462F-8C31-A8AD4B4B1093}"/>
    <cellStyle name="Comma [0] 5 6 2 5 2" xfId="32847" xr:uid="{32A35F72-C38B-4F7A-A864-652B19CBBA7A}"/>
    <cellStyle name="Comma [0] 5 6 2 6" xfId="55032" xr:uid="{5FEE48EB-207E-4406-83EA-5ECD469E24B3}"/>
    <cellStyle name="Comma [0] 5 6 2 7" xfId="32843" xr:uid="{16A40B2C-8CCA-4254-BEE8-5C5634812504}"/>
    <cellStyle name="Comma [0] 5 6 2 8" xfId="10976" xr:uid="{4E353C6C-442F-4287-9923-CF07B63003BA}"/>
    <cellStyle name="Comma [0] 5 6 3" xfId="2278" xr:uid="{8927B6E1-059C-4D59-A652-03D711DF80BC}"/>
    <cellStyle name="Comma [0] 5 6 3 2" xfId="10982" xr:uid="{03B53417-7A03-4D2A-8B90-B55A84F31AB8}"/>
    <cellStyle name="Comma [0] 5 6 3 2 2" xfId="32849" xr:uid="{61BAF210-59E0-431D-87A8-B11F90B0A083}"/>
    <cellStyle name="Comma [0] 5 6 3 3" xfId="10983" xr:uid="{94F90203-CDAC-4A09-A967-9C61003FBBF6}"/>
    <cellStyle name="Comma [0] 5 6 3 3 2" xfId="32850" xr:uid="{0F253CC8-E152-4913-8CDE-47A5ED33EB41}"/>
    <cellStyle name="Comma [0] 5 6 3 4" xfId="10984" xr:uid="{E2364E7C-9838-4975-AAB3-E963A7BB0F29}"/>
    <cellStyle name="Comma [0] 5 6 3 4 2" xfId="32851" xr:uid="{69AE3270-D971-4966-8172-48DFE0774DB4}"/>
    <cellStyle name="Comma [0] 5 6 3 5" xfId="52366" xr:uid="{DA5E2633-7517-458E-BD4B-30567F75B314}"/>
    <cellStyle name="Comma [0] 5 6 3 6" xfId="32848" xr:uid="{977364E1-1DC5-4D47-AB36-58AE69DD5E95}"/>
    <cellStyle name="Comma [0] 5 6 3 7" xfId="10981" xr:uid="{0B78A80D-9CD8-4132-9939-F1B27114663F}"/>
    <cellStyle name="Comma [0] 5 6 4" xfId="10985" xr:uid="{1B4B24CC-EE1B-4FAA-8F75-414D202E82F1}"/>
    <cellStyle name="Comma [0] 5 6 4 2" xfId="32852" xr:uid="{B6696C99-AEEA-4310-ACCE-841B50EE3F3F}"/>
    <cellStyle name="Comma [0] 5 6 5" xfId="10986" xr:uid="{EC28B5F5-288B-4BE0-BD44-EE39181467D5}"/>
    <cellStyle name="Comma [0] 5 6 5 2" xfId="32853" xr:uid="{3A7B4637-C639-4A48-9814-FE7EDE47FFC0}"/>
    <cellStyle name="Comma [0] 5 6 6" xfId="51331" xr:uid="{07E9BA0A-8563-4E6F-BA44-EE9D2115F919}"/>
    <cellStyle name="Comma [0] 5 6 7" xfId="32842" xr:uid="{20C27960-519B-4CC7-80AD-2F312FF4B462}"/>
    <cellStyle name="Comma [0] 5 6 8" xfId="10975" xr:uid="{D7A03556-FAC2-411E-833C-906888B52BD3}"/>
    <cellStyle name="Comma [0] 5 7" xfId="1717" xr:uid="{AA6208D2-057C-4DAA-926A-B03E30882C32}"/>
    <cellStyle name="Comma [0] 5 7 2" xfId="5312" xr:uid="{7AEA4388-4729-4C1A-A7CF-A4B902091BE3}"/>
    <cellStyle name="Comma [0] 5 7 2 2" xfId="10989" xr:uid="{A1E11A2C-53E2-4EF3-A4A0-C6F3C1E695EA}"/>
    <cellStyle name="Comma [0] 5 7 2 2 2" xfId="32856" xr:uid="{AF5144B7-EC0D-4242-9505-02569363C8B5}"/>
    <cellStyle name="Comma [0] 5 7 2 3" xfId="10990" xr:uid="{3F218064-FCCA-4292-8641-88463D4604C3}"/>
    <cellStyle name="Comma [0] 5 7 2 3 2" xfId="32857" xr:uid="{E6E43220-1315-4D52-87ED-A40276CB344F}"/>
    <cellStyle name="Comma [0] 5 7 2 4" xfId="10991" xr:uid="{CA0F6AE9-E550-4CE8-8A9E-34B295745056}"/>
    <cellStyle name="Comma [0] 5 7 2 4 2" xfId="32858" xr:uid="{A22C59EB-C012-4F30-B3F4-4F6227BFA8D9}"/>
    <cellStyle name="Comma [0] 5 7 2 5" xfId="10992" xr:uid="{019824FC-73AF-4570-BB09-AF7F195D0425}"/>
    <cellStyle name="Comma [0] 5 7 2 5 2" xfId="32859" xr:uid="{F376D3F7-5408-4C35-8F1E-D079A7565DF7}"/>
    <cellStyle name="Comma [0] 5 7 2 6" xfId="55399" xr:uid="{811BA28F-6A40-45E1-A26C-C870BD10E1E0}"/>
    <cellStyle name="Comma [0] 5 7 2 7" xfId="32855" xr:uid="{CE05D856-5528-4F46-AA9F-59924152D6C8}"/>
    <cellStyle name="Comma [0] 5 7 2 8" xfId="10988" xr:uid="{B91627A1-E4BE-40BF-9486-0EBC22ADF650}"/>
    <cellStyle name="Comma [0] 5 7 3" xfId="3276" xr:uid="{1C657301-FF5C-4D24-BAE2-AECE59064B04}"/>
    <cellStyle name="Comma [0] 5 7 3 2" xfId="10994" xr:uid="{9BBB081B-911F-4938-81C4-89D4464FE647}"/>
    <cellStyle name="Comma [0] 5 7 3 2 2" xfId="32861" xr:uid="{0A0BE16B-DB76-48F3-B8D1-67AB68B984A9}"/>
    <cellStyle name="Comma [0] 5 7 3 3" xfId="10995" xr:uid="{F958CD63-BF80-45C7-B56B-4D86B1AFAE9F}"/>
    <cellStyle name="Comma [0] 5 7 3 3 2" xfId="32862" xr:uid="{EA3FD8CB-9A61-4157-9D69-3FAA5F549E8F}"/>
    <cellStyle name="Comma [0] 5 7 3 4" xfId="10996" xr:uid="{7973BA7C-4352-466A-A19F-716DD721B988}"/>
    <cellStyle name="Comma [0] 5 7 3 4 2" xfId="32863" xr:uid="{2466CE19-9B28-4CCD-8C8A-014251313AE3}"/>
    <cellStyle name="Comma [0] 5 7 3 5" xfId="53363" xr:uid="{9859B2A8-2627-49D4-82AC-7DBD1283D049}"/>
    <cellStyle name="Comma [0] 5 7 3 6" xfId="32860" xr:uid="{AA6E7EE0-3A0C-4A64-8ECF-06DD1DE448F9}"/>
    <cellStyle name="Comma [0] 5 7 3 7" xfId="10993" xr:uid="{248589B3-A8F9-448C-AC3A-F076E22E601D}"/>
    <cellStyle name="Comma [0] 5 7 4" xfId="10997" xr:uid="{A737479C-A982-4533-B291-AFB4497595FE}"/>
    <cellStyle name="Comma [0] 5 7 5" xfId="10998" xr:uid="{D53D4378-78B6-4177-B649-DBDD1A53BC7E}"/>
    <cellStyle name="Comma [0] 5 7 6" xfId="10999" xr:uid="{1694889A-7485-4AB6-B4CC-329FB298731D}"/>
    <cellStyle name="Comma [0] 5 7 6 2" xfId="32864" xr:uid="{902E7DDD-6D67-4C82-B4E9-DB6448E64553}"/>
    <cellStyle name="Comma [0] 5 7 7" xfId="51804" xr:uid="{2042F3BC-8F4F-444E-A6E1-74C87A5EE399}"/>
    <cellStyle name="Comma [0] 5 7 8" xfId="32854" xr:uid="{C15AB80A-9313-41F3-85DF-C59D3F23AA5A}"/>
    <cellStyle name="Comma [0] 5 7 9" xfId="10987" xr:uid="{21A7CD31-E258-4591-992C-851A061EBC27}"/>
    <cellStyle name="Comma [0] 5 8" xfId="3841" xr:uid="{83BF5AE6-0521-4CDF-982B-33A56BEB8CBA}"/>
    <cellStyle name="Comma [0] 5 8 2" xfId="11001" xr:uid="{34192CBF-C429-4F04-9F19-13792147284A}"/>
    <cellStyle name="Comma [0] 5 8 2 2" xfId="32866" xr:uid="{4DCA26AF-874C-403C-B587-5CE5A5F9BAB8}"/>
    <cellStyle name="Comma [0] 5 8 3" xfId="11002" xr:uid="{55F121E1-2438-4748-BA40-AD919520C5EA}"/>
    <cellStyle name="Comma [0] 5 8 3 2" xfId="32867" xr:uid="{A9256799-9095-407A-BB1F-FD34263A6427}"/>
    <cellStyle name="Comma [0] 5 8 4" xfId="11003" xr:uid="{1DB8C4F7-555E-485C-A8E9-FF88616B3893}"/>
    <cellStyle name="Comma [0] 5 8 4 2" xfId="32868" xr:uid="{8F6EAE4B-E3BD-4D56-B736-BFBDBA564AAB}"/>
    <cellStyle name="Comma [0] 5 8 5" xfId="11004" xr:uid="{1DC9E2EE-DC6E-4294-9D8C-0D10F99FA80C}"/>
    <cellStyle name="Comma [0] 5 8 5 2" xfId="32869" xr:uid="{F56091A0-73C1-48D0-8B64-CA59838DF8DD}"/>
    <cellStyle name="Comma [0] 5 8 6" xfId="53928" xr:uid="{4B3270DB-8EFC-4E43-9AD2-B23798217091}"/>
    <cellStyle name="Comma [0] 5 8 7" xfId="32865" xr:uid="{F34C73AE-AC1A-4C7F-91DF-5595F336899A}"/>
    <cellStyle name="Comma [0] 5 8 8" xfId="11000" xr:uid="{6C4A538E-86CD-4AA2-9BF7-2D86B4B10A17}"/>
    <cellStyle name="Comma [0] 5 9" xfId="1758" xr:uid="{A056C2EF-C792-459A-A203-0FB930BD1A74}"/>
    <cellStyle name="Comma [0] 5 9 2" xfId="11006" xr:uid="{4012C562-E4AB-4539-AD2C-ED3C5A32DDA1}"/>
    <cellStyle name="Comma [0] 5 9 2 2" xfId="32871" xr:uid="{41EBC7FB-1D83-43BC-AED5-DE33AC7AFE34}"/>
    <cellStyle name="Comma [0] 5 9 3" xfId="11007" xr:uid="{E9BE9327-912C-41BB-A23E-29AFFCC5E6C8}"/>
    <cellStyle name="Comma [0] 5 9 3 2" xfId="32872" xr:uid="{FD4CF36C-1F54-48D7-93DC-E1777AC87BCE}"/>
    <cellStyle name="Comma [0] 5 9 4" xfId="11008" xr:uid="{16517663-C615-4A1B-AA31-50B99A4386BC}"/>
    <cellStyle name="Comma [0] 5 9 4 2" xfId="32873" xr:uid="{A9737BD3-4F3D-4C8E-A4C1-8A1880DD4220}"/>
    <cellStyle name="Comma [0] 5 9 5" xfId="51847" xr:uid="{B274F541-A47B-40E6-B0AA-217F4D5A1AA3}"/>
    <cellStyle name="Comma [0] 5 9 6" xfId="32870" xr:uid="{5AA87F31-ADE5-4C08-9DA0-8B2F4F635EF6}"/>
    <cellStyle name="Comma [0] 5 9 7" xfId="11005" xr:uid="{51D678E3-8DF2-48C9-ABF1-1BACF657E7F0}"/>
    <cellStyle name="Comma [0] 6" xfId="132" xr:uid="{00356864-5CF4-4BBB-ABB2-FDE2D6F4A449}"/>
    <cellStyle name="Comma [0] 6 10" xfId="11010" xr:uid="{7B713A00-A374-4A98-AB3F-DF2743C7BD4B}"/>
    <cellStyle name="Comma [0] 6 10 2" xfId="32875" xr:uid="{CCDA3417-09C9-464C-8A68-BBBE9319130D}"/>
    <cellStyle name="Comma [0] 6 11" xfId="11011" xr:uid="{A8D8FF14-2E14-4C71-AAD6-728BD336A4B0}"/>
    <cellStyle name="Comma [0] 6 11 2" xfId="32876" xr:uid="{CC7DE643-A2C9-4EC2-9DD2-E2BB6CACD9BB}"/>
    <cellStyle name="Comma [0] 6 12" xfId="50230" xr:uid="{38B7BE2F-A361-481E-BC5C-F54792EDB09C}"/>
    <cellStyle name="Comma [0] 6 13" xfId="32874" xr:uid="{FCF31C85-EE8A-4D43-96DF-A3DCFF7B4BDC}"/>
    <cellStyle name="Comma [0] 6 14" xfId="11009" xr:uid="{E9F3360F-C620-4964-A19D-6361B2D0882B}"/>
    <cellStyle name="Comma [0] 6 2" xfId="237" xr:uid="{D6D346F5-704D-4836-AE17-D84CF6EE0512}"/>
    <cellStyle name="Comma [0] 6 2 10" xfId="11013" xr:uid="{8140058D-7C9A-482D-8676-98EE326B1136}"/>
    <cellStyle name="Comma [0] 6 2 10 2" xfId="32878" xr:uid="{65EEA533-09BE-4455-8D8E-4B2138A0DA88}"/>
    <cellStyle name="Comma [0] 6 2 11" xfId="50333" xr:uid="{FBEE984B-AFD8-4F56-9309-FDD342679CC1}"/>
    <cellStyle name="Comma [0] 6 2 12" xfId="32877" xr:uid="{06D9B369-7306-477B-86F8-2A870FAF5FD1}"/>
    <cellStyle name="Comma [0] 6 2 13" xfId="11012" xr:uid="{FAC4F289-F518-4ED7-AF7E-FADF391800FF}"/>
    <cellStyle name="Comma [0] 6 2 2" xfId="422" xr:uid="{90E29EB8-9FAB-4C35-B023-BF1B4A11E3DA}"/>
    <cellStyle name="Comma [0] 6 2 2 10" xfId="50518" xr:uid="{68FC5DB3-B362-4DC7-8D83-913929FAF6FA}"/>
    <cellStyle name="Comma [0] 6 2 2 11" xfId="32879" xr:uid="{6AF19A9E-B1E7-4CB9-99C7-8BBD973CABBE}"/>
    <cellStyle name="Comma [0] 6 2 2 12" xfId="11014" xr:uid="{41209708-ED1C-4C60-BADF-FC4E6CF42979}"/>
    <cellStyle name="Comma [0] 6 2 2 2" xfId="682" xr:uid="{45A866C2-D1DD-497C-A362-F3FD21CB7F89}"/>
    <cellStyle name="Comma [0] 6 2 2 2 10" xfId="32880" xr:uid="{8DD83C89-AE38-4AF8-A90D-C8293112DDC1}"/>
    <cellStyle name="Comma [0] 6 2 2 2 11" xfId="11015" xr:uid="{B627F9E3-76C6-48C4-8C90-2AB75AA0B001}"/>
    <cellStyle name="Comma [0] 6 2 2 2 2" xfId="1187" xr:uid="{BC8C87C4-35B1-4628-98ED-091D8A1C44B0}"/>
    <cellStyle name="Comma [0] 6 2 2 2 2 2" xfId="4890" xr:uid="{B86AF1E4-588E-45B2-ADB5-BCA65DA649A7}"/>
    <cellStyle name="Comma [0] 6 2 2 2 2 2 2" xfId="11018" xr:uid="{835F5439-FAB9-4962-A1AD-4456303C984B}"/>
    <cellStyle name="Comma [0] 6 2 2 2 2 2 2 2" xfId="32883" xr:uid="{3BD70BCD-122C-469D-B550-E7B4883EADA0}"/>
    <cellStyle name="Comma [0] 6 2 2 2 2 2 3" xfId="11019" xr:uid="{9E4BBC2F-4A9C-4F47-8B81-651041B7A820}"/>
    <cellStyle name="Comma [0] 6 2 2 2 2 2 3 2" xfId="32884" xr:uid="{8900DA6B-5571-4C71-8194-E7F1D7A04498}"/>
    <cellStyle name="Comma [0] 6 2 2 2 2 2 4" xfId="11020" xr:uid="{DEA966CB-E54E-40E7-B0D6-0ABAAA3E3846}"/>
    <cellStyle name="Comma [0] 6 2 2 2 2 2 4 2" xfId="32885" xr:uid="{E25A5321-0252-4974-ABD2-BE6142D652F5}"/>
    <cellStyle name="Comma [0] 6 2 2 2 2 2 5" xfId="11021" xr:uid="{C8B2025E-C0B3-4E03-837C-20577B94EAAE}"/>
    <cellStyle name="Comma [0] 6 2 2 2 2 2 5 2" xfId="32886" xr:uid="{20ADC2C6-7977-4509-926B-979CBD3E4AE5}"/>
    <cellStyle name="Comma [0] 6 2 2 2 2 2 6" xfId="54977" xr:uid="{277963DD-E047-4F8B-8A94-A102629CBDB1}"/>
    <cellStyle name="Comma [0] 6 2 2 2 2 2 7" xfId="32882" xr:uid="{2D19E8E9-3EE2-41A3-B953-FB44AF79204B}"/>
    <cellStyle name="Comma [0] 6 2 2 2 2 2 8" xfId="11017" xr:uid="{4C48D626-18FA-4CDA-BE96-322C4F01103B}"/>
    <cellStyle name="Comma [0] 6 2 2 2 2 3" xfId="3225" xr:uid="{BC70E81E-F464-46CA-9BE8-6D059E23EC78}"/>
    <cellStyle name="Comma [0] 6 2 2 2 2 3 2" xfId="11023" xr:uid="{FB6C08C3-74CC-4261-B346-F34EC41AA7E0}"/>
    <cellStyle name="Comma [0] 6 2 2 2 2 3 2 2" xfId="32888" xr:uid="{22D0FCA5-3F4B-413C-9A31-E26440BBB0C5}"/>
    <cellStyle name="Comma [0] 6 2 2 2 2 3 3" xfId="11024" xr:uid="{A606441D-210A-448B-9711-5FD1D3F1920E}"/>
    <cellStyle name="Comma [0] 6 2 2 2 2 3 3 2" xfId="32889" xr:uid="{4ABD68B6-FE72-4D12-BEA0-CFE6BCE04E17}"/>
    <cellStyle name="Comma [0] 6 2 2 2 2 3 4" xfId="11025" xr:uid="{9C0ED898-62C3-4756-9620-7DD0813E6C78}"/>
    <cellStyle name="Comma [0] 6 2 2 2 2 3 4 2" xfId="32890" xr:uid="{968E7A0E-6B44-46FC-B886-D59674DE138B}"/>
    <cellStyle name="Comma [0] 6 2 2 2 2 3 5" xfId="53312" xr:uid="{D7F77E57-C241-4160-802A-D851DF0AD8AF}"/>
    <cellStyle name="Comma [0] 6 2 2 2 2 3 6" xfId="32887" xr:uid="{5F625FB8-4418-4234-A11B-2B9D543A8DBA}"/>
    <cellStyle name="Comma [0] 6 2 2 2 2 3 7" xfId="11022" xr:uid="{0254F2B8-2CB3-40B7-BEE1-68275A354C73}"/>
    <cellStyle name="Comma [0] 6 2 2 2 2 4" xfId="11026" xr:uid="{AEC67F07-13B2-4DCD-9AE2-8A00846EFC2F}"/>
    <cellStyle name="Comma [0] 6 2 2 2 2 4 2" xfId="32891" xr:uid="{21DFAF05-5A32-46CE-B6DF-6C170BA5314C}"/>
    <cellStyle name="Comma [0] 6 2 2 2 2 5" xfId="11027" xr:uid="{0463A4C7-5021-49C1-866A-239751CC49C8}"/>
    <cellStyle name="Comma [0] 6 2 2 2 2 5 2" xfId="32892" xr:uid="{CEA3FDE8-2B9B-4D29-A35B-167E8F91E377}"/>
    <cellStyle name="Comma [0] 6 2 2 2 2 6" xfId="51279" xr:uid="{E8B3894A-9643-4F9D-802E-1B0EC40892CE}"/>
    <cellStyle name="Comma [0] 6 2 2 2 2 7" xfId="32881" xr:uid="{66425AEA-F648-4B16-A3B3-73CA2409E9DD}"/>
    <cellStyle name="Comma [0] 6 2 2 2 2 8" xfId="11016" xr:uid="{F62BF592-B823-4283-8F6D-8F8F0A358CBE}"/>
    <cellStyle name="Comma [0] 6 2 2 2 3" xfId="1681" xr:uid="{6722C380-A8FA-4B6F-925D-E629E3898E1E}"/>
    <cellStyle name="Comma [0] 6 2 2 2 3 2" xfId="5268" xr:uid="{871563EF-1F03-49D6-9A0A-5020249D07B3}"/>
    <cellStyle name="Comma [0] 6 2 2 2 3 2 2" xfId="11030" xr:uid="{6A20D6A2-5CFA-4946-8E24-D83B07D225F6}"/>
    <cellStyle name="Comma [0] 6 2 2 2 3 2 2 2" xfId="32895" xr:uid="{34D21F30-D97B-40FB-94D8-D4AF224C0484}"/>
    <cellStyle name="Comma [0] 6 2 2 2 3 2 3" xfId="11031" xr:uid="{A31484A4-E91C-4BAF-A3EC-12B4AC653B1E}"/>
    <cellStyle name="Comma [0] 6 2 2 2 3 2 3 2" xfId="32896" xr:uid="{B31A2D7C-9B4A-4A46-B518-2B51D0975BE4}"/>
    <cellStyle name="Comma [0] 6 2 2 2 3 2 4" xfId="11032" xr:uid="{0EE92A68-6DE2-408B-AB06-B55B325EB5C6}"/>
    <cellStyle name="Comma [0] 6 2 2 2 3 2 4 2" xfId="32897" xr:uid="{2547A3CA-2551-4A4A-A833-68AF327D847D}"/>
    <cellStyle name="Comma [0] 6 2 2 2 3 2 5" xfId="11033" xr:uid="{594D2BDF-D150-4B3B-9508-2B4A878CDFBB}"/>
    <cellStyle name="Comma [0] 6 2 2 2 3 2 5 2" xfId="32898" xr:uid="{DAAE96C6-5F1F-4520-A350-3218C198AA67}"/>
    <cellStyle name="Comma [0] 6 2 2 2 3 2 6" xfId="55355" xr:uid="{178D17D3-6E4A-47F7-897B-06C88C17F0D7}"/>
    <cellStyle name="Comma [0] 6 2 2 2 3 2 7" xfId="32894" xr:uid="{ECAC6DE0-DAB0-4355-8A75-3EF675549CC3}"/>
    <cellStyle name="Comma [0] 6 2 2 2 3 2 8" xfId="11029" xr:uid="{405AE1DF-5C30-4F0F-B7AE-9C44CE73984F}"/>
    <cellStyle name="Comma [0] 6 2 2 2 3 3" xfId="2728" xr:uid="{77BD5FEE-C576-472C-B8E1-0B52DB2BC1AA}"/>
    <cellStyle name="Comma [0] 6 2 2 2 3 3 2" xfId="11035" xr:uid="{757AEC9B-AE64-49FF-8FD0-D6C3225466D9}"/>
    <cellStyle name="Comma [0] 6 2 2 2 3 3 2 2" xfId="32900" xr:uid="{F9E11317-1D6C-430B-A205-184EA9A97798}"/>
    <cellStyle name="Comma [0] 6 2 2 2 3 3 3" xfId="11036" xr:uid="{469FC824-214B-428F-813B-97C618C4D94A}"/>
    <cellStyle name="Comma [0] 6 2 2 2 3 3 3 2" xfId="32901" xr:uid="{5D77A8C7-A1D8-4D42-88DB-DC76828422F2}"/>
    <cellStyle name="Comma [0] 6 2 2 2 3 3 4" xfId="11037" xr:uid="{B74B0EF4-1343-4369-BBE0-FE0C426F08B8}"/>
    <cellStyle name="Comma [0] 6 2 2 2 3 3 4 2" xfId="32902" xr:uid="{9CCB7756-F694-4E68-9407-49D6501E735B}"/>
    <cellStyle name="Comma [0] 6 2 2 2 3 3 5" xfId="52816" xr:uid="{7C9F1C2A-5DC4-430B-87EA-429218170E43}"/>
    <cellStyle name="Comma [0] 6 2 2 2 3 3 6" xfId="32899" xr:uid="{EBA1D362-C650-4F50-B511-019096B86F2B}"/>
    <cellStyle name="Comma [0] 6 2 2 2 3 3 7" xfId="11034" xr:uid="{1F54D16B-7B75-4A83-A384-94AD64A50B29}"/>
    <cellStyle name="Comma [0] 6 2 2 2 3 4" xfId="11038" xr:uid="{9C1D5841-2595-4294-98D3-57AB6C549252}"/>
    <cellStyle name="Comma [0] 6 2 2 2 3 4 2" xfId="32903" xr:uid="{B16EED2F-2AFE-4A71-87DF-0F06AB387F1B}"/>
    <cellStyle name="Comma [0] 6 2 2 2 3 5" xfId="11039" xr:uid="{1E4854A2-8510-41E2-840F-B9ED0D5E28E8}"/>
    <cellStyle name="Comma [0] 6 2 2 2 3 5 2" xfId="32904" xr:uid="{92AFFB6D-61D2-4B7F-AE78-BEF49BABAD21}"/>
    <cellStyle name="Comma [0] 6 2 2 2 3 6" xfId="51773" xr:uid="{AF398807-0C4C-4653-A5D4-F89EE42B7584}"/>
    <cellStyle name="Comma [0] 6 2 2 2 3 7" xfId="32893" xr:uid="{1326254E-FBFA-442F-BF6B-F04E9ADA6CAC}"/>
    <cellStyle name="Comma [0] 6 2 2 2 3 8" xfId="11028" xr:uid="{941CA4B9-9B3A-4660-B605-51805A012479}"/>
    <cellStyle name="Comma [0] 6 2 2 2 4" xfId="3720" xr:uid="{6D46E0C1-230C-4508-BD1A-00923B66318F}"/>
    <cellStyle name="Comma [0] 6 2 2 2 4 2" xfId="5636" xr:uid="{860AC85E-E922-4D2D-8C2F-C9EDC4382D17}"/>
    <cellStyle name="Comma [0] 6 2 2 2 4 2 2" xfId="11042" xr:uid="{C8017C94-5952-404A-AA0F-1BA903C7BE04}"/>
    <cellStyle name="Comma [0] 6 2 2 2 4 2 2 2" xfId="32907" xr:uid="{CEDA1293-0E16-433F-90B9-46F7986756D3}"/>
    <cellStyle name="Comma [0] 6 2 2 2 4 2 3" xfId="11043" xr:uid="{E140F30A-7D36-4629-A6B9-8A9F418265C2}"/>
    <cellStyle name="Comma [0] 6 2 2 2 4 2 3 2" xfId="32908" xr:uid="{6179449E-F930-425C-9229-4912FC5A5102}"/>
    <cellStyle name="Comma [0] 6 2 2 2 4 2 4" xfId="11044" xr:uid="{7056DF96-8AD7-4AD0-ABB5-29C82F7BF414}"/>
    <cellStyle name="Comma [0] 6 2 2 2 4 2 4 2" xfId="32909" xr:uid="{C6984FF7-5044-478F-8E66-F7B238DA4374}"/>
    <cellStyle name="Comma [0] 6 2 2 2 4 2 5" xfId="11045" xr:uid="{F6A7F414-DC0D-45D8-B970-E2B0D87CD72C}"/>
    <cellStyle name="Comma [0] 6 2 2 2 4 2 5 2" xfId="32910" xr:uid="{EA145D16-24C7-49A7-9032-67BD03FEEF38}"/>
    <cellStyle name="Comma [0] 6 2 2 2 4 2 6" xfId="55723" xr:uid="{9A71CACA-D180-474F-9260-713C95B8BFD0}"/>
    <cellStyle name="Comma [0] 6 2 2 2 4 2 7" xfId="32906" xr:uid="{494D8DB2-B3E4-4D66-8DA5-8272B9C8C74F}"/>
    <cellStyle name="Comma [0] 6 2 2 2 4 2 8" xfId="11041" xr:uid="{CB7AAFDB-4A8E-4CB9-B0BF-ACAC0071F4A9}"/>
    <cellStyle name="Comma [0] 6 2 2 2 4 3" xfId="11046" xr:uid="{DFBF101E-C799-46F1-91D1-22012F79C327}"/>
    <cellStyle name="Comma [0] 6 2 2 2 4 3 2" xfId="32911" xr:uid="{6820B1AB-1143-4E86-A571-D7361A41337C}"/>
    <cellStyle name="Comma [0] 6 2 2 2 4 4" xfId="11047" xr:uid="{4B92051A-A53E-4430-B142-59DDE6FCB7C6}"/>
    <cellStyle name="Comma [0] 6 2 2 2 4 4 2" xfId="32912" xr:uid="{437A57D4-F947-41A6-88EC-A51B9B2CD5FD}"/>
    <cellStyle name="Comma [0] 6 2 2 2 4 5" xfId="11048" xr:uid="{BFAC11E9-80CF-4CB7-96D6-154EC99FE26D}"/>
    <cellStyle name="Comma [0] 6 2 2 2 4 5 2" xfId="32913" xr:uid="{253001C3-C42A-480E-A47F-EC3BF6B0CF58}"/>
    <cellStyle name="Comma [0] 6 2 2 2 4 6" xfId="11049" xr:uid="{214DA837-6E8B-4EFF-A1F5-B7433C338F4D}"/>
    <cellStyle name="Comma [0] 6 2 2 2 4 6 2" xfId="32914" xr:uid="{45BD4326-7458-43E0-A62B-F656F0B53656}"/>
    <cellStyle name="Comma [0] 6 2 2 2 4 7" xfId="53807" xr:uid="{A5F1C836-60B9-454F-847B-C8847E1CE0D6}"/>
    <cellStyle name="Comma [0] 6 2 2 2 4 8" xfId="32905" xr:uid="{982D9C9F-C8BD-44BC-B1B2-248021835323}"/>
    <cellStyle name="Comma [0] 6 2 2 2 4 9" xfId="11040" xr:uid="{7809172D-F033-4135-A5E9-65169BFDE3F1}"/>
    <cellStyle name="Comma [0] 6 2 2 2 5" xfId="4393" xr:uid="{7F88ED74-5C9A-4E32-B363-8526ADED7BB2}"/>
    <cellStyle name="Comma [0] 6 2 2 2 5 2" xfId="11051" xr:uid="{738009BD-949F-461A-99A7-827FF909DD30}"/>
    <cellStyle name="Comma [0] 6 2 2 2 5 2 2" xfId="32916" xr:uid="{9E55702C-8785-4CEC-B42A-B7C301AA2A37}"/>
    <cellStyle name="Comma [0] 6 2 2 2 5 3" xfId="11052" xr:uid="{43490F31-B6BF-48C6-BA69-745362FD9B12}"/>
    <cellStyle name="Comma [0] 6 2 2 2 5 3 2" xfId="32917" xr:uid="{E9C889F7-758D-48D1-B7AF-3B862721925F}"/>
    <cellStyle name="Comma [0] 6 2 2 2 5 4" xfId="11053" xr:uid="{19BD3356-1026-4C58-96A7-60890BF93133}"/>
    <cellStyle name="Comma [0] 6 2 2 2 5 4 2" xfId="32918" xr:uid="{72C3127D-F46A-4EEF-85D8-C3D57969120F}"/>
    <cellStyle name="Comma [0] 6 2 2 2 5 5" xfId="11054" xr:uid="{95D3EFFE-AB94-4D28-AA6A-34B47C852643}"/>
    <cellStyle name="Comma [0] 6 2 2 2 5 5 2" xfId="32919" xr:uid="{188F55FA-1319-48EF-B737-26C1DA21252D}"/>
    <cellStyle name="Comma [0] 6 2 2 2 5 6" xfId="54480" xr:uid="{AF4D1574-9361-4771-9E65-D2DAFA70D5A8}"/>
    <cellStyle name="Comma [0] 6 2 2 2 5 7" xfId="32915" xr:uid="{947B0D15-7035-4CC1-95E8-90E0D1A2F223}"/>
    <cellStyle name="Comma [0] 6 2 2 2 5 8" xfId="11050" xr:uid="{22604556-4C89-42BA-9CA7-F4551398A72D}"/>
    <cellStyle name="Comma [0] 6 2 2 2 6" xfId="2207" xr:uid="{D4B7D086-B9C8-450A-B202-30478E0CAB69}"/>
    <cellStyle name="Comma [0] 6 2 2 2 6 2" xfId="11056" xr:uid="{7BF5A4EF-33B3-4742-B6E4-8F6F8E9A9190}"/>
    <cellStyle name="Comma [0] 6 2 2 2 6 2 2" xfId="32921" xr:uid="{B59813FA-ACAC-4C65-BF18-FD38B0231EAE}"/>
    <cellStyle name="Comma [0] 6 2 2 2 6 3" xfId="11057" xr:uid="{F752A206-3040-4F6E-95F6-FF062379858E}"/>
    <cellStyle name="Comma [0] 6 2 2 2 6 3 2" xfId="32922" xr:uid="{A8E75D90-B300-4E3C-A7C2-F5C4A2EB2F3F}"/>
    <cellStyle name="Comma [0] 6 2 2 2 6 4" xfId="11058" xr:uid="{C1A7601D-AF10-40C3-BCAD-9BBC083F4377}"/>
    <cellStyle name="Comma [0] 6 2 2 2 6 4 2" xfId="32923" xr:uid="{4F050A46-5A2A-4EA7-8782-6D37E500ED03}"/>
    <cellStyle name="Comma [0] 6 2 2 2 6 5" xfId="52296" xr:uid="{AAB57881-D055-46A6-9192-D64141A48DB9}"/>
    <cellStyle name="Comma [0] 6 2 2 2 6 6" xfId="32920" xr:uid="{3A509B44-D223-457A-AE22-3A7B5F31A176}"/>
    <cellStyle name="Comma [0] 6 2 2 2 6 7" xfId="11055" xr:uid="{FD941729-742B-44E3-9813-574A515CA04E}"/>
    <cellStyle name="Comma [0] 6 2 2 2 7" xfId="11059" xr:uid="{640D0B24-74B3-4E53-9986-74082BFB834A}"/>
    <cellStyle name="Comma [0] 6 2 2 2 7 2" xfId="32924" xr:uid="{0FC9CE11-F93D-4817-B624-932D16E6857D}"/>
    <cellStyle name="Comma [0] 6 2 2 2 8" xfId="11060" xr:uid="{809094F9-C58A-4DE0-B4D0-D50E145D46EE}"/>
    <cellStyle name="Comma [0] 6 2 2 2 8 2" xfId="32925" xr:uid="{D2D247BF-0513-47A9-9D13-152B405F2072}"/>
    <cellStyle name="Comma [0] 6 2 2 2 9" xfId="50776" xr:uid="{D02548D9-4587-4AD3-B49E-FBC2011FF96B}"/>
    <cellStyle name="Comma [0] 6 2 2 3" xfId="939" xr:uid="{EEAB6D7B-9D2F-4110-B0A2-70952FF803A0}"/>
    <cellStyle name="Comma [0] 6 2 2 3 2" xfId="4642" xr:uid="{5091EBA2-9C65-4B9F-9B80-54F54BDAFFE5}"/>
    <cellStyle name="Comma [0] 6 2 2 3 2 2" xfId="11063" xr:uid="{3718848C-867F-4FE7-B0BF-E909EE2980B8}"/>
    <cellStyle name="Comma [0] 6 2 2 3 2 2 2" xfId="32928" xr:uid="{C8C33A7B-4F42-4274-9F65-433E4B1B2540}"/>
    <cellStyle name="Comma [0] 6 2 2 3 2 3" xfId="11064" xr:uid="{EC51E19D-E4F4-49CA-8212-765778E772FE}"/>
    <cellStyle name="Comma [0] 6 2 2 3 2 3 2" xfId="32929" xr:uid="{F8695500-EAF3-4E41-A61F-2282DE430BB4}"/>
    <cellStyle name="Comma [0] 6 2 2 3 2 4" xfId="11065" xr:uid="{A5D98E64-08C5-4866-9480-FF99293FCF37}"/>
    <cellStyle name="Comma [0] 6 2 2 3 2 4 2" xfId="32930" xr:uid="{1EE185A5-B7A6-4BC9-B963-0E087681A61E}"/>
    <cellStyle name="Comma [0] 6 2 2 3 2 5" xfId="11066" xr:uid="{3F390F65-AEFC-409F-B5CE-E43E1627223F}"/>
    <cellStyle name="Comma [0] 6 2 2 3 2 5 2" xfId="32931" xr:uid="{642C30A5-FA9B-4673-A241-124CAFDA5218}"/>
    <cellStyle name="Comma [0] 6 2 2 3 2 6" xfId="54729" xr:uid="{EC18520B-9334-43B0-B1F6-386D673AE8A3}"/>
    <cellStyle name="Comma [0] 6 2 2 3 2 7" xfId="32927" xr:uid="{5DC10E09-9862-498C-BFF0-DD95DF6CB237}"/>
    <cellStyle name="Comma [0] 6 2 2 3 2 8" xfId="11062" xr:uid="{3A70B312-A6AE-49F2-8C6A-8B87F9A0D6CD}"/>
    <cellStyle name="Comma [0] 6 2 2 3 3" xfId="2977" xr:uid="{411B96C6-EE99-45D4-A38E-C21D3F787CBA}"/>
    <cellStyle name="Comma [0] 6 2 2 3 3 2" xfId="11068" xr:uid="{48980F06-767D-4311-A080-A584FBA9767A}"/>
    <cellStyle name="Comma [0] 6 2 2 3 3 2 2" xfId="32933" xr:uid="{5FB7EA66-D26B-433E-92DB-B5E2580E1952}"/>
    <cellStyle name="Comma [0] 6 2 2 3 3 3" xfId="11069" xr:uid="{2E4DF380-E9F4-46B4-87F7-D52622FED75E}"/>
    <cellStyle name="Comma [0] 6 2 2 3 3 3 2" xfId="32934" xr:uid="{1CF32FD5-D92E-4FE1-9A25-E9638DDDFE85}"/>
    <cellStyle name="Comma [0] 6 2 2 3 3 4" xfId="11070" xr:uid="{7CBCE8CE-4482-4594-9551-83B95533534E}"/>
    <cellStyle name="Comma [0] 6 2 2 3 3 4 2" xfId="32935" xr:uid="{A485F04D-C480-44FA-A773-2444FFA61520}"/>
    <cellStyle name="Comma [0] 6 2 2 3 3 5" xfId="53064" xr:uid="{B14AC8F9-0C49-4701-8BD8-14894009BCFD}"/>
    <cellStyle name="Comma [0] 6 2 2 3 3 6" xfId="32932" xr:uid="{BDF34597-D00E-4C4C-BD86-462D04FC5DEC}"/>
    <cellStyle name="Comma [0] 6 2 2 3 3 7" xfId="11067" xr:uid="{A2D3C780-B724-48EB-A30D-2A681409DDF7}"/>
    <cellStyle name="Comma [0] 6 2 2 3 4" xfId="11071" xr:uid="{F7532A07-7A4F-43C7-BFE6-AFB2DD97FDC0}"/>
    <cellStyle name="Comma [0] 6 2 2 3 4 2" xfId="32936" xr:uid="{5EAFC220-C407-4C74-BD32-197711AE8D85}"/>
    <cellStyle name="Comma [0] 6 2 2 3 5" xfId="11072" xr:uid="{E69ED91C-B869-485A-AC35-BE6D64BBCE8C}"/>
    <cellStyle name="Comma [0] 6 2 2 3 5 2" xfId="32937" xr:uid="{9DA08727-3E77-4016-962B-4306BB13216A}"/>
    <cellStyle name="Comma [0] 6 2 2 3 6" xfId="51031" xr:uid="{976E599F-6106-4D11-B67A-CBC365CDF5DF}"/>
    <cellStyle name="Comma [0] 6 2 2 3 7" xfId="32926" xr:uid="{E5BC1838-8080-4B5C-A832-4F34FEACC61C}"/>
    <cellStyle name="Comma [0] 6 2 2 3 8" xfId="11061" xr:uid="{B721A001-0C7C-420A-9773-3ED45428C279}"/>
    <cellStyle name="Comma [0] 6 2 2 4" xfId="1434" xr:uid="{721C6AF5-7D27-4799-95DB-C62D6BC9ACD8}"/>
    <cellStyle name="Comma [0] 6 2 2 4 2" xfId="5084" xr:uid="{CB1A15CA-6491-4E4E-B652-683C6543E214}"/>
    <cellStyle name="Comma [0] 6 2 2 4 2 2" xfId="11075" xr:uid="{AA468023-027B-403F-8B76-DBFAE7997873}"/>
    <cellStyle name="Comma [0] 6 2 2 4 2 2 2" xfId="32940" xr:uid="{8F0CDFFE-8B95-4184-B4A0-2E7ABBF80C69}"/>
    <cellStyle name="Comma [0] 6 2 2 4 2 3" xfId="11076" xr:uid="{669F9DEB-DF95-4F0C-A558-95B4AB195564}"/>
    <cellStyle name="Comma [0] 6 2 2 4 2 3 2" xfId="32941" xr:uid="{13A11777-9710-4519-A10A-FAF047E4F49B}"/>
    <cellStyle name="Comma [0] 6 2 2 4 2 4" xfId="11077" xr:uid="{59DE8202-4797-49C0-99F1-40A08E41FAEC}"/>
    <cellStyle name="Comma [0] 6 2 2 4 2 4 2" xfId="32942" xr:uid="{CFFDFA48-32E8-484B-AA9A-6CE2F78EB4B8}"/>
    <cellStyle name="Comma [0] 6 2 2 4 2 5" xfId="11078" xr:uid="{ABDEC29A-8606-4A75-B0A4-693C8B7FBE0B}"/>
    <cellStyle name="Comma [0] 6 2 2 4 2 5 2" xfId="32943" xr:uid="{B64D86B6-EB5E-447D-BC7D-C1F9B19A1406}"/>
    <cellStyle name="Comma [0] 6 2 2 4 2 6" xfId="55171" xr:uid="{6A589C6D-3F20-4189-9E2D-FB734B184E22}"/>
    <cellStyle name="Comma [0] 6 2 2 4 2 7" xfId="32939" xr:uid="{D0EB9278-9F00-49B7-B7E7-9C4FBC6CF7B6}"/>
    <cellStyle name="Comma [0] 6 2 2 4 2 8" xfId="11074" xr:uid="{CE75AD19-1E2F-48B5-84FC-2B3BEFDEC99E}"/>
    <cellStyle name="Comma [0] 6 2 2 4 3" xfId="2480" xr:uid="{C6442F2D-611A-484A-A43F-81F5248D4A01}"/>
    <cellStyle name="Comma [0] 6 2 2 4 3 2" xfId="11080" xr:uid="{1D2B9CEC-AFCC-4CF5-A650-5C4DB965986B}"/>
    <cellStyle name="Comma [0] 6 2 2 4 3 2 2" xfId="32945" xr:uid="{441F9ED0-C09D-4872-BFFB-A5DE920161EB}"/>
    <cellStyle name="Comma [0] 6 2 2 4 3 3" xfId="11081" xr:uid="{9326129D-B29B-49A3-BBA6-BF8AFBA41832}"/>
    <cellStyle name="Comma [0] 6 2 2 4 3 3 2" xfId="32946" xr:uid="{9ABE9D7E-FC94-4079-BE87-67A1F330BC4C}"/>
    <cellStyle name="Comma [0] 6 2 2 4 3 4" xfId="11082" xr:uid="{C162290F-2B53-431B-9AE4-B532F19CC087}"/>
    <cellStyle name="Comma [0] 6 2 2 4 3 4 2" xfId="32947" xr:uid="{8FC88C02-FB60-4D3B-BBBB-939D4CA880B7}"/>
    <cellStyle name="Comma [0] 6 2 2 4 3 5" xfId="52568" xr:uid="{F7B65499-32A8-4416-A513-AF09184B7FBE}"/>
    <cellStyle name="Comma [0] 6 2 2 4 3 6" xfId="32944" xr:uid="{E9F56C7A-6CDD-4144-9CB5-68550D820545}"/>
    <cellStyle name="Comma [0] 6 2 2 4 3 7" xfId="11079" xr:uid="{57A6AFA8-0DEF-4749-BC8A-4EC2D051F405}"/>
    <cellStyle name="Comma [0] 6 2 2 4 4" xfId="11083" xr:uid="{07702667-69D2-4C90-9302-921A2D8410A6}"/>
    <cellStyle name="Comma [0] 6 2 2 4 4 2" xfId="32948" xr:uid="{461AE069-0B0C-46B8-8036-635E3D8E671C}"/>
    <cellStyle name="Comma [0] 6 2 2 4 5" xfId="11084" xr:uid="{680E6C6B-6BE3-4358-A400-B679F5BF1904}"/>
    <cellStyle name="Comma [0] 6 2 2 4 5 2" xfId="32949" xr:uid="{6B836B0A-F5EA-4DD5-83D9-74AE67E68BC9}"/>
    <cellStyle name="Comma [0] 6 2 2 4 6" xfId="51526" xr:uid="{C74160A4-5C7E-4628-A9DE-711F5C0AFFCB}"/>
    <cellStyle name="Comma [0] 6 2 2 4 7" xfId="32938" xr:uid="{82EDAF42-D012-4DFD-AC20-21CFDF178E7E}"/>
    <cellStyle name="Comma [0] 6 2 2 4 8" xfId="11073" xr:uid="{A24B8531-9849-4D7F-A1BF-B2C640900591}"/>
    <cellStyle name="Comma [0] 6 2 2 5" xfId="3472" xr:uid="{E405C0E9-DE10-471A-8ADF-B96E1E00B26B}"/>
    <cellStyle name="Comma [0] 6 2 2 5 2" xfId="5452" xr:uid="{C342B65E-A294-4627-9F39-D4D112ADC4C1}"/>
    <cellStyle name="Comma [0] 6 2 2 5 2 2" xfId="11087" xr:uid="{24F31773-5C4B-4104-B764-78169821D518}"/>
    <cellStyle name="Comma [0] 6 2 2 5 2 2 2" xfId="32952" xr:uid="{5EF9608D-2B08-408A-B992-F84DED751637}"/>
    <cellStyle name="Comma [0] 6 2 2 5 2 3" xfId="11088" xr:uid="{B3E892C5-67A2-45EF-AC69-5F7A803BE89E}"/>
    <cellStyle name="Comma [0] 6 2 2 5 2 3 2" xfId="32953" xr:uid="{5DFCF6A1-AF79-481E-B069-28AE7821F971}"/>
    <cellStyle name="Comma [0] 6 2 2 5 2 4" xfId="11089" xr:uid="{F5484271-E1A9-439A-BCC9-E77ED5839A2F}"/>
    <cellStyle name="Comma [0] 6 2 2 5 2 4 2" xfId="32954" xr:uid="{E21B6F47-043A-43B1-997E-77AB5E39C158}"/>
    <cellStyle name="Comma [0] 6 2 2 5 2 5" xfId="11090" xr:uid="{AB23C115-7001-4A57-8384-7EBDE54AEB54}"/>
    <cellStyle name="Comma [0] 6 2 2 5 2 5 2" xfId="32955" xr:uid="{66EBB0A3-F7D0-470C-8F73-9692D94C39B4}"/>
    <cellStyle name="Comma [0] 6 2 2 5 2 6" xfId="55539" xr:uid="{0D3F3EE5-BD86-4EE6-B41C-4F494E0F0E29}"/>
    <cellStyle name="Comma [0] 6 2 2 5 2 7" xfId="32951" xr:uid="{3B13AF31-25AC-489A-B191-91A2D49C15DC}"/>
    <cellStyle name="Comma [0] 6 2 2 5 2 8" xfId="11086" xr:uid="{838A0048-52C9-418F-9A41-A3E6A04DB054}"/>
    <cellStyle name="Comma [0] 6 2 2 5 3" xfId="11091" xr:uid="{C1CBE49C-C59C-40F5-A3F9-7B1C0363DCE9}"/>
    <cellStyle name="Comma [0] 6 2 2 5 3 2" xfId="32956" xr:uid="{320AB0BB-B15D-45FC-89EF-5C3B49B3EB54}"/>
    <cellStyle name="Comma [0] 6 2 2 5 4" xfId="11092" xr:uid="{4F0985E6-9379-4E4A-B5DA-C20B63161552}"/>
    <cellStyle name="Comma [0] 6 2 2 5 4 2" xfId="32957" xr:uid="{05C440DC-F9F7-4EB9-8ACA-50D589961D29}"/>
    <cellStyle name="Comma [0] 6 2 2 5 5" xfId="11093" xr:uid="{F377028B-07EC-4821-AE05-AB5E531E14C7}"/>
    <cellStyle name="Comma [0] 6 2 2 5 5 2" xfId="32958" xr:uid="{0B2593CE-B74E-47E4-A928-A4B020230020}"/>
    <cellStyle name="Comma [0] 6 2 2 5 6" xfId="11094" xr:uid="{3FF5DB4E-EB2F-4CDA-AB12-93A09DC19DB8}"/>
    <cellStyle name="Comma [0] 6 2 2 5 6 2" xfId="32959" xr:uid="{9307F3FC-F0A6-4265-8BCE-618887C49D01}"/>
    <cellStyle name="Comma [0] 6 2 2 5 7" xfId="53559" xr:uid="{B927F561-13D5-4272-95D7-D83E1C7D77B9}"/>
    <cellStyle name="Comma [0] 6 2 2 5 8" xfId="32950" xr:uid="{3909456D-6B07-4585-BAD1-3512DC7B17FE}"/>
    <cellStyle name="Comma [0] 6 2 2 5 9" xfId="11085" xr:uid="{7160E247-7ED0-4177-9109-6FD03E69B051}"/>
    <cellStyle name="Comma [0] 6 2 2 6" xfId="4136" xr:uid="{7ADDD34B-60E6-4C4E-8D7F-77984A000009}"/>
    <cellStyle name="Comma [0] 6 2 2 6 2" xfId="11096" xr:uid="{EB73F0E0-F698-4ADB-A7F9-0A7E13303D0E}"/>
    <cellStyle name="Comma [0] 6 2 2 6 2 2" xfId="32961" xr:uid="{40D18428-504E-47D1-A0C7-020B2A9596B4}"/>
    <cellStyle name="Comma [0] 6 2 2 6 3" xfId="11097" xr:uid="{3D0082F5-3385-406C-95E6-F2FA75E5CAFC}"/>
    <cellStyle name="Comma [0] 6 2 2 6 3 2" xfId="32962" xr:uid="{1ADE614D-BF0B-4EF4-B371-D1FA249DEB24}"/>
    <cellStyle name="Comma [0] 6 2 2 6 4" xfId="11098" xr:uid="{277E87E3-E4AD-4207-84CD-1D00EFAD3286}"/>
    <cellStyle name="Comma [0] 6 2 2 6 4 2" xfId="32963" xr:uid="{C638B3F5-F913-47FE-B172-8D5287499A1E}"/>
    <cellStyle name="Comma [0] 6 2 2 6 5" xfId="11099" xr:uid="{7A9242F9-B541-4A12-A1E6-BE6754454418}"/>
    <cellStyle name="Comma [0] 6 2 2 6 5 2" xfId="32964" xr:uid="{B246CDF3-9B80-439E-B33C-2F95C647EDBF}"/>
    <cellStyle name="Comma [0] 6 2 2 6 6" xfId="54223" xr:uid="{E2CCD2F9-7311-48EE-9325-C2D7B5FD1EAF}"/>
    <cellStyle name="Comma [0] 6 2 2 6 7" xfId="32960" xr:uid="{F752C646-7AAE-4AD6-BCE8-F182CB145825}"/>
    <cellStyle name="Comma [0] 6 2 2 6 8" xfId="11095" xr:uid="{92FC9699-9106-494E-86BF-E6C3AFE7E752}"/>
    <cellStyle name="Comma [0] 6 2 2 7" xfId="1960" xr:uid="{ECEE582A-0642-4EF5-A0B3-030F87A07045}"/>
    <cellStyle name="Comma [0] 6 2 2 7 2" xfId="11101" xr:uid="{1FAD4C31-7365-4DEF-8E58-B00BA3B8A682}"/>
    <cellStyle name="Comma [0] 6 2 2 7 2 2" xfId="32966" xr:uid="{A75DD8C6-F2EF-4CF8-B992-43EF609FE795}"/>
    <cellStyle name="Comma [0] 6 2 2 7 3" xfId="11102" xr:uid="{487E0BD0-A842-4E22-9D7F-B00CC713C261}"/>
    <cellStyle name="Comma [0] 6 2 2 7 3 2" xfId="32967" xr:uid="{9C789FE0-3559-436D-9683-EC023618DF13}"/>
    <cellStyle name="Comma [0] 6 2 2 7 4" xfId="11103" xr:uid="{6D01577D-DB1E-4EF5-8ADF-B338BD3170EC}"/>
    <cellStyle name="Comma [0] 6 2 2 7 4 2" xfId="32968" xr:uid="{62933213-DFDC-4756-92E9-441EF816F7C0}"/>
    <cellStyle name="Comma [0] 6 2 2 7 5" xfId="52049" xr:uid="{04973DB4-2015-4184-A7CB-FD3DA56A7063}"/>
    <cellStyle name="Comma [0] 6 2 2 7 6" xfId="32965" xr:uid="{56A6D0B0-F790-479F-AA2B-641561BBD312}"/>
    <cellStyle name="Comma [0] 6 2 2 7 7" xfId="11100" xr:uid="{4769CADB-C0CC-493C-AD8E-824D68247FA3}"/>
    <cellStyle name="Comma [0] 6 2 2 8" xfId="11104" xr:uid="{C27D9491-9668-429D-9912-205A7D8DC683}"/>
    <cellStyle name="Comma [0] 6 2 2 8 2" xfId="32969" xr:uid="{897D5E23-74B7-4B46-B4D7-40F38A51D5F9}"/>
    <cellStyle name="Comma [0] 6 2 2 9" xfId="11105" xr:uid="{A3F2DCA7-622E-4A3E-82AF-0D072B23AA4E}"/>
    <cellStyle name="Comma [0] 6 2 2 9 2" xfId="32970" xr:uid="{6D2D8672-1D0D-4C71-AA67-A71B9F0C3F8A}"/>
    <cellStyle name="Comma [0] 6 2 3" xfId="559" xr:uid="{E93D9E4B-F037-4CAB-B8C2-0B5A9FC594DC}"/>
    <cellStyle name="Comma [0] 6 2 3 10" xfId="32971" xr:uid="{D6E74AF2-B765-413B-9B12-061FF5D1DEF9}"/>
    <cellStyle name="Comma [0] 6 2 3 11" xfId="11106" xr:uid="{52D9062A-2244-4ECD-BD5F-03DBBCC9880B}"/>
    <cellStyle name="Comma [0] 6 2 3 2" xfId="1064" xr:uid="{154DB336-70B9-40D0-BA9E-6A886ED95224}"/>
    <cellStyle name="Comma [0] 6 2 3 2 2" xfId="4767" xr:uid="{D7CCEA42-44DD-4DFB-B732-2692223E55AD}"/>
    <cellStyle name="Comma [0] 6 2 3 2 2 2" xfId="11109" xr:uid="{1B36C0BB-C948-4A37-AB3E-E44D6CDCFB66}"/>
    <cellStyle name="Comma [0] 6 2 3 2 2 2 2" xfId="32974" xr:uid="{CA53FBF4-4840-4DF3-9EA6-F9E86AB3F4EC}"/>
    <cellStyle name="Comma [0] 6 2 3 2 2 3" xfId="11110" xr:uid="{67C43F9B-F727-49D4-A6D5-2D593CC3497F}"/>
    <cellStyle name="Comma [0] 6 2 3 2 2 3 2" xfId="32975" xr:uid="{08FF6B59-B420-4EA1-B018-954A6D33DF84}"/>
    <cellStyle name="Comma [0] 6 2 3 2 2 4" xfId="11111" xr:uid="{6BB638DD-1BDE-46D9-BE51-C35111C15204}"/>
    <cellStyle name="Comma [0] 6 2 3 2 2 4 2" xfId="32976" xr:uid="{CFA31DFC-CDA6-473F-A164-17938D3BFF9B}"/>
    <cellStyle name="Comma [0] 6 2 3 2 2 5" xfId="11112" xr:uid="{81114328-E107-45BC-B667-C9D218C4588A}"/>
    <cellStyle name="Comma [0] 6 2 3 2 2 5 2" xfId="32977" xr:uid="{CEC6B6C3-8CFE-43FB-A9D9-DD1089D5CA23}"/>
    <cellStyle name="Comma [0] 6 2 3 2 2 6" xfId="54854" xr:uid="{FEA00347-A3BC-426D-B132-DC48EA375F6D}"/>
    <cellStyle name="Comma [0] 6 2 3 2 2 7" xfId="32973" xr:uid="{D35A9712-E69E-4958-821E-612171856176}"/>
    <cellStyle name="Comma [0] 6 2 3 2 2 8" xfId="11108" xr:uid="{68F9A05E-B296-4088-A852-1A22CCC59DDE}"/>
    <cellStyle name="Comma [0] 6 2 3 2 3" xfId="3102" xr:uid="{7A18D070-C5D9-4E1E-88E2-98D94FC7A7E2}"/>
    <cellStyle name="Comma [0] 6 2 3 2 3 2" xfId="11114" xr:uid="{1A9593BA-AAC0-4B5D-8F49-3B6F09F5DC31}"/>
    <cellStyle name="Comma [0] 6 2 3 2 3 2 2" xfId="32979" xr:uid="{E8014139-E7B6-45C6-B4B5-19E5A6297843}"/>
    <cellStyle name="Comma [0] 6 2 3 2 3 3" xfId="11115" xr:uid="{FBA7E2B9-9FCB-4EDC-99AE-C6A0B9C730F9}"/>
    <cellStyle name="Comma [0] 6 2 3 2 3 3 2" xfId="32980" xr:uid="{BE543887-61F0-4ABF-971E-DCD364978570}"/>
    <cellStyle name="Comma [0] 6 2 3 2 3 4" xfId="11116" xr:uid="{CBBCD4E4-8B4A-4A85-965C-BC56E5803FE9}"/>
    <cellStyle name="Comma [0] 6 2 3 2 3 4 2" xfId="32981" xr:uid="{9328AEA8-10B3-4243-8304-EACE68C33910}"/>
    <cellStyle name="Comma [0] 6 2 3 2 3 5" xfId="53189" xr:uid="{65225D8D-3CC7-47FD-966D-19238FF92F1E}"/>
    <cellStyle name="Comma [0] 6 2 3 2 3 6" xfId="32978" xr:uid="{CBF40E0B-4D24-449E-A6C2-668FD9E3B84C}"/>
    <cellStyle name="Comma [0] 6 2 3 2 3 7" xfId="11113" xr:uid="{183F850B-5C29-4BDB-9351-6A4E55EFB669}"/>
    <cellStyle name="Comma [0] 6 2 3 2 4" xfId="11117" xr:uid="{D2D196A8-2643-4BC7-BD17-2A35D9C8C906}"/>
    <cellStyle name="Comma [0] 6 2 3 2 4 2" xfId="32982" xr:uid="{353C8664-DE3D-4060-908B-8C43F6A77782}"/>
    <cellStyle name="Comma [0] 6 2 3 2 5" xfId="11118" xr:uid="{3F13BECC-E749-4DF4-ABD2-70DE11BAF1BC}"/>
    <cellStyle name="Comma [0] 6 2 3 2 5 2" xfId="32983" xr:uid="{CD045753-3E35-4A44-8B6E-5D7B0FF1249F}"/>
    <cellStyle name="Comma [0] 6 2 3 2 6" xfId="51156" xr:uid="{B5C2438D-A78D-4F5A-A2D2-A725298C599B}"/>
    <cellStyle name="Comma [0] 6 2 3 2 7" xfId="32972" xr:uid="{855715FC-028D-41E2-A104-F26CCAD7F943}"/>
    <cellStyle name="Comma [0] 6 2 3 2 8" xfId="11107" xr:uid="{4507E0E6-1BE1-41EE-8EDB-706BBDD7E87A}"/>
    <cellStyle name="Comma [0] 6 2 3 3" xfId="1558" xr:uid="{A68312F5-D8CE-44CB-8566-F7767AC1AFD0}"/>
    <cellStyle name="Comma [0] 6 2 3 3 2" xfId="5176" xr:uid="{103B8698-666B-4194-B058-9B8D785E4120}"/>
    <cellStyle name="Comma [0] 6 2 3 3 2 2" xfId="11121" xr:uid="{2E87E9F3-1EB4-44CF-9559-1211852DBCD7}"/>
    <cellStyle name="Comma [0] 6 2 3 3 2 2 2" xfId="32986" xr:uid="{A78382A0-977E-43FC-84E0-8D724E084823}"/>
    <cellStyle name="Comma [0] 6 2 3 3 2 3" xfId="11122" xr:uid="{53383EB2-C52B-4596-8AC7-B382D02AFFB0}"/>
    <cellStyle name="Comma [0] 6 2 3 3 2 3 2" xfId="32987" xr:uid="{B6444CB4-9BCF-4D31-AD39-A8F7A14882AF}"/>
    <cellStyle name="Comma [0] 6 2 3 3 2 4" xfId="11123" xr:uid="{8EB9DDA4-A249-4213-92F0-8737813B74AB}"/>
    <cellStyle name="Comma [0] 6 2 3 3 2 4 2" xfId="32988" xr:uid="{D77A3731-314A-4845-B228-D65CD3E3D9C5}"/>
    <cellStyle name="Comma [0] 6 2 3 3 2 5" xfId="11124" xr:uid="{E4378880-5582-4386-9C5C-87F66BF3FDB2}"/>
    <cellStyle name="Comma [0] 6 2 3 3 2 5 2" xfId="32989" xr:uid="{1CD631C3-5D65-4078-82FA-EBD9BBA6A355}"/>
    <cellStyle name="Comma [0] 6 2 3 3 2 6" xfId="55263" xr:uid="{F0BBA118-90E2-4A91-8AE9-2DCE744AA6E8}"/>
    <cellStyle name="Comma [0] 6 2 3 3 2 7" xfId="32985" xr:uid="{C01135E2-2719-4AE9-9292-83AD39B177FA}"/>
    <cellStyle name="Comma [0] 6 2 3 3 2 8" xfId="11120" xr:uid="{5160C68A-9BC0-4EB0-B1E1-0F3136FB7D9C}"/>
    <cellStyle name="Comma [0] 6 2 3 3 3" xfId="2605" xr:uid="{FF786477-4459-4EFE-8D28-C9DB01E05F91}"/>
    <cellStyle name="Comma [0] 6 2 3 3 3 2" xfId="11126" xr:uid="{36890DD1-7078-47E3-9264-1BB560ED6B4E}"/>
    <cellStyle name="Comma [0] 6 2 3 3 3 2 2" xfId="32991" xr:uid="{A710E8BD-99F1-4B22-9E40-5D322CB04D45}"/>
    <cellStyle name="Comma [0] 6 2 3 3 3 3" xfId="11127" xr:uid="{F95A16BF-146E-4C81-8884-698CBEF581EE}"/>
    <cellStyle name="Comma [0] 6 2 3 3 3 3 2" xfId="32992" xr:uid="{85168AF4-2FA2-4306-A0C2-CC807A03EFD3}"/>
    <cellStyle name="Comma [0] 6 2 3 3 3 4" xfId="11128" xr:uid="{D03D3A64-2951-4493-8EB0-0C77ECB76159}"/>
    <cellStyle name="Comma [0] 6 2 3 3 3 4 2" xfId="32993" xr:uid="{0DA1F256-0812-4623-BA81-E960DB156985}"/>
    <cellStyle name="Comma [0] 6 2 3 3 3 5" xfId="52693" xr:uid="{BDEF81EC-80DF-4E77-919B-43BA045D3A3C}"/>
    <cellStyle name="Comma [0] 6 2 3 3 3 6" xfId="32990" xr:uid="{E7422CAF-5DEF-4943-BC78-2851FBACFEFF}"/>
    <cellStyle name="Comma [0] 6 2 3 3 3 7" xfId="11125" xr:uid="{8F8B3F0E-9006-4797-97F3-92A351B35F2B}"/>
    <cellStyle name="Comma [0] 6 2 3 3 4" xfId="11129" xr:uid="{138EF7F3-05E3-44A8-B2FA-9B5C35FF4CFC}"/>
    <cellStyle name="Comma [0] 6 2 3 3 4 2" xfId="32994" xr:uid="{61B03714-63E2-4CC5-9798-7460BAC7AE9A}"/>
    <cellStyle name="Comma [0] 6 2 3 3 5" xfId="11130" xr:uid="{0750F5E6-097C-4313-9998-BD630FDE5B19}"/>
    <cellStyle name="Comma [0] 6 2 3 3 5 2" xfId="32995" xr:uid="{D974B39B-63AB-47C6-BDBB-CE30277AA6A0}"/>
    <cellStyle name="Comma [0] 6 2 3 3 6" xfId="51650" xr:uid="{F81CE5C1-630E-41CE-BA79-D50A5F6E7394}"/>
    <cellStyle name="Comma [0] 6 2 3 3 7" xfId="32984" xr:uid="{8AEC534E-1A13-470F-B808-DA7B0BF15AD1}"/>
    <cellStyle name="Comma [0] 6 2 3 3 8" xfId="11119" xr:uid="{0ABC65D4-891B-4955-AAB9-221734277BDF}"/>
    <cellStyle name="Comma [0] 6 2 3 4" xfId="3597" xr:uid="{42A7AC23-4C09-4088-B725-F9FA635D5DA7}"/>
    <cellStyle name="Comma [0] 6 2 3 4 2" xfId="5544" xr:uid="{E47EB6A4-250A-4DA9-8DF2-D2CED26D7EEF}"/>
    <cellStyle name="Comma [0] 6 2 3 4 2 2" xfId="11133" xr:uid="{ADF1E301-EC49-4517-97B2-BA7435F945D7}"/>
    <cellStyle name="Comma [0] 6 2 3 4 2 2 2" xfId="32998" xr:uid="{ACDC20F1-106E-4BD7-BD99-CA63BB270D48}"/>
    <cellStyle name="Comma [0] 6 2 3 4 2 3" xfId="11134" xr:uid="{1A7A5068-0873-473D-9203-E8D64EF7C3B4}"/>
    <cellStyle name="Comma [0] 6 2 3 4 2 3 2" xfId="32999" xr:uid="{62BADBED-903E-4E6D-B332-A8702433476C}"/>
    <cellStyle name="Comma [0] 6 2 3 4 2 4" xfId="11135" xr:uid="{3A9D6E81-0FA5-44D9-A598-F2B19D6BA926}"/>
    <cellStyle name="Comma [0] 6 2 3 4 2 4 2" xfId="33000" xr:uid="{1D545D15-EED2-45C0-B997-8C60BBA03BEE}"/>
    <cellStyle name="Comma [0] 6 2 3 4 2 5" xfId="11136" xr:uid="{7D27190D-B795-4578-B0C5-AF473EAC2F84}"/>
    <cellStyle name="Comma [0] 6 2 3 4 2 5 2" xfId="33001" xr:uid="{5F29F12A-5987-4222-9B44-AA23C013B69C}"/>
    <cellStyle name="Comma [0] 6 2 3 4 2 6" xfId="55631" xr:uid="{40BABA1E-7B3F-4511-9933-B27CCE34D035}"/>
    <cellStyle name="Comma [0] 6 2 3 4 2 7" xfId="32997" xr:uid="{C59641D9-5506-45AD-8F8C-BF9469C8D8E6}"/>
    <cellStyle name="Comma [0] 6 2 3 4 2 8" xfId="11132" xr:uid="{6411D56A-E7EA-4B79-A485-A3B92383CDA6}"/>
    <cellStyle name="Comma [0] 6 2 3 4 3" xfId="11137" xr:uid="{6EBB631A-FF09-4FEB-B0EA-FD1B4E10C065}"/>
    <cellStyle name="Comma [0] 6 2 3 4 3 2" xfId="33002" xr:uid="{06E8FDDB-95FB-45A8-A2A2-8A7BDDB72123}"/>
    <cellStyle name="Comma [0] 6 2 3 4 4" xfId="11138" xr:uid="{FDA019E5-E43A-4FA9-9219-0CDCC16F38EE}"/>
    <cellStyle name="Comma [0] 6 2 3 4 4 2" xfId="33003" xr:uid="{872FFCEB-8297-4897-8E52-066A9F8A3F37}"/>
    <cellStyle name="Comma [0] 6 2 3 4 5" xfId="11139" xr:uid="{02A16BBA-470F-41B4-A940-E24B1BF0448E}"/>
    <cellStyle name="Comma [0] 6 2 3 4 5 2" xfId="33004" xr:uid="{09CD697C-B9CD-4401-918B-D2A1CDCF08E9}"/>
    <cellStyle name="Comma [0] 6 2 3 4 6" xfId="11140" xr:uid="{F01B187E-84B9-4C4D-B09B-B217D953FB68}"/>
    <cellStyle name="Comma [0] 6 2 3 4 6 2" xfId="33005" xr:uid="{E715D912-278B-4553-B910-5BAA7C7FAF03}"/>
    <cellStyle name="Comma [0] 6 2 3 4 7" xfId="53684" xr:uid="{37C5AD49-A577-4066-BBE3-5CF9E06D3058}"/>
    <cellStyle name="Comma [0] 6 2 3 4 8" xfId="32996" xr:uid="{A935E0D1-A4B3-439E-84F2-621EB8E1F72A}"/>
    <cellStyle name="Comma [0] 6 2 3 4 9" xfId="11131" xr:uid="{713CF9B7-F1F4-448F-B090-64D0FCAD0301}"/>
    <cellStyle name="Comma [0] 6 2 3 5" xfId="4270" xr:uid="{C203570C-61AD-4876-9CD9-82048D59D840}"/>
    <cellStyle name="Comma [0] 6 2 3 5 2" xfId="11142" xr:uid="{4671D315-6EEB-4C6D-8792-D3EDECDF2BFF}"/>
    <cellStyle name="Comma [0] 6 2 3 5 2 2" xfId="33007" xr:uid="{7AF63632-21CD-4DCA-AA75-E61F1187B106}"/>
    <cellStyle name="Comma [0] 6 2 3 5 3" xfId="11143" xr:uid="{8B15D9C2-8284-4518-AE5C-0A1291A709D1}"/>
    <cellStyle name="Comma [0] 6 2 3 5 3 2" xfId="33008" xr:uid="{14FF0F43-C75D-4304-AA07-059D347D2F24}"/>
    <cellStyle name="Comma [0] 6 2 3 5 4" xfId="11144" xr:uid="{68136D28-BE80-4C9C-9F33-CEF1F6D7D829}"/>
    <cellStyle name="Comma [0] 6 2 3 5 4 2" xfId="33009" xr:uid="{6EE217A9-3788-4EDD-844D-787A07A9F66E}"/>
    <cellStyle name="Comma [0] 6 2 3 5 5" xfId="11145" xr:uid="{F4765467-8B6B-42ED-8534-E71458C22F2B}"/>
    <cellStyle name="Comma [0] 6 2 3 5 5 2" xfId="33010" xr:uid="{E1EC09D2-C19D-432F-82C0-25E2B67BB263}"/>
    <cellStyle name="Comma [0] 6 2 3 5 6" xfId="54357" xr:uid="{45ED6077-1380-4A6D-88E2-7862AF5CF281}"/>
    <cellStyle name="Comma [0] 6 2 3 5 7" xfId="33006" xr:uid="{8FF7C69A-6354-4C6F-AFB4-B95F607E6FF4}"/>
    <cellStyle name="Comma [0] 6 2 3 5 8" xfId="11141" xr:uid="{ED660104-C20E-4B8A-B646-5D4F110BB343}"/>
    <cellStyle name="Comma [0] 6 2 3 6" xfId="2084" xr:uid="{49D9A68A-FC6A-4AF7-9C41-7B03010E49CB}"/>
    <cellStyle name="Comma [0] 6 2 3 6 2" xfId="11147" xr:uid="{1CAAD31E-85D1-49DB-B73E-29425F377348}"/>
    <cellStyle name="Comma [0] 6 2 3 6 2 2" xfId="33012" xr:uid="{7B8D71CC-B3DA-4801-A780-C5DF52703A93}"/>
    <cellStyle name="Comma [0] 6 2 3 6 3" xfId="11148" xr:uid="{72462FAC-084C-44E6-A706-1E54725E6434}"/>
    <cellStyle name="Comma [0] 6 2 3 6 3 2" xfId="33013" xr:uid="{A25BDA4C-D1B0-4C27-BF08-8241E8240674}"/>
    <cellStyle name="Comma [0] 6 2 3 6 4" xfId="11149" xr:uid="{53F0884C-EE84-4266-9AF3-2D03D8926FD4}"/>
    <cellStyle name="Comma [0] 6 2 3 6 4 2" xfId="33014" xr:uid="{E55246E5-64A5-4AF5-A557-8D0B33835278}"/>
    <cellStyle name="Comma [0] 6 2 3 6 5" xfId="52173" xr:uid="{CCE75E97-645E-418B-90FF-7997E0508702}"/>
    <cellStyle name="Comma [0] 6 2 3 6 6" xfId="33011" xr:uid="{87FCA401-5FEA-445E-A2CF-A3FDF6A08343}"/>
    <cellStyle name="Comma [0] 6 2 3 6 7" xfId="11146" xr:uid="{A949DADF-9DED-4B45-8CE8-C99E419F9366}"/>
    <cellStyle name="Comma [0] 6 2 3 7" xfId="11150" xr:uid="{AA211483-7EB6-48AB-A2F1-21EA59B5E877}"/>
    <cellStyle name="Comma [0] 6 2 3 7 2" xfId="33015" xr:uid="{C760BA60-5956-4FB6-96FA-BA55112E0347}"/>
    <cellStyle name="Comma [0] 6 2 3 8" xfId="11151" xr:uid="{5FCB36DC-D16C-4925-9301-9C0811918FD6}"/>
    <cellStyle name="Comma [0] 6 2 3 8 2" xfId="33016" xr:uid="{26EB1E22-AED3-47A9-93DA-93997173ED01}"/>
    <cellStyle name="Comma [0] 6 2 3 9" xfId="50653" xr:uid="{F8361425-E9F6-4D41-827E-3E8FDBB80161}"/>
    <cellStyle name="Comma [0] 6 2 4" xfId="816" xr:uid="{8B400D7C-1165-4BBB-9C9E-A0780A52B742}"/>
    <cellStyle name="Comma [0] 6 2 4 2" xfId="4519" xr:uid="{3FAAA2E7-B07B-4BB1-B269-9BE3E7BE1652}"/>
    <cellStyle name="Comma [0] 6 2 4 2 2" xfId="11154" xr:uid="{552FE02E-2CD7-4234-832F-C7752C4C3C70}"/>
    <cellStyle name="Comma [0] 6 2 4 2 2 2" xfId="33019" xr:uid="{63AE0BFA-FB69-4173-BF72-2A7488E22767}"/>
    <cellStyle name="Comma [0] 6 2 4 2 3" xfId="11155" xr:uid="{5036FF5C-9313-4BF7-92BF-EA5981340C4A}"/>
    <cellStyle name="Comma [0] 6 2 4 2 3 2" xfId="33020" xr:uid="{A7BB6895-900B-427D-82AC-CEE7ACC9BB0B}"/>
    <cellStyle name="Comma [0] 6 2 4 2 4" xfId="11156" xr:uid="{63CB93DD-264D-4E72-BE50-8FEC2A1FE617}"/>
    <cellStyle name="Comma [0] 6 2 4 2 4 2" xfId="33021" xr:uid="{5B643415-BA1C-4E7D-B430-1492B043A99D}"/>
    <cellStyle name="Comma [0] 6 2 4 2 5" xfId="11157" xr:uid="{B23BAF7B-FF7A-4DF1-A199-8C9A21663D32}"/>
    <cellStyle name="Comma [0] 6 2 4 2 5 2" xfId="33022" xr:uid="{095E44F7-E916-4459-9320-38367501E5D2}"/>
    <cellStyle name="Comma [0] 6 2 4 2 6" xfId="54606" xr:uid="{4C5E9493-B328-4425-946F-D9300B24DA95}"/>
    <cellStyle name="Comma [0] 6 2 4 2 7" xfId="33018" xr:uid="{0A8336A2-650E-4209-8203-FB5FF31EC68A}"/>
    <cellStyle name="Comma [0] 6 2 4 2 8" xfId="11153" xr:uid="{1D113954-768C-4FA9-8783-413F161EC62C}"/>
    <cellStyle name="Comma [0] 6 2 4 3" xfId="2854" xr:uid="{A83EA414-CAE6-4100-9734-2EFC231F1E86}"/>
    <cellStyle name="Comma [0] 6 2 4 3 2" xfId="11159" xr:uid="{4260C18D-2CF6-4360-9E59-918F5DDB73DB}"/>
    <cellStyle name="Comma [0] 6 2 4 3 2 2" xfId="33024" xr:uid="{68819EB6-3D07-4988-9C2A-87713897EF8F}"/>
    <cellStyle name="Comma [0] 6 2 4 3 3" xfId="11160" xr:uid="{6CB561A0-5B02-424F-8DF9-8295E52759C4}"/>
    <cellStyle name="Comma [0] 6 2 4 3 3 2" xfId="33025" xr:uid="{7E4B39F5-AC70-4FF2-AC64-8D0E2D07164C}"/>
    <cellStyle name="Comma [0] 6 2 4 3 4" xfId="11161" xr:uid="{EA4BAB65-3CC3-46A1-BBD9-31E6C3816AAE}"/>
    <cellStyle name="Comma [0] 6 2 4 3 4 2" xfId="33026" xr:uid="{0E6670E8-F34E-415D-B316-48511985AC83}"/>
    <cellStyle name="Comma [0] 6 2 4 3 5" xfId="52941" xr:uid="{7D3D46BE-A933-4A7A-BF81-A85C29C4CD14}"/>
    <cellStyle name="Comma [0] 6 2 4 3 6" xfId="33023" xr:uid="{644AB0CC-3C1B-4A24-A58F-05020CB4AD78}"/>
    <cellStyle name="Comma [0] 6 2 4 3 7" xfId="11158" xr:uid="{90FD41AF-23DC-47F0-B4DD-A5978DF36BC5}"/>
    <cellStyle name="Comma [0] 6 2 4 4" xfId="11162" xr:uid="{4BFC4554-D05B-478A-88CC-6B662C76B499}"/>
    <cellStyle name="Comma [0] 6 2 4 4 2" xfId="33027" xr:uid="{4AF1FB92-C088-41E8-8FA3-28A59B30B535}"/>
    <cellStyle name="Comma [0] 6 2 4 5" xfId="11163" xr:uid="{ED50B302-2C7A-4667-906B-5037383EF0F5}"/>
    <cellStyle name="Comma [0] 6 2 4 5 2" xfId="33028" xr:uid="{2DA33E50-96CA-485F-9982-CA856AD808D3}"/>
    <cellStyle name="Comma [0] 6 2 4 6" xfId="50908" xr:uid="{FFFCD60D-26D3-4042-A925-4465A32FD5A0}"/>
    <cellStyle name="Comma [0] 6 2 4 7" xfId="33017" xr:uid="{4D3C1B0C-4ABD-4042-9C2A-0279BB954218}"/>
    <cellStyle name="Comma [0] 6 2 4 8" xfId="11152" xr:uid="{F6057600-A001-4774-97F3-B5972D877B78}"/>
    <cellStyle name="Comma [0] 6 2 5" xfId="1311" xr:uid="{597BB073-E670-4838-94DD-0280E167BE5D}"/>
    <cellStyle name="Comma [0] 6 2 5 2" xfId="4993" xr:uid="{FA4B6CBA-8B9F-4B43-A78C-0471B9325CC4}"/>
    <cellStyle name="Comma [0] 6 2 5 2 2" xfId="11166" xr:uid="{3725C6F3-C94B-4090-96A2-78DDC082AB6B}"/>
    <cellStyle name="Comma [0] 6 2 5 2 2 2" xfId="33031" xr:uid="{40070366-CCCB-46DB-BB94-73943DBE7948}"/>
    <cellStyle name="Comma [0] 6 2 5 2 3" xfId="11167" xr:uid="{21C39763-0819-4A26-BCF9-9BEA40BF7585}"/>
    <cellStyle name="Comma [0] 6 2 5 2 3 2" xfId="33032" xr:uid="{27B53A30-3AF5-4B97-BA31-84C4C847E309}"/>
    <cellStyle name="Comma [0] 6 2 5 2 4" xfId="11168" xr:uid="{199781A3-6054-42D1-9AC1-3CFB6F013530}"/>
    <cellStyle name="Comma [0] 6 2 5 2 4 2" xfId="33033" xr:uid="{D2CE934E-05E0-4717-9324-2D1B8443A90B}"/>
    <cellStyle name="Comma [0] 6 2 5 2 5" xfId="11169" xr:uid="{B4599CF3-1B61-4CAC-966E-5979EEED35AF}"/>
    <cellStyle name="Comma [0] 6 2 5 2 5 2" xfId="33034" xr:uid="{03E795EB-4601-46D0-BCE0-974333BE2B05}"/>
    <cellStyle name="Comma [0] 6 2 5 2 6" xfId="55080" xr:uid="{4C924BC6-F5BA-44B0-8B32-83A8AA72BA6F}"/>
    <cellStyle name="Comma [0] 6 2 5 2 7" xfId="33030" xr:uid="{9F3F3772-171D-4B53-91BD-A9CDDCFBFF7C}"/>
    <cellStyle name="Comma [0] 6 2 5 2 8" xfId="11165" xr:uid="{73E83115-83D9-4F8D-AC7E-72F806F5E893}"/>
    <cellStyle name="Comma [0] 6 2 5 3" xfId="2356" xr:uid="{0331B3D6-08AB-4778-9D3D-8676167A7425}"/>
    <cellStyle name="Comma [0] 6 2 5 3 2" xfId="11171" xr:uid="{4F9D06BF-1EF5-486B-B05C-BB802B3396B6}"/>
    <cellStyle name="Comma [0] 6 2 5 3 2 2" xfId="33036" xr:uid="{0882429D-9DEE-4426-9A52-84577B4CF7E1}"/>
    <cellStyle name="Comma [0] 6 2 5 3 3" xfId="11172" xr:uid="{B30DE1F2-4865-46AA-BA24-08A3922F0084}"/>
    <cellStyle name="Comma [0] 6 2 5 3 3 2" xfId="33037" xr:uid="{A2FFA3EC-8BBC-4CC3-BFD2-DEE315F5FF94}"/>
    <cellStyle name="Comma [0] 6 2 5 3 4" xfId="11173" xr:uid="{E71BA99D-86A5-4267-8BBF-249401804717}"/>
    <cellStyle name="Comma [0] 6 2 5 3 4 2" xfId="33038" xr:uid="{6679F52F-2B50-4745-BACC-D2E13CC9E141}"/>
    <cellStyle name="Comma [0] 6 2 5 3 5" xfId="52444" xr:uid="{B94DEBE4-9146-487F-8B79-CF62B0EDF74A}"/>
    <cellStyle name="Comma [0] 6 2 5 3 6" xfId="33035" xr:uid="{E06F3FE5-778A-4DFC-A86E-54F229585BBA}"/>
    <cellStyle name="Comma [0] 6 2 5 3 7" xfId="11170" xr:uid="{8D861A4D-3B94-4922-97A4-5151274B09E0}"/>
    <cellStyle name="Comma [0] 6 2 5 4" xfId="11174" xr:uid="{D54C4CE4-3ADF-4F79-9FDB-A11F3CD92210}"/>
    <cellStyle name="Comma [0] 6 2 5 4 2" xfId="33039" xr:uid="{99234986-91BD-41C1-BE28-CF2967A43C60}"/>
    <cellStyle name="Comma [0] 6 2 5 5" xfId="11175" xr:uid="{A4E684DB-13D1-45D0-B21B-D2949AABCC22}"/>
    <cellStyle name="Comma [0] 6 2 5 5 2" xfId="33040" xr:uid="{BE475D47-2833-402D-A862-621820F4F1BA}"/>
    <cellStyle name="Comma [0] 6 2 5 6" xfId="51403" xr:uid="{0C698B16-9565-48C6-84FA-2CF4C8E3C84C}"/>
    <cellStyle name="Comma [0] 6 2 5 7" xfId="33029" xr:uid="{FC81367B-B66E-415C-872B-65CA48E47FD6}"/>
    <cellStyle name="Comma [0] 6 2 5 8" xfId="11164" xr:uid="{DD4CC074-D7C2-4902-AF96-5A0C7AEE6DE1}"/>
    <cellStyle name="Comma [0] 6 2 6" xfId="3348" xr:uid="{C7703073-C1B8-45F9-9A4B-85B8E10F9BC0}"/>
    <cellStyle name="Comma [0] 6 2 6 2" xfId="5360" xr:uid="{19995FA9-FF6C-478D-8C46-BDAF2EA87A7E}"/>
    <cellStyle name="Comma [0] 6 2 6 2 2" xfId="11178" xr:uid="{C2B11D1A-E5E0-4094-9AB0-8BD6FC69351E}"/>
    <cellStyle name="Comma [0] 6 2 6 2 2 2" xfId="33043" xr:uid="{6DAF062B-489B-44A5-9886-8FDEA478A77D}"/>
    <cellStyle name="Comma [0] 6 2 6 2 3" xfId="11179" xr:uid="{FFC2988A-C983-4533-85A2-5F26C8BA6B1B}"/>
    <cellStyle name="Comma [0] 6 2 6 2 3 2" xfId="33044" xr:uid="{568C7A6A-8AB3-4542-A7F0-57F199DF3E10}"/>
    <cellStyle name="Comma [0] 6 2 6 2 4" xfId="11180" xr:uid="{89C160E6-2E11-4FC4-BB10-0FCA85851B14}"/>
    <cellStyle name="Comma [0] 6 2 6 2 4 2" xfId="33045" xr:uid="{6C88EE96-EEDF-430A-931D-4E3248756FAA}"/>
    <cellStyle name="Comma [0] 6 2 6 2 5" xfId="11181" xr:uid="{ECB296DB-F340-4276-98E3-3930C906E84E}"/>
    <cellStyle name="Comma [0] 6 2 6 2 5 2" xfId="33046" xr:uid="{47980136-0B19-45B5-887C-B59F171DDF8F}"/>
    <cellStyle name="Comma [0] 6 2 6 2 6" xfId="55447" xr:uid="{F96F45CA-943E-40FE-894D-0B89B4EC7CC3}"/>
    <cellStyle name="Comma [0] 6 2 6 2 7" xfId="33042" xr:uid="{273D934C-223E-41B1-BB35-45BF01E6F538}"/>
    <cellStyle name="Comma [0] 6 2 6 2 8" xfId="11177" xr:uid="{5676EA59-7B8A-46F7-9A24-11BA753F22DD}"/>
    <cellStyle name="Comma [0] 6 2 6 3" xfId="11182" xr:uid="{F0136915-8466-408B-9504-CB1B01878F1D}"/>
    <cellStyle name="Comma [0] 6 2 6 3 2" xfId="33047" xr:uid="{57A6049B-E010-46C6-9A90-CB48A32415AD}"/>
    <cellStyle name="Comma [0] 6 2 6 4" xfId="11183" xr:uid="{9E9839E9-1D27-451E-825A-219BBA8E025F}"/>
    <cellStyle name="Comma [0] 6 2 6 4 2" xfId="33048" xr:uid="{824B5E23-3E82-4469-91B4-8BD6E500A1AB}"/>
    <cellStyle name="Comma [0] 6 2 6 5" xfId="11184" xr:uid="{27019975-EE83-427B-A0E5-8EADCFBA591D}"/>
    <cellStyle name="Comma [0] 6 2 6 5 2" xfId="33049" xr:uid="{B148736A-ABB8-472D-B4AC-688D1C5CCF0F}"/>
    <cellStyle name="Comma [0] 6 2 6 6" xfId="11185" xr:uid="{8BD42DCC-E9A2-49CC-BB93-14653F4F14AB}"/>
    <cellStyle name="Comma [0] 6 2 6 6 2" xfId="33050" xr:uid="{29C77CCC-EEAE-4DB8-A5D5-60699F90CF5D}"/>
    <cellStyle name="Comma [0] 6 2 6 7" xfId="53435" xr:uid="{C8707AF7-E1A9-4C3E-B7FE-1839E5E5028C}"/>
    <cellStyle name="Comma [0] 6 2 6 8" xfId="33041" xr:uid="{76169D70-609E-4F97-A312-EBADDD074170}"/>
    <cellStyle name="Comma [0] 6 2 6 9" xfId="11176" xr:uid="{F4C47088-8850-4F89-8ADE-0F6254DDA324}"/>
    <cellStyle name="Comma [0] 6 2 7" xfId="3952" xr:uid="{30395ED5-34BE-46D0-A017-AC94D512FF2B}"/>
    <cellStyle name="Comma [0] 6 2 7 2" xfId="11187" xr:uid="{2F4A7AFB-74E2-45DD-8AC5-9C2BBB0D4FD0}"/>
    <cellStyle name="Comma [0] 6 2 7 2 2" xfId="33052" xr:uid="{340B1FF1-3FE0-4C57-A519-B831C9C7594C}"/>
    <cellStyle name="Comma [0] 6 2 7 3" xfId="11188" xr:uid="{A99B8CA1-BAB7-4DE9-ADC1-950F2BD6ECF3}"/>
    <cellStyle name="Comma [0] 6 2 7 3 2" xfId="33053" xr:uid="{BFDA6E84-0A3B-497A-B77E-F08930728C2F}"/>
    <cellStyle name="Comma [0] 6 2 7 4" xfId="11189" xr:uid="{277AF542-05D8-4D09-B526-22D27E3C2011}"/>
    <cellStyle name="Comma [0] 6 2 7 4 2" xfId="33054" xr:uid="{9BCACA19-14BC-4A9A-95F8-4643C98D1083}"/>
    <cellStyle name="Comma [0] 6 2 7 5" xfId="11190" xr:uid="{F45A9553-09A3-49FB-9198-8096614D5D6D}"/>
    <cellStyle name="Comma [0] 6 2 7 5 2" xfId="33055" xr:uid="{CF907348-308A-46CB-89FF-100196EEFC1D}"/>
    <cellStyle name="Comma [0] 6 2 7 6" xfId="54039" xr:uid="{EDDE18B6-C296-41F6-AC0F-AFCAD99C515E}"/>
    <cellStyle name="Comma [0] 6 2 7 7" xfId="33051" xr:uid="{C80DF323-769E-4D6E-810B-EC4F9E23AE7D}"/>
    <cellStyle name="Comma [0] 6 2 7 8" xfId="11186" xr:uid="{CA3456BA-D3FD-4C90-A22E-F187D9D9E84F}"/>
    <cellStyle name="Comma [0] 6 2 8" xfId="1836" xr:uid="{1405ED8B-3F0E-494F-8BE6-7BAEF37E75BC}"/>
    <cellStyle name="Comma [0] 6 2 8 2" xfId="11192" xr:uid="{446BFE4A-0B24-4D89-ADC9-7EE974258D94}"/>
    <cellStyle name="Comma [0] 6 2 8 2 2" xfId="33057" xr:uid="{81E4AA91-6E5F-452A-8AEA-D1BD0C98B7B4}"/>
    <cellStyle name="Comma [0] 6 2 8 3" xfId="11193" xr:uid="{DBD3C67B-2385-42B6-8A9B-5E3CD4EBDBA3}"/>
    <cellStyle name="Comma [0] 6 2 8 3 2" xfId="33058" xr:uid="{9635FB00-8E91-4CE1-BFA5-2BFC67FADCD7}"/>
    <cellStyle name="Comma [0] 6 2 8 4" xfId="11194" xr:uid="{95FA8E1E-52CA-4442-B9FE-1BCE7B0CDE97}"/>
    <cellStyle name="Comma [0] 6 2 8 4 2" xfId="33059" xr:uid="{17E538F2-3C91-4C6B-9069-ADB9E0C5932D}"/>
    <cellStyle name="Comma [0] 6 2 8 5" xfId="51925" xr:uid="{8CD5A53E-8F97-4800-BF0E-EFFD54496951}"/>
    <cellStyle name="Comma [0] 6 2 8 6" xfId="33056" xr:uid="{064335F7-A03C-4081-91AE-722336B7EC09}"/>
    <cellStyle name="Comma [0] 6 2 8 7" xfId="11191" xr:uid="{6C99C8AC-F294-45AE-9077-8503F31A7D5E}"/>
    <cellStyle name="Comma [0] 6 2 9" xfId="11195" xr:uid="{DBB4A9B7-AA3F-4EDE-AAF4-6136572207F1}"/>
    <cellStyle name="Comma [0] 6 2 9 2" xfId="33060" xr:uid="{F09FF881-64F4-4953-AC24-14B86E28470C}"/>
    <cellStyle name="Comma [0] 6 3" xfId="323" xr:uid="{5DFD01F6-0096-41BD-9994-424B35513D4C}"/>
    <cellStyle name="Comma [0] 6 3 10" xfId="50419" xr:uid="{69DEB744-D25E-47BB-9364-0D8C216EE759}"/>
    <cellStyle name="Comma [0] 6 3 11" xfId="33061" xr:uid="{7F0E0FEF-A8C2-421D-A77D-4217B003D239}"/>
    <cellStyle name="Comma [0] 6 3 12" xfId="11196" xr:uid="{6BE307F3-28ED-4F30-A7CD-ECC39523D0B2}"/>
    <cellStyle name="Comma [0] 6 3 2" xfId="612" xr:uid="{54500B52-491E-49B1-BD38-E15330D2147C}"/>
    <cellStyle name="Comma [0] 6 3 2 10" xfId="33062" xr:uid="{C89A9251-1CB4-4FA3-A85B-98178790B54D}"/>
    <cellStyle name="Comma [0] 6 3 2 11" xfId="11197" xr:uid="{B2F86C11-F999-4533-BB11-9E3DA6CB44D4}"/>
    <cellStyle name="Comma [0] 6 3 2 2" xfId="1117" xr:uid="{AB2B7294-1F8D-46A5-AD10-85CC7450B1F2}"/>
    <cellStyle name="Comma [0] 6 3 2 2 2" xfId="4820" xr:uid="{F6C91A2A-6021-4A65-8438-2672FE3D36CF}"/>
    <cellStyle name="Comma [0] 6 3 2 2 2 2" xfId="11200" xr:uid="{6F80A297-F2AC-4DDF-9FCD-995410F45E08}"/>
    <cellStyle name="Comma [0] 6 3 2 2 2 2 2" xfId="33065" xr:uid="{DE4DF2B1-E840-4E6D-977D-60E8AE30C75B}"/>
    <cellStyle name="Comma [0] 6 3 2 2 2 3" xfId="11201" xr:uid="{7EFCD194-13B1-4B40-95F2-747E130723E6}"/>
    <cellStyle name="Comma [0] 6 3 2 2 2 3 2" xfId="33066" xr:uid="{916842FA-A397-480D-ADEB-3E828AF4E58A}"/>
    <cellStyle name="Comma [0] 6 3 2 2 2 4" xfId="11202" xr:uid="{C18638B5-A942-45C1-98AD-4ADF2E70F225}"/>
    <cellStyle name="Comma [0] 6 3 2 2 2 4 2" xfId="33067" xr:uid="{FD600C92-316B-452E-972B-AB145F856F87}"/>
    <cellStyle name="Comma [0] 6 3 2 2 2 5" xfId="11203" xr:uid="{7D6B06E6-EA9B-4EF6-AB60-0ED489408FC3}"/>
    <cellStyle name="Comma [0] 6 3 2 2 2 5 2" xfId="33068" xr:uid="{3B2EEAA8-3BB1-472A-94E1-5D97FE02EBAC}"/>
    <cellStyle name="Comma [0] 6 3 2 2 2 6" xfId="54907" xr:uid="{BE37C1DE-F718-4734-846A-66B0EA668941}"/>
    <cellStyle name="Comma [0] 6 3 2 2 2 7" xfId="33064" xr:uid="{CFCDECCD-E878-41F6-8710-4C234AABFE8B}"/>
    <cellStyle name="Comma [0] 6 3 2 2 2 8" xfId="11199" xr:uid="{77E1C0A4-BF1E-478E-9537-D2B8F0AA1E4F}"/>
    <cellStyle name="Comma [0] 6 3 2 2 3" xfId="3155" xr:uid="{053FDC10-4604-4FDF-AEEF-904BBDF148CD}"/>
    <cellStyle name="Comma [0] 6 3 2 2 3 2" xfId="11205" xr:uid="{D7219CED-526F-4CF8-BC0F-18338ACB784B}"/>
    <cellStyle name="Comma [0] 6 3 2 2 3 2 2" xfId="33070" xr:uid="{6FD00688-4E9C-44E7-8286-42CCCFC9A01C}"/>
    <cellStyle name="Comma [0] 6 3 2 2 3 3" xfId="11206" xr:uid="{8250A2BB-ADFA-4181-82F1-858AD7FFE92F}"/>
    <cellStyle name="Comma [0] 6 3 2 2 3 3 2" xfId="33071" xr:uid="{F7AA50A7-AABC-4BDA-9CD9-7FE86B16D326}"/>
    <cellStyle name="Comma [0] 6 3 2 2 3 4" xfId="11207" xr:uid="{B582B7F8-758C-436D-AC05-BF8F08A9CA28}"/>
    <cellStyle name="Comma [0] 6 3 2 2 3 4 2" xfId="33072" xr:uid="{4EFB9F7D-B567-4ED5-8192-A56217B0030F}"/>
    <cellStyle name="Comma [0] 6 3 2 2 3 5" xfId="53242" xr:uid="{6281DA79-DC62-48CA-AF97-75B1F64A1170}"/>
    <cellStyle name="Comma [0] 6 3 2 2 3 6" xfId="33069" xr:uid="{1271F0E1-950D-4ED3-AAD2-6207C8CAA770}"/>
    <cellStyle name="Comma [0] 6 3 2 2 3 7" xfId="11204" xr:uid="{BD629008-6F6E-4F1C-ABE0-72134F2EFA16}"/>
    <cellStyle name="Comma [0] 6 3 2 2 4" xfId="11208" xr:uid="{48F4D8AB-DA57-4539-8F5E-C170D552BADD}"/>
    <cellStyle name="Comma [0] 6 3 2 2 4 2" xfId="33073" xr:uid="{F93090C5-5F4C-4F5A-8495-1DCCE45DB53E}"/>
    <cellStyle name="Comma [0] 6 3 2 2 5" xfId="11209" xr:uid="{731441D3-3DA6-449B-BDC0-8ED4C6973774}"/>
    <cellStyle name="Comma [0] 6 3 2 2 5 2" xfId="33074" xr:uid="{7E68CA1E-3C7B-4F68-A313-E2A05780345B}"/>
    <cellStyle name="Comma [0] 6 3 2 2 6" xfId="51209" xr:uid="{0E762201-98E4-4DD4-B0EA-B37DCBAFAD44}"/>
    <cellStyle name="Comma [0] 6 3 2 2 7" xfId="33063" xr:uid="{7A067224-1FA3-4EA4-A66C-BA9178E51E22}"/>
    <cellStyle name="Comma [0] 6 3 2 2 8" xfId="11198" xr:uid="{189E15CC-716A-4164-A2FF-BB1FE711EAA6}"/>
    <cellStyle name="Comma [0] 6 3 2 3" xfId="1611" xr:uid="{2AFCB8C8-7A4B-4490-A67F-A8CB2EC9BEF2}"/>
    <cellStyle name="Comma [0] 6 3 2 3 2" xfId="5223" xr:uid="{69036FFA-E009-496F-AAC0-AA9281152586}"/>
    <cellStyle name="Comma [0] 6 3 2 3 2 2" xfId="11212" xr:uid="{92D8498E-6093-4EA3-9E29-2AF34471C7C6}"/>
    <cellStyle name="Comma [0] 6 3 2 3 2 2 2" xfId="33077" xr:uid="{6C8E4A23-33AC-4EF4-B224-5982E7920C2D}"/>
    <cellStyle name="Comma [0] 6 3 2 3 2 3" xfId="11213" xr:uid="{F3DD2666-87FB-4F3D-B278-FEEFD79C68D7}"/>
    <cellStyle name="Comma [0] 6 3 2 3 2 3 2" xfId="33078" xr:uid="{1BAF3D3A-10EA-44C8-8600-694C7701F0A7}"/>
    <cellStyle name="Comma [0] 6 3 2 3 2 4" xfId="11214" xr:uid="{D5A1362E-3DA7-453C-9C8D-AADCB730577D}"/>
    <cellStyle name="Comma [0] 6 3 2 3 2 4 2" xfId="33079" xr:uid="{F440B4DC-A9E8-4945-87CE-D57BF10B64BF}"/>
    <cellStyle name="Comma [0] 6 3 2 3 2 5" xfId="11215" xr:uid="{35605120-7EA8-4977-A93F-68A8BA1973A7}"/>
    <cellStyle name="Comma [0] 6 3 2 3 2 5 2" xfId="33080" xr:uid="{B47F0715-9E17-4750-B210-1868E40505EA}"/>
    <cellStyle name="Comma [0] 6 3 2 3 2 6" xfId="55310" xr:uid="{400684AF-8222-4D8F-9F6D-5727D4FDEEFB}"/>
    <cellStyle name="Comma [0] 6 3 2 3 2 7" xfId="33076" xr:uid="{B5204EC9-DF4D-4816-B022-5880EB3C43D9}"/>
    <cellStyle name="Comma [0] 6 3 2 3 2 8" xfId="11211" xr:uid="{B6B17B21-26CA-46AC-AFCE-38A8367B44E6}"/>
    <cellStyle name="Comma [0] 6 3 2 3 3" xfId="2658" xr:uid="{8F65490E-2FA6-4002-ABA1-4E9BF0A410D6}"/>
    <cellStyle name="Comma [0] 6 3 2 3 3 2" xfId="11217" xr:uid="{0A85A515-FFC7-4F87-94A0-5D130C5AEB06}"/>
    <cellStyle name="Comma [0] 6 3 2 3 3 2 2" xfId="33082" xr:uid="{FD1D23D6-AE0A-4BC9-AA46-AC8DC91A3594}"/>
    <cellStyle name="Comma [0] 6 3 2 3 3 3" xfId="11218" xr:uid="{D4E104DB-3D52-450B-B751-F3F44C270588}"/>
    <cellStyle name="Comma [0] 6 3 2 3 3 3 2" xfId="33083" xr:uid="{9D3F1A68-D1E2-40F2-8699-3E3545815EC1}"/>
    <cellStyle name="Comma [0] 6 3 2 3 3 4" xfId="11219" xr:uid="{033AC41A-41AD-45AA-8002-E2A1F7C874D1}"/>
    <cellStyle name="Comma [0] 6 3 2 3 3 4 2" xfId="33084" xr:uid="{B76F5B3B-6F97-4A1A-8A42-EADAD46438C4}"/>
    <cellStyle name="Comma [0] 6 3 2 3 3 5" xfId="52746" xr:uid="{13064F0D-D278-47DE-80AF-FB935A951733}"/>
    <cellStyle name="Comma [0] 6 3 2 3 3 6" xfId="33081" xr:uid="{14EB91E5-D3AA-4C1F-AEBC-F3E1279E77F3}"/>
    <cellStyle name="Comma [0] 6 3 2 3 3 7" xfId="11216" xr:uid="{A59EFD6A-16F3-45A5-8B7C-50F3BBF4BB94}"/>
    <cellStyle name="Comma [0] 6 3 2 3 4" xfId="11220" xr:uid="{9DAD7F20-2549-4B74-A6B0-C8925B3B2CA8}"/>
    <cellStyle name="Comma [0] 6 3 2 3 4 2" xfId="33085" xr:uid="{FB8C3744-7D68-4199-906B-2774BD055DB4}"/>
    <cellStyle name="Comma [0] 6 3 2 3 5" xfId="11221" xr:uid="{D4C30F19-CB79-48A7-9DF4-E17D04E40ED6}"/>
    <cellStyle name="Comma [0] 6 3 2 3 5 2" xfId="33086" xr:uid="{6EF38A45-A979-4D2A-A987-80494C395672}"/>
    <cellStyle name="Comma [0] 6 3 2 3 6" xfId="51703" xr:uid="{55E3DDCF-F5F5-4CF6-AE72-3953761FF8FC}"/>
    <cellStyle name="Comma [0] 6 3 2 3 7" xfId="33075" xr:uid="{EA807CC1-0053-4A88-A2D1-A76078BFB576}"/>
    <cellStyle name="Comma [0] 6 3 2 3 8" xfId="11210" xr:uid="{8C210E92-2460-49F8-8E89-8D7A0708B13E}"/>
    <cellStyle name="Comma [0] 6 3 2 4" xfId="3650" xr:uid="{15482B2C-8753-434D-BE5B-0398B5C6EC48}"/>
    <cellStyle name="Comma [0] 6 3 2 4 2" xfId="5591" xr:uid="{8409FF56-A033-4A8A-B421-8A62EC0177CE}"/>
    <cellStyle name="Comma [0] 6 3 2 4 2 2" xfId="11224" xr:uid="{AC8CE941-1424-4E2D-8906-F7452DFC0341}"/>
    <cellStyle name="Comma [0] 6 3 2 4 2 2 2" xfId="33089" xr:uid="{26E29B3C-88D3-484B-A1A2-40E380C42989}"/>
    <cellStyle name="Comma [0] 6 3 2 4 2 3" xfId="11225" xr:uid="{7F8E2878-16AD-48E1-BF92-17EBA1B9D9C9}"/>
    <cellStyle name="Comma [0] 6 3 2 4 2 3 2" xfId="33090" xr:uid="{76ECB862-3825-4F88-831D-6D64BF16E175}"/>
    <cellStyle name="Comma [0] 6 3 2 4 2 4" xfId="11226" xr:uid="{5C374E58-1CE4-4EB2-AA92-1E43B3874645}"/>
    <cellStyle name="Comma [0] 6 3 2 4 2 4 2" xfId="33091" xr:uid="{9C5B17F3-E55C-4F38-85B8-CACB637F14C0}"/>
    <cellStyle name="Comma [0] 6 3 2 4 2 5" xfId="11227" xr:uid="{3D6DB958-87D1-4756-89C8-3D0B1A6A112C}"/>
    <cellStyle name="Comma [0] 6 3 2 4 2 5 2" xfId="33092" xr:uid="{A83ADBEE-3744-4BF7-8A65-54BCCE97AEF7}"/>
    <cellStyle name="Comma [0] 6 3 2 4 2 6" xfId="55678" xr:uid="{D4C6DAC7-0C8A-4259-AD73-42016EF509E2}"/>
    <cellStyle name="Comma [0] 6 3 2 4 2 7" xfId="33088" xr:uid="{527CA6C1-FBF6-4988-830D-04F3A0B8B7B9}"/>
    <cellStyle name="Comma [0] 6 3 2 4 2 8" xfId="11223" xr:uid="{5E7E9D31-0FE2-4CB8-8608-80D2E9588F4D}"/>
    <cellStyle name="Comma [0] 6 3 2 4 3" xfId="11228" xr:uid="{AD14C802-80B3-4328-B4E1-4FDBD0F0FD04}"/>
    <cellStyle name="Comma [0] 6 3 2 4 3 2" xfId="33093" xr:uid="{1F6482E5-B393-44F4-A095-6D587F5CB2DA}"/>
    <cellStyle name="Comma [0] 6 3 2 4 4" xfId="11229" xr:uid="{457FE41C-A809-454D-83DE-A6A32641C337}"/>
    <cellStyle name="Comma [0] 6 3 2 4 4 2" xfId="33094" xr:uid="{EB4D802C-D3CE-40F0-B63B-C71AB168FF34}"/>
    <cellStyle name="Comma [0] 6 3 2 4 5" xfId="11230" xr:uid="{09439F9F-5F06-41EE-B103-E8785FF2B6D7}"/>
    <cellStyle name="Comma [0] 6 3 2 4 5 2" xfId="33095" xr:uid="{DD80E7BF-7045-4EAE-915C-01460599F99C}"/>
    <cellStyle name="Comma [0] 6 3 2 4 6" xfId="11231" xr:uid="{BAE7D900-0A62-4C49-9622-45940B82B4BC}"/>
    <cellStyle name="Comma [0] 6 3 2 4 6 2" xfId="33096" xr:uid="{6FCCDE24-D9A4-40E7-99C3-ACE213014D12}"/>
    <cellStyle name="Comma [0] 6 3 2 4 7" xfId="53737" xr:uid="{A1C151E5-209A-4CC5-8928-6FE11AB99ADF}"/>
    <cellStyle name="Comma [0] 6 3 2 4 8" xfId="33087" xr:uid="{1DC4FF13-9A17-4E79-A3BA-9E7AF6922948}"/>
    <cellStyle name="Comma [0] 6 3 2 4 9" xfId="11222" xr:uid="{AF9E7ED3-BB2C-4657-8FB8-F208D114CC06}"/>
    <cellStyle name="Comma [0] 6 3 2 5" xfId="4323" xr:uid="{40B3EDAE-1BCA-4B9C-A485-061D146481D4}"/>
    <cellStyle name="Comma [0] 6 3 2 5 2" xfId="11233" xr:uid="{5E3C97EC-27F8-46F4-93A0-3853EBA6781D}"/>
    <cellStyle name="Comma [0] 6 3 2 5 2 2" xfId="33098" xr:uid="{2DA429F7-19D6-415E-BE5B-6A7E6532A517}"/>
    <cellStyle name="Comma [0] 6 3 2 5 3" xfId="11234" xr:uid="{F26F3E6B-02F0-4433-BD1C-7B8DCF4FDC04}"/>
    <cellStyle name="Comma [0] 6 3 2 5 3 2" xfId="33099" xr:uid="{01A96798-3F2A-4EEE-928F-19773E2FBD33}"/>
    <cellStyle name="Comma [0] 6 3 2 5 4" xfId="11235" xr:uid="{460CF971-221E-4B65-9BE4-6A9889A1CE8D}"/>
    <cellStyle name="Comma [0] 6 3 2 5 4 2" xfId="33100" xr:uid="{D840D61E-D021-44B6-AAA3-B4D287547E0B}"/>
    <cellStyle name="Comma [0] 6 3 2 5 5" xfId="11236" xr:uid="{4D7D1068-C41C-43FA-BE49-2C245297A43D}"/>
    <cellStyle name="Comma [0] 6 3 2 5 5 2" xfId="33101" xr:uid="{5D38D297-A32B-4672-AEEA-56CDF31DD3F4}"/>
    <cellStyle name="Comma [0] 6 3 2 5 6" xfId="54410" xr:uid="{10AE95C4-2E73-4C3E-9058-7657FE21C05E}"/>
    <cellStyle name="Comma [0] 6 3 2 5 7" xfId="33097" xr:uid="{DC28C643-A606-43A3-9D36-7CD736C98B14}"/>
    <cellStyle name="Comma [0] 6 3 2 5 8" xfId="11232" xr:uid="{523CFE48-C7CB-4B40-9528-C5F88A06469B}"/>
    <cellStyle name="Comma [0] 6 3 2 6" xfId="2137" xr:uid="{86784308-0A06-4069-A6E5-EF62961CD66F}"/>
    <cellStyle name="Comma [0] 6 3 2 6 2" xfId="11238" xr:uid="{6D5C243F-0A12-41F0-8682-9B991F0109DE}"/>
    <cellStyle name="Comma [0] 6 3 2 6 2 2" xfId="33103" xr:uid="{048ABCFF-0040-41E1-9CEB-3D0A43BDA641}"/>
    <cellStyle name="Comma [0] 6 3 2 6 3" xfId="11239" xr:uid="{7FF2DF39-F86D-41D7-B307-6193F9F0FAC2}"/>
    <cellStyle name="Comma [0] 6 3 2 6 3 2" xfId="33104" xr:uid="{03F2EB9F-873F-4A56-A1F0-2EF0421D76F8}"/>
    <cellStyle name="Comma [0] 6 3 2 6 4" xfId="11240" xr:uid="{979E8A25-86FF-442E-85F1-A3DAFC4F9388}"/>
    <cellStyle name="Comma [0] 6 3 2 6 4 2" xfId="33105" xr:uid="{D2C019C5-4250-47F1-9895-F848D28CE8D6}"/>
    <cellStyle name="Comma [0] 6 3 2 6 5" xfId="52226" xr:uid="{BA937CE9-23F0-4C02-A167-5318141F9A05}"/>
    <cellStyle name="Comma [0] 6 3 2 6 6" xfId="33102" xr:uid="{F3DCA59A-39D9-48A7-A6BC-0184FECDE693}"/>
    <cellStyle name="Comma [0] 6 3 2 6 7" xfId="11237" xr:uid="{A5C6A45A-56A0-4B57-9AEC-9002CD2541DC}"/>
    <cellStyle name="Comma [0] 6 3 2 7" xfId="11241" xr:uid="{BE9D2E0D-8B44-4D01-B31E-7B5FBB72FAE6}"/>
    <cellStyle name="Comma [0] 6 3 2 7 2" xfId="33106" xr:uid="{C9A2E47B-12C0-49EA-B670-6E44F5E92756}"/>
    <cellStyle name="Comma [0] 6 3 2 8" xfId="11242" xr:uid="{E192FEDB-972D-479B-9C34-7612EA92099E}"/>
    <cellStyle name="Comma [0] 6 3 2 8 2" xfId="33107" xr:uid="{16EDFAFA-D014-4E0F-9712-96A33FF46998}"/>
    <cellStyle name="Comma [0] 6 3 2 9" xfId="50706" xr:uid="{A913EAA1-AB0D-4238-B45F-D504452C55F6}"/>
    <cellStyle name="Comma [0] 6 3 3" xfId="869" xr:uid="{FA3DFCE7-C9D7-4176-87B5-329ABAD9A500}"/>
    <cellStyle name="Comma [0] 6 3 3 2" xfId="4572" xr:uid="{693D3BF2-EC35-4902-9B68-8B3B182FC5F9}"/>
    <cellStyle name="Comma [0] 6 3 3 2 2" xfId="11245" xr:uid="{15257A62-32AF-4581-B742-B4B7F9787BC6}"/>
    <cellStyle name="Comma [0] 6 3 3 2 2 2" xfId="33110" xr:uid="{C631C5CD-36B4-4CFA-BB3A-96D971039534}"/>
    <cellStyle name="Comma [0] 6 3 3 2 3" xfId="11246" xr:uid="{9B07F76C-F9E9-4CF0-B35A-02E1CDBCE546}"/>
    <cellStyle name="Comma [0] 6 3 3 2 3 2" xfId="33111" xr:uid="{2A59CFD5-3252-4248-85CA-1E491DDB116E}"/>
    <cellStyle name="Comma [0] 6 3 3 2 4" xfId="11247" xr:uid="{2E69483F-6656-43CA-B214-052EB0299B4D}"/>
    <cellStyle name="Comma [0] 6 3 3 2 4 2" xfId="33112" xr:uid="{06E6CC8C-3FA5-46AA-9A82-7356870720CF}"/>
    <cellStyle name="Comma [0] 6 3 3 2 5" xfId="11248" xr:uid="{7D698B38-DBB2-4F6A-B0AC-4A99E65B7D27}"/>
    <cellStyle name="Comma [0] 6 3 3 2 5 2" xfId="33113" xr:uid="{A5F18D07-20D8-4CDA-9CF2-978CE29BA27E}"/>
    <cellStyle name="Comma [0] 6 3 3 2 6" xfId="54659" xr:uid="{DF55ECDB-321C-413C-8B17-A58DCC251522}"/>
    <cellStyle name="Comma [0] 6 3 3 2 7" xfId="33109" xr:uid="{CAA7A79E-A844-4A4C-B36C-28528FF4DC11}"/>
    <cellStyle name="Comma [0] 6 3 3 2 8" xfId="11244" xr:uid="{FB728B0E-1002-4E33-A8D1-D3DFC97E01EE}"/>
    <cellStyle name="Comma [0] 6 3 3 3" xfId="2907" xr:uid="{11D30BAE-A615-40FE-9D84-E7034C34D2F4}"/>
    <cellStyle name="Comma [0] 6 3 3 3 2" xfId="11250" xr:uid="{257BCC92-3148-4A00-AC9F-4AE1366CFB7D}"/>
    <cellStyle name="Comma [0] 6 3 3 3 2 2" xfId="33115" xr:uid="{9E463F09-CEF6-487B-991F-20A8D637B8C9}"/>
    <cellStyle name="Comma [0] 6 3 3 3 3" xfId="11251" xr:uid="{F126E695-E5A6-4C20-AD68-0B6DE6E2DC62}"/>
    <cellStyle name="Comma [0] 6 3 3 3 3 2" xfId="33116" xr:uid="{08B61B45-BC22-4C66-B6B3-98B8D9E93C40}"/>
    <cellStyle name="Comma [0] 6 3 3 3 4" xfId="11252" xr:uid="{345BB57D-DC42-4C21-964A-20FA4D04BC7D}"/>
    <cellStyle name="Comma [0] 6 3 3 3 4 2" xfId="33117" xr:uid="{875F6F99-D028-45B4-8000-173CB63CCB64}"/>
    <cellStyle name="Comma [0] 6 3 3 3 5" xfId="52994" xr:uid="{CC40B5A2-58B3-458A-A332-0D864D423390}"/>
    <cellStyle name="Comma [0] 6 3 3 3 6" xfId="33114" xr:uid="{229B9F23-C7E1-4900-A1E3-527DF2623317}"/>
    <cellStyle name="Comma [0] 6 3 3 3 7" xfId="11249" xr:uid="{CA0DB897-A8D1-4F87-B7C2-F1E3FC8B4380}"/>
    <cellStyle name="Comma [0] 6 3 3 4" xfId="11253" xr:uid="{0DAC3B78-BDD3-49B1-A5FA-42018405947C}"/>
    <cellStyle name="Comma [0] 6 3 3 4 2" xfId="33118" xr:uid="{A4BCB221-4C30-430A-B376-0A1411702BC9}"/>
    <cellStyle name="Comma [0] 6 3 3 5" xfId="11254" xr:uid="{B8C3EDE2-23A5-4277-A3EF-40D7999A8C73}"/>
    <cellStyle name="Comma [0] 6 3 3 5 2" xfId="33119" xr:uid="{50D48B86-87AC-4F89-90BF-AF50E0D72AB2}"/>
    <cellStyle name="Comma [0] 6 3 3 6" xfId="50961" xr:uid="{D16A2E4B-59EB-419E-BB02-E5C1BADECFBC}"/>
    <cellStyle name="Comma [0] 6 3 3 7" xfId="33108" xr:uid="{918BAF31-D232-4ADA-BDAA-7C43E3D6D6C4}"/>
    <cellStyle name="Comma [0] 6 3 3 8" xfId="11243" xr:uid="{D2873EF6-3CEC-4CF4-92CA-CB2C5EEFE2E2}"/>
    <cellStyle name="Comma [0] 6 3 4" xfId="1364" xr:uid="{F5D33101-0336-44FB-924B-5C22B7284761}"/>
    <cellStyle name="Comma [0] 6 3 4 2" xfId="5040" xr:uid="{FECA0E9B-304E-429F-B735-9C2150DABB45}"/>
    <cellStyle name="Comma [0] 6 3 4 2 2" xfId="11257" xr:uid="{947F7009-01B3-4BC2-B8E4-4A484C657D33}"/>
    <cellStyle name="Comma [0] 6 3 4 2 2 2" xfId="33122" xr:uid="{062C4740-0AAD-4FB1-AF06-4DBA6C40B942}"/>
    <cellStyle name="Comma [0] 6 3 4 2 3" xfId="11258" xr:uid="{44FC49C6-CFF2-43A8-9134-2AE1D60EF0FA}"/>
    <cellStyle name="Comma [0] 6 3 4 2 3 2" xfId="33123" xr:uid="{4AD4FE95-3434-4820-B346-95C7C57179C5}"/>
    <cellStyle name="Comma [0] 6 3 4 2 4" xfId="11259" xr:uid="{86538FF6-718C-4766-9921-41F1E8CBBB36}"/>
    <cellStyle name="Comma [0] 6 3 4 2 4 2" xfId="33124" xr:uid="{670D97FD-81B3-4D3A-888E-6B34453C363B}"/>
    <cellStyle name="Comma [0] 6 3 4 2 5" xfId="11260" xr:uid="{5589924F-93A9-4B34-8F03-50689445A99E}"/>
    <cellStyle name="Comma [0] 6 3 4 2 5 2" xfId="33125" xr:uid="{AD521498-1E6E-464F-A00E-3A593F4970B2}"/>
    <cellStyle name="Comma [0] 6 3 4 2 6" xfId="55127" xr:uid="{E6787125-5CB8-4977-A571-62BABCE65C14}"/>
    <cellStyle name="Comma [0] 6 3 4 2 7" xfId="33121" xr:uid="{0E68AC62-AD42-4325-BF02-E372767691FD}"/>
    <cellStyle name="Comma [0] 6 3 4 2 8" xfId="11256" xr:uid="{C34F88AB-1B1B-4BE1-9F6B-522B9E025F2A}"/>
    <cellStyle name="Comma [0] 6 3 4 3" xfId="2410" xr:uid="{85C214A5-FE40-4CF7-BE24-5966EB863C1A}"/>
    <cellStyle name="Comma [0] 6 3 4 3 2" xfId="11262" xr:uid="{75FDF7A2-8933-4E1E-A89F-4ED8D93C1DF6}"/>
    <cellStyle name="Comma [0] 6 3 4 3 2 2" xfId="33127" xr:uid="{0B8E9962-5F3A-4C8B-9560-4B8BACEFC8EC}"/>
    <cellStyle name="Comma [0] 6 3 4 3 3" xfId="11263" xr:uid="{59B0DA22-4461-440C-85DE-1BF6AFB573F9}"/>
    <cellStyle name="Comma [0] 6 3 4 3 3 2" xfId="33128" xr:uid="{29309365-53DA-4DC1-868D-67A5A6B70C0B}"/>
    <cellStyle name="Comma [0] 6 3 4 3 4" xfId="11264" xr:uid="{C6EA9932-4FA2-440D-907E-3B1E2F5F57E2}"/>
    <cellStyle name="Comma [0] 6 3 4 3 4 2" xfId="33129" xr:uid="{E2C7F2A8-7F8D-4CC7-ABD8-29E0AAFD7355}"/>
    <cellStyle name="Comma [0] 6 3 4 3 5" xfId="52498" xr:uid="{9228177F-1AE9-4A58-A649-4DE34865582F}"/>
    <cellStyle name="Comma [0] 6 3 4 3 6" xfId="33126" xr:uid="{896973AC-1B58-452F-B11F-A868FC42EFD1}"/>
    <cellStyle name="Comma [0] 6 3 4 3 7" xfId="11261" xr:uid="{770F7DA3-3AB6-438C-AB4C-A9CB4E515A08}"/>
    <cellStyle name="Comma [0] 6 3 4 4" xfId="11265" xr:uid="{870ABCB3-6F67-4230-84AD-EB95336BD2B9}"/>
    <cellStyle name="Comma [0] 6 3 4 4 2" xfId="33130" xr:uid="{A3789027-F584-48D8-AF30-A9AA93FC1F2F}"/>
    <cellStyle name="Comma [0] 6 3 4 5" xfId="11266" xr:uid="{2534DBC0-4642-401E-9B5C-02623F96A67B}"/>
    <cellStyle name="Comma [0] 6 3 4 5 2" xfId="33131" xr:uid="{C8699264-9B07-41A2-B877-499BF017E739}"/>
    <cellStyle name="Comma [0] 6 3 4 6" xfId="51456" xr:uid="{6F920863-A3B9-4E5E-80C9-C167256B179B}"/>
    <cellStyle name="Comma [0] 6 3 4 7" xfId="33120" xr:uid="{6D24553B-CCD0-4E6C-A79A-474897D6582F}"/>
    <cellStyle name="Comma [0] 6 3 4 8" xfId="11255" xr:uid="{350E5CDB-6DD9-41D7-95EE-08F7DC20A682}"/>
    <cellStyle name="Comma [0] 6 3 5" xfId="3401" xr:uid="{EC6B31F4-00FE-4CE5-BD9A-0BA8598AE965}"/>
    <cellStyle name="Comma [0] 6 3 5 2" xfId="5407" xr:uid="{DB0A8AFE-4231-45CF-9450-5AA175FADBA2}"/>
    <cellStyle name="Comma [0] 6 3 5 2 2" xfId="11269" xr:uid="{A435718A-E709-4076-B823-AAF05E1C1A9B}"/>
    <cellStyle name="Comma [0] 6 3 5 2 2 2" xfId="33134" xr:uid="{F98CAFBB-E64F-4C4A-8105-4064C680E29F}"/>
    <cellStyle name="Comma [0] 6 3 5 2 3" xfId="11270" xr:uid="{C71934AA-4955-40B7-8296-B313D617438A}"/>
    <cellStyle name="Comma [0] 6 3 5 2 3 2" xfId="33135" xr:uid="{18B3A3ED-CBBA-4553-B44A-CA9B0F781F13}"/>
    <cellStyle name="Comma [0] 6 3 5 2 4" xfId="11271" xr:uid="{998616A8-5784-4E7B-815B-B29B6C241F5B}"/>
    <cellStyle name="Comma [0] 6 3 5 2 4 2" xfId="33136" xr:uid="{BA7966C3-644C-469B-9B08-FDB479FB3541}"/>
    <cellStyle name="Comma [0] 6 3 5 2 5" xfId="11272" xr:uid="{A030E285-8B48-48C2-B8A8-A3911E46D83C}"/>
    <cellStyle name="Comma [0] 6 3 5 2 5 2" xfId="33137" xr:uid="{36C6C3E4-FEA3-4ACF-A147-B591C8335B51}"/>
    <cellStyle name="Comma [0] 6 3 5 2 6" xfId="55494" xr:uid="{33E2F3DE-0FF0-42BC-B442-CA01809CB1D2}"/>
    <cellStyle name="Comma [0] 6 3 5 2 7" xfId="33133" xr:uid="{CF7D6ED1-FF61-4741-A21E-289FDCAD4818}"/>
    <cellStyle name="Comma [0] 6 3 5 2 8" xfId="11268" xr:uid="{6932D776-8284-478E-A749-3A5810A14087}"/>
    <cellStyle name="Comma [0] 6 3 5 3" xfId="11273" xr:uid="{CD677061-DEBA-44CE-A14F-971C7FFA6283}"/>
    <cellStyle name="Comma [0] 6 3 5 3 2" xfId="33138" xr:uid="{EFF1EA4E-B497-4862-B212-537E794E0DEB}"/>
    <cellStyle name="Comma [0] 6 3 5 4" xfId="11274" xr:uid="{88FA5617-7B9D-47C6-BF35-D2E022077D3F}"/>
    <cellStyle name="Comma [0] 6 3 5 4 2" xfId="33139" xr:uid="{5BE3B097-21E3-4B69-9714-6378C2A0FFA3}"/>
    <cellStyle name="Comma [0] 6 3 5 5" xfId="11275" xr:uid="{DE5F5F5C-49A8-4AD8-807C-512A20F2D337}"/>
    <cellStyle name="Comma [0] 6 3 5 5 2" xfId="33140" xr:uid="{29E438FF-F522-4B5A-BCD4-3F9F698FCB3B}"/>
    <cellStyle name="Comma [0] 6 3 5 6" xfId="11276" xr:uid="{3EFF29B3-30B4-4103-B595-3BBDC89233B4}"/>
    <cellStyle name="Comma [0] 6 3 5 6 2" xfId="33141" xr:uid="{09A338D6-6F77-47E8-AFFB-C37A067068A3}"/>
    <cellStyle name="Comma [0] 6 3 5 7" xfId="53488" xr:uid="{7999B6F6-01B2-4A36-BEED-A7E9D9AF69F5}"/>
    <cellStyle name="Comma [0] 6 3 5 8" xfId="33132" xr:uid="{76C74633-D7A6-4FD0-8950-428A9C2F1962}"/>
    <cellStyle name="Comma [0] 6 3 5 9" xfId="11267" xr:uid="{CC304C40-7643-4CC9-9327-62DF1F8C1E73}"/>
    <cellStyle name="Comma [0] 6 3 6" xfId="4037" xr:uid="{942D68F0-1250-4C11-9DA4-17ECBCFD5DCC}"/>
    <cellStyle name="Comma [0] 6 3 6 2" xfId="11278" xr:uid="{E542A623-C1D6-4A37-B2AA-2EBC60EEB523}"/>
    <cellStyle name="Comma [0] 6 3 6 2 2" xfId="33143" xr:uid="{3D9DBDA9-D664-4FD1-968C-899890BD7E4D}"/>
    <cellStyle name="Comma [0] 6 3 6 3" xfId="11279" xr:uid="{1E75ACD9-0CBB-4847-B1BE-4AA8E15A5564}"/>
    <cellStyle name="Comma [0] 6 3 6 3 2" xfId="33144" xr:uid="{C6480A4B-456C-4ECA-819C-EBADAFD4B2AD}"/>
    <cellStyle name="Comma [0] 6 3 6 4" xfId="11280" xr:uid="{EA3121E2-BE84-4D46-BC63-B012C104EB59}"/>
    <cellStyle name="Comma [0] 6 3 6 4 2" xfId="33145" xr:uid="{8498D95B-FC94-4B4D-9909-E164F64409D4}"/>
    <cellStyle name="Comma [0] 6 3 6 5" xfId="11281" xr:uid="{BF88D2C2-31B1-44D7-BFA9-AD97E2F3EF28}"/>
    <cellStyle name="Comma [0] 6 3 6 5 2" xfId="33146" xr:uid="{28665547-0EEA-4E67-A39B-6AA9198CFE30}"/>
    <cellStyle name="Comma [0] 6 3 6 6" xfId="54124" xr:uid="{5653E118-5DC3-4EBB-AC93-2D200DF12DAE}"/>
    <cellStyle name="Comma [0] 6 3 6 7" xfId="33142" xr:uid="{368E76F1-BC1A-416F-834D-94B95B3D3ABD}"/>
    <cellStyle name="Comma [0] 6 3 6 8" xfId="11277" xr:uid="{36DBBE6A-96D5-46FA-B6F3-260DA4F6208F}"/>
    <cellStyle name="Comma [0] 6 3 7" xfId="1890" xr:uid="{772F8092-49FE-488E-B85C-7E0FB0F92361}"/>
    <cellStyle name="Comma [0] 6 3 7 2" xfId="11283" xr:uid="{90E836DE-1AB7-456D-AD38-AB681E07F7D2}"/>
    <cellStyle name="Comma [0] 6 3 7 2 2" xfId="33148" xr:uid="{E7AAB054-63AC-4D4B-976F-F14B6A5327AF}"/>
    <cellStyle name="Comma [0] 6 3 7 3" xfId="11284" xr:uid="{4BB73B10-6E28-43F9-8126-D9BFFBF7EAB2}"/>
    <cellStyle name="Comma [0] 6 3 7 3 2" xfId="33149" xr:uid="{D81E2800-F938-4EE2-B981-F23A8A820058}"/>
    <cellStyle name="Comma [0] 6 3 7 4" xfId="11285" xr:uid="{4FBCAC25-9764-40BE-8038-8B64F63621B9}"/>
    <cellStyle name="Comma [0] 6 3 7 4 2" xfId="33150" xr:uid="{2CA5816E-F230-4BC7-9EAA-502916FADC9E}"/>
    <cellStyle name="Comma [0] 6 3 7 5" xfId="51979" xr:uid="{7C40A72F-8BF0-4683-8856-87A1D0B31A0B}"/>
    <cellStyle name="Comma [0] 6 3 7 6" xfId="33147" xr:uid="{35DCF836-AAE2-47B1-BCE7-8B0FA576A828}"/>
    <cellStyle name="Comma [0] 6 3 7 7" xfId="11282" xr:uid="{18D2195E-670B-45B4-A045-DBA1BF44FD38}"/>
    <cellStyle name="Comma [0] 6 3 8" xfId="11286" xr:uid="{F3451B7E-3BA9-4BF6-8F9B-993FADD624A0}"/>
    <cellStyle name="Comma [0] 6 3 8 2" xfId="33151" xr:uid="{101FB4A1-C724-4558-937B-6A1CB48F4782}"/>
    <cellStyle name="Comma [0] 6 3 9" xfId="11287" xr:uid="{D91E944E-13D3-4242-81E7-915B0F4FF559}"/>
    <cellStyle name="Comma [0] 6 3 9 2" xfId="33152" xr:uid="{721493EF-946A-4400-B03F-EDE7C527FEE0}"/>
    <cellStyle name="Comma [0] 6 4" xfId="490" xr:uid="{5C2B5B61-9B43-44DA-9311-0C46EA0692CC}"/>
    <cellStyle name="Comma [0] 6 4 10" xfId="33153" xr:uid="{67E2AB2B-22A1-4D5F-B122-52D0F2B21B78}"/>
    <cellStyle name="Comma [0] 6 4 11" xfId="11288" xr:uid="{F9ACE460-46C8-4BB7-841A-B9DB382E816B}"/>
    <cellStyle name="Comma [0] 6 4 2" xfId="995" xr:uid="{020B7793-8649-4245-8FB8-2BFE04ACD7A2}"/>
    <cellStyle name="Comma [0] 6 4 2 2" xfId="4698" xr:uid="{425EFEA2-9A04-46A6-92EE-E09A4B90B7E8}"/>
    <cellStyle name="Comma [0] 6 4 2 2 2" xfId="11291" xr:uid="{8BD26B8D-668A-486C-B930-1527C5AA4C6F}"/>
    <cellStyle name="Comma [0] 6 4 2 2 2 2" xfId="33156" xr:uid="{99C3ED8C-4AF8-4804-8269-D039CA9A9A49}"/>
    <cellStyle name="Comma [0] 6 4 2 2 3" xfId="11292" xr:uid="{8FEEF678-0750-46F7-A162-7A52F0FA82F8}"/>
    <cellStyle name="Comma [0] 6 4 2 2 3 2" xfId="33157" xr:uid="{D0837AD0-74E2-4C32-9F1A-A05C987C5A35}"/>
    <cellStyle name="Comma [0] 6 4 2 2 4" xfId="11293" xr:uid="{570F9F06-BEC1-49E5-92E8-E19EFA8DBF1F}"/>
    <cellStyle name="Comma [0] 6 4 2 2 4 2" xfId="33158" xr:uid="{978E8568-FFE1-4AF3-A123-4A43AFDC846C}"/>
    <cellStyle name="Comma [0] 6 4 2 2 5" xfId="11294" xr:uid="{831C2E48-697A-421D-9602-53C02E44C597}"/>
    <cellStyle name="Comma [0] 6 4 2 2 5 2" xfId="33159" xr:uid="{3DE53D7F-635E-4E76-AC5D-B760F81E8AB4}"/>
    <cellStyle name="Comma [0] 6 4 2 2 6" xfId="54785" xr:uid="{3D2DD1C1-622D-488A-98BA-FAD81709B4B3}"/>
    <cellStyle name="Comma [0] 6 4 2 2 7" xfId="33155" xr:uid="{4D477616-B6B3-4AD9-AFB1-5E4AE58D9815}"/>
    <cellStyle name="Comma [0] 6 4 2 2 8" xfId="11290" xr:uid="{9C0381BA-2F04-44E0-94EF-7E3F99922758}"/>
    <cellStyle name="Comma [0] 6 4 2 3" xfId="3033" xr:uid="{E8F16329-1C95-4482-A557-470919C3BBC4}"/>
    <cellStyle name="Comma [0] 6 4 2 3 2" xfId="11296" xr:uid="{E4650D9C-EE76-4295-A713-BAD554BF62D7}"/>
    <cellStyle name="Comma [0] 6 4 2 3 2 2" xfId="33161" xr:uid="{D73E75B8-F951-4BA3-94BE-4B6B88F64429}"/>
    <cellStyle name="Comma [0] 6 4 2 3 3" xfId="11297" xr:uid="{F940C80B-9AA4-44F6-8850-6CAD287F2FB9}"/>
    <cellStyle name="Comma [0] 6 4 2 3 3 2" xfId="33162" xr:uid="{B53C133C-3960-4BCE-BB67-C1339B90E037}"/>
    <cellStyle name="Comma [0] 6 4 2 3 4" xfId="11298" xr:uid="{A8DAC11C-66A6-4F28-A3D4-47C711E8A5B9}"/>
    <cellStyle name="Comma [0] 6 4 2 3 4 2" xfId="33163" xr:uid="{39C0F97C-FEDF-4435-AEEE-B8827C487199}"/>
    <cellStyle name="Comma [0] 6 4 2 3 5" xfId="53120" xr:uid="{A619EFA1-C72B-4F95-B562-7655C3C633E0}"/>
    <cellStyle name="Comma [0] 6 4 2 3 6" xfId="33160" xr:uid="{F02305B6-F252-445D-BE4E-43B6D4E019F5}"/>
    <cellStyle name="Comma [0] 6 4 2 3 7" xfId="11295" xr:uid="{358C9A82-758B-4E8E-A037-37FFF6B19152}"/>
    <cellStyle name="Comma [0] 6 4 2 4" xfId="11299" xr:uid="{FB57DA8F-0619-485E-A072-3E1F0D43820B}"/>
    <cellStyle name="Comma [0] 6 4 2 4 2" xfId="33164" xr:uid="{41364BEC-881F-4A4C-BD23-E5D64087BC7F}"/>
    <cellStyle name="Comma [0] 6 4 2 5" xfId="11300" xr:uid="{4A01C20C-001F-476E-BDEE-E90DE25E89F7}"/>
    <cellStyle name="Comma [0] 6 4 2 5 2" xfId="33165" xr:uid="{A857CF5D-2E13-4949-85B8-83627446AEE1}"/>
    <cellStyle name="Comma [0] 6 4 2 6" xfId="51087" xr:uid="{C69A7847-47A6-40DA-97A4-EB291EF16DCA}"/>
    <cellStyle name="Comma [0] 6 4 2 7" xfId="33154" xr:uid="{00127144-F504-4ECD-B826-581CF24D9FBE}"/>
    <cellStyle name="Comma [0] 6 4 2 8" xfId="11289" xr:uid="{4148EC73-664F-49C3-A288-3820101C2985}"/>
    <cellStyle name="Comma [0] 6 4 3" xfId="1489" xr:uid="{0837F6A2-6230-4042-8D2B-3A9834100BE4}"/>
    <cellStyle name="Comma [0] 6 4 3 2" xfId="5131" xr:uid="{3EC0FE51-4916-47B6-B140-EA78CAB14C93}"/>
    <cellStyle name="Comma [0] 6 4 3 2 2" xfId="11303" xr:uid="{C879C8C6-17F7-4766-8ED4-696AB27EDE90}"/>
    <cellStyle name="Comma [0] 6 4 3 2 2 2" xfId="33168" xr:uid="{2ED66A97-1E92-49DA-B510-B9A4E3BEA18F}"/>
    <cellStyle name="Comma [0] 6 4 3 2 3" xfId="11304" xr:uid="{3DF71AB9-CCEA-4A21-9606-0BA7C7473E21}"/>
    <cellStyle name="Comma [0] 6 4 3 2 3 2" xfId="33169" xr:uid="{CF1E21CA-CFA3-42A7-8957-F5AB4FA40D8C}"/>
    <cellStyle name="Comma [0] 6 4 3 2 4" xfId="11305" xr:uid="{E21F55C4-F04C-40ED-BB04-75322AF7C80C}"/>
    <cellStyle name="Comma [0] 6 4 3 2 4 2" xfId="33170" xr:uid="{C920976B-2F0F-49F4-99CE-BE0C5528D221}"/>
    <cellStyle name="Comma [0] 6 4 3 2 5" xfId="11306" xr:uid="{3DB2D1C5-607E-478F-8652-96B7A8D6AEC7}"/>
    <cellStyle name="Comma [0] 6 4 3 2 5 2" xfId="33171" xr:uid="{AA30F71F-2DE1-48E9-958E-60B1BD578BA2}"/>
    <cellStyle name="Comma [0] 6 4 3 2 6" xfId="55218" xr:uid="{4594F075-90D7-460F-B0F8-31560F9FD5E5}"/>
    <cellStyle name="Comma [0] 6 4 3 2 7" xfId="33167" xr:uid="{7D818CA0-D35D-4F31-8DBE-50A2CEDCDBF6}"/>
    <cellStyle name="Comma [0] 6 4 3 2 8" xfId="11302" xr:uid="{49B11C32-32FB-4C2B-ADAB-FDC5D1641509}"/>
    <cellStyle name="Comma [0] 6 4 3 3" xfId="2536" xr:uid="{A80787D2-583F-4683-A916-BBC0C8F6DBAA}"/>
    <cellStyle name="Comma [0] 6 4 3 3 2" xfId="11308" xr:uid="{F9D0C216-DBEA-4AE7-AAFB-130E49277B39}"/>
    <cellStyle name="Comma [0] 6 4 3 3 2 2" xfId="33173" xr:uid="{7716EFA0-D370-4934-87F3-A6B09867501A}"/>
    <cellStyle name="Comma [0] 6 4 3 3 3" xfId="11309" xr:uid="{A5444170-67FA-4846-9224-497D6A465BB8}"/>
    <cellStyle name="Comma [0] 6 4 3 3 3 2" xfId="33174" xr:uid="{4D62E48A-FF9C-421E-B6E9-2E00824EA3E0}"/>
    <cellStyle name="Comma [0] 6 4 3 3 4" xfId="11310" xr:uid="{A9C216D2-DCAA-42B6-A447-EF9F3A464BB7}"/>
    <cellStyle name="Comma [0] 6 4 3 3 4 2" xfId="33175" xr:uid="{62B30B6C-AB0F-424F-91E1-9118A721340E}"/>
    <cellStyle name="Comma [0] 6 4 3 3 5" xfId="52624" xr:uid="{F667A49F-3055-4EC0-84F6-2C6574C6A2F1}"/>
    <cellStyle name="Comma [0] 6 4 3 3 6" xfId="33172" xr:uid="{DCBC4F7D-4E3F-485D-A424-3266D09BA738}"/>
    <cellStyle name="Comma [0] 6 4 3 3 7" xfId="11307" xr:uid="{A44CB6DB-FD0D-4EB2-B596-ABF42F6606E1}"/>
    <cellStyle name="Comma [0] 6 4 3 4" xfId="11311" xr:uid="{D064DA1A-6D7E-40C8-8254-6C180D0A812D}"/>
    <cellStyle name="Comma [0] 6 4 3 4 2" xfId="33176" xr:uid="{74A664A1-D8B0-4B8B-BE24-D8A97FE8F52F}"/>
    <cellStyle name="Comma [0] 6 4 3 5" xfId="11312" xr:uid="{1AE4AC06-FCC6-41FE-9BD8-CA35B48D5352}"/>
    <cellStyle name="Comma [0] 6 4 3 5 2" xfId="33177" xr:uid="{CF507001-7FC0-4EBF-8179-5610D4210C71}"/>
    <cellStyle name="Comma [0] 6 4 3 6" xfId="51581" xr:uid="{9779CE16-E699-415A-9119-0A8714E6CAD0}"/>
    <cellStyle name="Comma [0] 6 4 3 7" xfId="33166" xr:uid="{6F3EA682-ABEE-4088-983F-908476E6CF44}"/>
    <cellStyle name="Comma [0] 6 4 3 8" xfId="11301" xr:uid="{E698C8C0-EE4B-46FF-8D38-61EBEA2F98DF}"/>
    <cellStyle name="Comma [0] 6 4 4" xfId="3528" xr:uid="{3255883B-0408-4EC8-8DC1-D8F6D972355E}"/>
    <cellStyle name="Comma [0] 6 4 4 2" xfId="5499" xr:uid="{0CBD4F76-E3DF-4FA9-89BF-300569F1BE89}"/>
    <cellStyle name="Comma [0] 6 4 4 2 2" xfId="11315" xr:uid="{CA151097-D392-43A3-8BAB-11CFC3264DDE}"/>
    <cellStyle name="Comma [0] 6 4 4 2 2 2" xfId="33180" xr:uid="{BA7DDCD6-D513-4C75-97E6-4D1CE7BA05B3}"/>
    <cellStyle name="Comma [0] 6 4 4 2 3" xfId="11316" xr:uid="{FA2339EB-74E7-4DEE-9D96-B4703A025D4F}"/>
    <cellStyle name="Comma [0] 6 4 4 2 3 2" xfId="33181" xr:uid="{4A5E38BE-F56A-4E1D-9BE6-7C70168099BC}"/>
    <cellStyle name="Comma [0] 6 4 4 2 4" xfId="11317" xr:uid="{7972363E-65E5-4116-9E26-782D2DEB0077}"/>
    <cellStyle name="Comma [0] 6 4 4 2 4 2" xfId="33182" xr:uid="{35D22095-2B84-4D22-BA8E-6D684A1F5428}"/>
    <cellStyle name="Comma [0] 6 4 4 2 5" xfId="11318" xr:uid="{33D54E57-AA94-49F0-A216-92EEC04CA42A}"/>
    <cellStyle name="Comma [0] 6 4 4 2 5 2" xfId="33183" xr:uid="{F6040D5A-718F-42D1-898F-2B9FDB8D5367}"/>
    <cellStyle name="Comma [0] 6 4 4 2 6" xfId="55586" xr:uid="{DF0481FD-2C64-49B2-844C-0ED400B3B23E}"/>
    <cellStyle name="Comma [0] 6 4 4 2 7" xfId="33179" xr:uid="{E8A9C87A-BC5B-4639-9886-3623C6B75CB7}"/>
    <cellStyle name="Comma [0] 6 4 4 2 8" xfId="11314" xr:uid="{5A106E54-A4BB-420D-BA42-41E93168DF2F}"/>
    <cellStyle name="Comma [0] 6 4 4 3" xfId="11319" xr:uid="{9697F9AE-57B1-4EDF-B229-AFAAB5C1DCD6}"/>
    <cellStyle name="Comma [0] 6 4 4 3 2" xfId="33184" xr:uid="{3C6F1416-A47B-4337-A935-714DB258E4AD}"/>
    <cellStyle name="Comma [0] 6 4 4 4" xfId="11320" xr:uid="{621F771A-C949-4456-9C44-E4D7287EB982}"/>
    <cellStyle name="Comma [0] 6 4 4 4 2" xfId="33185" xr:uid="{6FCB6BFE-04A3-4E63-8FE6-F5D4098FB6A8}"/>
    <cellStyle name="Comma [0] 6 4 4 5" xfId="11321" xr:uid="{2CEFF36B-13AF-49A9-8D92-E734AACA51EF}"/>
    <cellStyle name="Comma [0] 6 4 4 5 2" xfId="33186" xr:uid="{D30C53B2-6475-4C56-860B-9226C32C1098}"/>
    <cellStyle name="Comma [0] 6 4 4 6" xfId="11322" xr:uid="{05B62DBE-74F3-400C-97D3-9D6985F2B94C}"/>
    <cellStyle name="Comma [0] 6 4 4 6 2" xfId="33187" xr:uid="{39A5E792-9FAB-4FC2-9A41-1C67D157E75D}"/>
    <cellStyle name="Comma [0] 6 4 4 7" xfId="53615" xr:uid="{9FA83C32-492E-4710-898C-E657C7DFCA7E}"/>
    <cellStyle name="Comma [0] 6 4 4 8" xfId="33178" xr:uid="{3EA3511E-A24F-4EF9-905C-73EC9DECAFFB}"/>
    <cellStyle name="Comma [0] 6 4 4 9" xfId="11313" xr:uid="{2CC10813-F961-4DDF-A73D-FA1770075ABE}"/>
    <cellStyle name="Comma [0] 6 4 5" xfId="4201" xr:uid="{8CCF02B6-319A-4318-94B5-00563F6FEB11}"/>
    <cellStyle name="Comma [0] 6 4 5 2" xfId="11324" xr:uid="{27EE78ED-AB2F-441F-BACB-BC6EBEA142D7}"/>
    <cellStyle name="Comma [0] 6 4 5 2 2" xfId="33189" xr:uid="{EDACB5EF-5F8F-4E99-853E-C06ADEAE50D9}"/>
    <cellStyle name="Comma [0] 6 4 5 3" xfId="11325" xr:uid="{A6B1AE47-2153-4B49-A985-2DB386C65A3C}"/>
    <cellStyle name="Comma [0] 6 4 5 3 2" xfId="33190" xr:uid="{C7EEB52A-FE35-42A1-8581-CF067F40DEA3}"/>
    <cellStyle name="Comma [0] 6 4 5 4" xfId="11326" xr:uid="{1CAD80BE-E5E3-4E48-9902-121D3B9C4ABB}"/>
    <cellStyle name="Comma [0] 6 4 5 4 2" xfId="33191" xr:uid="{DF14782A-88EB-4536-9757-6BC5F01813C9}"/>
    <cellStyle name="Comma [0] 6 4 5 5" xfId="11327" xr:uid="{0EA4D7CB-A9C4-4A93-8218-7C499C5801B5}"/>
    <cellStyle name="Comma [0] 6 4 5 5 2" xfId="33192" xr:uid="{097FA276-98E7-431D-BDAA-36E5C09FA669}"/>
    <cellStyle name="Comma [0] 6 4 5 6" xfId="54288" xr:uid="{CE32AB13-CB64-4104-AB33-8887CBF083B2}"/>
    <cellStyle name="Comma [0] 6 4 5 7" xfId="33188" xr:uid="{4514B6EF-3E82-462C-B1F6-0C9F6023C1FA}"/>
    <cellStyle name="Comma [0] 6 4 5 8" xfId="11323" xr:uid="{3566F18D-8F3F-4210-9053-9F4FBEA99634}"/>
    <cellStyle name="Comma [0] 6 4 6" xfId="2015" xr:uid="{17481E95-5A0C-42B4-BA3B-868C8FE62772}"/>
    <cellStyle name="Comma [0] 6 4 6 2" xfId="11329" xr:uid="{1D88AF6B-7634-4B87-BB17-6B3ED16D06F2}"/>
    <cellStyle name="Comma [0] 6 4 6 2 2" xfId="33194" xr:uid="{81E147FE-EFFA-420E-B131-7B355303935D}"/>
    <cellStyle name="Comma [0] 6 4 6 3" xfId="11330" xr:uid="{BF903C51-36E4-4704-909C-4692B53492B8}"/>
    <cellStyle name="Comma [0] 6 4 6 3 2" xfId="33195" xr:uid="{8D7D19F7-71E7-4E4D-9683-4756B26FBAA3}"/>
    <cellStyle name="Comma [0] 6 4 6 4" xfId="11331" xr:uid="{7F6B3129-B4A6-4D5F-9322-FA18F40A5F2F}"/>
    <cellStyle name="Comma [0] 6 4 6 4 2" xfId="33196" xr:uid="{2A51B486-7A2B-4703-8DD7-91C76EAA7B25}"/>
    <cellStyle name="Comma [0] 6 4 6 5" xfId="52104" xr:uid="{446B39D3-216A-4D09-A2AA-EAA59463A040}"/>
    <cellStyle name="Comma [0] 6 4 6 6" xfId="33193" xr:uid="{91296419-7D27-47D1-8E2D-32662E13B4D7}"/>
    <cellStyle name="Comma [0] 6 4 6 7" xfId="11328" xr:uid="{B5FC9D51-2F2C-4E43-93EB-075C772529B5}"/>
    <cellStyle name="Comma [0] 6 4 7" xfId="11332" xr:uid="{545ADA60-B236-4BB6-800A-486F07223F4F}"/>
    <cellStyle name="Comma [0] 6 4 7 2" xfId="33197" xr:uid="{73CD3166-D74D-4FEA-84E3-B62410D88EC4}"/>
    <cellStyle name="Comma [0] 6 4 8" xfId="11333" xr:uid="{091FC3D3-4045-458A-A475-1C67471B1FE9}"/>
    <cellStyle name="Comma [0] 6 4 8 2" xfId="33198" xr:uid="{2650DB5B-5F2A-4DA5-85BF-7A8020842F5A}"/>
    <cellStyle name="Comma [0] 6 4 9" xfId="50584" xr:uid="{98A87B61-C22D-44CC-8E88-F2AC45C7DC76}"/>
    <cellStyle name="Comma [0] 6 5" xfId="747" xr:uid="{FA36B901-EDBF-48F4-9673-CC1C9D517D22}"/>
    <cellStyle name="Comma [0] 6 5 2" xfId="4450" xr:uid="{38DE2843-6105-4479-AD95-FE302C8064E5}"/>
    <cellStyle name="Comma [0] 6 5 2 2" xfId="11336" xr:uid="{02FEB759-4996-41C2-968D-BA1C51223A7A}"/>
    <cellStyle name="Comma [0] 6 5 2 2 2" xfId="33201" xr:uid="{61133DB2-FF27-4AE2-9780-B701A9D247CC}"/>
    <cellStyle name="Comma [0] 6 5 2 3" xfId="11337" xr:uid="{5C0BBD65-4705-44AC-8FCD-B95AF677DEC5}"/>
    <cellStyle name="Comma [0] 6 5 2 3 2" xfId="33202" xr:uid="{0669A6B7-D0DF-480C-A3B7-8509212912D6}"/>
    <cellStyle name="Comma [0] 6 5 2 4" xfId="11338" xr:uid="{AE2FDD02-3C32-42EB-980B-452681426E1C}"/>
    <cellStyle name="Comma [0] 6 5 2 4 2" xfId="33203" xr:uid="{0D4E6AE9-F631-49F8-B1A0-3056DBC51434}"/>
    <cellStyle name="Comma [0] 6 5 2 5" xfId="11339" xr:uid="{E1EE18D3-4264-4C92-9F28-1EA19DE9C82F}"/>
    <cellStyle name="Comma [0] 6 5 2 5 2" xfId="33204" xr:uid="{28D2FF36-2742-408D-B648-8B46C01ABB53}"/>
    <cellStyle name="Comma [0] 6 5 2 6" xfId="54537" xr:uid="{8D7C9669-F039-49BC-B0FE-DC9FC474D655}"/>
    <cellStyle name="Comma [0] 6 5 2 7" xfId="33200" xr:uid="{56FA9D3F-64AA-40A8-B5D9-E807E9BFFA9F}"/>
    <cellStyle name="Comma [0] 6 5 2 8" xfId="11335" xr:uid="{58D71CA7-61EB-4C46-8F93-1CC74A48A616}"/>
    <cellStyle name="Comma [0] 6 5 3" xfId="2785" xr:uid="{855CF4C4-6714-4AD7-A4C5-B523D3EDB6E3}"/>
    <cellStyle name="Comma [0] 6 5 3 2" xfId="11341" xr:uid="{ACFF5332-EE04-401E-A199-368D5358A1DD}"/>
    <cellStyle name="Comma [0] 6 5 3 2 2" xfId="33206" xr:uid="{F422625E-AD87-4446-92D3-A31D091C841F}"/>
    <cellStyle name="Comma [0] 6 5 3 3" xfId="11342" xr:uid="{DB8F9BDB-7985-4847-AD50-AE543714260B}"/>
    <cellStyle name="Comma [0] 6 5 3 3 2" xfId="33207" xr:uid="{362EEC9C-E238-4059-8F89-DA8AD2BBB13E}"/>
    <cellStyle name="Comma [0] 6 5 3 4" xfId="11343" xr:uid="{707C1ACB-1E45-4640-91D7-AB29A9ACC7E1}"/>
    <cellStyle name="Comma [0] 6 5 3 4 2" xfId="33208" xr:uid="{0D0E8151-C890-45CD-B558-CCFB4D5D1CA8}"/>
    <cellStyle name="Comma [0] 6 5 3 5" xfId="52872" xr:uid="{42857F2B-FC92-43E6-A5D7-DC8B5EBDCC92}"/>
    <cellStyle name="Comma [0] 6 5 3 6" xfId="33205" xr:uid="{E4E4E346-84E7-4994-97C9-3D5F526A928C}"/>
    <cellStyle name="Comma [0] 6 5 3 7" xfId="11340" xr:uid="{FF327B6B-7FDA-49FA-BC66-F91217B49F36}"/>
    <cellStyle name="Comma [0] 6 5 4" xfId="11344" xr:uid="{EB227A28-1921-4AF9-B507-C8E3CB762F04}"/>
    <cellStyle name="Comma [0] 6 5 4 2" xfId="33209" xr:uid="{CB7F6F09-FB40-4C61-83F7-8AC4C6CB6C4E}"/>
    <cellStyle name="Comma [0] 6 5 5" xfId="11345" xr:uid="{0D224B38-F768-48D7-A480-B2042AB3FF12}"/>
    <cellStyle name="Comma [0] 6 5 5 2" xfId="33210" xr:uid="{0EE87481-B5ED-4B5F-9BEE-CADAEE7F5A83}"/>
    <cellStyle name="Comma [0] 6 5 6" xfId="50839" xr:uid="{7A22B661-8C63-4B2C-80EA-7C0B2AEF863A}"/>
    <cellStyle name="Comma [0] 6 5 7" xfId="33199" xr:uid="{1A1C40C1-7810-40EE-AF3C-832006D972FC}"/>
    <cellStyle name="Comma [0] 6 5 8" xfId="11334" xr:uid="{A363E93A-EEC2-4785-A32C-F1DE92EB85B1}"/>
    <cellStyle name="Comma [0] 6 6" xfId="1242" xr:uid="{6891201E-FCE7-417E-96D5-A4D88BDDA811}"/>
    <cellStyle name="Comma [0] 6 6 2" xfId="4948" xr:uid="{5F0FFEF0-78C9-4C2E-A66B-83F16A59A8C9}"/>
    <cellStyle name="Comma [0] 6 6 2 2" xfId="11348" xr:uid="{0C610D21-02EC-49A1-BA58-DE5F20559FD9}"/>
    <cellStyle name="Comma [0] 6 6 2 2 2" xfId="33213" xr:uid="{6A6AE8AD-9169-4C23-AE58-D0D09B0AB3A7}"/>
    <cellStyle name="Comma [0] 6 6 2 3" xfId="11349" xr:uid="{01C672E9-FB92-4118-AFDE-75C29E990582}"/>
    <cellStyle name="Comma [0] 6 6 2 3 2" xfId="33214" xr:uid="{A94EBF2D-CCD9-484C-A557-911DB89E1D73}"/>
    <cellStyle name="Comma [0] 6 6 2 4" xfId="11350" xr:uid="{F1FB0FF9-F76C-4537-BDFE-EEC75F5496FE}"/>
    <cellStyle name="Comma [0] 6 6 2 4 2" xfId="33215" xr:uid="{27F5F4E5-FA06-4D05-ADE3-68B901BB8B4F}"/>
    <cellStyle name="Comma [0] 6 6 2 5" xfId="11351" xr:uid="{2883074A-BE0E-4E3B-9A40-AAA984D10CB0}"/>
    <cellStyle name="Comma [0] 6 6 2 5 2" xfId="33216" xr:uid="{1D3E4747-BFF7-4D9F-9367-3B5EB5F3B249}"/>
    <cellStyle name="Comma [0] 6 6 2 6" xfId="55035" xr:uid="{A638274B-E940-47C3-88DA-3475CDF01C03}"/>
    <cellStyle name="Comma [0] 6 6 2 7" xfId="33212" xr:uid="{63E73F26-35AF-42F7-A31A-3C0B0F36A935}"/>
    <cellStyle name="Comma [0] 6 6 2 8" xfId="11347" xr:uid="{3358A0FD-9CEC-450D-AC92-57E8BF98EBB4}"/>
    <cellStyle name="Comma [0] 6 6 3" xfId="2287" xr:uid="{607C801A-7B7D-4209-B7F1-069FCF2D8BC7}"/>
    <cellStyle name="Comma [0] 6 6 3 2" xfId="11353" xr:uid="{D03A42D0-F394-4BEF-8D3E-5E1CE65CDF79}"/>
    <cellStyle name="Comma [0] 6 6 3 2 2" xfId="33218" xr:uid="{1A491DEC-8B7B-4610-B8C1-B696FA9D67CE}"/>
    <cellStyle name="Comma [0] 6 6 3 3" xfId="11354" xr:uid="{9C876EE5-59A1-455A-B96B-E36C67554E73}"/>
    <cellStyle name="Comma [0] 6 6 3 3 2" xfId="33219" xr:uid="{37AC2C9C-CB7F-45CA-94A5-CD7DF1369B78}"/>
    <cellStyle name="Comma [0] 6 6 3 4" xfId="11355" xr:uid="{8C3FA610-CAA7-4FDC-9180-5D8EB5E222B9}"/>
    <cellStyle name="Comma [0] 6 6 3 4 2" xfId="33220" xr:uid="{35DC5E04-601C-4713-B58C-B33E690700C5}"/>
    <cellStyle name="Comma [0] 6 6 3 5" xfId="52375" xr:uid="{3A36F5F3-55AF-4FBD-8224-E517F7D1DA9B}"/>
    <cellStyle name="Comma [0] 6 6 3 6" xfId="33217" xr:uid="{EA4490B2-0EA6-47D3-858B-298BF4DD3B1E}"/>
    <cellStyle name="Comma [0] 6 6 3 7" xfId="11352" xr:uid="{334F6DED-5CAC-456C-A6D4-F3E5D4415AD3}"/>
    <cellStyle name="Comma [0] 6 6 4" xfId="11356" xr:uid="{6B4B13D9-EACF-4E1E-97AA-D30020C6791A}"/>
    <cellStyle name="Comma [0] 6 6 4 2" xfId="33221" xr:uid="{CA7EE70C-20D4-4CB0-99B3-EB2D8DF1753E}"/>
    <cellStyle name="Comma [0] 6 6 5" xfId="11357" xr:uid="{F589669D-A2C8-41B2-8515-BAF0F6B717D4}"/>
    <cellStyle name="Comma [0] 6 6 5 2" xfId="33222" xr:uid="{36FEB60E-05EC-4234-B0F8-C5FAB6609354}"/>
    <cellStyle name="Comma [0] 6 6 6" xfId="51334" xr:uid="{EB223B37-278D-4ACA-852A-5E3151BFEEC8}"/>
    <cellStyle name="Comma [0] 6 6 7" xfId="33211" xr:uid="{841F8685-D227-4D4C-82DE-4EA595731E2D}"/>
    <cellStyle name="Comma [0] 6 6 8" xfId="11346" xr:uid="{E44B06DF-5822-4719-8756-33796DC0821B}"/>
    <cellStyle name="Comma [0] 6 7" xfId="3279" xr:uid="{8F267F20-E4A7-4A85-8714-E2D38C218606}"/>
    <cellStyle name="Comma [0] 6 7 2" xfId="5315" xr:uid="{2B19F6DC-DA8C-49DD-92E0-009B7E8CD3BE}"/>
    <cellStyle name="Comma [0] 6 7 2 2" xfId="11360" xr:uid="{83F603B6-BC68-440F-85F6-849A223DA736}"/>
    <cellStyle name="Comma [0] 6 7 2 2 2" xfId="33225" xr:uid="{0DDD1C12-9315-4332-9160-F1FACE41779A}"/>
    <cellStyle name="Comma [0] 6 7 2 3" xfId="11361" xr:uid="{91002246-2804-4804-B04C-4FA650FFC51C}"/>
    <cellStyle name="Comma [0] 6 7 2 3 2" xfId="33226" xr:uid="{731351D3-C098-4179-A528-76BB7C4353DB}"/>
    <cellStyle name="Comma [0] 6 7 2 4" xfId="11362" xr:uid="{92D94947-EC1D-48E2-9920-7E38AF6F5B93}"/>
    <cellStyle name="Comma [0] 6 7 2 4 2" xfId="33227" xr:uid="{44D9F5D1-DD6A-40BB-92E8-59799AFA1BB9}"/>
    <cellStyle name="Comma [0] 6 7 2 5" xfId="11363" xr:uid="{E06784D6-F09A-443E-83B6-6E1418062726}"/>
    <cellStyle name="Comma [0] 6 7 2 5 2" xfId="33228" xr:uid="{8B580CC0-4D18-4DBC-8C3F-10DE47DEB5BF}"/>
    <cellStyle name="Comma [0] 6 7 2 6" xfId="55402" xr:uid="{1452B6A7-E53F-40E6-A4DF-89B151E574B5}"/>
    <cellStyle name="Comma [0] 6 7 2 7" xfId="33224" xr:uid="{89133D0E-5B8F-44C2-8C4B-A14D1C760138}"/>
    <cellStyle name="Comma [0] 6 7 2 8" xfId="11359" xr:uid="{F0F21700-2C47-4DEB-826A-8B6F100BA502}"/>
    <cellStyle name="Comma [0] 6 7 3" xfId="11364" xr:uid="{3697B209-6102-4EA5-8261-629709CD09FE}"/>
    <cellStyle name="Comma [0] 6 7 3 2" xfId="33229" xr:uid="{CAF7694C-75BD-4CEB-9A50-C678D9607256}"/>
    <cellStyle name="Comma [0] 6 7 4" xfId="11365" xr:uid="{73940CAC-25F1-43F4-A349-CEB7E4C7B773}"/>
    <cellStyle name="Comma [0] 6 7 4 2" xfId="33230" xr:uid="{340A7029-ED57-4A4C-BB61-E6E10C4559A5}"/>
    <cellStyle name="Comma [0] 6 7 5" xfId="11366" xr:uid="{2D3C7CD0-214E-422F-92CC-78EA1D0BD4EB}"/>
    <cellStyle name="Comma [0] 6 7 5 2" xfId="33231" xr:uid="{C2A05985-0CC3-4C33-B5C7-31CAA3F7DFB2}"/>
    <cellStyle name="Comma [0] 6 7 6" xfId="11367" xr:uid="{EC191DCC-B02F-4CC5-AC81-3EBA5B14C3B2}"/>
    <cellStyle name="Comma [0] 6 7 6 2" xfId="33232" xr:uid="{DA8CD7CF-53BA-46AC-814B-FFE3559158E7}"/>
    <cellStyle name="Comma [0] 6 7 7" xfId="53366" xr:uid="{37872603-1855-41E4-A351-5F78AB527B62}"/>
    <cellStyle name="Comma [0] 6 7 8" xfId="33223" xr:uid="{A4679242-92C0-4F32-A0A6-31E58840923B}"/>
    <cellStyle name="Comma [0] 6 7 9" xfId="11358" xr:uid="{655978DC-3DA9-4FAF-9FC6-2FCBF2C9B011}"/>
    <cellStyle name="Comma [0] 6 8" xfId="3852" xr:uid="{0DCE65CF-2D70-425B-AE43-15B73F13DF6E}"/>
    <cellStyle name="Comma [0] 6 8 2" xfId="11369" xr:uid="{A20F5435-C026-44EE-A016-4DB0A223B9FB}"/>
    <cellStyle name="Comma [0] 6 8 2 2" xfId="33234" xr:uid="{4D806C73-D1EB-4478-AF26-BE7FEF7C579C}"/>
    <cellStyle name="Comma [0] 6 8 3" xfId="11370" xr:uid="{7F494A72-0713-4A92-9844-CA5F9A159813}"/>
    <cellStyle name="Comma [0] 6 8 3 2" xfId="33235" xr:uid="{B982F4AB-34A7-4E28-80A9-04E07FE98205}"/>
    <cellStyle name="Comma [0] 6 8 4" xfId="11371" xr:uid="{9BDE685E-BD79-4A39-AB30-814DC6D50090}"/>
    <cellStyle name="Comma [0] 6 8 4 2" xfId="33236" xr:uid="{FADC197A-4645-43E2-B30B-46A02F372CB1}"/>
    <cellStyle name="Comma [0] 6 8 5" xfId="11372" xr:uid="{B7C10741-A544-4F0E-836A-EC8590C9BF7B}"/>
    <cellStyle name="Comma [0] 6 8 5 2" xfId="33237" xr:uid="{81DA3DDE-B99B-478C-B079-F7D33048303E}"/>
    <cellStyle name="Comma [0] 6 8 6" xfId="53939" xr:uid="{2FB5F28C-33AC-4448-AEF9-9E77FCF43FB7}"/>
    <cellStyle name="Comma [0] 6 8 7" xfId="33233" xr:uid="{7E828249-7318-437A-AD89-174046CF499D}"/>
    <cellStyle name="Comma [0] 6 8 8" xfId="11368" xr:uid="{37757A7E-D947-4FEE-A58F-786D6C6AC9BF}"/>
    <cellStyle name="Comma [0] 6 9" xfId="1767" xr:uid="{E89DDE51-09F9-43C7-9FC1-27DEB7BBD583}"/>
    <cellStyle name="Comma [0] 6 9 2" xfId="11374" xr:uid="{3AD49959-B837-4295-9432-00C22AC551E2}"/>
    <cellStyle name="Comma [0] 6 9 2 2" xfId="33239" xr:uid="{599A3A38-D024-4E08-BDE1-6BE07DD87753}"/>
    <cellStyle name="Comma [0] 6 9 3" xfId="11375" xr:uid="{EBF74C72-6BC9-40B6-979B-856E0A563B64}"/>
    <cellStyle name="Comma [0] 6 9 3 2" xfId="33240" xr:uid="{C9FDDD67-1FE2-446F-82E2-95F1D5367B4C}"/>
    <cellStyle name="Comma [0] 6 9 4" xfId="11376" xr:uid="{F5BC0D0F-0EA4-418C-A381-25CF656D3FB5}"/>
    <cellStyle name="Comma [0] 6 9 4 2" xfId="33241" xr:uid="{9C7BFA85-6985-4E56-9E2D-69C1CE96DB65}"/>
    <cellStyle name="Comma [0] 6 9 5" xfId="51856" xr:uid="{05CBDB9E-671D-4071-B15A-12FA074BA975}"/>
    <cellStyle name="Comma [0] 6 9 6" xfId="33238" xr:uid="{584FB60B-DD2E-411A-B739-91C3B20C3965}"/>
    <cellStyle name="Comma [0] 6 9 7" xfId="11373" xr:uid="{AEBCD382-2D4C-4100-90B6-1DC3C576FE4C}"/>
    <cellStyle name="Comma [0] 7" xfId="136" xr:uid="{88B1CEB0-59E4-49C3-B644-92DF3BB47A3D}"/>
    <cellStyle name="Comma [0] 7 10" xfId="11378" xr:uid="{CF2C457E-580D-4902-8876-DF0CEF24B1D1}"/>
    <cellStyle name="Comma [0] 7 10 2" xfId="33243" xr:uid="{BB448A14-8BE5-4789-A632-00B3BBCA9D7D}"/>
    <cellStyle name="Comma [0] 7 11" xfId="11379" xr:uid="{C99E9C49-65C3-4D56-AC8C-FFE85B5BEA9D}"/>
    <cellStyle name="Comma [0] 7 11 2" xfId="33244" xr:uid="{D37F3CA0-BB4C-481F-8276-FDB3B7C48028}"/>
    <cellStyle name="Comma [0] 7 12" xfId="50234" xr:uid="{EF25C8D2-622E-45A6-AEC3-12E2AB4BF760}"/>
    <cellStyle name="Comma [0] 7 13" xfId="33242" xr:uid="{98DDC450-1F97-4B10-A187-221B8A071E29}"/>
    <cellStyle name="Comma [0] 7 14" xfId="11377" xr:uid="{26170E0A-AB4B-44E6-AB9D-2788A55814F4}"/>
    <cellStyle name="Comma [0] 7 2" xfId="241" xr:uid="{1577ACAB-A1A0-4444-A194-61540F72BE22}"/>
    <cellStyle name="Comma [0] 7 2 10" xfId="11381" xr:uid="{92D42718-2291-4F4D-9AD6-A8E2AFE7C108}"/>
    <cellStyle name="Comma [0] 7 2 10 2" xfId="33246" xr:uid="{1225C8D9-76DF-4A5B-A866-AE2E8BC9C90C}"/>
    <cellStyle name="Comma [0] 7 2 11" xfId="50337" xr:uid="{F0ACB38A-4004-47A1-9204-6DCBF0D2C381}"/>
    <cellStyle name="Comma [0] 7 2 12" xfId="33245" xr:uid="{1259457C-C53A-44BB-99F6-CC57ED3CB7D5}"/>
    <cellStyle name="Comma [0] 7 2 13" xfId="11380" xr:uid="{0C5D6794-BD9D-4E4E-9186-371E38E91501}"/>
    <cellStyle name="Comma [0] 7 2 2" xfId="426" xr:uid="{DEB2FCF3-5263-4DC2-B2BC-3458D91668E1}"/>
    <cellStyle name="Comma [0] 7 2 2 10" xfId="50522" xr:uid="{D16AF65B-5EB9-4E0C-AD08-8BA78193AE33}"/>
    <cellStyle name="Comma [0] 7 2 2 11" xfId="33247" xr:uid="{E128E07E-19EA-4899-813D-272C719E6EC1}"/>
    <cellStyle name="Comma [0] 7 2 2 12" xfId="11382" xr:uid="{3E65CFE3-71C7-4257-80CA-AD32C8375942}"/>
    <cellStyle name="Comma [0] 7 2 2 2" xfId="685" xr:uid="{ED175261-176B-446F-88DF-F10F41F6F893}"/>
    <cellStyle name="Comma [0] 7 2 2 2 10" xfId="33248" xr:uid="{322F0D07-6715-4351-8C68-E4AAD3907697}"/>
    <cellStyle name="Comma [0] 7 2 2 2 11" xfId="11383" xr:uid="{184516A5-80B9-47BA-9BF2-B5BDA5743DFB}"/>
    <cellStyle name="Comma [0] 7 2 2 2 2" xfId="1190" xr:uid="{E39F44B5-46B8-4BE1-857D-E86D27142F25}"/>
    <cellStyle name="Comma [0] 7 2 2 2 2 2" xfId="4893" xr:uid="{96C59202-4506-41E0-911B-EB73874878D1}"/>
    <cellStyle name="Comma [0] 7 2 2 2 2 2 2" xfId="11386" xr:uid="{08B82871-B9B4-4112-9EC7-8F4808D3C969}"/>
    <cellStyle name="Comma [0] 7 2 2 2 2 2 2 2" xfId="33251" xr:uid="{AB3F15A5-1A96-452C-A90A-A07D05A7720F}"/>
    <cellStyle name="Comma [0] 7 2 2 2 2 2 3" xfId="11387" xr:uid="{45087EE3-EC01-4337-8F5A-DF2512F5CAA5}"/>
    <cellStyle name="Comma [0] 7 2 2 2 2 2 3 2" xfId="33252" xr:uid="{3C1F3553-02EA-4C3A-8DCC-D1929F7DCB97}"/>
    <cellStyle name="Comma [0] 7 2 2 2 2 2 4" xfId="11388" xr:uid="{95F672AE-3F92-44E4-A769-A570F3AC6387}"/>
    <cellStyle name="Comma [0] 7 2 2 2 2 2 4 2" xfId="33253" xr:uid="{36352BB9-88E5-4770-93C5-93B19A93B6CE}"/>
    <cellStyle name="Comma [0] 7 2 2 2 2 2 5" xfId="11389" xr:uid="{6D62AC12-F55C-4E3A-9437-C7E853C252BF}"/>
    <cellStyle name="Comma [0] 7 2 2 2 2 2 5 2" xfId="33254" xr:uid="{512AE3F3-22AF-4E9B-880D-AB915DD0F6CA}"/>
    <cellStyle name="Comma [0] 7 2 2 2 2 2 6" xfId="54980" xr:uid="{DE5ACBCE-B41C-4F29-AFF5-9755775AAD78}"/>
    <cellStyle name="Comma [0] 7 2 2 2 2 2 7" xfId="33250" xr:uid="{AE6FF4B4-4AE6-4D7F-993A-873961A93F52}"/>
    <cellStyle name="Comma [0] 7 2 2 2 2 2 8" xfId="11385" xr:uid="{BD8366EC-DA78-44D9-885F-E0095399B0F6}"/>
    <cellStyle name="Comma [0] 7 2 2 2 2 3" xfId="3228" xr:uid="{012EBE5A-AE84-45AC-A51B-EBC9BC9D6BC5}"/>
    <cellStyle name="Comma [0] 7 2 2 2 2 3 2" xfId="11391" xr:uid="{6893D6A2-4ABC-45A7-AF59-F09E8C22F816}"/>
    <cellStyle name="Comma [0] 7 2 2 2 2 3 2 2" xfId="33256" xr:uid="{C415D6D0-E7BA-422C-AE69-E0C276F27ABC}"/>
    <cellStyle name="Comma [0] 7 2 2 2 2 3 3" xfId="11392" xr:uid="{54328FFC-CC13-4533-85B5-C158624E3613}"/>
    <cellStyle name="Comma [0] 7 2 2 2 2 3 3 2" xfId="33257" xr:uid="{C564D5FD-B72A-49B0-9DF5-00BCFA4100C9}"/>
    <cellStyle name="Comma [0] 7 2 2 2 2 3 4" xfId="11393" xr:uid="{6315F12A-133A-4E91-9013-33A7350C95F4}"/>
    <cellStyle name="Comma [0] 7 2 2 2 2 3 4 2" xfId="33258" xr:uid="{81C66E68-A677-4681-B67D-296A7B06DE59}"/>
    <cellStyle name="Comma [0] 7 2 2 2 2 3 5" xfId="53315" xr:uid="{C41C3EBD-2E37-4019-908B-CB2776A01789}"/>
    <cellStyle name="Comma [0] 7 2 2 2 2 3 6" xfId="33255" xr:uid="{5F0BF43D-F12A-4961-AE28-4848FABE9165}"/>
    <cellStyle name="Comma [0] 7 2 2 2 2 3 7" xfId="11390" xr:uid="{E632D125-6656-4090-B182-C1C5D0F67D70}"/>
    <cellStyle name="Comma [0] 7 2 2 2 2 4" xfId="11394" xr:uid="{BE4834A1-2359-4202-8A82-322535AFABF5}"/>
    <cellStyle name="Comma [0] 7 2 2 2 2 4 2" xfId="33259" xr:uid="{96C4F401-22E9-400D-841A-254238A3CDD9}"/>
    <cellStyle name="Comma [0] 7 2 2 2 2 5" xfId="11395" xr:uid="{B47763F8-B4E6-4AB4-A55A-2492EDD1FBF6}"/>
    <cellStyle name="Comma [0] 7 2 2 2 2 5 2" xfId="33260" xr:uid="{83DC5868-7FEE-4164-8562-E6427900BC4B}"/>
    <cellStyle name="Comma [0] 7 2 2 2 2 6" xfId="51282" xr:uid="{595BC505-B821-488E-8517-C67212D7002E}"/>
    <cellStyle name="Comma [0] 7 2 2 2 2 7" xfId="33249" xr:uid="{8B3E16B9-A2A7-4BE9-84F4-D9FF5812861C}"/>
    <cellStyle name="Comma [0] 7 2 2 2 2 8" xfId="11384" xr:uid="{881BDF8A-51EB-4BA7-893B-8E5F05607D1C}"/>
    <cellStyle name="Comma [0] 7 2 2 2 3" xfId="1684" xr:uid="{D5753E66-4FCF-4429-ABBF-9EB54A938321}"/>
    <cellStyle name="Comma [0] 7 2 2 2 3 2" xfId="5271" xr:uid="{2A16ACF0-7A10-4539-8BC6-B6AC8FB83546}"/>
    <cellStyle name="Comma [0] 7 2 2 2 3 2 2" xfId="11398" xr:uid="{DE9A4DC4-EA95-4DA4-9B90-ACF2D759A1E7}"/>
    <cellStyle name="Comma [0] 7 2 2 2 3 2 2 2" xfId="33263" xr:uid="{707CA549-77F2-4BA2-B11D-91C97E98D05B}"/>
    <cellStyle name="Comma [0] 7 2 2 2 3 2 3" xfId="11399" xr:uid="{1CE36883-F8B8-4C7B-ADBB-180D6FBB2829}"/>
    <cellStyle name="Comma [0] 7 2 2 2 3 2 3 2" xfId="33264" xr:uid="{9D71B1DE-B16A-42B9-818A-3AF3B47AD0C7}"/>
    <cellStyle name="Comma [0] 7 2 2 2 3 2 4" xfId="11400" xr:uid="{6FD9ED08-E74A-47B5-8FE9-B7AC2F7FFBEA}"/>
    <cellStyle name="Comma [0] 7 2 2 2 3 2 4 2" xfId="33265" xr:uid="{2EAFD359-0970-4419-A500-7147905D07AF}"/>
    <cellStyle name="Comma [0] 7 2 2 2 3 2 5" xfId="11401" xr:uid="{7825AB33-5E3D-494A-B18F-04129C4E74EE}"/>
    <cellStyle name="Comma [0] 7 2 2 2 3 2 5 2" xfId="33266" xr:uid="{8417610B-AA7F-474C-A906-FF52AC854DD6}"/>
    <cellStyle name="Comma [0] 7 2 2 2 3 2 6" xfId="55358" xr:uid="{37EDDE17-F9C8-4728-8060-B312B397E401}"/>
    <cellStyle name="Comma [0] 7 2 2 2 3 2 7" xfId="33262" xr:uid="{93E5B4A6-0E2C-4503-9166-C334D336BD79}"/>
    <cellStyle name="Comma [0] 7 2 2 2 3 2 8" xfId="11397" xr:uid="{2D926D1F-2D1D-4774-99C7-5363C0FF016A}"/>
    <cellStyle name="Comma [0] 7 2 2 2 3 3" xfId="2731" xr:uid="{F31B252A-6CFF-4E9C-B001-358289A8AD06}"/>
    <cellStyle name="Comma [0] 7 2 2 2 3 3 2" xfId="11403" xr:uid="{A878CC31-D5F0-4640-B2F8-576F374FEC99}"/>
    <cellStyle name="Comma [0] 7 2 2 2 3 3 2 2" xfId="33268" xr:uid="{20A9D5E5-42F9-4E90-9291-4270191E0875}"/>
    <cellStyle name="Comma [0] 7 2 2 2 3 3 3" xfId="11404" xr:uid="{6F77103D-D1F6-4D48-8BBB-0AE5C8CEF018}"/>
    <cellStyle name="Comma [0] 7 2 2 2 3 3 3 2" xfId="33269" xr:uid="{4195352F-108F-4102-90AC-26722764B48E}"/>
    <cellStyle name="Comma [0] 7 2 2 2 3 3 4" xfId="11405" xr:uid="{BF117916-F3B2-4687-91F1-B950CD21FC8B}"/>
    <cellStyle name="Comma [0] 7 2 2 2 3 3 4 2" xfId="33270" xr:uid="{92FB8C1A-D460-4F95-A92A-5B948E42007F}"/>
    <cellStyle name="Comma [0] 7 2 2 2 3 3 5" xfId="52819" xr:uid="{5615350A-7988-4DA7-A5A8-DA66EB24EE2E}"/>
    <cellStyle name="Comma [0] 7 2 2 2 3 3 6" xfId="33267" xr:uid="{DCD0A50B-E688-4F75-B52F-6BAC9DA7433E}"/>
    <cellStyle name="Comma [0] 7 2 2 2 3 3 7" xfId="11402" xr:uid="{CC0C992A-B4BB-4CDE-A7C7-99A5AE466FB4}"/>
    <cellStyle name="Comma [0] 7 2 2 2 3 4" xfId="11406" xr:uid="{35328645-6D9C-4A57-8BBB-4BD1E0B80399}"/>
    <cellStyle name="Comma [0] 7 2 2 2 3 4 2" xfId="33271" xr:uid="{1E3C899C-0BD9-4A93-9100-00DE94C46D92}"/>
    <cellStyle name="Comma [0] 7 2 2 2 3 5" xfId="11407" xr:uid="{07591845-0933-42E9-9F08-1C953A791769}"/>
    <cellStyle name="Comma [0] 7 2 2 2 3 5 2" xfId="33272" xr:uid="{C87E3F1F-16A1-47E4-8789-8FED9A1CD291}"/>
    <cellStyle name="Comma [0] 7 2 2 2 3 6" xfId="51776" xr:uid="{E7DE92EB-CD5C-450B-999E-FAF010D944AD}"/>
    <cellStyle name="Comma [0] 7 2 2 2 3 7" xfId="33261" xr:uid="{F5C94B7E-2D2F-438E-B7A4-9EF90DCB392B}"/>
    <cellStyle name="Comma [0] 7 2 2 2 3 8" xfId="11396" xr:uid="{FC610FC2-F264-479D-A2C3-3D41DAA386D9}"/>
    <cellStyle name="Comma [0] 7 2 2 2 4" xfId="3723" xr:uid="{5F1E1C8C-0374-48ED-8C1C-0D3BFB7517FC}"/>
    <cellStyle name="Comma [0] 7 2 2 2 4 2" xfId="5639" xr:uid="{1AE7212E-B266-4D3E-88C9-0BD09960A366}"/>
    <cellStyle name="Comma [0] 7 2 2 2 4 2 2" xfId="11410" xr:uid="{04E41539-0384-4B58-A42B-A654D1DFE274}"/>
    <cellStyle name="Comma [0] 7 2 2 2 4 2 2 2" xfId="33275" xr:uid="{124F7CBF-B363-41C3-A4ED-203E4BB61749}"/>
    <cellStyle name="Comma [0] 7 2 2 2 4 2 3" xfId="11411" xr:uid="{7E0657C6-33B7-4C07-847D-680F7008B368}"/>
    <cellStyle name="Comma [0] 7 2 2 2 4 2 3 2" xfId="33276" xr:uid="{D2B3C47F-51FF-423E-8E58-B1032452337C}"/>
    <cellStyle name="Comma [0] 7 2 2 2 4 2 4" xfId="11412" xr:uid="{C29B5D71-4ECE-435D-ABF0-BDE3B7C82019}"/>
    <cellStyle name="Comma [0] 7 2 2 2 4 2 4 2" xfId="33277" xr:uid="{F12E5105-E9E8-4265-AC15-1C7A18CECD8A}"/>
    <cellStyle name="Comma [0] 7 2 2 2 4 2 5" xfId="11413" xr:uid="{C68095D1-0128-43C0-A903-20E557A1CE95}"/>
    <cellStyle name="Comma [0] 7 2 2 2 4 2 5 2" xfId="33278" xr:uid="{A83CCE16-794E-4A20-8ED6-BFB53C867AAB}"/>
    <cellStyle name="Comma [0] 7 2 2 2 4 2 6" xfId="55726" xr:uid="{03EA495F-F5B9-48C3-A97E-7576D1F2CDAB}"/>
    <cellStyle name="Comma [0] 7 2 2 2 4 2 7" xfId="33274" xr:uid="{5AD98F03-3533-43CC-893F-60DA84200660}"/>
    <cellStyle name="Comma [0] 7 2 2 2 4 2 8" xfId="11409" xr:uid="{C597DB22-E35F-47CE-9C7E-04CF2C20E769}"/>
    <cellStyle name="Comma [0] 7 2 2 2 4 3" xfId="11414" xr:uid="{2CD0829F-1C00-4D2A-87D3-63573D3A5CEF}"/>
    <cellStyle name="Comma [0] 7 2 2 2 4 3 2" xfId="33279" xr:uid="{3A2CEAB6-A949-44ED-A4F1-3FF5EDF743FB}"/>
    <cellStyle name="Comma [0] 7 2 2 2 4 4" xfId="11415" xr:uid="{02886F6D-95FF-4634-8AA8-B718B5638C72}"/>
    <cellStyle name="Comma [0] 7 2 2 2 4 4 2" xfId="33280" xr:uid="{3EFE2E09-9171-42F9-8986-7122AA603345}"/>
    <cellStyle name="Comma [0] 7 2 2 2 4 5" xfId="11416" xr:uid="{746187E0-50FA-4346-ADF8-8760A198625D}"/>
    <cellStyle name="Comma [0] 7 2 2 2 4 5 2" xfId="33281" xr:uid="{4274D551-59B8-46F1-A9BE-177CF9C78612}"/>
    <cellStyle name="Comma [0] 7 2 2 2 4 6" xfId="11417" xr:uid="{92EFC077-7AC2-4D3E-BE32-026072F00B9A}"/>
    <cellStyle name="Comma [0] 7 2 2 2 4 6 2" xfId="33282" xr:uid="{E1DF1969-2DA0-4738-A44A-4B1781DD0D44}"/>
    <cellStyle name="Comma [0] 7 2 2 2 4 7" xfId="53810" xr:uid="{AA47534E-BD8D-4735-AE0B-C6F269576527}"/>
    <cellStyle name="Comma [0] 7 2 2 2 4 8" xfId="33273" xr:uid="{F738C26D-5718-46EC-A981-21346F29A5D5}"/>
    <cellStyle name="Comma [0] 7 2 2 2 4 9" xfId="11408" xr:uid="{28F62B4A-2874-420E-AA28-D7F08500DBC4}"/>
    <cellStyle name="Comma [0] 7 2 2 2 5" xfId="4396" xr:uid="{9EC0B939-AAFB-474E-A8C7-9B2FF8A66053}"/>
    <cellStyle name="Comma [0] 7 2 2 2 5 2" xfId="11419" xr:uid="{24ECF888-B98B-4A36-B86F-79D517004450}"/>
    <cellStyle name="Comma [0] 7 2 2 2 5 2 2" xfId="33284" xr:uid="{B1055A53-4231-4352-8256-644D2524F1A9}"/>
    <cellStyle name="Comma [0] 7 2 2 2 5 3" xfId="11420" xr:uid="{D31B1AD8-313C-4A3A-89FA-B31A2479B012}"/>
    <cellStyle name="Comma [0] 7 2 2 2 5 3 2" xfId="33285" xr:uid="{B40BBDF8-F67F-4BF6-8E77-A5A0A2199556}"/>
    <cellStyle name="Comma [0] 7 2 2 2 5 4" xfId="11421" xr:uid="{EE478D94-ECCA-4FA5-BE1E-3C385DD50F23}"/>
    <cellStyle name="Comma [0] 7 2 2 2 5 4 2" xfId="33286" xr:uid="{321644B0-8996-459D-B7A8-B8A927314964}"/>
    <cellStyle name="Comma [0] 7 2 2 2 5 5" xfId="11422" xr:uid="{83A42849-9880-4786-8445-EB81CD64608A}"/>
    <cellStyle name="Comma [0] 7 2 2 2 5 5 2" xfId="33287" xr:uid="{9AB848DD-1B98-4B8D-8851-9122C3B1D293}"/>
    <cellStyle name="Comma [0] 7 2 2 2 5 6" xfId="54483" xr:uid="{2850B903-B82E-4533-B104-C90A9C9748BE}"/>
    <cellStyle name="Comma [0] 7 2 2 2 5 7" xfId="33283" xr:uid="{3F658C83-1973-4385-AABC-EBB4F48AE598}"/>
    <cellStyle name="Comma [0] 7 2 2 2 5 8" xfId="11418" xr:uid="{800A347D-C22A-44D2-BC12-020A0397ABFC}"/>
    <cellStyle name="Comma [0] 7 2 2 2 6" xfId="2210" xr:uid="{0D351328-1284-455E-AE7E-353276E4D4C3}"/>
    <cellStyle name="Comma [0] 7 2 2 2 6 2" xfId="11424" xr:uid="{DEE222D7-4185-4D25-AEEF-9735F890469A}"/>
    <cellStyle name="Comma [0] 7 2 2 2 6 2 2" xfId="33289" xr:uid="{44DC7D9E-D030-41B8-9F04-257B1271BE79}"/>
    <cellStyle name="Comma [0] 7 2 2 2 6 3" xfId="11425" xr:uid="{793EF62F-A6DF-4F07-8950-E640BF2AF144}"/>
    <cellStyle name="Comma [0] 7 2 2 2 6 3 2" xfId="33290" xr:uid="{8534B8F1-E367-4BF1-B8D9-5EA37FC77D31}"/>
    <cellStyle name="Comma [0] 7 2 2 2 6 4" xfId="11426" xr:uid="{490461C4-7484-4887-A0BC-1629D2433F97}"/>
    <cellStyle name="Comma [0] 7 2 2 2 6 4 2" xfId="33291" xr:uid="{C93261C9-6E96-4A8E-AB31-6D8847FCEACF}"/>
    <cellStyle name="Comma [0] 7 2 2 2 6 5" xfId="52299" xr:uid="{4E3C8F4C-1D32-4BBB-8A99-99F4556A5CC4}"/>
    <cellStyle name="Comma [0] 7 2 2 2 6 6" xfId="33288" xr:uid="{D2AD0934-B4A6-4366-928B-E4883263399E}"/>
    <cellStyle name="Comma [0] 7 2 2 2 6 7" xfId="11423" xr:uid="{29CFCE7C-0C58-432C-B7A4-B8936E3FB438}"/>
    <cellStyle name="Comma [0] 7 2 2 2 7" xfId="11427" xr:uid="{2ECF83E3-C889-4811-AA73-FD1F8BE5A7B1}"/>
    <cellStyle name="Comma [0] 7 2 2 2 7 2" xfId="33292" xr:uid="{D8D62B34-481B-463B-B3E8-FFD2EBA80954}"/>
    <cellStyle name="Comma [0] 7 2 2 2 8" xfId="11428" xr:uid="{9F30D05E-3BD5-4F6A-8F70-2C4732B77622}"/>
    <cellStyle name="Comma [0] 7 2 2 2 8 2" xfId="33293" xr:uid="{37BDBA0A-4DF1-46F2-A42D-A15F2EA162D2}"/>
    <cellStyle name="Comma [0] 7 2 2 2 9" xfId="50779" xr:uid="{C801820E-AA79-46E2-98F3-421C3FBCDFC1}"/>
    <cellStyle name="Comma [0] 7 2 2 3" xfId="942" xr:uid="{72E0A63F-7A8D-4F9B-9D22-2CCFA431B85D}"/>
    <cellStyle name="Comma [0] 7 2 2 3 2" xfId="4645" xr:uid="{76DECBD0-39AF-418E-B571-FA334B846644}"/>
    <cellStyle name="Comma [0] 7 2 2 3 2 2" xfId="11431" xr:uid="{F2A1DE2F-0A9E-4951-91D3-28EFA60F883C}"/>
    <cellStyle name="Comma [0] 7 2 2 3 2 2 2" xfId="33296" xr:uid="{F38A88E3-A1D9-47A1-864C-7E1D53B13FA6}"/>
    <cellStyle name="Comma [0] 7 2 2 3 2 3" xfId="11432" xr:uid="{5AD62738-C0AE-43F8-9541-1D5B2997B870}"/>
    <cellStyle name="Comma [0] 7 2 2 3 2 3 2" xfId="33297" xr:uid="{51834964-9309-48C2-B3B2-E46DE37991F2}"/>
    <cellStyle name="Comma [0] 7 2 2 3 2 4" xfId="11433" xr:uid="{66DB09B9-9FC8-473E-8281-0DAEF78410CF}"/>
    <cellStyle name="Comma [0] 7 2 2 3 2 4 2" xfId="33298" xr:uid="{A988E645-FD14-4AEA-8C9D-B5284E707DE3}"/>
    <cellStyle name="Comma [0] 7 2 2 3 2 5" xfId="11434" xr:uid="{A2FF8CB2-294D-4AF8-A56D-FB3D3C0BF113}"/>
    <cellStyle name="Comma [0] 7 2 2 3 2 5 2" xfId="33299" xr:uid="{D747A34F-9229-461C-9414-5F621EB96C85}"/>
    <cellStyle name="Comma [0] 7 2 2 3 2 6" xfId="54732" xr:uid="{39628DB1-1D1C-4A34-B58B-D3254014E938}"/>
    <cellStyle name="Comma [0] 7 2 2 3 2 7" xfId="33295" xr:uid="{A80437EE-7F34-4176-8A30-944EA11D3C6B}"/>
    <cellStyle name="Comma [0] 7 2 2 3 2 8" xfId="11430" xr:uid="{1823AFF7-FF82-4190-9417-5DCC9CA4F52F}"/>
    <cellStyle name="Comma [0] 7 2 2 3 3" xfId="2980" xr:uid="{A8E2650F-8E89-4A7C-8BB7-970BE48909FD}"/>
    <cellStyle name="Comma [0] 7 2 2 3 3 2" xfId="11436" xr:uid="{212EC4F9-2150-4995-A82F-E9D3AF11DA2A}"/>
    <cellStyle name="Comma [0] 7 2 2 3 3 2 2" xfId="33301" xr:uid="{1507A840-EDC4-4785-AB97-BEC8259B1C54}"/>
    <cellStyle name="Comma [0] 7 2 2 3 3 3" xfId="11437" xr:uid="{359BDD8F-56D2-4ADF-A7B2-D856FD431EE7}"/>
    <cellStyle name="Comma [0] 7 2 2 3 3 3 2" xfId="33302" xr:uid="{2289A392-1023-444B-980E-B49B2DCA742F}"/>
    <cellStyle name="Comma [0] 7 2 2 3 3 4" xfId="11438" xr:uid="{51283ED1-93C4-4D34-A521-00273EA31FEF}"/>
    <cellStyle name="Comma [0] 7 2 2 3 3 4 2" xfId="33303" xr:uid="{B527B0E2-E715-41D1-AF03-281681C6CE24}"/>
    <cellStyle name="Comma [0] 7 2 2 3 3 5" xfId="53067" xr:uid="{76EBAADE-50D2-4795-9F72-CC947B9E1656}"/>
    <cellStyle name="Comma [0] 7 2 2 3 3 6" xfId="33300" xr:uid="{F0E241C7-685D-4ED5-9C0E-CC52EA0AF8C0}"/>
    <cellStyle name="Comma [0] 7 2 2 3 3 7" xfId="11435" xr:uid="{A54590BF-B351-4E0A-A531-FEC0BA8BA81E}"/>
    <cellStyle name="Comma [0] 7 2 2 3 4" xfId="11439" xr:uid="{70E67C22-8ADA-41FF-AC18-BFE00A90F536}"/>
    <cellStyle name="Comma [0] 7 2 2 3 4 2" xfId="33304" xr:uid="{04DD800D-A0A4-49B0-81A6-9592F2DA3053}"/>
    <cellStyle name="Comma [0] 7 2 2 3 5" xfId="11440" xr:uid="{8FD77053-700D-4C4B-AD39-10F10FA1F5E9}"/>
    <cellStyle name="Comma [0] 7 2 2 3 5 2" xfId="33305" xr:uid="{DB6529E2-27D3-4B09-AE7F-3FCFB1527EB4}"/>
    <cellStyle name="Comma [0] 7 2 2 3 6" xfId="51034" xr:uid="{729428D9-222C-4D8D-97D2-2A3B9B28AA47}"/>
    <cellStyle name="Comma [0] 7 2 2 3 7" xfId="33294" xr:uid="{59C6B1B9-AE98-40DB-89F7-04C717A7F167}"/>
    <cellStyle name="Comma [0] 7 2 2 3 8" xfId="11429" xr:uid="{99788EB0-5BB3-4095-854F-AC132B954E73}"/>
    <cellStyle name="Comma [0] 7 2 2 4" xfId="1437" xr:uid="{47AFFA3E-2AE2-47DF-A5BE-FC421AE3BF4E}"/>
    <cellStyle name="Comma [0] 7 2 2 4 2" xfId="5087" xr:uid="{723F7F63-5189-44B8-9DDE-03C764FE9797}"/>
    <cellStyle name="Comma [0] 7 2 2 4 2 2" xfId="11443" xr:uid="{A8F2A210-4056-4016-9CA0-CD11924427B1}"/>
    <cellStyle name="Comma [0] 7 2 2 4 2 2 2" xfId="33308" xr:uid="{0786329B-3DA7-4619-9CA4-87F5285471FA}"/>
    <cellStyle name="Comma [0] 7 2 2 4 2 3" xfId="11444" xr:uid="{39B7CB06-BA47-4C74-8A77-B5FBFA128B1E}"/>
    <cellStyle name="Comma [0] 7 2 2 4 2 3 2" xfId="33309" xr:uid="{C18E0DDC-5DE0-4AEA-8115-4ECF149AFE65}"/>
    <cellStyle name="Comma [0] 7 2 2 4 2 4" xfId="11445" xr:uid="{ED2915E7-2562-437B-8C91-8D007CC791C5}"/>
    <cellStyle name="Comma [0] 7 2 2 4 2 4 2" xfId="33310" xr:uid="{D929EE23-0352-42DB-ABC6-8DEC7C447501}"/>
    <cellStyle name="Comma [0] 7 2 2 4 2 5" xfId="11446" xr:uid="{48F3F6E3-65ED-40D4-B844-50EFF29262D4}"/>
    <cellStyle name="Comma [0] 7 2 2 4 2 5 2" xfId="33311" xr:uid="{F318A2C2-D7AE-4B36-A102-F72D311B7239}"/>
    <cellStyle name="Comma [0] 7 2 2 4 2 6" xfId="55174" xr:uid="{51080E77-C01B-4FE0-9B98-40E47010789E}"/>
    <cellStyle name="Comma [0] 7 2 2 4 2 7" xfId="33307" xr:uid="{38B88D6D-3A98-41A0-BD8D-62442B2E7637}"/>
    <cellStyle name="Comma [0] 7 2 2 4 2 8" xfId="11442" xr:uid="{1B6BE3E2-9CB4-4A5F-A25F-9847ADF17968}"/>
    <cellStyle name="Comma [0] 7 2 2 4 3" xfId="2483" xr:uid="{87243371-F8F5-4592-94C7-4F39E39E562C}"/>
    <cellStyle name="Comma [0] 7 2 2 4 3 2" xfId="11448" xr:uid="{0C923C7B-E3C4-43CC-8988-B2EF136482D1}"/>
    <cellStyle name="Comma [0] 7 2 2 4 3 2 2" xfId="33313" xr:uid="{34CC5938-4888-411F-A415-3CB0D89AF87A}"/>
    <cellStyle name="Comma [0] 7 2 2 4 3 3" xfId="11449" xr:uid="{0EE00BFC-399B-4ECE-909A-9D7F7541A571}"/>
    <cellStyle name="Comma [0] 7 2 2 4 3 3 2" xfId="33314" xr:uid="{89752CF0-00C7-4894-AB52-746DF1927FEE}"/>
    <cellStyle name="Comma [0] 7 2 2 4 3 4" xfId="11450" xr:uid="{C3870869-6316-4351-B5B4-84C4ACD75FEB}"/>
    <cellStyle name="Comma [0] 7 2 2 4 3 4 2" xfId="33315" xr:uid="{DED59C42-0EA9-48A9-B3E7-CE2B7AC72836}"/>
    <cellStyle name="Comma [0] 7 2 2 4 3 5" xfId="52571" xr:uid="{BED61D60-DF95-45B0-B3CB-E92F88C6AD56}"/>
    <cellStyle name="Comma [0] 7 2 2 4 3 6" xfId="33312" xr:uid="{F9E35ED6-B915-46FD-8E49-045D082D619B}"/>
    <cellStyle name="Comma [0] 7 2 2 4 3 7" xfId="11447" xr:uid="{7C92F055-E317-4361-AB2B-348F6A2029F5}"/>
    <cellStyle name="Comma [0] 7 2 2 4 4" xfId="11451" xr:uid="{9FFEEA68-EAE3-4512-8395-02314B420953}"/>
    <cellStyle name="Comma [0] 7 2 2 4 4 2" xfId="33316" xr:uid="{99C1DF51-5DDE-4D65-867A-CF1B76892425}"/>
    <cellStyle name="Comma [0] 7 2 2 4 5" xfId="11452" xr:uid="{2EA69535-DD88-4752-A054-06E65E51898A}"/>
    <cellStyle name="Comma [0] 7 2 2 4 5 2" xfId="33317" xr:uid="{04542E18-A10C-45DB-B767-B659669DF1F3}"/>
    <cellStyle name="Comma [0] 7 2 2 4 6" xfId="51529" xr:uid="{B66021AE-136F-4E4B-B2D6-51E898B66DB8}"/>
    <cellStyle name="Comma [0] 7 2 2 4 7" xfId="33306" xr:uid="{E33AD559-9FF6-4345-B761-6503D2666487}"/>
    <cellStyle name="Comma [0] 7 2 2 4 8" xfId="11441" xr:uid="{418249F1-7094-48FC-846B-B8C0421F2F47}"/>
    <cellStyle name="Comma [0] 7 2 2 5" xfId="3475" xr:uid="{94A8EB11-E170-4939-BB3A-F388286E2CF2}"/>
    <cellStyle name="Comma [0] 7 2 2 5 2" xfId="5455" xr:uid="{8521AB9B-3EDA-432E-B9C0-BC408C48B992}"/>
    <cellStyle name="Comma [0] 7 2 2 5 2 2" xfId="11455" xr:uid="{DCF1BE32-81FF-4A5A-9B73-7EC33FCCEAB4}"/>
    <cellStyle name="Comma [0] 7 2 2 5 2 2 2" xfId="33320" xr:uid="{943B0A83-730A-479B-B54B-DFC326B67072}"/>
    <cellStyle name="Comma [0] 7 2 2 5 2 3" xfId="11456" xr:uid="{D272B850-883F-4326-8C72-A549598CFE01}"/>
    <cellStyle name="Comma [0] 7 2 2 5 2 3 2" xfId="33321" xr:uid="{C70F7486-8FCF-4557-B1CD-0D3D6D1F1D11}"/>
    <cellStyle name="Comma [0] 7 2 2 5 2 4" xfId="11457" xr:uid="{AF338249-E105-49D2-AE9F-FC85CE997758}"/>
    <cellStyle name="Comma [0] 7 2 2 5 2 4 2" xfId="33322" xr:uid="{B2C8784E-E729-49C0-ADBC-9DE7047C60C5}"/>
    <cellStyle name="Comma [0] 7 2 2 5 2 5" xfId="11458" xr:uid="{FFEE3F5B-0589-43DF-9BB8-EB0CF7B64FB4}"/>
    <cellStyle name="Comma [0] 7 2 2 5 2 5 2" xfId="33323" xr:uid="{82AEBC29-7D05-4463-80B0-8D895A605EC5}"/>
    <cellStyle name="Comma [0] 7 2 2 5 2 6" xfId="55542" xr:uid="{FB551E3C-6304-4FAB-8E96-04ECC10C777C}"/>
    <cellStyle name="Comma [0] 7 2 2 5 2 7" xfId="33319" xr:uid="{0D57ECBB-E730-4466-8CBD-CA8372D1CC14}"/>
    <cellStyle name="Comma [0] 7 2 2 5 2 8" xfId="11454" xr:uid="{C4983575-1465-406B-BB5E-E4000EA8C242}"/>
    <cellStyle name="Comma [0] 7 2 2 5 3" xfId="11459" xr:uid="{EDDD3CBC-1089-4EAC-978C-C6D705CB344F}"/>
    <cellStyle name="Comma [0] 7 2 2 5 3 2" xfId="33324" xr:uid="{4FA95F49-4ACF-4B86-935D-77D1713F148F}"/>
    <cellStyle name="Comma [0] 7 2 2 5 4" xfId="11460" xr:uid="{20D61DE6-6F87-4A4E-BF44-BF3E76B1E90E}"/>
    <cellStyle name="Comma [0] 7 2 2 5 4 2" xfId="33325" xr:uid="{3F0D0E0B-7860-45F4-A811-49DBE3EA7EC0}"/>
    <cellStyle name="Comma [0] 7 2 2 5 5" xfId="11461" xr:uid="{75CBCC7B-5DA9-4B56-AC07-D20FF2B58479}"/>
    <cellStyle name="Comma [0] 7 2 2 5 5 2" xfId="33326" xr:uid="{3C2CE7B6-6506-4EFE-82A8-972520C9D7A2}"/>
    <cellStyle name="Comma [0] 7 2 2 5 6" xfId="11462" xr:uid="{046DEE74-8D08-42F6-8D84-4826DE13CA4F}"/>
    <cellStyle name="Comma [0] 7 2 2 5 6 2" xfId="33327" xr:uid="{FE214C03-94D1-457F-B75E-0AB607707176}"/>
    <cellStyle name="Comma [0] 7 2 2 5 7" xfId="53562" xr:uid="{98B671FD-FB18-43EB-9403-DE6807D0F3E3}"/>
    <cellStyle name="Comma [0] 7 2 2 5 8" xfId="33318" xr:uid="{AF9CE785-599A-4403-BAC7-E1AECE9CBFC8}"/>
    <cellStyle name="Comma [0] 7 2 2 5 9" xfId="11453" xr:uid="{DFC0E3FE-CABB-40DD-AFDB-70CB3B4D5FB5}"/>
    <cellStyle name="Comma [0] 7 2 2 6" xfId="4140" xr:uid="{671A4A89-90B2-4CAA-89FB-A71028627BC6}"/>
    <cellStyle name="Comma [0] 7 2 2 6 2" xfId="11464" xr:uid="{AEFBC000-D1A5-4A80-A053-C583DB2652FC}"/>
    <cellStyle name="Comma [0] 7 2 2 6 2 2" xfId="33329" xr:uid="{84A30C85-6AE6-41C7-AE1F-7777207B2F1D}"/>
    <cellStyle name="Comma [0] 7 2 2 6 3" xfId="11465" xr:uid="{EAEC30B9-DDFB-4DE1-B53D-A53D8A6E6505}"/>
    <cellStyle name="Comma [0] 7 2 2 6 3 2" xfId="33330" xr:uid="{D05DF356-FF84-41D8-A220-4A152D78184D}"/>
    <cellStyle name="Comma [0] 7 2 2 6 4" xfId="11466" xr:uid="{E790403B-3CCB-43E0-832B-F742B6F2AFD9}"/>
    <cellStyle name="Comma [0] 7 2 2 6 4 2" xfId="33331" xr:uid="{153185AF-1B86-42E4-8B90-9D82D359FFE4}"/>
    <cellStyle name="Comma [0] 7 2 2 6 5" xfId="11467" xr:uid="{E1AD6764-798D-4A4A-9A85-28C8DE396D3D}"/>
    <cellStyle name="Comma [0] 7 2 2 6 5 2" xfId="33332" xr:uid="{4106F483-28CA-4998-BBBB-CAB9AD2F2AF9}"/>
    <cellStyle name="Comma [0] 7 2 2 6 6" xfId="54227" xr:uid="{8E011633-A719-418C-B31F-308D2CDA4FED}"/>
    <cellStyle name="Comma [0] 7 2 2 6 7" xfId="33328" xr:uid="{5FABC8F6-F53B-40E2-8A2E-811921CB9B7B}"/>
    <cellStyle name="Comma [0] 7 2 2 6 8" xfId="11463" xr:uid="{53BA5493-D05A-42C8-B318-1F41A3DC8A25}"/>
    <cellStyle name="Comma [0] 7 2 2 7" xfId="1963" xr:uid="{EDE2C5A9-9014-4F06-81F4-CE78128E5B94}"/>
    <cellStyle name="Comma [0] 7 2 2 7 2" xfId="11469" xr:uid="{EB1D73AE-5B8F-4B0F-8758-8B2D9ABB522B}"/>
    <cellStyle name="Comma [0] 7 2 2 7 2 2" xfId="33334" xr:uid="{C2DD1B68-76FF-43F4-8D51-A9F98CB9102B}"/>
    <cellStyle name="Comma [0] 7 2 2 7 3" xfId="11470" xr:uid="{14E2C5E2-E841-409E-A063-35082C08C076}"/>
    <cellStyle name="Comma [0] 7 2 2 7 3 2" xfId="33335" xr:uid="{E457257D-EC8E-4AAD-A110-B5A9B0AB3127}"/>
    <cellStyle name="Comma [0] 7 2 2 7 4" xfId="11471" xr:uid="{931630E0-A6D3-4117-9945-8579D65A45B7}"/>
    <cellStyle name="Comma [0] 7 2 2 7 4 2" xfId="33336" xr:uid="{59193D82-0B08-4437-AF15-D3CAD9E66C7E}"/>
    <cellStyle name="Comma [0] 7 2 2 7 5" xfId="52052" xr:uid="{A509D46C-797F-4105-9EA4-1F14B0576A42}"/>
    <cellStyle name="Comma [0] 7 2 2 7 6" xfId="33333" xr:uid="{D6062B5B-C391-4D4B-90E9-8E1BB1DA18F1}"/>
    <cellStyle name="Comma [0] 7 2 2 7 7" xfId="11468" xr:uid="{3D98581C-678C-4D85-95E3-AAD1AC2956B7}"/>
    <cellStyle name="Comma [0] 7 2 2 8" xfId="11472" xr:uid="{6DB291FC-2922-4EC8-889B-762D3B97F850}"/>
    <cellStyle name="Comma [0] 7 2 2 8 2" xfId="33337" xr:uid="{02827AC1-755F-4A5C-BB21-CA60D8F0F098}"/>
    <cellStyle name="Comma [0] 7 2 2 9" xfId="11473" xr:uid="{21485ED7-A663-4504-AA51-F5D9D0276970}"/>
    <cellStyle name="Comma [0] 7 2 2 9 2" xfId="33338" xr:uid="{B13023C6-DAB5-420A-9CF0-6F4E11FF0EA7}"/>
    <cellStyle name="Comma [0] 7 2 3" xfId="562" xr:uid="{7E7433CF-873C-4AC5-8967-A556EA49DAA6}"/>
    <cellStyle name="Comma [0] 7 2 3 10" xfId="33339" xr:uid="{E9FC4904-C218-4A9A-9B53-376360040E97}"/>
    <cellStyle name="Comma [0] 7 2 3 11" xfId="11474" xr:uid="{A0232B8B-A1EA-44D2-92A7-7D80E0C5CC9B}"/>
    <cellStyle name="Comma [0] 7 2 3 2" xfId="1067" xr:uid="{46572978-28C2-4CE0-9DFB-09C991758DC7}"/>
    <cellStyle name="Comma [0] 7 2 3 2 2" xfId="4770" xr:uid="{7DAEA95F-30DC-4504-8B32-A6CBACE5A38D}"/>
    <cellStyle name="Comma [0] 7 2 3 2 2 2" xfId="11477" xr:uid="{3651E224-4913-48DA-88EF-F686656B1AF1}"/>
    <cellStyle name="Comma [0] 7 2 3 2 2 2 2" xfId="33342" xr:uid="{1FE11DD0-6F07-4A46-874D-148CF2B4BA02}"/>
    <cellStyle name="Comma [0] 7 2 3 2 2 3" xfId="11478" xr:uid="{62EC5843-E7F4-423A-8BF0-5E36455872AD}"/>
    <cellStyle name="Comma [0] 7 2 3 2 2 3 2" xfId="33343" xr:uid="{DA5D3E38-15CA-4376-8D73-E3AE83AE3B9D}"/>
    <cellStyle name="Comma [0] 7 2 3 2 2 4" xfId="11479" xr:uid="{A2D07D36-98AF-4540-9BC5-EEA1BEED9C30}"/>
    <cellStyle name="Comma [0] 7 2 3 2 2 4 2" xfId="33344" xr:uid="{6AEB3D8B-D459-40EE-9B31-3DDC8CBADE46}"/>
    <cellStyle name="Comma [0] 7 2 3 2 2 5" xfId="11480" xr:uid="{D7BAAE5D-6E5A-457A-BFB9-715E1513B017}"/>
    <cellStyle name="Comma [0] 7 2 3 2 2 5 2" xfId="33345" xr:uid="{BBB64734-6D13-47A8-9811-8DFDCADBF0D3}"/>
    <cellStyle name="Comma [0] 7 2 3 2 2 6" xfId="54857" xr:uid="{E851B449-49E4-4DAC-BC23-D663095C2B61}"/>
    <cellStyle name="Comma [0] 7 2 3 2 2 7" xfId="33341" xr:uid="{F0021E54-F436-4392-AE9A-D5E63400E4B1}"/>
    <cellStyle name="Comma [0] 7 2 3 2 2 8" xfId="11476" xr:uid="{56360131-6B32-48B7-AC93-E0F0A7CC9833}"/>
    <cellStyle name="Comma [0] 7 2 3 2 3" xfId="3105" xr:uid="{10E89B57-EC4C-47DE-B4B0-5368F99A8F68}"/>
    <cellStyle name="Comma [0] 7 2 3 2 3 2" xfId="11482" xr:uid="{201AD6AF-4CCD-4488-B152-D4C587661BE2}"/>
    <cellStyle name="Comma [0] 7 2 3 2 3 2 2" xfId="33347" xr:uid="{8CB3BE86-B1CD-40AC-90E4-2EEF714E8D59}"/>
    <cellStyle name="Comma [0] 7 2 3 2 3 3" xfId="11483" xr:uid="{0C4134EF-F25A-489E-84DD-60450CF02AA9}"/>
    <cellStyle name="Comma [0] 7 2 3 2 3 3 2" xfId="33348" xr:uid="{97C87C7D-DEAA-459B-89F5-ACA379340362}"/>
    <cellStyle name="Comma [0] 7 2 3 2 3 4" xfId="11484" xr:uid="{1034AA7A-5E83-4E5F-ACF8-46BC14C5E443}"/>
    <cellStyle name="Comma [0] 7 2 3 2 3 4 2" xfId="33349" xr:uid="{57ABED4F-C11E-4B89-9DBA-B57F66693662}"/>
    <cellStyle name="Comma [0] 7 2 3 2 3 5" xfId="53192" xr:uid="{1FEB1833-1869-4098-80C0-EE675342A7C6}"/>
    <cellStyle name="Comma [0] 7 2 3 2 3 6" xfId="33346" xr:uid="{406FF0F4-241F-424A-80CB-30450B3453A4}"/>
    <cellStyle name="Comma [0] 7 2 3 2 3 7" xfId="11481" xr:uid="{ABF6168A-89EE-4D22-BFCF-F4A8D2EC8958}"/>
    <cellStyle name="Comma [0] 7 2 3 2 4" xfId="11485" xr:uid="{64DF7DCE-20A0-4B2B-97AD-8CD8AE5F3337}"/>
    <cellStyle name="Comma [0] 7 2 3 2 4 2" xfId="33350" xr:uid="{8B567A50-BEDE-4D7D-94C1-E6C7D19934E1}"/>
    <cellStyle name="Comma [0] 7 2 3 2 5" xfId="11486" xr:uid="{F6A6E53D-5277-4A58-B2F5-70D479C2127F}"/>
    <cellStyle name="Comma [0] 7 2 3 2 5 2" xfId="33351" xr:uid="{70120004-3F5D-43E7-99EF-35F3E781B73D}"/>
    <cellStyle name="Comma [0] 7 2 3 2 6" xfId="51159" xr:uid="{E599DF6C-6A23-4A3F-9FE5-DE5FD99A7633}"/>
    <cellStyle name="Comma [0] 7 2 3 2 7" xfId="33340" xr:uid="{F2C9558A-9558-4117-9C4C-8A3E4FD18759}"/>
    <cellStyle name="Comma [0] 7 2 3 2 8" xfId="11475" xr:uid="{13622B12-F1B5-4023-B598-94548A8DF32A}"/>
    <cellStyle name="Comma [0] 7 2 3 3" xfId="1561" xr:uid="{9D325232-FBF8-4598-97D5-43ACF7898E64}"/>
    <cellStyle name="Comma [0] 7 2 3 3 2" xfId="5179" xr:uid="{FFF1E681-A699-4584-AE6B-D3EBF5B69B74}"/>
    <cellStyle name="Comma [0] 7 2 3 3 2 2" xfId="11489" xr:uid="{C75D256A-D3B8-4218-A966-0E8DF4F53DE3}"/>
    <cellStyle name="Comma [0] 7 2 3 3 2 2 2" xfId="33354" xr:uid="{22E64B49-C4A6-436A-902A-0DE84B632914}"/>
    <cellStyle name="Comma [0] 7 2 3 3 2 3" xfId="11490" xr:uid="{9086E361-F68D-420B-A8D1-C386D7265716}"/>
    <cellStyle name="Comma [0] 7 2 3 3 2 3 2" xfId="33355" xr:uid="{44864901-434C-4EC5-ABA9-F8AA6521E647}"/>
    <cellStyle name="Comma [0] 7 2 3 3 2 4" xfId="11491" xr:uid="{C258BB87-3643-43B9-B117-62818B590CCD}"/>
    <cellStyle name="Comma [0] 7 2 3 3 2 4 2" xfId="33356" xr:uid="{4329D551-8A85-4DFF-83C9-AC6B8CFDBC4F}"/>
    <cellStyle name="Comma [0] 7 2 3 3 2 5" xfId="11492" xr:uid="{E8FC9683-7819-4624-BDE9-734E164BA077}"/>
    <cellStyle name="Comma [0] 7 2 3 3 2 5 2" xfId="33357" xr:uid="{BE03EFFF-69DD-4557-8456-E03522A791F7}"/>
    <cellStyle name="Comma [0] 7 2 3 3 2 6" xfId="55266" xr:uid="{F8445FEE-CEF7-48D5-9828-4436FBE19E99}"/>
    <cellStyle name="Comma [0] 7 2 3 3 2 7" xfId="33353" xr:uid="{8CAFC7E7-7371-495A-9D74-F958198CD48E}"/>
    <cellStyle name="Comma [0] 7 2 3 3 2 8" xfId="11488" xr:uid="{02FAAADF-FB47-4220-A418-B5AE36503A4B}"/>
    <cellStyle name="Comma [0] 7 2 3 3 3" xfId="2608" xr:uid="{E432CDAA-DBEF-4FF3-80BA-22BD583B58D1}"/>
    <cellStyle name="Comma [0] 7 2 3 3 3 2" xfId="11494" xr:uid="{D71EF9A0-E8F3-4D68-8A65-51FE85F65765}"/>
    <cellStyle name="Comma [0] 7 2 3 3 3 2 2" xfId="33359" xr:uid="{6B8087FB-7A62-4CA2-A7C9-54B05D8C2874}"/>
    <cellStyle name="Comma [0] 7 2 3 3 3 3" xfId="11495" xr:uid="{B850135B-0F49-4BCE-987D-A3B4F47422C2}"/>
    <cellStyle name="Comma [0] 7 2 3 3 3 3 2" xfId="33360" xr:uid="{E22C03DD-06D6-49DA-A750-040829161FBF}"/>
    <cellStyle name="Comma [0] 7 2 3 3 3 4" xfId="11496" xr:uid="{CEAED2E3-6B1C-4E9D-A7F9-5F2684501AE6}"/>
    <cellStyle name="Comma [0] 7 2 3 3 3 4 2" xfId="33361" xr:uid="{1BFA4A1A-CA6C-4BD2-B925-2EC318565D60}"/>
    <cellStyle name="Comma [0] 7 2 3 3 3 5" xfId="52696" xr:uid="{C570A234-51D9-4332-BF6B-815E6D5D4A3D}"/>
    <cellStyle name="Comma [0] 7 2 3 3 3 6" xfId="33358" xr:uid="{8C0ECC81-1F3D-4950-9DE6-A21FD73E7A5B}"/>
    <cellStyle name="Comma [0] 7 2 3 3 3 7" xfId="11493" xr:uid="{FC9DDAC7-92B2-4566-BEBE-3B772DBE52C7}"/>
    <cellStyle name="Comma [0] 7 2 3 3 4" xfId="11497" xr:uid="{A6808FBC-5A74-4DF1-A072-B09751AF6C14}"/>
    <cellStyle name="Comma [0] 7 2 3 3 4 2" xfId="33362" xr:uid="{D68B5C7D-C788-4E8C-B52D-78153FB44AF7}"/>
    <cellStyle name="Comma [0] 7 2 3 3 5" xfId="11498" xr:uid="{93233555-42C6-4F8B-9202-DD1E94A0E232}"/>
    <cellStyle name="Comma [0] 7 2 3 3 5 2" xfId="33363" xr:uid="{DE5A60CF-D4A9-44B3-B954-E1D7A9645138}"/>
    <cellStyle name="Comma [0] 7 2 3 3 6" xfId="51653" xr:uid="{58F61248-D59B-45B4-A887-E4973256973E}"/>
    <cellStyle name="Comma [0] 7 2 3 3 7" xfId="33352" xr:uid="{54415F20-E4C4-4F00-A6DF-B4CDA3983B15}"/>
    <cellStyle name="Comma [0] 7 2 3 3 8" xfId="11487" xr:uid="{6B626EDE-DC51-4D9F-963A-E59A795CD21A}"/>
    <cellStyle name="Comma [0] 7 2 3 4" xfId="3600" xr:uid="{2EC4D337-2C69-44F3-AAA5-E2F00066F01C}"/>
    <cellStyle name="Comma [0] 7 2 3 4 2" xfId="5547" xr:uid="{D3D4B4CF-0FFE-4C48-828F-EF698B29F013}"/>
    <cellStyle name="Comma [0] 7 2 3 4 2 2" xfId="11501" xr:uid="{B53CD130-FB7B-4B4B-A375-573F50596CBA}"/>
    <cellStyle name="Comma [0] 7 2 3 4 2 2 2" xfId="33366" xr:uid="{3406BE72-3D1C-4D37-BE85-125D7A36AD07}"/>
    <cellStyle name="Comma [0] 7 2 3 4 2 3" xfId="11502" xr:uid="{3173A299-CC4E-435C-8FCB-E7C7BC51092F}"/>
    <cellStyle name="Comma [0] 7 2 3 4 2 3 2" xfId="33367" xr:uid="{B9B7AC60-316B-4143-B0EE-0A4EFF1DDE9F}"/>
    <cellStyle name="Comma [0] 7 2 3 4 2 4" xfId="11503" xr:uid="{8D4CC1DD-E867-4BEC-B323-18DBC7A51236}"/>
    <cellStyle name="Comma [0] 7 2 3 4 2 4 2" xfId="33368" xr:uid="{67FB7A2E-B15B-4342-9EB7-1A74151CB6D4}"/>
    <cellStyle name="Comma [0] 7 2 3 4 2 5" xfId="11504" xr:uid="{307EC6AE-09EF-4010-B4D3-03663669FC9D}"/>
    <cellStyle name="Comma [0] 7 2 3 4 2 5 2" xfId="33369" xr:uid="{B405D57A-9ABE-4A97-8F89-BC4051C362E5}"/>
    <cellStyle name="Comma [0] 7 2 3 4 2 6" xfId="55634" xr:uid="{105C4E96-8BB1-4F04-9EEE-E2C23DAA6CEB}"/>
    <cellStyle name="Comma [0] 7 2 3 4 2 7" xfId="33365" xr:uid="{E3319EE1-379E-44D9-8214-A9DD98451673}"/>
    <cellStyle name="Comma [0] 7 2 3 4 2 8" xfId="11500" xr:uid="{E7265BB0-0447-4827-AFF1-5BD64454413F}"/>
    <cellStyle name="Comma [0] 7 2 3 4 3" xfId="11505" xr:uid="{93EF5628-C5C0-4081-A6C9-FD24C2A56560}"/>
    <cellStyle name="Comma [0] 7 2 3 4 3 2" xfId="33370" xr:uid="{34279602-447A-4F0E-98C4-979C1BFB0131}"/>
    <cellStyle name="Comma [0] 7 2 3 4 4" xfId="11506" xr:uid="{67FB46C3-B64B-496E-B615-8709E6387034}"/>
    <cellStyle name="Comma [0] 7 2 3 4 4 2" xfId="33371" xr:uid="{03974FA2-71E1-45E2-BE91-96183DC089E3}"/>
    <cellStyle name="Comma [0] 7 2 3 4 5" xfId="11507" xr:uid="{B3593DF5-B031-48DE-8FCA-8A5FA0EFAC61}"/>
    <cellStyle name="Comma [0] 7 2 3 4 5 2" xfId="33372" xr:uid="{4A1B6E5B-0150-4C55-9F00-EECCB64A2E7A}"/>
    <cellStyle name="Comma [0] 7 2 3 4 6" xfId="11508" xr:uid="{DA97EB5C-BBE8-4E6F-BB27-1685282F4DCA}"/>
    <cellStyle name="Comma [0] 7 2 3 4 6 2" xfId="33373" xr:uid="{50A16901-171D-4BA8-9EB1-63FA2FF2E29C}"/>
    <cellStyle name="Comma [0] 7 2 3 4 7" xfId="53687" xr:uid="{23A5A59C-828C-4751-856B-50EFA2F08658}"/>
    <cellStyle name="Comma [0] 7 2 3 4 8" xfId="33364" xr:uid="{C6B90214-4435-40C5-8040-04E55A13B393}"/>
    <cellStyle name="Comma [0] 7 2 3 4 9" xfId="11499" xr:uid="{11A76D17-B927-497E-946B-53D7DEE6E0FF}"/>
    <cellStyle name="Comma [0] 7 2 3 5" xfId="4273" xr:uid="{9F9778D6-2779-45BD-B40E-D444CD19AD7D}"/>
    <cellStyle name="Comma [0] 7 2 3 5 2" xfId="11510" xr:uid="{3B2EEFA7-42BE-49AA-95AE-DAFA0F2A04D4}"/>
    <cellStyle name="Comma [0] 7 2 3 5 2 2" xfId="33375" xr:uid="{0818AA88-BE72-43AB-8147-96B8B344FB28}"/>
    <cellStyle name="Comma [0] 7 2 3 5 3" xfId="11511" xr:uid="{CFAA8F24-46B9-4EAA-A27A-4BA1730C1DAC}"/>
    <cellStyle name="Comma [0] 7 2 3 5 3 2" xfId="33376" xr:uid="{C30882D1-FA3B-46E0-B6C8-908B5DFFB595}"/>
    <cellStyle name="Comma [0] 7 2 3 5 4" xfId="11512" xr:uid="{CD55DA63-48A7-409D-B66C-CD24BD49E29B}"/>
    <cellStyle name="Comma [0] 7 2 3 5 4 2" xfId="33377" xr:uid="{82A72124-974A-43F1-9D22-7B22580398C0}"/>
    <cellStyle name="Comma [0] 7 2 3 5 5" xfId="11513" xr:uid="{9C6A566E-7012-4316-BACE-061B52D662C0}"/>
    <cellStyle name="Comma [0] 7 2 3 5 5 2" xfId="33378" xr:uid="{62AE2161-4EE5-4D50-8209-E5A330FDDC0A}"/>
    <cellStyle name="Comma [0] 7 2 3 5 6" xfId="54360" xr:uid="{E4D96645-8C35-4571-A29C-F88BABBA46E6}"/>
    <cellStyle name="Comma [0] 7 2 3 5 7" xfId="33374" xr:uid="{1324A404-70E7-4A0D-A87C-1884785A47AA}"/>
    <cellStyle name="Comma [0] 7 2 3 5 8" xfId="11509" xr:uid="{E606E97B-5FF7-4AE0-B7B4-4E7E62397D41}"/>
    <cellStyle name="Comma [0] 7 2 3 6" xfId="2087" xr:uid="{2F5CE2C6-6C51-4B19-836D-C538A938335C}"/>
    <cellStyle name="Comma [0] 7 2 3 6 2" xfId="11515" xr:uid="{EAF6B950-59E1-4989-90BC-B7E9143797EC}"/>
    <cellStyle name="Comma [0] 7 2 3 6 2 2" xfId="33380" xr:uid="{97732D77-D819-4484-BB2A-165F21C7DA04}"/>
    <cellStyle name="Comma [0] 7 2 3 6 3" xfId="11516" xr:uid="{22E743A0-A901-4468-A7A6-F6A471A5DE98}"/>
    <cellStyle name="Comma [0] 7 2 3 6 3 2" xfId="33381" xr:uid="{B0404708-BE82-400D-8438-4554BEF2E37E}"/>
    <cellStyle name="Comma [0] 7 2 3 6 4" xfId="11517" xr:uid="{552E8175-5EE9-49E1-A721-C74E5E94DA5D}"/>
    <cellStyle name="Comma [0] 7 2 3 6 4 2" xfId="33382" xr:uid="{2FAB6715-3035-4425-B55D-BFE625DF4F40}"/>
    <cellStyle name="Comma [0] 7 2 3 6 5" xfId="52176" xr:uid="{8A160C63-D195-4C7C-920F-47F9978ABCA5}"/>
    <cellStyle name="Comma [0] 7 2 3 6 6" xfId="33379" xr:uid="{C11C0AEB-8C39-4666-B38F-3B41D2A913A3}"/>
    <cellStyle name="Comma [0] 7 2 3 6 7" xfId="11514" xr:uid="{76FB25A4-F68E-4CF4-BA5A-2994B942F834}"/>
    <cellStyle name="Comma [0] 7 2 3 7" xfId="11518" xr:uid="{5255BFF4-6A24-4462-9C12-63B7651A3B2B}"/>
    <cellStyle name="Comma [0] 7 2 3 7 2" xfId="33383" xr:uid="{1037E308-5EEF-4E6C-A7D4-383202A250F6}"/>
    <cellStyle name="Comma [0] 7 2 3 8" xfId="11519" xr:uid="{20CAA5E5-5B95-45E6-9A17-5C4A39BA5ED5}"/>
    <cellStyle name="Comma [0] 7 2 3 8 2" xfId="33384" xr:uid="{C0956981-2EA4-46E4-B0D1-039FF48B5C1A}"/>
    <cellStyle name="Comma [0] 7 2 3 9" xfId="50656" xr:uid="{222C24CC-4ADC-4742-A746-3E4AE836D46F}"/>
    <cellStyle name="Comma [0] 7 2 4" xfId="819" xr:uid="{4DE9815B-0809-4505-B360-07FC50B1664D}"/>
    <cellStyle name="Comma [0] 7 2 4 2" xfId="4522" xr:uid="{EDBC2236-A870-40E1-BAC1-7FBFFA926CED}"/>
    <cellStyle name="Comma [0] 7 2 4 2 2" xfId="11522" xr:uid="{D2532ED8-7902-44C8-BF75-796F56E53171}"/>
    <cellStyle name="Comma [0] 7 2 4 2 2 2" xfId="33387" xr:uid="{150C492A-D179-456E-80AC-4CC14D3D536D}"/>
    <cellStyle name="Comma [0] 7 2 4 2 3" xfId="11523" xr:uid="{5E477743-0522-40E6-B588-4BC4F9EEB5E3}"/>
    <cellStyle name="Comma [0] 7 2 4 2 3 2" xfId="33388" xr:uid="{A2172464-359D-44C3-B290-5C2D539C0EDC}"/>
    <cellStyle name="Comma [0] 7 2 4 2 4" xfId="11524" xr:uid="{E5AE0D53-36D2-43C5-B35A-71D08959791E}"/>
    <cellStyle name="Comma [0] 7 2 4 2 4 2" xfId="33389" xr:uid="{9E5CAAB9-0C80-4C59-A221-D415363047D1}"/>
    <cellStyle name="Comma [0] 7 2 4 2 5" xfId="11525" xr:uid="{BE203E3D-10C0-40F3-8274-0215F4D2F5D8}"/>
    <cellStyle name="Comma [0] 7 2 4 2 5 2" xfId="33390" xr:uid="{55A2DADB-10EA-4943-B32F-40D467CFF0DE}"/>
    <cellStyle name="Comma [0] 7 2 4 2 6" xfId="54609" xr:uid="{3F2FD89E-29E9-4058-A2B9-94598A07906A}"/>
    <cellStyle name="Comma [0] 7 2 4 2 7" xfId="33386" xr:uid="{81BB6C1C-2AD1-4A35-8AF0-DDF4DD84EEC1}"/>
    <cellStyle name="Comma [0] 7 2 4 2 8" xfId="11521" xr:uid="{BDD2A6AD-0E6C-4A59-9821-D0C245A78CDE}"/>
    <cellStyle name="Comma [0] 7 2 4 3" xfId="2857" xr:uid="{858C36BF-04C6-4D67-B7F9-22495BFA6512}"/>
    <cellStyle name="Comma [0] 7 2 4 3 2" xfId="11527" xr:uid="{FF799394-8C5E-440A-972C-EB5A4653AE5C}"/>
    <cellStyle name="Comma [0] 7 2 4 3 2 2" xfId="33392" xr:uid="{E0324F0B-0849-4D59-9EA1-8A464E13ACD4}"/>
    <cellStyle name="Comma [0] 7 2 4 3 3" xfId="11528" xr:uid="{BEA6A1D6-223C-4AB8-8E53-5683633981AA}"/>
    <cellStyle name="Comma [0] 7 2 4 3 3 2" xfId="33393" xr:uid="{B4503504-F0BA-48A6-BD05-0B93FC95FC02}"/>
    <cellStyle name="Comma [0] 7 2 4 3 4" xfId="11529" xr:uid="{4D173FFE-684E-490F-AE7E-88A3BE675C6D}"/>
    <cellStyle name="Comma [0] 7 2 4 3 4 2" xfId="33394" xr:uid="{E114C86B-336B-4092-985C-3C84961EAE4D}"/>
    <cellStyle name="Comma [0] 7 2 4 3 5" xfId="52944" xr:uid="{A8AAC0DA-E7A5-448C-9B54-9B2447A5C5A9}"/>
    <cellStyle name="Comma [0] 7 2 4 3 6" xfId="33391" xr:uid="{B05E69FE-67DC-49D9-B97C-7C19CC8FE128}"/>
    <cellStyle name="Comma [0] 7 2 4 3 7" xfId="11526" xr:uid="{94AA380F-7285-41A1-A2E7-F6249E424E24}"/>
    <cellStyle name="Comma [0] 7 2 4 4" xfId="11530" xr:uid="{A9673565-7C01-4CA1-9E08-5392228CC9FC}"/>
    <cellStyle name="Comma [0] 7 2 4 4 2" xfId="33395" xr:uid="{FAC7F127-1955-432A-B0DA-6147C4A2D07E}"/>
    <cellStyle name="Comma [0] 7 2 4 5" xfId="11531" xr:uid="{E3594330-9534-41D6-BB09-1ADB5026166A}"/>
    <cellStyle name="Comma [0] 7 2 4 5 2" xfId="33396" xr:uid="{2662E36B-A155-4115-813C-2E47F8F937AB}"/>
    <cellStyle name="Comma [0] 7 2 4 6" xfId="50911" xr:uid="{1A89C85C-26F4-40A1-B6DF-98BB608FB9A0}"/>
    <cellStyle name="Comma [0] 7 2 4 7" xfId="33385" xr:uid="{E1EBF4A3-B20E-45CD-A4A4-5E10BC008775}"/>
    <cellStyle name="Comma [0] 7 2 4 8" xfId="11520" xr:uid="{6E08ABB4-90B4-4087-942F-6E7E933495F6}"/>
    <cellStyle name="Comma [0] 7 2 5" xfId="1314" xr:uid="{FD1B5D2F-85A3-4356-9580-259AD735BEE1}"/>
    <cellStyle name="Comma [0] 7 2 5 2" xfId="4996" xr:uid="{5110C678-62BC-440F-9569-EF1D26F9EFA4}"/>
    <cellStyle name="Comma [0] 7 2 5 2 2" xfId="11534" xr:uid="{39B3E8EA-9A28-4377-84D6-E3B2D119F9BD}"/>
    <cellStyle name="Comma [0] 7 2 5 2 2 2" xfId="33399" xr:uid="{007ADBDE-77B0-416E-A1EA-6AF5A9D820B0}"/>
    <cellStyle name="Comma [0] 7 2 5 2 3" xfId="11535" xr:uid="{E936266A-E7C9-4266-BE3D-148C122AA3E8}"/>
    <cellStyle name="Comma [0] 7 2 5 2 3 2" xfId="33400" xr:uid="{361219FE-4ACD-47B6-AD11-2CB0062517D8}"/>
    <cellStyle name="Comma [0] 7 2 5 2 4" xfId="11536" xr:uid="{3D036C6B-075B-430C-886C-6DD2C884C9E8}"/>
    <cellStyle name="Comma [0] 7 2 5 2 4 2" xfId="33401" xr:uid="{2DA56A7D-B544-429E-A5F3-07A35B6879E4}"/>
    <cellStyle name="Comma [0] 7 2 5 2 5" xfId="11537" xr:uid="{91D79B27-87C8-438E-9A59-BC8DDDA6DC99}"/>
    <cellStyle name="Comma [0] 7 2 5 2 5 2" xfId="33402" xr:uid="{5F371F86-8763-4735-8623-B9DC57C6C3EF}"/>
    <cellStyle name="Comma [0] 7 2 5 2 6" xfId="55083" xr:uid="{A536C77B-0C56-4817-B063-E7682E913835}"/>
    <cellStyle name="Comma [0] 7 2 5 2 7" xfId="33398" xr:uid="{CDD44877-5C25-48C2-8441-9D064140F60E}"/>
    <cellStyle name="Comma [0] 7 2 5 2 8" xfId="11533" xr:uid="{8F5ED6A5-3041-4019-B6A3-4C3403098150}"/>
    <cellStyle name="Comma [0] 7 2 5 3" xfId="2359" xr:uid="{E1D4886F-CCA0-43D0-8D23-2E1DEBB2E615}"/>
    <cellStyle name="Comma [0] 7 2 5 3 2" xfId="11539" xr:uid="{967A25EA-C9C4-40D5-8B62-47CA4427DA45}"/>
    <cellStyle name="Comma [0] 7 2 5 3 2 2" xfId="33404" xr:uid="{C06B2A4D-4658-4C72-BBE6-F8ED3F90B4C9}"/>
    <cellStyle name="Comma [0] 7 2 5 3 3" xfId="11540" xr:uid="{0B004E14-70C5-435E-ACBA-66C929F57F60}"/>
    <cellStyle name="Comma [0] 7 2 5 3 3 2" xfId="33405" xr:uid="{745F7C89-40F8-403B-A3BE-B757C8098484}"/>
    <cellStyle name="Comma [0] 7 2 5 3 4" xfId="11541" xr:uid="{DFDD613F-AC51-4F80-BB12-321B849E96F2}"/>
    <cellStyle name="Comma [0] 7 2 5 3 4 2" xfId="33406" xr:uid="{66C941E1-0F2D-45CE-AF83-33AD594F5954}"/>
    <cellStyle name="Comma [0] 7 2 5 3 5" xfId="52447" xr:uid="{8A31CCA3-E8CB-49BB-8256-A271C0D1C995}"/>
    <cellStyle name="Comma [0] 7 2 5 3 6" xfId="33403" xr:uid="{03E22E64-350D-4B72-A749-C76F037CE3EB}"/>
    <cellStyle name="Comma [0] 7 2 5 3 7" xfId="11538" xr:uid="{05D763F1-6CDB-4C47-9F76-89DFBC749205}"/>
    <cellStyle name="Comma [0] 7 2 5 4" xfId="11542" xr:uid="{D7A7B6A9-5BC1-44F8-A8DC-851A22DF1C2D}"/>
    <cellStyle name="Comma [0] 7 2 5 4 2" xfId="33407" xr:uid="{94710012-69B9-444B-BE87-4A6E66150EA7}"/>
    <cellStyle name="Comma [0] 7 2 5 5" xfId="11543" xr:uid="{EED67143-F845-4AED-8D57-A0DF639B499C}"/>
    <cellStyle name="Comma [0] 7 2 5 5 2" xfId="33408" xr:uid="{FC5C694E-05F3-49F0-B643-26C6697CB87D}"/>
    <cellStyle name="Comma [0] 7 2 5 6" xfId="51406" xr:uid="{6648B8C3-B65B-4F75-B748-100AD35BCF45}"/>
    <cellStyle name="Comma [0] 7 2 5 7" xfId="33397" xr:uid="{F00C0582-5845-422D-9363-4EECFA06BCE2}"/>
    <cellStyle name="Comma [0] 7 2 5 8" xfId="11532" xr:uid="{16B9342B-EB80-474D-ADDB-46978B595431}"/>
    <cellStyle name="Comma [0] 7 2 6" xfId="3351" xr:uid="{1D76ED0F-35E1-429E-AAA1-933F932DBEF0}"/>
    <cellStyle name="Comma [0] 7 2 6 2" xfId="5363" xr:uid="{7AD5E590-1DDA-4D0A-8174-8BE137E7F405}"/>
    <cellStyle name="Comma [0] 7 2 6 2 2" xfId="11546" xr:uid="{BC1AD4BD-FD3F-4B9D-92AA-FBE99CCA7EDC}"/>
    <cellStyle name="Comma [0] 7 2 6 2 2 2" xfId="33411" xr:uid="{CC4637FC-7476-4EA2-B97D-9E523801463F}"/>
    <cellStyle name="Comma [0] 7 2 6 2 3" xfId="11547" xr:uid="{52820856-B6E0-4925-AEAB-FA0AC4F25D39}"/>
    <cellStyle name="Comma [0] 7 2 6 2 3 2" xfId="33412" xr:uid="{E91AD57E-C90E-4199-9A01-F819F329644B}"/>
    <cellStyle name="Comma [0] 7 2 6 2 4" xfId="11548" xr:uid="{F8409471-CD42-423F-A25C-A8D49A8399A3}"/>
    <cellStyle name="Comma [0] 7 2 6 2 4 2" xfId="33413" xr:uid="{DC572766-04BF-43FF-9128-8AEBBD304368}"/>
    <cellStyle name="Comma [0] 7 2 6 2 5" xfId="11549" xr:uid="{422FA435-FC13-4FDA-8535-C32DD93149AD}"/>
    <cellStyle name="Comma [0] 7 2 6 2 5 2" xfId="33414" xr:uid="{23E43E1D-BEE4-4208-82A3-155BE1D0FEE1}"/>
    <cellStyle name="Comma [0] 7 2 6 2 6" xfId="55450" xr:uid="{72C66C54-CC3B-424B-8A86-063CD577D02A}"/>
    <cellStyle name="Comma [0] 7 2 6 2 7" xfId="33410" xr:uid="{9FF0C10B-6622-45D5-9961-4EA65A7F30B1}"/>
    <cellStyle name="Comma [0] 7 2 6 2 8" xfId="11545" xr:uid="{0FEAB088-2DB1-4F39-AAD9-AE8888851E23}"/>
    <cellStyle name="Comma [0] 7 2 6 3" xfId="11550" xr:uid="{E57C1727-5FF0-43FA-956A-81A2F1BF6066}"/>
    <cellStyle name="Comma [0] 7 2 6 3 2" xfId="33415" xr:uid="{9EA338B2-7821-49C8-AD0E-E299AAB14E7A}"/>
    <cellStyle name="Comma [0] 7 2 6 4" xfId="11551" xr:uid="{C59AC3ED-9361-4258-B06D-C7BA73F3B521}"/>
    <cellStyle name="Comma [0] 7 2 6 4 2" xfId="33416" xr:uid="{D0BAAC52-73DA-4B41-B7D2-8C367CB111C6}"/>
    <cellStyle name="Comma [0] 7 2 6 5" xfId="11552" xr:uid="{AE8AC836-56A5-4DF5-955E-A5F156564DA7}"/>
    <cellStyle name="Comma [0] 7 2 6 5 2" xfId="33417" xr:uid="{0D379A73-DEB6-47D5-A99F-F614E1084887}"/>
    <cellStyle name="Comma [0] 7 2 6 6" xfId="11553" xr:uid="{612F0899-EE87-48E4-8662-CE3FE8312A5D}"/>
    <cellStyle name="Comma [0] 7 2 6 6 2" xfId="33418" xr:uid="{36B5C0E9-EF28-4534-A74E-F2B6618F5422}"/>
    <cellStyle name="Comma [0] 7 2 6 7" xfId="53438" xr:uid="{58B51FEA-45D2-4C7D-808B-C9E25CF2403B}"/>
    <cellStyle name="Comma [0] 7 2 6 8" xfId="33409" xr:uid="{A4EFDEE9-484E-4145-8654-3D2225B17997}"/>
    <cellStyle name="Comma [0] 7 2 6 9" xfId="11544" xr:uid="{640C40AB-2646-4C15-B286-D76AF4AB2DA8}"/>
    <cellStyle name="Comma [0] 7 2 7" xfId="3956" xr:uid="{62D68327-E667-41CC-A529-B1875C7BB833}"/>
    <cellStyle name="Comma [0] 7 2 7 2" xfId="11555" xr:uid="{3DB987C3-7FEA-4055-A7B4-3B8112CC32CE}"/>
    <cellStyle name="Comma [0] 7 2 7 2 2" xfId="33420" xr:uid="{E1F0B5A9-F831-4763-9F7C-5673522F9CFA}"/>
    <cellStyle name="Comma [0] 7 2 7 3" xfId="11556" xr:uid="{802C6918-1105-4D99-BAF9-9A770AA084D6}"/>
    <cellStyle name="Comma [0] 7 2 7 3 2" xfId="33421" xr:uid="{4BB9EE7F-91D1-43D6-B795-AD54BB6D05B1}"/>
    <cellStyle name="Comma [0] 7 2 7 4" xfId="11557" xr:uid="{2802D1B9-3080-439E-8626-4E6A40845E5F}"/>
    <cellStyle name="Comma [0] 7 2 7 4 2" xfId="33422" xr:uid="{7B38A67B-9EB5-4A50-95FC-B991EB3E34A2}"/>
    <cellStyle name="Comma [0] 7 2 7 5" xfId="11558" xr:uid="{00E208D9-981E-4C06-9651-11D66361CDEC}"/>
    <cellStyle name="Comma [0] 7 2 7 5 2" xfId="33423" xr:uid="{ABDB16A5-FF91-4FB9-95F1-A9B312DE030D}"/>
    <cellStyle name="Comma [0] 7 2 7 6" xfId="54043" xr:uid="{3C19F841-70EC-404E-8A34-5468E52EB6C8}"/>
    <cellStyle name="Comma [0] 7 2 7 7" xfId="33419" xr:uid="{20B47E86-F1D5-459A-884D-E650A69B7030}"/>
    <cellStyle name="Comma [0] 7 2 7 8" xfId="11554" xr:uid="{1402D01E-B52D-47BA-90BF-256913ECB5DB}"/>
    <cellStyle name="Comma [0] 7 2 8" xfId="1839" xr:uid="{09255CB9-7A4D-4F8B-B654-1FC9A2B5E42F}"/>
    <cellStyle name="Comma [0] 7 2 8 2" xfId="11560" xr:uid="{77AB18BD-CB8A-4E7A-8F02-B21FC1774422}"/>
    <cellStyle name="Comma [0] 7 2 8 2 2" xfId="33425" xr:uid="{B8640D1D-D449-41D9-BE28-52AB5E831A4E}"/>
    <cellStyle name="Comma [0] 7 2 8 3" xfId="11561" xr:uid="{0A2BC9A3-79C9-41C3-AB65-D1EAE2EEE99B}"/>
    <cellStyle name="Comma [0] 7 2 8 3 2" xfId="33426" xr:uid="{C68DBC6F-CE73-48F9-BE73-A1B9534FC079}"/>
    <cellStyle name="Comma [0] 7 2 8 4" xfId="11562" xr:uid="{A0887B6A-39AA-40FE-B60C-7C027E3CAD69}"/>
    <cellStyle name="Comma [0] 7 2 8 4 2" xfId="33427" xr:uid="{189E6088-1426-4CF9-97E7-AF4888E99361}"/>
    <cellStyle name="Comma [0] 7 2 8 5" xfId="51928" xr:uid="{AE7D0BBC-589D-4A18-BA61-E59AA721C438}"/>
    <cellStyle name="Comma [0] 7 2 8 6" xfId="33424" xr:uid="{B1E9F4DC-072E-4CE3-AF82-7596E5F0286F}"/>
    <cellStyle name="Comma [0] 7 2 8 7" xfId="11559" xr:uid="{F89B7B5F-7C9D-4EA8-8839-FE49C5C4738E}"/>
    <cellStyle name="Comma [0] 7 2 9" xfId="11563" xr:uid="{01BDE5CD-DE19-42A3-B033-C7E07C50C645}"/>
    <cellStyle name="Comma [0] 7 2 9 2" xfId="33428" xr:uid="{64A818DD-ABD3-4F55-920C-3241EA641A65}"/>
    <cellStyle name="Comma [0] 7 3" xfId="327" xr:uid="{86C18352-C494-455E-BB5A-709B98DE2D53}"/>
    <cellStyle name="Comma [0] 7 3 10" xfId="50423" xr:uid="{0B0F2171-03C8-4851-9FC9-B06CDE28B08A}"/>
    <cellStyle name="Comma [0] 7 3 11" xfId="33429" xr:uid="{E2B73499-25AC-4C3D-9412-60E87B9BF6F0}"/>
    <cellStyle name="Comma [0] 7 3 12" xfId="11564" xr:uid="{FA603258-6728-4B16-93CC-EB9DB693AF3F}"/>
    <cellStyle name="Comma [0] 7 3 2" xfId="615" xr:uid="{7CA41C9A-C9D1-4B5E-84B4-73D9CB72661C}"/>
    <cellStyle name="Comma [0] 7 3 2 10" xfId="33430" xr:uid="{7CEDD9BA-ED8B-48FC-A06F-F5D4CAD1BB42}"/>
    <cellStyle name="Comma [0] 7 3 2 11" xfId="11565" xr:uid="{73FE9424-57B0-433B-B6C5-7ACDAB4B117F}"/>
    <cellStyle name="Comma [0] 7 3 2 2" xfId="1120" xr:uid="{9DB48964-5C7F-4454-8A71-3318AC27A85D}"/>
    <cellStyle name="Comma [0] 7 3 2 2 2" xfId="4823" xr:uid="{6E126A4A-8CF6-47EE-B5F7-683B52F19D7A}"/>
    <cellStyle name="Comma [0] 7 3 2 2 2 2" xfId="11568" xr:uid="{7F000970-2777-4A74-9A76-76CB322727F2}"/>
    <cellStyle name="Comma [0] 7 3 2 2 2 2 2" xfId="33433" xr:uid="{191A6D48-BC2A-4E3E-AF76-3FB85B2D99A0}"/>
    <cellStyle name="Comma [0] 7 3 2 2 2 3" xfId="11569" xr:uid="{04763B72-5ED1-4674-A645-8D6B47884595}"/>
    <cellStyle name="Comma [0] 7 3 2 2 2 3 2" xfId="33434" xr:uid="{9DE97A9B-7758-40A2-9BBE-8EB47A53D28A}"/>
    <cellStyle name="Comma [0] 7 3 2 2 2 4" xfId="11570" xr:uid="{CD467621-2BDF-40B1-B46B-7133F7AB3E96}"/>
    <cellStyle name="Comma [0] 7 3 2 2 2 4 2" xfId="33435" xr:uid="{C5D81F52-358A-4608-9C0B-3EA3412E5669}"/>
    <cellStyle name="Comma [0] 7 3 2 2 2 5" xfId="11571" xr:uid="{9B011B91-4629-4518-B5B9-CBA5D98E9E42}"/>
    <cellStyle name="Comma [0] 7 3 2 2 2 5 2" xfId="33436" xr:uid="{8EF5B907-6CFE-4FB9-88E7-7ED133EE9E4E}"/>
    <cellStyle name="Comma [0] 7 3 2 2 2 6" xfId="54910" xr:uid="{8EC3F2C9-BC06-4E2D-8817-8CCA57FCA112}"/>
    <cellStyle name="Comma [0] 7 3 2 2 2 7" xfId="33432" xr:uid="{9FC5924E-733B-44FE-BCCC-9F4171363F40}"/>
    <cellStyle name="Comma [0] 7 3 2 2 2 8" xfId="11567" xr:uid="{FD99C065-ADBF-4423-ADCE-E51F8AC1B80D}"/>
    <cellStyle name="Comma [0] 7 3 2 2 3" xfId="3158" xr:uid="{4DD9B3B0-6916-4EC1-97DB-7488F574F081}"/>
    <cellStyle name="Comma [0] 7 3 2 2 3 2" xfId="11573" xr:uid="{35A3C314-68C4-4146-8FAA-76638F8D151B}"/>
    <cellStyle name="Comma [0] 7 3 2 2 3 2 2" xfId="33438" xr:uid="{EB6CBB9A-A264-450F-9DB7-370B43196A69}"/>
    <cellStyle name="Comma [0] 7 3 2 2 3 3" xfId="11574" xr:uid="{465C2C04-3417-4858-81CE-FFF52345F0F2}"/>
    <cellStyle name="Comma [0] 7 3 2 2 3 3 2" xfId="33439" xr:uid="{162D6D49-E1BA-4A42-8562-6115F3834F5C}"/>
    <cellStyle name="Comma [0] 7 3 2 2 3 4" xfId="11575" xr:uid="{582644CB-1860-4148-BB77-3C97BD9736D1}"/>
    <cellStyle name="Comma [0] 7 3 2 2 3 4 2" xfId="33440" xr:uid="{6B196EB8-436F-4A15-9756-E8C893ABF7EF}"/>
    <cellStyle name="Comma [0] 7 3 2 2 3 5" xfId="53245" xr:uid="{325B8496-5C7B-46E7-8C5D-17C7ED982ED1}"/>
    <cellStyle name="Comma [0] 7 3 2 2 3 6" xfId="33437" xr:uid="{10234116-9091-4A2C-9295-DF433A08F7AE}"/>
    <cellStyle name="Comma [0] 7 3 2 2 3 7" xfId="11572" xr:uid="{F929DC33-21F7-4125-A40E-6E047D6E162C}"/>
    <cellStyle name="Comma [0] 7 3 2 2 4" xfId="11576" xr:uid="{58D922BD-4F3C-4FF5-B21A-855BA03CE909}"/>
    <cellStyle name="Comma [0] 7 3 2 2 4 2" xfId="33441" xr:uid="{B328ECB5-14CB-424E-BDA9-DE92640AB847}"/>
    <cellStyle name="Comma [0] 7 3 2 2 5" xfId="11577" xr:uid="{53C99AAB-5D26-4CAA-8FF4-8FC2B44917B6}"/>
    <cellStyle name="Comma [0] 7 3 2 2 5 2" xfId="33442" xr:uid="{F76A00B4-4E1D-4E07-BA87-341701D757F5}"/>
    <cellStyle name="Comma [0] 7 3 2 2 6" xfId="51212" xr:uid="{6A27D51B-DA1F-4A04-AB36-1A8D853180D3}"/>
    <cellStyle name="Comma [0] 7 3 2 2 7" xfId="33431" xr:uid="{2A3F5329-D0A2-4795-B098-ABF343D18BC7}"/>
    <cellStyle name="Comma [0] 7 3 2 2 8" xfId="11566" xr:uid="{9208FEE2-7AD1-49A2-99D9-4480CBDBB0C8}"/>
    <cellStyle name="Comma [0] 7 3 2 3" xfId="1614" xr:uid="{F70E05B7-A2F1-4126-8948-7F6A1C602D18}"/>
    <cellStyle name="Comma [0] 7 3 2 3 2" xfId="5226" xr:uid="{15FC53FC-3329-4A15-BD59-A8C92FB3918C}"/>
    <cellStyle name="Comma [0] 7 3 2 3 2 2" xfId="11580" xr:uid="{D5AB2DF6-A9D1-4693-8823-185CF20A6295}"/>
    <cellStyle name="Comma [0] 7 3 2 3 2 2 2" xfId="33445" xr:uid="{55C5B465-93A8-4994-81C4-BFCB67BE9C2A}"/>
    <cellStyle name="Comma [0] 7 3 2 3 2 3" xfId="11581" xr:uid="{889CC772-F45E-406D-8D8D-638E8A936D50}"/>
    <cellStyle name="Comma [0] 7 3 2 3 2 3 2" xfId="33446" xr:uid="{9C74DEEA-669B-428A-93BD-DD5B4A72C90E}"/>
    <cellStyle name="Comma [0] 7 3 2 3 2 4" xfId="11582" xr:uid="{051C7F96-0F73-4718-82CB-70492D858A7C}"/>
    <cellStyle name="Comma [0] 7 3 2 3 2 4 2" xfId="33447" xr:uid="{9D78CB41-6051-486E-821F-F081652B602D}"/>
    <cellStyle name="Comma [0] 7 3 2 3 2 5" xfId="11583" xr:uid="{14631804-715D-419F-A5C1-41885C906874}"/>
    <cellStyle name="Comma [0] 7 3 2 3 2 5 2" xfId="33448" xr:uid="{9FF73912-6FCF-4098-9BA0-C13354421C88}"/>
    <cellStyle name="Comma [0] 7 3 2 3 2 6" xfId="55313" xr:uid="{6CCC1D72-F2BD-4073-A2C3-6CAAD84C9FFB}"/>
    <cellStyle name="Comma [0] 7 3 2 3 2 7" xfId="33444" xr:uid="{E128D2EB-F4DA-477D-99F8-4DEF865426CF}"/>
    <cellStyle name="Comma [0] 7 3 2 3 2 8" xfId="11579" xr:uid="{709569DA-A545-45D9-A295-FEE40178B3B1}"/>
    <cellStyle name="Comma [0] 7 3 2 3 3" xfId="2661" xr:uid="{A5C7519D-28F3-41D8-B45F-26EC223327FE}"/>
    <cellStyle name="Comma [0] 7 3 2 3 3 2" xfId="11585" xr:uid="{DD22C46E-69BD-4D2F-9C29-C9831176BC92}"/>
    <cellStyle name="Comma [0] 7 3 2 3 3 2 2" xfId="33450" xr:uid="{9B7BA9EE-C13C-4476-B209-7E2CEAD82D3F}"/>
    <cellStyle name="Comma [0] 7 3 2 3 3 3" xfId="11586" xr:uid="{BE13E95D-FFB8-4E35-BE65-A0CDB7E2CC59}"/>
    <cellStyle name="Comma [0] 7 3 2 3 3 3 2" xfId="33451" xr:uid="{56BB684D-BA88-46E1-B457-F138CCB474D9}"/>
    <cellStyle name="Comma [0] 7 3 2 3 3 4" xfId="11587" xr:uid="{1149A099-501B-4FE3-A7D0-5AA2CEBEC007}"/>
    <cellStyle name="Comma [0] 7 3 2 3 3 4 2" xfId="33452" xr:uid="{FA71B125-052F-4416-89CD-6A48E6FE18F0}"/>
    <cellStyle name="Comma [0] 7 3 2 3 3 5" xfId="52749" xr:uid="{92A8F6AA-5F11-4417-8056-C13321A949C5}"/>
    <cellStyle name="Comma [0] 7 3 2 3 3 6" xfId="33449" xr:uid="{790B6ACC-61D9-49E5-A9BF-347EC9D7595C}"/>
    <cellStyle name="Comma [0] 7 3 2 3 3 7" xfId="11584" xr:uid="{D174D0D3-80D4-47A2-BB1E-AED4F560FADB}"/>
    <cellStyle name="Comma [0] 7 3 2 3 4" xfId="11588" xr:uid="{DF92EBB1-98A5-44A4-A77C-C70A024DD9AD}"/>
    <cellStyle name="Comma [0] 7 3 2 3 4 2" xfId="33453" xr:uid="{8FE85067-F469-406E-AE82-989AA88F1222}"/>
    <cellStyle name="Comma [0] 7 3 2 3 5" xfId="11589" xr:uid="{1D12D6AF-91E2-4547-9AED-B6F795C09A2C}"/>
    <cellStyle name="Comma [0] 7 3 2 3 5 2" xfId="33454" xr:uid="{A5711A3B-9917-426C-9266-A7A2EA9CA264}"/>
    <cellStyle name="Comma [0] 7 3 2 3 6" xfId="51706" xr:uid="{12C3FFE2-D194-4A42-B122-E71C5B346E53}"/>
    <cellStyle name="Comma [0] 7 3 2 3 7" xfId="33443" xr:uid="{FDAE475A-4A05-4BCB-A322-9E02E43A2D19}"/>
    <cellStyle name="Comma [0] 7 3 2 3 8" xfId="11578" xr:uid="{7F72B480-28AA-4732-B271-B7BBAB6612B0}"/>
    <cellStyle name="Comma [0] 7 3 2 4" xfId="3653" xr:uid="{A6E53C26-F39D-4497-8207-5AD1CD71271C}"/>
    <cellStyle name="Comma [0] 7 3 2 4 2" xfId="5594" xr:uid="{5F632CF6-8E2D-4989-97FF-A249DA1EDE60}"/>
    <cellStyle name="Comma [0] 7 3 2 4 2 2" xfId="11592" xr:uid="{200ED154-026B-44DE-BFB4-843A969A9A4A}"/>
    <cellStyle name="Comma [0] 7 3 2 4 2 2 2" xfId="33457" xr:uid="{A40A35BC-4DF1-4B4A-BAE4-6FC03DC51D87}"/>
    <cellStyle name="Comma [0] 7 3 2 4 2 3" xfId="11593" xr:uid="{D55C0181-E785-46DB-9675-01A9E26DEC66}"/>
    <cellStyle name="Comma [0] 7 3 2 4 2 3 2" xfId="33458" xr:uid="{A64C9295-22C6-4A79-B4B4-8947A9C5058D}"/>
    <cellStyle name="Comma [0] 7 3 2 4 2 4" xfId="11594" xr:uid="{82D4F91A-5A28-497B-8E36-51FBBCA87599}"/>
    <cellStyle name="Comma [0] 7 3 2 4 2 4 2" xfId="33459" xr:uid="{19086029-0849-4693-A5CC-74B0BB581887}"/>
    <cellStyle name="Comma [0] 7 3 2 4 2 5" xfId="11595" xr:uid="{42BA7881-6D95-475E-9F2A-183A8FB1149D}"/>
    <cellStyle name="Comma [0] 7 3 2 4 2 5 2" xfId="33460" xr:uid="{1CBDFAA2-7DE2-4CDB-9088-0092DD8CB27D}"/>
    <cellStyle name="Comma [0] 7 3 2 4 2 6" xfId="55681" xr:uid="{602D6AF4-ADF2-4BB8-9E60-B8520C37CEEE}"/>
    <cellStyle name="Comma [0] 7 3 2 4 2 7" xfId="33456" xr:uid="{7AFBD977-30AE-4CA1-9057-FB4A27966C2A}"/>
    <cellStyle name="Comma [0] 7 3 2 4 2 8" xfId="11591" xr:uid="{1861367C-60B8-4FF7-9DAF-9D4D2AB281D3}"/>
    <cellStyle name="Comma [0] 7 3 2 4 3" xfId="11596" xr:uid="{50723A0E-7DC8-4594-A7FB-86AF4E7E2B59}"/>
    <cellStyle name="Comma [0] 7 3 2 4 3 2" xfId="33461" xr:uid="{38165106-73EC-4E33-81BC-0C5E573082A7}"/>
    <cellStyle name="Comma [0] 7 3 2 4 4" xfId="11597" xr:uid="{CDCEE48E-9ECA-4F7C-8072-5492244F56BC}"/>
    <cellStyle name="Comma [0] 7 3 2 4 4 2" xfId="33462" xr:uid="{DBD33ED7-4F0B-4FE6-8498-022F5D573814}"/>
    <cellStyle name="Comma [0] 7 3 2 4 5" xfId="11598" xr:uid="{9EC39B05-5B90-46D8-A64C-45E59A414889}"/>
    <cellStyle name="Comma [0] 7 3 2 4 5 2" xfId="33463" xr:uid="{DF413232-406A-4E7D-B5E8-3C7FCC8881C3}"/>
    <cellStyle name="Comma [0] 7 3 2 4 6" xfId="11599" xr:uid="{F4883396-D71A-4604-B79A-1802556CEF25}"/>
    <cellStyle name="Comma [0] 7 3 2 4 6 2" xfId="33464" xr:uid="{412D4DA9-A80E-47FA-A05D-2C218B7CA148}"/>
    <cellStyle name="Comma [0] 7 3 2 4 7" xfId="53740" xr:uid="{C625792A-7B30-4F62-BDB5-D862EE8F9FAF}"/>
    <cellStyle name="Comma [0] 7 3 2 4 8" xfId="33455" xr:uid="{305B823C-1E62-44BD-B686-F331A03B4D7B}"/>
    <cellStyle name="Comma [0] 7 3 2 4 9" xfId="11590" xr:uid="{207595F2-3F10-4BF4-8A91-18E0FA0F9858}"/>
    <cellStyle name="Comma [0] 7 3 2 5" xfId="4326" xr:uid="{B2633EBF-5DB1-4F71-8E99-25C081B78C86}"/>
    <cellStyle name="Comma [0] 7 3 2 5 2" xfId="11601" xr:uid="{2B4FBD50-78D2-4796-99BF-5C6826E316E1}"/>
    <cellStyle name="Comma [0] 7 3 2 5 2 2" xfId="33466" xr:uid="{AC0BF5F2-75C1-422A-A75B-D7D7FAEAE3DF}"/>
    <cellStyle name="Comma [0] 7 3 2 5 3" xfId="11602" xr:uid="{DB1E8555-D436-47D4-9230-9C2118C6EC6A}"/>
    <cellStyle name="Comma [0] 7 3 2 5 3 2" xfId="33467" xr:uid="{5FF517BB-374B-4B8D-893F-33BE472827B8}"/>
    <cellStyle name="Comma [0] 7 3 2 5 4" xfId="11603" xr:uid="{3FA416E4-FB30-446A-900C-E9A1D8BC2257}"/>
    <cellStyle name="Comma [0] 7 3 2 5 4 2" xfId="33468" xr:uid="{3B8F78C5-4B4A-4315-973E-72EDB76693E4}"/>
    <cellStyle name="Comma [0] 7 3 2 5 5" xfId="11604" xr:uid="{8258EC60-B8C3-4A98-9951-89ED3DE9DE66}"/>
    <cellStyle name="Comma [0] 7 3 2 5 5 2" xfId="33469" xr:uid="{455C8635-5760-4950-A684-D61601473B63}"/>
    <cellStyle name="Comma [0] 7 3 2 5 6" xfId="54413" xr:uid="{A7B85AD7-6319-412D-BEB2-0CB476BC8504}"/>
    <cellStyle name="Comma [0] 7 3 2 5 7" xfId="33465" xr:uid="{47607CE1-5273-4BDD-B088-3873FFE0661F}"/>
    <cellStyle name="Comma [0] 7 3 2 5 8" xfId="11600" xr:uid="{E92C7ACC-324F-4014-B11C-DA960A487BAD}"/>
    <cellStyle name="Comma [0] 7 3 2 6" xfId="2140" xr:uid="{A2EEB3A3-D907-420D-A0EB-85D4D32902E5}"/>
    <cellStyle name="Comma [0] 7 3 2 6 2" xfId="11606" xr:uid="{2E41A75D-E003-4949-9C9B-A71823C49CA2}"/>
    <cellStyle name="Comma [0] 7 3 2 6 2 2" xfId="33471" xr:uid="{BBBBB3D9-C24F-487C-B5E6-19385DF6B47E}"/>
    <cellStyle name="Comma [0] 7 3 2 6 3" xfId="11607" xr:uid="{B14B74E9-5FB4-4BB0-8C7B-62C37A5377A0}"/>
    <cellStyle name="Comma [0] 7 3 2 6 3 2" xfId="33472" xr:uid="{23D78E0B-0C41-4745-9706-F5748427686D}"/>
    <cellStyle name="Comma [0] 7 3 2 6 4" xfId="11608" xr:uid="{E58E9D43-0738-44B9-9017-327DDDCC7A7C}"/>
    <cellStyle name="Comma [0] 7 3 2 6 4 2" xfId="33473" xr:uid="{3D60770E-C23C-4098-B51B-0DFB2A2AD1D8}"/>
    <cellStyle name="Comma [0] 7 3 2 6 5" xfId="52229" xr:uid="{2CEF0933-B6D9-46EA-99FC-0E38854B573C}"/>
    <cellStyle name="Comma [0] 7 3 2 6 6" xfId="33470" xr:uid="{56078CCD-1494-4A4B-B195-BFC0964FCDE7}"/>
    <cellStyle name="Comma [0] 7 3 2 6 7" xfId="11605" xr:uid="{EF41F3E5-DD24-4B8D-B034-27E43D1A3664}"/>
    <cellStyle name="Comma [0] 7 3 2 7" xfId="11609" xr:uid="{671F716A-E708-467B-B80B-2F58E2F1E1F5}"/>
    <cellStyle name="Comma [0] 7 3 2 7 2" xfId="33474" xr:uid="{33D29E88-F033-4942-BD66-797C1FEFACE8}"/>
    <cellStyle name="Comma [0] 7 3 2 8" xfId="11610" xr:uid="{1809FAA3-C23A-459B-82A2-3C053C55EA26}"/>
    <cellStyle name="Comma [0] 7 3 2 8 2" xfId="33475" xr:uid="{F12B7E98-F4CE-4B19-8A0E-1636F692FB79}"/>
    <cellStyle name="Comma [0] 7 3 2 9" xfId="50709" xr:uid="{20C75D77-0F8A-4A98-9188-C44F3FE5577B}"/>
    <cellStyle name="Comma [0] 7 3 3" xfId="872" xr:uid="{5D47A392-DEDF-452A-98CE-296CC4F56469}"/>
    <cellStyle name="Comma [0] 7 3 3 2" xfId="4575" xr:uid="{5C434936-8DE9-4185-A231-3D533DB75B56}"/>
    <cellStyle name="Comma [0] 7 3 3 2 2" xfId="11613" xr:uid="{37697203-F86B-4268-B790-961A2A8B346F}"/>
    <cellStyle name="Comma [0] 7 3 3 2 2 2" xfId="33478" xr:uid="{9E2CF8DC-17A5-401F-BBB3-65F3461C93B7}"/>
    <cellStyle name="Comma [0] 7 3 3 2 3" xfId="11614" xr:uid="{75202553-C2C7-4CC0-944B-99C7F06D4540}"/>
    <cellStyle name="Comma [0] 7 3 3 2 3 2" xfId="33479" xr:uid="{9E6118B4-AA81-485F-947A-C47809F907BE}"/>
    <cellStyle name="Comma [0] 7 3 3 2 4" xfId="11615" xr:uid="{A836F6E0-FEDA-4CD9-A38D-6235CE6295A8}"/>
    <cellStyle name="Comma [0] 7 3 3 2 4 2" xfId="33480" xr:uid="{8B159C20-56E9-4CCC-8195-C868C6D4813C}"/>
    <cellStyle name="Comma [0] 7 3 3 2 5" xfId="11616" xr:uid="{75E7FC6F-3651-4839-A194-E142EF130F03}"/>
    <cellStyle name="Comma [0] 7 3 3 2 5 2" xfId="33481" xr:uid="{89E5A8CF-25C8-40A6-A3D8-311AE7F6FA8E}"/>
    <cellStyle name="Comma [0] 7 3 3 2 6" xfId="54662" xr:uid="{9D97F793-F3AC-443A-98A6-7A37165BE922}"/>
    <cellStyle name="Comma [0] 7 3 3 2 7" xfId="33477" xr:uid="{93154B81-7223-4BD8-AE52-F023E99CBF8F}"/>
    <cellStyle name="Comma [0] 7 3 3 2 8" xfId="11612" xr:uid="{8C909B9C-14B9-433B-BF4F-FEBD771AB314}"/>
    <cellStyle name="Comma [0] 7 3 3 3" xfId="2910" xr:uid="{F520B509-6D54-43E1-B775-606180CBC916}"/>
    <cellStyle name="Comma [0] 7 3 3 3 2" xfId="11618" xr:uid="{8252480A-75AC-4F7F-B8F0-6A15D1D3AB9A}"/>
    <cellStyle name="Comma [0] 7 3 3 3 2 2" xfId="33483" xr:uid="{99F2BFD2-69E3-49E0-A76F-A630941A5279}"/>
    <cellStyle name="Comma [0] 7 3 3 3 3" xfId="11619" xr:uid="{539C5D55-742B-428A-A79B-0C062656435D}"/>
    <cellStyle name="Comma [0] 7 3 3 3 3 2" xfId="33484" xr:uid="{D579BD7E-61E8-48EA-A55E-C2F32A43E928}"/>
    <cellStyle name="Comma [0] 7 3 3 3 4" xfId="11620" xr:uid="{32754E45-03A0-4A9F-984A-D3139185B346}"/>
    <cellStyle name="Comma [0] 7 3 3 3 4 2" xfId="33485" xr:uid="{13A1A45A-00C3-4434-B46E-8EC9D7FDD884}"/>
    <cellStyle name="Comma [0] 7 3 3 3 5" xfId="52997" xr:uid="{0D37BDB3-90B1-46EB-9007-35DF61721535}"/>
    <cellStyle name="Comma [0] 7 3 3 3 6" xfId="33482" xr:uid="{46CC7CA6-D498-4FDE-9055-ABA575708DA9}"/>
    <cellStyle name="Comma [0] 7 3 3 3 7" xfId="11617" xr:uid="{42953A42-1C17-4026-833A-34FAC1AA3856}"/>
    <cellStyle name="Comma [0] 7 3 3 4" xfId="11621" xr:uid="{9BD65415-DDBA-4F2E-AAA9-F69137C5A3E8}"/>
    <cellStyle name="Comma [0] 7 3 3 4 2" xfId="33486" xr:uid="{3D0CB7B1-8B23-48B8-9B52-0F30EF9F2F14}"/>
    <cellStyle name="Comma [0] 7 3 3 5" xfId="11622" xr:uid="{F92D1BE9-6C5A-4876-8A88-7775296B16EE}"/>
    <cellStyle name="Comma [0] 7 3 3 5 2" xfId="33487" xr:uid="{84431356-4ACA-4C3C-9B4C-143271834E01}"/>
    <cellStyle name="Comma [0] 7 3 3 6" xfId="50964" xr:uid="{6164B083-B92F-4AA0-8142-C4C7A0C7A40A}"/>
    <cellStyle name="Comma [0] 7 3 3 7" xfId="33476" xr:uid="{BA5661EC-C02C-4B6A-8F65-3561D9E6EC79}"/>
    <cellStyle name="Comma [0] 7 3 3 8" xfId="11611" xr:uid="{5F8270C7-288A-4B0F-AF1F-12D3611E61AA}"/>
    <cellStyle name="Comma [0] 7 3 4" xfId="1367" xr:uid="{20D8C64E-8026-4423-9C42-7E495CBFDF92}"/>
    <cellStyle name="Comma [0] 7 3 4 2" xfId="5043" xr:uid="{9C7DEF26-8824-4AB2-9C48-7462A063C31D}"/>
    <cellStyle name="Comma [0] 7 3 4 2 2" xfId="11625" xr:uid="{7629EE49-C9D8-4E89-B2D5-73E5B265B9E0}"/>
    <cellStyle name="Comma [0] 7 3 4 2 2 2" xfId="33490" xr:uid="{1798B5E6-D209-499E-822E-55F6B0D3CBE0}"/>
    <cellStyle name="Comma [0] 7 3 4 2 3" xfId="11626" xr:uid="{05CEF458-B4B2-4802-85D1-771006B234BE}"/>
    <cellStyle name="Comma [0] 7 3 4 2 3 2" xfId="33491" xr:uid="{32308D02-E1B2-4C8D-B730-55392285465B}"/>
    <cellStyle name="Comma [0] 7 3 4 2 4" xfId="11627" xr:uid="{2FF9401B-DDB5-42C7-93CE-203CE139BA20}"/>
    <cellStyle name="Comma [0] 7 3 4 2 4 2" xfId="33492" xr:uid="{714E0330-6A95-4CDA-AFE7-8AA911E1D005}"/>
    <cellStyle name="Comma [0] 7 3 4 2 5" xfId="11628" xr:uid="{F16BF93D-A9FC-4707-850B-E2DE37055657}"/>
    <cellStyle name="Comma [0] 7 3 4 2 5 2" xfId="33493" xr:uid="{00D3F51A-ECD3-46DC-B792-5B58337611DE}"/>
    <cellStyle name="Comma [0] 7 3 4 2 6" xfId="55130" xr:uid="{C756E88E-2F97-40E0-B806-9513A7EFEA21}"/>
    <cellStyle name="Comma [0] 7 3 4 2 7" xfId="33489" xr:uid="{4527F35B-B070-4E00-B86F-5B688BCFC2A3}"/>
    <cellStyle name="Comma [0] 7 3 4 2 8" xfId="11624" xr:uid="{D41EA962-121A-4968-B03C-9338CE657D48}"/>
    <cellStyle name="Comma [0] 7 3 4 3" xfId="2413" xr:uid="{A7CA37D9-401A-4A2C-B752-95CF4CBD1436}"/>
    <cellStyle name="Comma [0] 7 3 4 3 2" xfId="11630" xr:uid="{FDDB4AEE-2B00-41B7-BAC8-40C047E1860E}"/>
    <cellStyle name="Comma [0] 7 3 4 3 2 2" xfId="33495" xr:uid="{1DE1D141-6EB0-4806-BCFA-762643361A24}"/>
    <cellStyle name="Comma [0] 7 3 4 3 3" xfId="11631" xr:uid="{7D7255D9-1DFB-42BC-8D42-C3CDEB9D9CEA}"/>
    <cellStyle name="Comma [0] 7 3 4 3 3 2" xfId="33496" xr:uid="{8637FA58-EA94-49E1-97DF-DB141379BDB3}"/>
    <cellStyle name="Comma [0] 7 3 4 3 4" xfId="11632" xr:uid="{0BE51019-D2F1-458A-9FE4-D01EF1D83C41}"/>
    <cellStyle name="Comma [0] 7 3 4 3 4 2" xfId="33497" xr:uid="{5C7AC2BB-5A4B-4A08-9B93-4CCF4EC4E86C}"/>
    <cellStyle name="Comma [0] 7 3 4 3 5" xfId="52501" xr:uid="{52A7C6F9-B78C-419B-8028-E97135188BE6}"/>
    <cellStyle name="Comma [0] 7 3 4 3 6" xfId="33494" xr:uid="{E597C044-2436-4CC6-A67C-4D05ED1A8F21}"/>
    <cellStyle name="Comma [0] 7 3 4 3 7" xfId="11629" xr:uid="{68314C78-F643-4493-B87D-835B45BA6CF0}"/>
    <cellStyle name="Comma [0] 7 3 4 4" xfId="11633" xr:uid="{4806DBEC-F1DC-43EC-91D9-55A72E0644C3}"/>
    <cellStyle name="Comma [0] 7 3 4 4 2" xfId="33498" xr:uid="{FDDB4DB5-0D50-4059-8E4F-0920507B6EEF}"/>
    <cellStyle name="Comma [0] 7 3 4 5" xfId="11634" xr:uid="{2A508A07-7AFF-4E85-9B75-8E0D6BADDCA2}"/>
    <cellStyle name="Comma [0] 7 3 4 5 2" xfId="33499" xr:uid="{E3A239C9-F84F-49B4-AAE3-902FD03F0965}"/>
    <cellStyle name="Comma [0] 7 3 4 6" xfId="51459" xr:uid="{23BB0179-96B5-4CD0-9C9E-6C4E5EF010E7}"/>
    <cellStyle name="Comma [0] 7 3 4 7" xfId="33488" xr:uid="{EF048906-14D0-4E02-A872-49B8948641D1}"/>
    <cellStyle name="Comma [0] 7 3 4 8" xfId="11623" xr:uid="{3C92F4DF-FD16-480F-846C-ADE47C2EEE75}"/>
    <cellStyle name="Comma [0] 7 3 5" xfId="3404" xr:uid="{127F5837-F04B-4BB7-9444-BBB13C131326}"/>
    <cellStyle name="Comma [0] 7 3 5 2" xfId="5410" xr:uid="{9E5329E3-DB46-49EF-82EE-81BEC8AFC371}"/>
    <cellStyle name="Comma [0] 7 3 5 2 2" xfId="11637" xr:uid="{E1E9E340-93CB-4BED-B69B-45C9C101FA1A}"/>
    <cellStyle name="Comma [0] 7 3 5 2 2 2" xfId="33502" xr:uid="{192761EA-0766-4BEB-91DC-8D3465748994}"/>
    <cellStyle name="Comma [0] 7 3 5 2 3" xfId="11638" xr:uid="{E5F3D90D-A74F-41C5-8968-0CC3B609CA68}"/>
    <cellStyle name="Comma [0] 7 3 5 2 3 2" xfId="33503" xr:uid="{7C13A0E7-D35A-41C5-99E2-AD86BC276C32}"/>
    <cellStyle name="Comma [0] 7 3 5 2 4" xfId="11639" xr:uid="{41E115DD-7CB2-4D22-99A3-ECF925EDA0B1}"/>
    <cellStyle name="Comma [0] 7 3 5 2 4 2" xfId="33504" xr:uid="{D98F2C90-C907-4EBB-BDC1-115E84C0718D}"/>
    <cellStyle name="Comma [0] 7 3 5 2 5" xfId="11640" xr:uid="{EBF8FE50-AE86-4732-9FD6-E1649152F061}"/>
    <cellStyle name="Comma [0] 7 3 5 2 5 2" xfId="33505" xr:uid="{29E3D884-F4F8-46B5-882B-1F5B95BA52E1}"/>
    <cellStyle name="Comma [0] 7 3 5 2 6" xfId="55497" xr:uid="{D3EAB687-3600-4170-A2C2-4735273E787D}"/>
    <cellStyle name="Comma [0] 7 3 5 2 7" xfId="33501" xr:uid="{9DBEDB78-AB77-441D-913E-A34C84C4553F}"/>
    <cellStyle name="Comma [0] 7 3 5 2 8" xfId="11636" xr:uid="{CAC3C625-2038-4885-BA6F-E8FD55BB41C6}"/>
    <cellStyle name="Comma [0] 7 3 5 3" xfId="11641" xr:uid="{39F3509F-749A-439C-824F-0BACB1D297C6}"/>
    <cellStyle name="Comma [0] 7 3 5 3 2" xfId="33506" xr:uid="{D3F3AF7A-9AA3-418C-B3DF-6D003EC21401}"/>
    <cellStyle name="Comma [0] 7 3 5 4" xfId="11642" xr:uid="{37A43A4A-50EB-49D7-B2B7-545AAA39B3D8}"/>
    <cellStyle name="Comma [0] 7 3 5 4 2" xfId="33507" xr:uid="{69DE572B-1D57-48B4-925E-FB77E77A9BBE}"/>
    <cellStyle name="Comma [0] 7 3 5 5" xfId="11643" xr:uid="{DFBFB887-FE34-42BA-95E4-FC80CBDF9AB3}"/>
    <cellStyle name="Comma [0] 7 3 5 5 2" xfId="33508" xr:uid="{E1826771-D978-4C2F-870F-7540AD53444E}"/>
    <cellStyle name="Comma [0] 7 3 5 6" xfId="11644" xr:uid="{E51B2281-1009-4ABD-891D-67F627925E60}"/>
    <cellStyle name="Comma [0] 7 3 5 6 2" xfId="33509" xr:uid="{2AC0F5AC-120E-45BE-9B4C-1312095C6FDA}"/>
    <cellStyle name="Comma [0] 7 3 5 7" xfId="53491" xr:uid="{03E4714F-71ED-4413-B205-27928CC5EF16}"/>
    <cellStyle name="Comma [0] 7 3 5 8" xfId="33500" xr:uid="{6667B8F2-1FEE-44E7-B8D9-64B89D6EA71A}"/>
    <cellStyle name="Comma [0] 7 3 5 9" xfId="11635" xr:uid="{B3787769-31A6-496C-8737-8401F981D2B5}"/>
    <cellStyle name="Comma [0] 7 3 6" xfId="4041" xr:uid="{2BA1695A-AA58-463F-BFD1-F44237649103}"/>
    <cellStyle name="Comma [0] 7 3 6 2" xfId="11646" xr:uid="{570CA059-CBCF-4DA2-9785-E5DA4494B6FE}"/>
    <cellStyle name="Comma [0] 7 3 6 2 2" xfId="33511" xr:uid="{80AF4E6B-6844-4203-B3CC-CD62AE8D10E0}"/>
    <cellStyle name="Comma [0] 7 3 6 3" xfId="11647" xr:uid="{CAE07962-1331-4250-BEC8-493DE1B86BDB}"/>
    <cellStyle name="Comma [0] 7 3 6 3 2" xfId="33512" xr:uid="{3B908A6C-263C-4235-A699-D90AC6CC64B4}"/>
    <cellStyle name="Comma [0] 7 3 6 4" xfId="11648" xr:uid="{CB0702F3-3780-432E-A752-716362DEBD65}"/>
    <cellStyle name="Comma [0] 7 3 6 4 2" xfId="33513" xr:uid="{F0BC1EFA-8B8F-4DD4-AB6A-A5E9BAB987A0}"/>
    <cellStyle name="Comma [0] 7 3 6 5" xfId="11649" xr:uid="{980D290A-7238-40E4-8EDD-F601BF84ABC5}"/>
    <cellStyle name="Comma [0] 7 3 6 5 2" xfId="33514" xr:uid="{29D6DFE2-A9FD-4B20-BA58-85DEB6F27677}"/>
    <cellStyle name="Comma [0] 7 3 6 6" xfId="54128" xr:uid="{89DABD32-65D7-4908-8186-A7E088DB8B5A}"/>
    <cellStyle name="Comma [0] 7 3 6 7" xfId="33510" xr:uid="{9E533BBC-AE34-488C-AF9E-5D9F5EE7B247}"/>
    <cellStyle name="Comma [0] 7 3 6 8" xfId="11645" xr:uid="{32CAD583-F657-4D7D-AB11-47CCD1493E51}"/>
    <cellStyle name="Comma [0] 7 3 7" xfId="1893" xr:uid="{60BC4458-FD93-4BA0-BA82-3F336DA1B9EC}"/>
    <cellStyle name="Comma [0] 7 3 7 2" xfId="11651" xr:uid="{EA2DC931-BB8D-4342-9812-837FB74D6848}"/>
    <cellStyle name="Comma [0] 7 3 7 2 2" xfId="33516" xr:uid="{782AAC24-91EF-40E1-8A9E-A72EAF4B1208}"/>
    <cellStyle name="Comma [0] 7 3 7 3" xfId="11652" xr:uid="{D9906073-89E1-4A4C-9D36-78BC50D4BC96}"/>
    <cellStyle name="Comma [0] 7 3 7 3 2" xfId="33517" xr:uid="{F8A6AB9F-8A3C-467A-A88C-C8843C783426}"/>
    <cellStyle name="Comma [0] 7 3 7 4" xfId="11653" xr:uid="{2D0D61E5-B9B6-4CD0-9C60-F46346E7C98B}"/>
    <cellStyle name="Comma [0] 7 3 7 4 2" xfId="33518" xr:uid="{BCA36D2A-BB0C-4C2B-B9A2-7832CC7443E2}"/>
    <cellStyle name="Comma [0] 7 3 7 5" xfId="51982" xr:uid="{869B7987-B110-4322-906F-E00B72F0D466}"/>
    <cellStyle name="Comma [0] 7 3 7 6" xfId="33515" xr:uid="{095001D6-4848-4E8B-9738-2CD44F93436B}"/>
    <cellStyle name="Comma [0] 7 3 7 7" xfId="11650" xr:uid="{79EE01BA-4828-4183-9373-C3742C0E0C46}"/>
    <cellStyle name="Comma [0] 7 3 8" xfId="11654" xr:uid="{37DCE0FF-28BC-4D1A-ABC4-B5BEC644646C}"/>
    <cellStyle name="Comma [0] 7 3 8 2" xfId="33519" xr:uid="{3E493719-A3B6-4C1C-8070-04A3097AB3EF}"/>
    <cellStyle name="Comma [0] 7 3 9" xfId="11655" xr:uid="{AF596EEB-0970-4A3E-AB02-1861B66D0558}"/>
    <cellStyle name="Comma [0] 7 3 9 2" xfId="33520" xr:uid="{558C1881-86C8-4839-AFE3-D71C474CA5F6}"/>
    <cellStyle name="Comma [0] 7 4" xfId="493" xr:uid="{52B15091-903D-44A7-A505-D6BBCD32EE02}"/>
    <cellStyle name="Comma [0] 7 4 10" xfId="33521" xr:uid="{0FC0B2FB-C697-4400-911C-802CFC067063}"/>
    <cellStyle name="Comma [0] 7 4 11" xfId="11656" xr:uid="{FDBA6490-9B1F-43AF-A2C6-A9A4CADA9F2A}"/>
    <cellStyle name="Comma [0] 7 4 2" xfId="998" xr:uid="{1E7CE384-6415-494B-812F-3ABE8EA3714A}"/>
    <cellStyle name="Comma [0] 7 4 2 2" xfId="4701" xr:uid="{9EF23B50-3A97-4B85-9AA9-AACFFD0BD1D3}"/>
    <cellStyle name="Comma [0] 7 4 2 2 2" xfId="11659" xr:uid="{70A93B0D-EF81-4EFF-B87C-BF47D0B79E51}"/>
    <cellStyle name="Comma [0] 7 4 2 2 2 2" xfId="33524" xr:uid="{B9C2E21E-29F3-4613-9E08-E57C99AC9AB1}"/>
    <cellStyle name="Comma [0] 7 4 2 2 3" xfId="11660" xr:uid="{6DA32C17-6E26-485D-9F34-AE5E8D81B3B1}"/>
    <cellStyle name="Comma [0] 7 4 2 2 3 2" xfId="33525" xr:uid="{BA7C4FFD-47A2-4924-B793-F04B4FE8F2E3}"/>
    <cellStyle name="Comma [0] 7 4 2 2 4" xfId="11661" xr:uid="{C73F30CE-A4E9-45F9-AB78-3A1164CD8DD6}"/>
    <cellStyle name="Comma [0] 7 4 2 2 4 2" xfId="33526" xr:uid="{3360A307-CE64-42DD-8678-EA6B5E6ABB23}"/>
    <cellStyle name="Comma [0] 7 4 2 2 5" xfId="11662" xr:uid="{9F0C399E-B656-4482-9352-A8234C2595EE}"/>
    <cellStyle name="Comma [0] 7 4 2 2 5 2" xfId="33527" xr:uid="{B4820D72-1E68-48ED-AC3A-6A86864E295A}"/>
    <cellStyle name="Comma [0] 7 4 2 2 6" xfId="54788" xr:uid="{75C82056-94DF-4C79-A940-FA8486A2A97F}"/>
    <cellStyle name="Comma [0] 7 4 2 2 7" xfId="33523" xr:uid="{411F2551-1DB8-4B4F-B409-2B9997BB4393}"/>
    <cellStyle name="Comma [0] 7 4 2 2 8" xfId="11658" xr:uid="{A02D3C05-77E7-45DE-95E2-C16B3CA5E73C}"/>
    <cellStyle name="Comma [0] 7 4 2 3" xfId="3036" xr:uid="{AD5BC103-4DD9-45CC-914D-072E286C8580}"/>
    <cellStyle name="Comma [0] 7 4 2 3 2" xfId="11664" xr:uid="{CA3746A0-77F4-4B94-9C4C-6F0D97F4ACE2}"/>
    <cellStyle name="Comma [0] 7 4 2 3 2 2" xfId="33529" xr:uid="{D46221E2-1731-416C-8331-21A80B79B83B}"/>
    <cellStyle name="Comma [0] 7 4 2 3 3" xfId="11665" xr:uid="{7F0B2700-6823-452D-9296-647F9F750ECE}"/>
    <cellStyle name="Comma [0] 7 4 2 3 3 2" xfId="33530" xr:uid="{1FB1656F-19EF-4EE7-B698-88A6990688E0}"/>
    <cellStyle name="Comma [0] 7 4 2 3 4" xfId="11666" xr:uid="{E7D7DD08-3848-41DD-8611-AFEA7C73ACAF}"/>
    <cellStyle name="Comma [0] 7 4 2 3 4 2" xfId="33531" xr:uid="{4E31F4AA-0C9E-431D-8F5D-0637DAEF0C9B}"/>
    <cellStyle name="Comma [0] 7 4 2 3 5" xfId="53123" xr:uid="{24F69669-A140-4D6D-8E0A-087DDCAA2D25}"/>
    <cellStyle name="Comma [0] 7 4 2 3 6" xfId="33528" xr:uid="{5421E521-679D-49A3-927D-963CD679E820}"/>
    <cellStyle name="Comma [0] 7 4 2 3 7" xfId="11663" xr:uid="{87EF693B-4AA9-4280-82AC-41D534B740C7}"/>
    <cellStyle name="Comma [0] 7 4 2 4" xfId="11667" xr:uid="{AEF19D1D-3AA9-413F-A4A9-E2B3AA95E775}"/>
    <cellStyle name="Comma [0] 7 4 2 4 2" xfId="33532" xr:uid="{56A2EAF3-A755-4FE4-BCF9-7E35DF38CB2C}"/>
    <cellStyle name="Comma [0] 7 4 2 5" xfId="11668" xr:uid="{7D254FDD-EFA8-4AE0-8E59-FA03FA0B1567}"/>
    <cellStyle name="Comma [0] 7 4 2 5 2" xfId="33533" xr:uid="{29D4AC7D-86E2-4E4A-93FF-3D34A94D3D7E}"/>
    <cellStyle name="Comma [0] 7 4 2 6" xfId="51090" xr:uid="{42F46E7D-5DF4-440F-882E-AA838D445685}"/>
    <cellStyle name="Comma [0] 7 4 2 7" xfId="33522" xr:uid="{FEF3DADB-60C7-4579-8F43-DE598BBB305A}"/>
    <cellStyle name="Comma [0] 7 4 2 8" xfId="11657" xr:uid="{12E23E24-ED05-41D2-B058-E54C2779621C}"/>
    <cellStyle name="Comma [0] 7 4 3" xfId="1492" xr:uid="{E876F52C-AA86-4038-8844-5F607EF46D67}"/>
    <cellStyle name="Comma [0] 7 4 3 2" xfId="5134" xr:uid="{1E665ADB-AA52-46CD-8AA5-46BAD173DF9A}"/>
    <cellStyle name="Comma [0] 7 4 3 2 2" xfId="11671" xr:uid="{0229D74D-5C4B-4AAA-A8BF-740D81226066}"/>
    <cellStyle name="Comma [0] 7 4 3 2 2 2" xfId="33536" xr:uid="{8B070C48-A064-4C6C-9B1B-7017815B828A}"/>
    <cellStyle name="Comma [0] 7 4 3 2 3" xfId="11672" xr:uid="{F44EE793-5734-4E56-A8ED-EA83B27D4A25}"/>
    <cellStyle name="Comma [0] 7 4 3 2 3 2" xfId="33537" xr:uid="{A376DB86-C58B-41C9-815E-930E83F47A4D}"/>
    <cellStyle name="Comma [0] 7 4 3 2 4" xfId="11673" xr:uid="{2A55CAD3-CC88-440F-BB46-2AE196865FB2}"/>
    <cellStyle name="Comma [0] 7 4 3 2 4 2" xfId="33538" xr:uid="{85921E3F-E3E9-43EC-BDFE-F7EDD5D8A992}"/>
    <cellStyle name="Comma [0] 7 4 3 2 5" xfId="11674" xr:uid="{7FCA2CA7-C93E-44E4-A77B-4D51D452D682}"/>
    <cellStyle name="Comma [0] 7 4 3 2 5 2" xfId="33539" xr:uid="{E57F0A7E-8DB2-4A54-9CAD-57E8E4DC8452}"/>
    <cellStyle name="Comma [0] 7 4 3 2 6" xfId="55221" xr:uid="{A2961FE2-BFFE-47B3-B735-A8B843975625}"/>
    <cellStyle name="Comma [0] 7 4 3 2 7" xfId="33535" xr:uid="{9F3C0860-5378-439A-BAC3-2ECED34C2C80}"/>
    <cellStyle name="Comma [0] 7 4 3 2 8" xfId="11670" xr:uid="{BE9497A4-A2B7-4D20-AE9C-949586D75562}"/>
    <cellStyle name="Comma [0] 7 4 3 3" xfId="2539" xr:uid="{7C68EA8D-64C0-4CCA-8FB1-187FA72D8670}"/>
    <cellStyle name="Comma [0] 7 4 3 3 2" xfId="11676" xr:uid="{4EB2C06F-EA23-48F4-864C-EF1EFBB5D689}"/>
    <cellStyle name="Comma [0] 7 4 3 3 2 2" xfId="33541" xr:uid="{442E69E3-1882-46F8-9ED2-4E1399C24C7D}"/>
    <cellStyle name="Comma [0] 7 4 3 3 3" xfId="11677" xr:uid="{4E544639-21BB-496B-8DCE-42DBB6106F08}"/>
    <cellStyle name="Comma [0] 7 4 3 3 3 2" xfId="33542" xr:uid="{446880B9-BF00-4DF3-B4E0-421ACD0D17C0}"/>
    <cellStyle name="Comma [0] 7 4 3 3 4" xfId="11678" xr:uid="{AB71FFD8-CEF1-4486-9B9C-BF10C1A98066}"/>
    <cellStyle name="Comma [0] 7 4 3 3 4 2" xfId="33543" xr:uid="{EF664F6A-63DF-461B-B611-AF54DBBC2EAA}"/>
    <cellStyle name="Comma [0] 7 4 3 3 5" xfId="52627" xr:uid="{C3646ABA-EACD-4884-9B4A-83DF1FAC6F44}"/>
    <cellStyle name="Comma [0] 7 4 3 3 6" xfId="33540" xr:uid="{D134A7E2-3FA9-41C1-AF49-312BB3EA2C8D}"/>
    <cellStyle name="Comma [0] 7 4 3 3 7" xfId="11675" xr:uid="{14B6D336-8A5D-4D79-9457-62D0A40DF523}"/>
    <cellStyle name="Comma [0] 7 4 3 4" xfId="11679" xr:uid="{628608DF-75B3-432D-B1C7-3773E41A3AD9}"/>
    <cellStyle name="Comma [0] 7 4 3 4 2" xfId="33544" xr:uid="{473112CE-2340-49E3-ABBE-3489338F9B19}"/>
    <cellStyle name="Comma [0] 7 4 3 5" xfId="11680" xr:uid="{07545963-BC73-472E-B5DC-F7582E06F26C}"/>
    <cellStyle name="Comma [0] 7 4 3 5 2" xfId="33545" xr:uid="{FAD7DE26-B6BF-4224-ACA6-D0BE41E7E224}"/>
    <cellStyle name="Comma [0] 7 4 3 6" xfId="51584" xr:uid="{ED39EB62-3F9C-4A36-9E26-14BB5B836BB6}"/>
    <cellStyle name="Comma [0] 7 4 3 7" xfId="33534" xr:uid="{4473B1E2-2AD1-4DE0-B03A-6D0A8D281A85}"/>
    <cellStyle name="Comma [0] 7 4 3 8" xfId="11669" xr:uid="{0B4D98AE-2D4D-41ED-AF60-B5A14191D1FB}"/>
    <cellStyle name="Comma [0] 7 4 4" xfId="3531" xr:uid="{671F2569-11AF-4DA1-A37C-9CA3CB9FC5BE}"/>
    <cellStyle name="Comma [0] 7 4 4 2" xfId="5502" xr:uid="{8364FD18-556B-405D-ABEA-1CBB0C4F0710}"/>
    <cellStyle name="Comma [0] 7 4 4 2 2" xfId="11683" xr:uid="{37CD608D-3302-4DDE-A955-0F993013EC43}"/>
    <cellStyle name="Comma [0] 7 4 4 2 2 2" xfId="33548" xr:uid="{FBFE9391-E7FD-4538-92A8-EA31FACBE16F}"/>
    <cellStyle name="Comma [0] 7 4 4 2 3" xfId="11684" xr:uid="{68CF042F-65C7-4CD5-B371-D6E54387341A}"/>
    <cellStyle name="Comma [0] 7 4 4 2 3 2" xfId="33549" xr:uid="{AAFCE1E4-08BE-44EC-B84D-AA69629A2A79}"/>
    <cellStyle name="Comma [0] 7 4 4 2 4" xfId="11685" xr:uid="{F78BC0FF-9077-4B25-ACED-D327689C4A93}"/>
    <cellStyle name="Comma [0] 7 4 4 2 4 2" xfId="33550" xr:uid="{541794ED-C3AE-488B-B591-F07CDEFD4D5D}"/>
    <cellStyle name="Comma [0] 7 4 4 2 5" xfId="11686" xr:uid="{5E910DFF-6298-4815-B1C5-E6EC8022E9F7}"/>
    <cellStyle name="Comma [0] 7 4 4 2 5 2" xfId="33551" xr:uid="{6D8698FA-8D00-470D-96AE-CB73A501E380}"/>
    <cellStyle name="Comma [0] 7 4 4 2 6" xfId="55589" xr:uid="{033150A4-F6F0-420D-82C1-0A4002DCDD1A}"/>
    <cellStyle name="Comma [0] 7 4 4 2 7" xfId="33547" xr:uid="{975B33CC-D314-4B98-8326-433F3866C423}"/>
    <cellStyle name="Comma [0] 7 4 4 2 8" xfId="11682" xr:uid="{CAAEB155-9B4F-47D8-9462-41F618BB6E18}"/>
    <cellStyle name="Comma [0] 7 4 4 3" xfId="11687" xr:uid="{1E837D16-E162-4D74-A0FA-96912A575084}"/>
    <cellStyle name="Comma [0] 7 4 4 3 2" xfId="33552" xr:uid="{AFFB1CB2-8C28-45F7-B3FB-1DEBF2F21159}"/>
    <cellStyle name="Comma [0] 7 4 4 4" xfId="11688" xr:uid="{07C166F9-DFD4-4E44-8A33-AF4423F8B027}"/>
    <cellStyle name="Comma [0] 7 4 4 4 2" xfId="33553" xr:uid="{4FD6DE82-DC15-49CA-8575-34613E41317E}"/>
    <cellStyle name="Comma [0] 7 4 4 5" xfId="11689" xr:uid="{AD448F57-27F3-4562-A724-3A552E736CDF}"/>
    <cellStyle name="Comma [0] 7 4 4 5 2" xfId="33554" xr:uid="{701E986F-8AC3-4704-8AA7-C4CEF1F13E1E}"/>
    <cellStyle name="Comma [0] 7 4 4 6" xfId="11690" xr:uid="{F5C94F26-F063-4C35-9C07-ECFEACFEAD03}"/>
    <cellStyle name="Comma [0] 7 4 4 6 2" xfId="33555" xr:uid="{F87DBFBF-9BBD-4380-9128-6F895D090122}"/>
    <cellStyle name="Comma [0] 7 4 4 7" xfId="53618" xr:uid="{644BB67A-AE32-4333-9533-6AB0DA17D422}"/>
    <cellStyle name="Comma [0] 7 4 4 8" xfId="33546" xr:uid="{89ABA608-23EA-4C50-8105-41CA7C8F9713}"/>
    <cellStyle name="Comma [0] 7 4 4 9" xfId="11681" xr:uid="{2048402F-6237-4FB7-9298-743ABC4EBC34}"/>
    <cellStyle name="Comma [0] 7 4 5" xfId="4204" xr:uid="{81DD027B-F4AD-41E3-9EFD-A0AB092AED4B}"/>
    <cellStyle name="Comma [0] 7 4 5 2" xfId="11692" xr:uid="{7F484002-C7C3-4362-8A70-88278EC84F93}"/>
    <cellStyle name="Comma [0] 7 4 5 2 2" xfId="33557" xr:uid="{5681CD1C-DE2C-4146-99EE-75EF817E54D9}"/>
    <cellStyle name="Comma [0] 7 4 5 3" xfId="11693" xr:uid="{0B480B83-721E-45D5-84EB-9E3655224DE0}"/>
    <cellStyle name="Comma [0] 7 4 5 3 2" xfId="33558" xr:uid="{4EF1D185-92F7-4EF9-B43E-51CC8DEA763E}"/>
    <cellStyle name="Comma [0] 7 4 5 4" xfId="11694" xr:uid="{8E4AFD0A-DDD1-4311-AF5C-9DA42D6946A7}"/>
    <cellStyle name="Comma [0] 7 4 5 4 2" xfId="33559" xr:uid="{08918129-1DE9-4E9A-AA73-2BDC0826A9B6}"/>
    <cellStyle name="Comma [0] 7 4 5 5" xfId="11695" xr:uid="{6ACEE9CD-292B-4B68-BFF3-40FFD50EFE5E}"/>
    <cellStyle name="Comma [0] 7 4 5 5 2" xfId="33560" xr:uid="{1887DB1F-9AB6-4D1A-B45C-05A4B68733D9}"/>
    <cellStyle name="Comma [0] 7 4 5 6" xfId="54291" xr:uid="{AC6EB9B2-3816-4EBB-B5D3-9953400DCCC4}"/>
    <cellStyle name="Comma [0] 7 4 5 7" xfId="33556" xr:uid="{11086C86-99DE-4E87-A538-A22345EF61A5}"/>
    <cellStyle name="Comma [0] 7 4 5 8" xfId="11691" xr:uid="{035D5DD9-0BF4-4875-B382-36787A015FCC}"/>
    <cellStyle name="Comma [0] 7 4 6" xfId="2018" xr:uid="{E9DDF4B2-A288-4F09-AA1F-F46133FB2007}"/>
    <cellStyle name="Comma [0] 7 4 6 2" xfId="11697" xr:uid="{17D765AA-5461-467C-8746-21E05AB02A7E}"/>
    <cellStyle name="Comma [0] 7 4 6 2 2" xfId="33562" xr:uid="{4D566533-804E-483C-860D-F57B4C573205}"/>
    <cellStyle name="Comma [0] 7 4 6 3" xfId="11698" xr:uid="{2F676693-4D18-43C1-983D-F3895554CFBD}"/>
    <cellStyle name="Comma [0] 7 4 6 3 2" xfId="33563" xr:uid="{969A36BB-5851-4A57-B79F-F32129C342A5}"/>
    <cellStyle name="Comma [0] 7 4 6 4" xfId="11699" xr:uid="{726697EB-5182-47E0-AFAA-E6C831BE29F1}"/>
    <cellStyle name="Comma [0] 7 4 6 4 2" xfId="33564" xr:uid="{1A1B14F3-F5F6-4C64-A174-77E6CB9360D3}"/>
    <cellStyle name="Comma [0] 7 4 6 5" xfId="52107" xr:uid="{A0DEAA83-6CFB-4B15-AE0E-487C17A70858}"/>
    <cellStyle name="Comma [0] 7 4 6 6" xfId="33561" xr:uid="{FEE609A1-A382-41DD-8128-FB7E8DC9657B}"/>
    <cellStyle name="Comma [0] 7 4 6 7" xfId="11696" xr:uid="{80F1C422-A2AE-4099-A9F2-E4FEC1427E2C}"/>
    <cellStyle name="Comma [0] 7 4 7" xfId="11700" xr:uid="{77F6F921-78C6-45D0-A459-61D5A6822738}"/>
    <cellStyle name="Comma [0] 7 4 7 2" xfId="33565" xr:uid="{D76B5F0C-16A8-4069-81EB-934E17127A4A}"/>
    <cellStyle name="Comma [0] 7 4 8" xfId="11701" xr:uid="{4D842DB6-3951-4C49-AF32-3B11BB9F31B1}"/>
    <cellStyle name="Comma [0] 7 4 8 2" xfId="33566" xr:uid="{CC5F5EEC-8CBE-4C4A-A8B5-F36B93A21291}"/>
    <cellStyle name="Comma [0] 7 4 9" xfId="50587" xr:uid="{0B8C3C46-E1B9-4221-A490-8C5B9CC166A0}"/>
    <cellStyle name="Comma [0] 7 5" xfId="750" xr:uid="{AFB665E3-A64C-408A-8935-B6728AF90201}"/>
    <cellStyle name="Comma [0] 7 5 2" xfId="4453" xr:uid="{2DCA1A6E-7DB2-4E74-962A-0096E0D4AAB4}"/>
    <cellStyle name="Comma [0] 7 5 2 2" xfId="11704" xr:uid="{0CE5BA8F-EE6F-4564-88E5-2747A70E3D08}"/>
    <cellStyle name="Comma [0] 7 5 2 2 2" xfId="33569" xr:uid="{83787858-E92C-43B7-868A-4376FEFE8312}"/>
    <cellStyle name="Comma [0] 7 5 2 3" xfId="11705" xr:uid="{41FDCE0E-BFF6-45B0-BC8F-13EDC7294AB1}"/>
    <cellStyle name="Comma [0] 7 5 2 3 2" xfId="33570" xr:uid="{E55D2690-A7F2-480E-A2C8-BBA2C8E00C61}"/>
    <cellStyle name="Comma [0] 7 5 2 4" xfId="11706" xr:uid="{F63E7C51-622C-44A9-8C0B-00BD009BF2C3}"/>
    <cellStyle name="Comma [0] 7 5 2 4 2" xfId="33571" xr:uid="{6C59338C-3A4C-4DA7-A0C1-5B59E4F7AE29}"/>
    <cellStyle name="Comma [0] 7 5 2 5" xfId="11707" xr:uid="{A83DA0A8-8E54-4431-AFD1-75210A737632}"/>
    <cellStyle name="Comma [0] 7 5 2 5 2" xfId="33572" xr:uid="{0E82D192-F044-4E9E-B7D3-5E2D682E59EB}"/>
    <cellStyle name="Comma [0] 7 5 2 6" xfId="54540" xr:uid="{53089278-898F-4B94-AA22-B53D0E495FB0}"/>
    <cellStyle name="Comma [0] 7 5 2 7" xfId="33568" xr:uid="{E1A52555-6AEA-4B0F-BC1B-488B97E4894E}"/>
    <cellStyle name="Comma [0] 7 5 2 8" xfId="11703" xr:uid="{B717090D-E64D-4029-BC08-E2BE8AF7A8FB}"/>
    <cellStyle name="Comma [0] 7 5 3" xfId="2788" xr:uid="{10FB9957-498A-47DC-AC34-0E251AAEF872}"/>
    <cellStyle name="Comma [0] 7 5 3 2" xfId="11709" xr:uid="{719D869B-553F-4FA2-9E93-67C3F5BB03CA}"/>
    <cellStyle name="Comma [0] 7 5 3 2 2" xfId="33574" xr:uid="{84D44F66-304F-4D85-A4E7-A0DFC60B37B3}"/>
    <cellStyle name="Comma [0] 7 5 3 3" xfId="11710" xr:uid="{864F6D2C-7C5E-4049-B4E7-8931FF692C44}"/>
    <cellStyle name="Comma [0] 7 5 3 3 2" xfId="33575" xr:uid="{2055045C-3A18-4062-ADCD-9E929DD0D3E9}"/>
    <cellStyle name="Comma [0] 7 5 3 4" xfId="11711" xr:uid="{B0B29874-15B1-4957-A638-1D86EF93D642}"/>
    <cellStyle name="Comma [0] 7 5 3 4 2" xfId="33576" xr:uid="{FEA003B8-C788-420D-80EC-7B15B26B72DB}"/>
    <cellStyle name="Comma [0] 7 5 3 5" xfId="52875" xr:uid="{113D876D-75C3-4A42-90B9-D18FA796E482}"/>
    <cellStyle name="Comma [0] 7 5 3 6" xfId="33573" xr:uid="{C1227663-9AB6-4AEC-8FBF-1D6F31E15AEE}"/>
    <cellStyle name="Comma [0] 7 5 3 7" xfId="11708" xr:uid="{764AFDF3-AB92-490A-B09A-732653BB7B12}"/>
    <cellStyle name="Comma [0] 7 5 4" xfId="11712" xr:uid="{1038111A-448D-402D-A725-44F596FAA813}"/>
    <cellStyle name="Comma [0] 7 5 4 2" xfId="33577" xr:uid="{6E03CE66-5205-4B5F-B767-166ACD8DB361}"/>
    <cellStyle name="Comma [0] 7 5 5" xfId="11713" xr:uid="{1529590E-8BD3-40D1-A086-AD094A1363FE}"/>
    <cellStyle name="Comma [0] 7 5 5 2" xfId="33578" xr:uid="{F86214DF-95E3-4319-81FF-6D295C4193D2}"/>
    <cellStyle name="Comma [0] 7 5 6" xfId="50842" xr:uid="{93807A61-2B35-4300-909A-E4500E71047D}"/>
    <cellStyle name="Comma [0] 7 5 7" xfId="33567" xr:uid="{076135A9-7B50-40D8-AE76-706566D93A60}"/>
    <cellStyle name="Comma [0] 7 5 8" xfId="11702" xr:uid="{FDCD8DC1-C4E7-4C1C-90C2-7FF7D22693E0}"/>
    <cellStyle name="Comma [0] 7 6" xfId="1245" xr:uid="{CCD6349D-7361-450C-A444-714F5AF26849}"/>
    <cellStyle name="Comma [0] 7 6 2" xfId="4951" xr:uid="{8AC8502B-43A6-492E-8836-CC1F8D48474B}"/>
    <cellStyle name="Comma [0] 7 6 2 2" xfId="11716" xr:uid="{13F6170B-98BE-48AB-8C2F-463C4320F1E6}"/>
    <cellStyle name="Comma [0] 7 6 2 2 2" xfId="33581" xr:uid="{A41C2236-A414-4122-A17B-E0C5B061B12E}"/>
    <cellStyle name="Comma [0] 7 6 2 3" xfId="11717" xr:uid="{380BD4DB-BAAA-4192-8854-8629813B3012}"/>
    <cellStyle name="Comma [0] 7 6 2 3 2" xfId="33582" xr:uid="{69C0CEDF-E780-4731-8714-02E67867C26E}"/>
    <cellStyle name="Comma [0] 7 6 2 4" xfId="11718" xr:uid="{24F2D0F9-765F-4F5C-820A-6E7E151DC158}"/>
    <cellStyle name="Comma [0] 7 6 2 4 2" xfId="33583" xr:uid="{FE94ECBA-3D1A-49FF-8F09-BA9E9A6DD449}"/>
    <cellStyle name="Comma [0] 7 6 2 5" xfId="11719" xr:uid="{6EA564B6-3748-4E5F-A98D-0B1476167B4D}"/>
    <cellStyle name="Comma [0] 7 6 2 5 2" xfId="33584" xr:uid="{8BD8861A-970B-46B8-BC82-1F657CB4EEFC}"/>
    <cellStyle name="Comma [0] 7 6 2 6" xfId="55038" xr:uid="{E41B758C-CAE4-4259-A652-EA187114984E}"/>
    <cellStyle name="Comma [0] 7 6 2 7" xfId="33580" xr:uid="{9DCA33A2-9F98-447A-A344-D6424A8295CB}"/>
    <cellStyle name="Comma [0] 7 6 2 8" xfId="11715" xr:uid="{385539B2-9861-4C2F-B361-6CE44FF2857C}"/>
    <cellStyle name="Comma [0] 7 6 3" xfId="2290" xr:uid="{1E86765B-D508-4ACB-976B-BF38C06E3257}"/>
    <cellStyle name="Comma [0] 7 6 3 2" xfId="11721" xr:uid="{E60F7D26-B0A4-4529-BB12-C6D7AEB4EA34}"/>
    <cellStyle name="Comma [0] 7 6 3 2 2" xfId="33586" xr:uid="{84BABAF4-5E6B-40A5-AF66-DC2975F80C6B}"/>
    <cellStyle name="Comma [0] 7 6 3 3" xfId="11722" xr:uid="{4C98EED0-E8F7-43CE-BB5F-C76830907AD3}"/>
    <cellStyle name="Comma [0] 7 6 3 3 2" xfId="33587" xr:uid="{122DBE09-B819-4880-9B56-973293F0BBAE}"/>
    <cellStyle name="Comma [0] 7 6 3 4" xfId="11723" xr:uid="{B52C4108-AEBF-4B07-A7FE-A087EC9B2B0E}"/>
    <cellStyle name="Comma [0] 7 6 3 4 2" xfId="33588" xr:uid="{7D94E724-AFD2-49B9-A447-FFA93CEDCDBD}"/>
    <cellStyle name="Comma [0] 7 6 3 5" xfId="52378" xr:uid="{339059CE-1BB8-4C33-8552-56050F696753}"/>
    <cellStyle name="Comma [0] 7 6 3 6" xfId="33585" xr:uid="{FF398D88-473B-4F7D-AB7F-0224106728D2}"/>
    <cellStyle name="Comma [0] 7 6 3 7" xfId="11720" xr:uid="{CB6EE441-677C-45C0-9267-9E04F2C93C2D}"/>
    <cellStyle name="Comma [0] 7 6 4" xfId="11724" xr:uid="{9343A3E7-2651-4976-954B-16F9C40CB9EB}"/>
    <cellStyle name="Comma [0] 7 6 4 2" xfId="33589" xr:uid="{18E5A52F-73B4-4286-BA54-423D3A541D6C}"/>
    <cellStyle name="Comma [0] 7 6 5" xfId="11725" xr:uid="{5D5BCC90-647D-4C6B-8088-356DD2844A4F}"/>
    <cellStyle name="Comma [0] 7 6 5 2" xfId="33590" xr:uid="{E4A6A79E-290B-4F3F-BAB0-08928C48A211}"/>
    <cellStyle name="Comma [0] 7 6 6" xfId="51337" xr:uid="{62334910-A0DB-41AD-B7EA-FCAD98D9CE8F}"/>
    <cellStyle name="Comma [0] 7 6 7" xfId="33579" xr:uid="{34D3CF4D-3E89-4032-B881-92EAC0259F9F}"/>
    <cellStyle name="Comma [0] 7 6 8" xfId="11714" xr:uid="{0B907E86-C42D-44D3-99AB-6CE10BC5D68C}"/>
    <cellStyle name="Comma [0] 7 7" xfId="3282" xr:uid="{92A25CF3-8A8C-4584-A9F2-2A3286A865B1}"/>
    <cellStyle name="Comma [0] 7 7 2" xfId="5318" xr:uid="{5371A7EE-25C3-46A6-B494-4F11FD2E2972}"/>
    <cellStyle name="Comma [0] 7 7 2 2" xfId="11728" xr:uid="{E834533B-7763-418B-AB30-0687DBE6C310}"/>
    <cellStyle name="Comma [0] 7 7 2 2 2" xfId="33593" xr:uid="{D3C616AE-6C14-498E-B303-B59A371B0605}"/>
    <cellStyle name="Comma [0] 7 7 2 3" xfId="11729" xr:uid="{63085329-985D-4E52-B32F-CC5EF188C4EB}"/>
    <cellStyle name="Comma [0] 7 7 2 3 2" xfId="33594" xr:uid="{DF51D2B5-6DBE-4C7B-ABE2-EF035750BD92}"/>
    <cellStyle name="Comma [0] 7 7 2 4" xfId="11730" xr:uid="{09365173-38BC-4488-85CD-2E37315C6A1F}"/>
    <cellStyle name="Comma [0] 7 7 2 4 2" xfId="33595" xr:uid="{F1AACC81-83DD-447C-85FD-023FE92DF102}"/>
    <cellStyle name="Comma [0] 7 7 2 5" xfId="11731" xr:uid="{82F366B5-5A53-47A1-B0D7-18EAEB6FA73C}"/>
    <cellStyle name="Comma [0] 7 7 2 5 2" xfId="33596" xr:uid="{79B6E193-69AE-4568-8130-39BD8B78FD13}"/>
    <cellStyle name="Comma [0] 7 7 2 6" xfId="55405" xr:uid="{BA062BA6-4993-48A9-A1D4-2BC641B50784}"/>
    <cellStyle name="Comma [0] 7 7 2 7" xfId="33592" xr:uid="{E94DD944-A9A5-4D68-8AC6-7413027AF789}"/>
    <cellStyle name="Comma [0] 7 7 2 8" xfId="11727" xr:uid="{0E20FDB9-1A0A-495C-8E42-707E3ABCDAF2}"/>
    <cellStyle name="Comma [0] 7 7 3" xfId="11732" xr:uid="{D6E677FE-5F77-425B-8EDE-49A93B6C1032}"/>
    <cellStyle name="Comma [0] 7 7 3 2" xfId="33597" xr:uid="{63A4E3EC-028D-4E0B-8D6A-81F0FAA9D8EE}"/>
    <cellStyle name="Comma [0] 7 7 4" xfId="11733" xr:uid="{99C23D3D-7788-4A05-9FD2-6DB4DAA8D1F6}"/>
    <cellStyle name="Comma [0] 7 7 4 2" xfId="33598" xr:uid="{94C6853C-189E-454D-B59E-A1C459157276}"/>
    <cellStyle name="Comma [0] 7 7 5" xfId="11734" xr:uid="{52C299E1-315D-44B8-A3DB-1B94806FDF79}"/>
    <cellStyle name="Comma [0] 7 7 5 2" xfId="33599" xr:uid="{DAB7BB5E-DE72-4043-9695-AA33E8E79A39}"/>
    <cellStyle name="Comma [0] 7 7 6" xfId="11735" xr:uid="{2D22BF8F-7A29-458E-9FCB-3311541AC05D}"/>
    <cellStyle name="Comma [0] 7 7 6 2" xfId="33600" xr:uid="{C3DB59CA-CE8E-4907-B548-B9E49D2C66DB}"/>
    <cellStyle name="Comma [0] 7 7 7" xfId="53369" xr:uid="{A89614DB-8BDC-49BF-9A68-BF33E9CAFBF3}"/>
    <cellStyle name="Comma [0] 7 7 8" xfId="33591" xr:uid="{550CA1BB-F1EC-4607-A768-818472A60609}"/>
    <cellStyle name="Comma [0] 7 7 9" xfId="11726" xr:uid="{F4F06580-65C5-4E69-8BC9-F800A7E95E93}"/>
    <cellStyle name="Comma [0] 7 8" xfId="3856" xr:uid="{CB1A5812-99D4-4AC5-96EE-EFF745FB3D70}"/>
    <cellStyle name="Comma [0] 7 8 2" xfId="11737" xr:uid="{3C25A78D-5F88-4223-B7CF-4D21970A56D4}"/>
    <cellStyle name="Comma [0] 7 8 2 2" xfId="33602" xr:uid="{0B1F2FCA-369D-40FA-9A05-E019DC5960EA}"/>
    <cellStyle name="Comma [0] 7 8 3" xfId="11738" xr:uid="{59AD018A-BFE3-4114-8F7C-1E0634129851}"/>
    <cellStyle name="Comma [0] 7 8 3 2" xfId="33603" xr:uid="{D9070A5F-2162-4658-A3AD-CC8EEDFB2E88}"/>
    <cellStyle name="Comma [0] 7 8 4" xfId="11739" xr:uid="{FEF7608C-BA12-40CE-A15F-395C50266878}"/>
    <cellStyle name="Comma [0] 7 8 4 2" xfId="33604" xr:uid="{4F8365E9-4222-45FD-953D-3D7A562842FD}"/>
    <cellStyle name="Comma [0] 7 8 5" xfId="11740" xr:uid="{1478C5BB-6CA1-4054-B81C-C9AF41806C32}"/>
    <cellStyle name="Comma [0] 7 8 5 2" xfId="33605" xr:uid="{3082A050-4C82-4C8B-9370-C82292AB7820}"/>
    <cellStyle name="Comma [0] 7 8 6" xfId="53943" xr:uid="{851093CA-CB39-4D38-BF5F-1F07E78A1D49}"/>
    <cellStyle name="Comma [0] 7 8 7" xfId="33601" xr:uid="{B4C70080-EBB3-42C4-8C7D-381D71B60E9F}"/>
    <cellStyle name="Comma [0] 7 8 8" xfId="11736" xr:uid="{F81B8359-D95A-42ED-A937-58E9B9136F4E}"/>
    <cellStyle name="Comma [0] 7 9" xfId="1770" xr:uid="{47467CE0-CDF7-4335-A5CE-8581B3E29A3F}"/>
    <cellStyle name="Comma [0] 7 9 2" xfId="11742" xr:uid="{D7BE778D-D292-48E8-8C09-C4982E4330CD}"/>
    <cellStyle name="Comma [0] 7 9 2 2" xfId="33607" xr:uid="{3DB8EBB8-D478-4DC9-B1D9-B43337E0BA7D}"/>
    <cellStyle name="Comma [0] 7 9 3" xfId="11743" xr:uid="{7F928A5D-DB00-4C97-8904-468E4CF59D53}"/>
    <cellStyle name="Comma [0] 7 9 3 2" xfId="33608" xr:uid="{9E7DC117-6BF7-48F1-9DCF-C3608966E3BF}"/>
    <cellStyle name="Comma [0] 7 9 4" xfId="11744" xr:uid="{CA9B66C0-9BC5-4DEC-A002-68975FFDB917}"/>
    <cellStyle name="Comma [0] 7 9 4 2" xfId="33609" xr:uid="{30EB9968-F7C2-4E22-90AD-9BF795434B14}"/>
    <cellStyle name="Comma [0] 7 9 5" xfId="51859" xr:uid="{1200F9B3-3CCE-4A3C-9883-D3E2B2400922}"/>
    <cellStyle name="Comma [0] 7 9 6" xfId="33606" xr:uid="{DF94DBF0-2AA8-4BA7-9F07-2CD91BE65072}"/>
    <cellStyle name="Comma [0] 7 9 7" xfId="11741" xr:uid="{BD56AA1C-FB1C-4569-9649-E52A02739F80}"/>
    <cellStyle name="Comma [0] 8" xfId="139" xr:uid="{C0B5D57D-D726-48AC-BC00-E8E8F54F7AD8}"/>
    <cellStyle name="Comma [0] 8 10" xfId="11746" xr:uid="{8F950B13-3E5D-4142-8DD3-CB6BF79AB559}"/>
    <cellStyle name="Comma [0] 8 10 2" xfId="33611" xr:uid="{DC802E4A-D610-418E-B32C-3454BB9AC20B}"/>
    <cellStyle name="Comma [0] 8 11" xfId="11747" xr:uid="{14168EEE-CA92-4995-B72F-D68E43645518}"/>
    <cellStyle name="Comma [0] 8 11 2" xfId="33612" xr:uid="{5A67DEFE-2369-4A23-A982-4B98223EACB8}"/>
    <cellStyle name="Comma [0] 8 12" xfId="50237" xr:uid="{1DDFAB4B-46EF-4EEC-8DC9-7DF6530698A4}"/>
    <cellStyle name="Comma [0] 8 13" xfId="33610" xr:uid="{2EFC57A2-6F97-4EDE-864A-C6114699DC2B}"/>
    <cellStyle name="Comma [0] 8 14" xfId="11745" xr:uid="{991654D7-2AA5-4605-B5E9-A5F84E586348}"/>
    <cellStyle name="Comma [0] 8 2" xfId="244" xr:uid="{00D19D76-F20B-4EB4-9DE2-AF66ED8B9D42}"/>
    <cellStyle name="Comma [0] 8 2 10" xfId="11749" xr:uid="{C80C87EB-67E6-4D99-A2BB-F8D0D3398075}"/>
    <cellStyle name="Comma [0] 8 2 10 2" xfId="33614" xr:uid="{A1E5EBB3-FCC3-4E72-B50A-FA73B059EAA2}"/>
    <cellStyle name="Comma [0] 8 2 11" xfId="50340" xr:uid="{DD1645D0-BD71-4E7C-8525-F64E1A5F0517}"/>
    <cellStyle name="Comma [0] 8 2 12" xfId="33613" xr:uid="{61BFFBEC-DA02-4638-8172-B8B8967D4A55}"/>
    <cellStyle name="Comma [0] 8 2 13" xfId="11748" xr:uid="{349BC036-874E-4491-9D4A-7EA88EF3F189}"/>
    <cellStyle name="Comma [0] 8 2 2" xfId="429" xr:uid="{BC3C8E3B-F3B3-4511-B92E-B7C8720616F4}"/>
    <cellStyle name="Comma [0] 8 2 2 10" xfId="50525" xr:uid="{D2FB63A1-1934-41EF-ABA6-C458F1839C01}"/>
    <cellStyle name="Comma [0] 8 2 2 11" xfId="33615" xr:uid="{272E241A-FE09-4E7F-BD62-81889601DC73}"/>
    <cellStyle name="Comma [0] 8 2 2 12" xfId="11750" xr:uid="{E34632FF-52F7-4D2A-B089-08EE38F13FE5}"/>
    <cellStyle name="Comma [0] 8 2 2 2" xfId="687" xr:uid="{706951AA-6B0D-48A0-ABF5-0E4F3B5BF588}"/>
    <cellStyle name="Comma [0] 8 2 2 2 10" xfId="33616" xr:uid="{C4CA267F-2CB9-4082-BF7A-348A22EBA5D5}"/>
    <cellStyle name="Comma [0] 8 2 2 2 11" xfId="11751" xr:uid="{52F77B48-E764-4AD1-956E-1F3E9CC24E11}"/>
    <cellStyle name="Comma [0] 8 2 2 2 2" xfId="1192" xr:uid="{951A3833-51B4-4C5E-B96B-B269B897A316}"/>
    <cellStyle name="Comma [0] 8 2 2 2 2 2" xfId="4895" xr:uid="{2EB0A7DC-7812-470F-8B03-0A5E30BC2A83}"/>
    <cellStyle name="Comma [0] 8 2 2 2 2 2 2" xfId="11754" xr:uid="{C4499343-C28A-488C-8C5C-52F1B268FA5A}"/>
    <cellStyle name="Comma [0] 8 2 2 2 2 2 2 2" xfId="33619" xr:uid="{A1AC6807-AF85-4429-8627-969B8847B9A7}"/>
    <cellStyle name="Comma [0] 8 2 2 2 2 2 3" xfId="11755" xr:uid="{728398AF-9316-4D0A-A299-32410D786B66}"/>
    <cellStyle name="Comma [0] 8 2 2 2 2 2 3 2" xfId="33620" xr:uid="{229AFC38-4F20-42E1-8D8D-F71E86FDAA86}"/>
    <cellStyle name="Comma [0] 8 2 2 2 2 2 4" xfId="11756" xr:uid="{01896053-FC2D-4AF9-BECA-D3750FCD5AC1}"/>
    <cellStyle name="Comma [0] 8 2 2 2 2 2 4 2" xfId="33621" xr:uid="{94A05A00-1CFD-4731-B277-F0641D16269A}"/>
    <cellStyle name="Comma [0] 8 2 2 2 2 2 5" xfId="11757" xr:uid="{70ED5ADF-3E3F-4B40-B772-45BAA8A7D32F}"/>
    <cellStyle name="Comma [0] 8 2 2 2 2 2 5 2" xfId="33622" xr:uid="{60D4C820-9C8C-4199-B50F-CD185511A667}"/>
    <cellStyle name="Comma [0] 8 2 2 2 2 2 6" xfId="54982" xr:uid="{F66719EB-40B5-49ED-9CE7-482E7081431D}"/>
    <cellStyle name="Comma [0] 8 2 2 2 2 2 7" xfId="33618" xr:uid="{3F5B075D-1CD7-4916-8CA8-5EB4BFF55E08}"/>
    <cellStyle name="Comma [0] 8 2 2 2 2 2 8" xfId="11753" xr:uid="{947ED6A5-37E8-4DE4-8F59-1ACBBE5C273C}"/>
    <cellStyle name="Comma [0] 8 2 2 2 2 3" xfId="3230" xr:uid="{563F89CF-48E5-47E5-8371-7D5EBF3777A1}"/>
    <cellStyle name="Comma [0] 8 2 2 2 2 3 2" xfId="11759" xr:uid="{DDE8AF4B-2927-4DFA-AFF5-39DFE22A8811}"/>
    <cellStyle name="Comma [0] 8 2 2 2 2 3 2 2" xfId="33624" xr:uid="{F3AB6944-DF69-492D-BEEA-093E0263C765}"/>
    <cellStyle name="Comma [0] 8 2 2 2 2 3 3" xfId="11760" xr:uid="{10701EFC-F022-45DD-891E-5DE5B546AC90}"/>
    <cellStyle name="Comma [0] 8 2 2 2 2 3 3 2" xfId="33625" xr:uid="{374B4DDC-3182-4BC7-8F7A-0C7369420E7F}"/>
    <cellStyle name="Comma [0] 8 2 2 2 2 3 4" xfId="11761" xr:uid="{AC66EF47-3F4E-465B-9129-3A91D859E9F0}"/>
    <cellStyle name="Comma [0] 8 2 2 2 2 3 4 2" xfId="33626" xr:uid="{452B3AA8-ED94-49E9-886E-84C85C5BF208}"/>
    <cellStyle name="Comma [0] 8 2 2 2 2 3 5" xfId="53317" xr:uid="{0533E295-B28A-4138-8F72-7A9AC68D2D7A}"/>
    <cellStyle name="Comma [0] 8 2 2 2 2 3 6" xfId="33623" xr:uid="{E1162184-E61F-443F-A53C-A7EEED314859}"/>
    <cellStyle name="Comma [0] 8 2 2 2 2 3 7" xfId="11758" xr:uid="{67476B19-716E-4EF1-9030-D6AEBB3EF414}"/>
    <cellStyle name="Comma [0] 8 2 2 2 2 4" xfId="11762" xr:uid="{000137E6-776C-4E0D-A7D9-E17D5467797C}"/>
    <cellStyle name="Comma [0] 8 2 2 2 2 4 2" xfId="33627" xr:uid="{00EE85B9-42AB-4D18-B73A-54D425E0A50E}"/>
    <cellStyle name="Comma [0] 8 2 2 2 2 5" xfId="11763" xr:uid="{0DAED272-BBE0-4A5A-9953-A95F089BEB57}"/>
    <cellStyle name="Comma [0] 8 2 2 2 2 5 2" xfId="33628" xr:uid="{4F1B05E9-1D4C-4E4C-BA3B-FC74D3AE12DA}"/>
    <cellStyle name="Comma [0] 8 2 2 2 2 6" xfId="51284" xr:uid="{D94A25F6-94C7-4B50-B8FD-F68D849A34F8}"/>
    <cellStyle name="Comma [0] 8 2 2 2 2 7" xfId="33617" xr:uid="{ADFF2363-16D2-4730-8616-02364CB1D707}"/>
    <cellStyle name="Comma [0] 8 2 2 2 2 8" xfId="11752" xr:uid="{109AA3A1-D69E-41C0-944E-DB5DEC550A59}"/>
    <cellStyle name="Comma [0] 8 2 2 2 3" xfId="1686" xr:uid="{0D8C1A6E-A610-4145-B117-84FED3A175DF}"/>
    <cellStyle name="Comma [0] 8 2 2 2 3 2" xfId="5273" xr:uid="{33F3937B-EF23-4568-9F13-888A608FD251}"/>
    <cellStyle name="Comma [0] 8 2 2 2 3 2 2" xfId="11766" xr:uid="{57FB87DE-EFDF-480E-9C6A-7F96E80034C9}"/>
    <cellStyle name="Comma [0] 8 2 2 2 3 2 2 2" xfId="33631" xr:uid="{862A946B-6110-4667-8438-B128C6C9E235}"/>
    <cellStyle name="Comma [0] 8 2 2 2 3 2 3" xfId="11767" xr:uid="{3FB31E82-5F33-4996-B896-58EC1DD277D9}"/>
    <cellStyle name="Comma [0] 8 2 2 2 3 2 3 2" xfId="33632" xr:uid="{1336F2CE-6C30-436F-ACBB-62862859EA0D}"/>
    <cellStyle name="Comma [0] 8 2 2 2 3 2 4" xfId="11768" xr:uid="{29D2773A-557F-44A8-9667-8157B98BBE76}"/>
    <cellStyle name="Comma [0] 8 2 2 2 3 2 4 2" xfId="33633" xr:uid="{80B5DBAA-2678-445F-83BD-DB1F44B153CE}"/>
    <cellStyle name="Comma [0] 8 2 2 2 3 2 5" xfId="11769" xr:uid="{772531EF-A76C-4142-BC5C-D205EF2B3D8F}"/>
    <cellStyle name="Comma [0] 8 2 2 2 3 2 5 2" xfId="33634" xr:uid="{640024CD-71EF-469D-87D4-7D6E17D96AC9}"/>
    <cellStyle name="Comma [0] 8 2 2 2 3 2 6" xfId="55360" xr:uid="{8495E850-1435-4B9A-A9CF-33AE140F3DCD}"/>
    <cellStyle name="Comma [0] 8 2 2 2 3 2 7" xfId="33630" xr:uid="{E5D7D36D-723C-408A-863E-331E52EE5585}"/>
    <cellStyle name="Comma [0] 8 2 2 2 3 2 8" xfId="11765" xr:uid="{8FC1CEE0-3C58-45E0-BEC9-120AFF1B063D}"/>
    <cellStyle name="Comma [0] 8 2 2 2 3 3" xfId="2733" xr:uid="{447A2BFC-6EF9-4AC2-8698-F6F6920C430D}"/>
    <cellStyle name="Comma [0] 8 2 2 2 3 3 2" xfId="11771" xr:uid="{AFCCCDB3-76D5-4158-9478-09A974463F1C}"/>
    <cellStyle name="Comma [0] 8 2 2 2 3 3 2 2" xfId="33636" xr:uid="{D6D36129-93EB-46C0-BD3F-23B92C3FBF6B}"/>
    <cellStyle name="Comma [0] 8 2 2 2 3 3 3" xfId="11772" xr:uid="{CC6B55D2-96B4-4E52-855A-B155AA9B76A8}"/>
    <cellStyle name="Comma [0] 8 2 2 2 3 3 3 2" xfId="33637" xr:uid="{0ED3CAE0-1895-4C2E-8A02-8E8EDF667C63}"/>
    <cellStyle name="Comma [0] 8 2 2 2 3 3 4" xfId="11773" xr:uid="{AB7DEDA8-CB45-4176-B62A-9B661FC846B9}"/>
    <cellStyle name="Comma [0] 8 2 2 2 3 3 4 2" xfId="33638" xr:uid="{4B830F6C-4624-402A-913A-7B62B43C7674}"/>
    <cellStyle name="Comma [0] 8 2 2 2 3 3 5" xfId="52821" xr:uid="{C9D5931B-8D7F-447D-8192-48B8466F6905}"/>
    <cellStyle name="Comma [0] 8 2 2 2 3 3 6" xfId="33635" xr:uid="{57887775-9DAB-4581-865C-ED6BC913204B}"/>
    <cellStyle name="Comma [0] 8 2 2 2 3 3 7" xfId="11770" xr:uid="{6EC04B0B-6D1D-4951-8750-B0EFAF469F47}"/>
    <cellStyle name="Comma [0] 8 2 2 2 3 4" xfId="11774" xr:uid="{17F4974C-34B3-436F-BF78-D701304BAA4F}"/>
    <cellStyle name="Comma [0] 8 2 2 2 3 4 2" xfId="33639" xr:uid="{0CD667B5-D061-4C3B-A268-CFD4B2BD2213}"/>
    <cellStyle name="Comma [0] 8 2 2 2 3 5" xfId="11775" xr:uid="{EE69B3DD-4544-4CB6-B477-3DF447BA10D2}"/>
    <cellStyle name="Comma [0] 8 2 2 2 3 5 2" xfId="33640" xr:uid="{3349D7B4-C8C1-476E-B24B-95E7F59494D3}"/>
    <cellStyle name="Comma [0] 8 2 2 2 3 6" xfId="51778" xr:uid="{E877EEA6-A010-4F30-8F8A-CBDC4B72F418}"/>
    <cellStyle name="Comma [0] 8 2 2 2 3 7" xfId="33629" xr:uid="{2FF0C704-55E6-4D1E-AD35-EFC14DFDAEC7}"/>
    <cellStyle name="Comma [0] 8 2 2 2 3 8" xfId="11764" xr:uid="{4D14D30A-57B2-4242-9A35-46604CA74F12}"/>
    <cellStyle name="Comma [0] 8 2 2 2 4" xfId="3725" xr:uid="{FCDE2E71-62E4-4575-8DE9-A39E859BD7FD}"/>
    <cellStyle name="Comma [0] 8 2 2 2 4 2" xfId="5641" xr:uid="{ABC442A0-FFB5-427B-B74A-755CC407B653}"/>
    <cellStyle name="Comma [0] 8 2 2 2 4 2 2" xfId="11778" xr:uid="{A0B046D3-DA7C-4F42-AA57-23C56D296B5B}"/>
    <cellStyle name="Comma [0] 8 2 2 2 4 2 2 2" xfId="33643" xr:uid="{3C13DA8F-CEA2-431E-8D2E-147D51BDA894}"/>
    <cellStyle name="Comma [0] 8 2 2 2 4 2 3" xfId="11779" xr:uid="{11DDA12F-5D7D-4CA0-8293-F6767DA09F82}"/>
    <cellStyle name="Comma [0] 8 2 2 2 4 2 3 2" xfId="33644" xr:uid="{3E31FED9-ADB0-40FC-85EA-6E05D9689B21}"/>
    <cellStyle name="Comma [0] 8 2 2 2 4 2 4" xfId="11780" xr:uid="{B5FE8669-E3BF-4F08-BF51-6C9F53453E3C}"/>
    <cellStyle name="Comma [0] 8 2 2 2 4 2 4 2" xfId="33645" xr:uid="{E4391F07-DB1B-41B0-9BC9-AA098E522BD9}"/>
    <cellStyle name="Comma [0] 8 2 2 2 4 2 5" xfId="11781" xr:uid="{502A8982-E36B-49FF-8126-74D46EBC51EB}"/>
    <cellStyle name="Comma [0] 8 2 2 2 4 2 5 2" xfId="33646" xr:uid="{889C660E-BFE6-4CF0-A94E-78ADDD8DEADC}"/>
    <cellStyle name="Comma [0] 8 2 2 2 4 2 6" xfId="55728" xr:uid="{F9B60417-2648-4FD4-A922-B3808DDF193C}"/>
    <cellStyle name="Comma [0] 8 2 2 2 4 2 7" xfId="33642" xr:uid="{FE85E4A0-EF96-402D-B55F-83E562947A4C}"/>
    <cellStyle name="Comma [0] 8 2 2 2 4 2 8" xfId="11777" xr:uid="{028ED570-7F50-40D5-9C5B-A8AF03375674}"/>
    <cellStyle name="Comma [0] 8 2 2 2 4 3" xfId="11782" xr:uid="{27C819E2-E10B-4372-8673-0B40E5E710FA}"/>
    <cellStyle name="Comma [0] 8 2 2 2 4 3 2" xfId="33647" xr:uid="{2EB80974-1F12-46E5-A291-30DAF5941C9B}"/>
    <cellStyle name="Comma [0] 8 2 2 2 4 4" xfId="11783" xr:uid="{0E856B18-69DE-4F88-9063-881A3A5FB277}"/>
    <cellStyle name="Comma [0] 8 2 2 2 4 4 2" xfId="33648" xr:uid="{37BD2A1D-66EF-4CB6-98BA-42324E74922C}"/>
    <cellStyle name="Comma [0] 8 2 2 2 4 5" xfId="11784" xr:uid="{31270622-AE34-496E-B3E4-393F069D3AEA}"/>
    <cellStyle name="Comma [0] 8 2 2 2 4 5 2" xfId="33649" xr:uid="{0FB1A941-4817-4505-AA6C-494B653EA5CB}"/>
    <cellStyle name="Comma [0] 8 2 2 2 4 6" xfId="11785" xr:uid="{C2C09E20-39BE-4CF5-9C54-2FFF6F93A3CD}"/>
    <cellStyle name="Comma [0] 8 2 2 2 4 6 2" xfId="33650" xr:uid="{943A13D7-205A-4631-A0EE-C33158606339}"/>
    <cellStyle name="Comma [0] 8 2 2 2 4 7" xfId="53812" xr:uid="{6ACF9CA3-A0BA-4411-A754-2BF6051FD4C0}"/>
    <cellStyle name="Comma [0] 8 2 2 2 4 8" xfId="33641" xr:uid="{8D51C31D-017A-4F38-AA30-2528265B4FFE}"/>
    <cellStyle name="Comma [0] 8 2 2 2 4 9" xfId="11776" xr:uid="{CF2D31A6-3EA3-4B58-93FE-851949178A56}"/>
    <cellStyle name="Comma [0] 8 2 2 2 5" xfId="4398" xr:uid="{6F276CB4-B345-4E04-A4EF-A6C93E76AF9F}"/>
    <cellStyle name="Comma [0] 8 2 2 2 5 2" xfId="11787" xr:uid="{DA717501-7325-4437-AE2A-C47D132B1EE4}"/>
    <cellStyle name="Comma [0] 8 2 2 2 5 2 2" xfId="33652" xr:uid="{D280D35C-B139-4096-9000-7B2F1487CAC1}"/>
    <cellStyle name="Comma [0] 8 2 2 2 5 3" xfId="11788" xr:uid="{9F63CE55-D52D-45E8-B673-80C5724781C6}"/>
    <cellStyle name="Comma [0] 8 2 2 2 5 3 2" xfId="33653" xr:uid="{E2854EBB-3F76-4D55-9151-E6DEC104425C}"/>
    <cellStyle name="Comma [0] 8 2 2 2 5 4" xfId="11789" xr:uid="{3F78052F-D86D-4E1F-A9FB-AEBF2D03B5A7}"/>
    <cellStyle name="Comma [0] 8 2 2 2 5 4 2" xfId="33654" xr:uid="{2D75A285-1BE8-45F4-AB7F-23AA3BCF09E1}"/>
    <cellStyle name="Comma [0] 8 2 2 2 5 5" xfId="11790" xr:uid="{105DE544-9BF9-4B72-BBEC-21921776F2AC}"/>
    <cellStyle name="Comma [0] 8 2 2 2 5 5 2" xfId="33655" xr:uid="{B7D2F60C-8BD9-4067-809C-6ED7D77DE922}"/>
    <cellStyle name="Comma [0] 8 2 2 2 5 6" xfId="54485" xr:uid="{421E66CE-0B56-411E-BB76-590A01991064}"/>
    <cellStyle name="Comma [0] 8 2 2 2 5 7" xfId="33651" xr:uid="{B9E17EA6-1CDF-442D-BF0D-8251FAE46E79}"/>
    <cellStyle name="Comma [0] 8 2 2 2 5 8" xfId="11786" xr:uid="{2B4D0BDC-0FA6-4899-AB56-786794B0A8DF}"/>
    <cellStyle name="Comma [0] 8 2 2 2 6" xfId="2212" xr:uid="{A874A282-BC32-4B05-9121-9C05D475ECD8}"/>
    <cellStyle name="Comma [0] 8 2 2 2 6 2" xfId="11792" xr:uid="{A51289B9-E033-432C-848A-88A18C7D6ED2}"/>
    <cellStyle name="Comma [0] 8 2 2 2 6 2 2" xfId="33657" xr:uid="{5B1FBC2B-6177-4676-9978-CBA18BD8B539}"/>
    <cellStyle name="Comma [0] 8 2 2 2 6 3" xfId="11793" xr:uid="{B8858B2A-B15E-485B-88A5-5499CF3F28F9}"/>
    <cellStyle name="Comma [0] 8 2 2 2 6 3 2" xfId="33658" xr:uid="{BC8B1D5A-F30F-48DF-A572-7E2F93A72A74}"/>
    <cellStyle name="Comma [0] 8 2 2 2 6 4" xfId="11794" xr:uid="{19BB3B17-70E5-44B1-B8FD-AAA9D32EB171}"/>
    <cellStyle name="Comma [0] 8 2 2 2 6 4 2" xfId="33659" xr:uid="{82730D58-4A3B-4A8C-97AD-7F139950243E}"/>
    <cellStyle name="Comma [0] 8 2 2 2 6 5" xfId="52301" xr:uid="{540E23E3-5CA9-4E23-8DD4-647F9239C330}"/>
    <cellStyle name="Comma [0] 8 2 2 2 6 6" xfId="33656" xr:uid="{E73A5B50-E86E-4C9B-B2B7-DF9340FCDA66}"/>
    <cellStyle name="Comma [0] 8 2 2 2 6 7" xfId="11791" xr:uid="{A4A5D540-54DD-437C-937A-4763D67D3833}"/>
    <cellStyle name="Comma [0] 8 2 2 2 7" xfId="11795" xr:uid="{84CCBD38-3E90-47E0-8151-B9470D2C46BF}"/>
    <cellStyle name="Comma [0] 8 2 2 2 7 2" xfId="33660" xr:uid="{ED971753-78CE-4F18-B00C-DF6B737D5475}"/>
    <cellStyle name="Comma [0] 8 2 2 2 8" xfId="11796" xr:uid="{8BDBAFE9-DE5D-45B6-A4C9-A8054F3A275B}"/>
    <cellStyle name="Comma [0] 8 2 2 2 8 2" xfId="33661" xr:uid="{9EB41BB9-E42C-41C0-8E06-5B8087D46BA3}"/>
    <cellStyle name="Comma [0] 8 2 2 2 9" xfId="50781" xr:uid="{1616F805-12B0-45F4-B973-7DE6A91D1996}"/>
    <cellStyle name="Comma [0] 8 2 2 3" xfId="944" xr:uid="{B4472F4B-64C4-4009-A115-DF133F9050E2}"/>
    <cellStyle name="Comma [0] 8 2 2 3 2" xfId="4647" xr:uid="{5B2A8E0C-9AF9-435A-9046-F5CFEBBC238A}"/>
    <cellStyle name="Comma [0] 8 2 2 3 2 2" xfId="11799" xr:uid="{178F68B3-9A8D-49E0-835A-BA71A6EB43E3}"/>
    <cellStyle name="Comma [0] 8 2 2 3 2 2 2" xfId="33664" xr:uid="{E6452086-6BE4-4860-B501-B043FB018BC0}"/>
    <cellStyle name="Comma [0] 8 2 2 3 2 3" xfId="11800" xr:uid="{03E24E39-299D-4F30-8F5E-10BC2ED7CF50}"/>
    <cellStyle name="Comma [0] 8 2 2 3 2 3 2" xfId="33665" xr:uid="{39A9E2A1-01A2-49ED-A0A9-23212AABC53A}"/>
    <cellStyle name="Comma [0] 8 2 2 3 2 4" xfId="11801" xr:uid="{6E6F3A01-CDB5-4A1E-9E74-C964B717E730}"/>
    <cellStyle name="Comma [0] 8 2 2 3 2 4 2" xfId="33666" xr:uid="{BDA140B7-7DDC-4099-A8EC-048A8572AD31}"/>
    <cellStyle name="Comma [0] 8 2 2 3 2 5" xfId="11802" xr:uid="{41B54EB6-6FF2-4DDE-AA7E-BA1640049011}"/>
    <cellStyle name="Comma [0] 8 2 2 3 2 5 2" xfId="33667" xr:uid="{781FD205-2D24-4DE2-8D81-69097DF9C6E8}"/>
    <cellStyle name="Comma [0] 8 2 2 3 2 6" xfId="54734" xr:uid="{4933E597-5F7D-4A45-8270-5A81B415AF7F}"/>
    <cellStyle name="Comma [0] 8 2 2 3 2 7" xfId="33663" xr:uid="{B88899DB-83D2-466D-9F47-ADBED94E6428}"/>
    <cellStyle name="Comma [0] 8 2 2 3 2 8" xfId="11798" xr:uid="{E9B87665-9CFF-467F-AE72-02A7EDE0B26C}"/>
    <cellStyle name="Comma [0] 8 2 2 3 3" xfId="2982" xr:uid="{1511C640-CB51-4B65-8080-1B4BAE299FF0}"/>
    <cellStyle name="Comma [0] 8 2 2 3 3 2" xfId="11804" xr:uid="{53292C43-6126-4E1A-823B-DA62A31E4095}"/>
    <cellStyle name="Comma [0] 8 2 2 3 3 2 2" xfId="33669" xr:uid="{8351D370-C369-437F-BCD1-AEA8598E156C}"/>
    <cellStyle name="Comma [0] 8 2 2 3 3 3" xfId="11805" xr:uid="{080CF10A-F26E-48F1-A728-E303BADDE153}"/>
    <cellStyle name="Comma [0] 8 2 2 3 3 3 2" xfId="33670" xr:uid="{821FDE1C-D7A6-41EC-9078-82B7A0CBF148}"/>
    <cellStyle name="Comma [0] 8 2 2 3 3 4" xfId="11806" xr:uid="{86210161-D980-486C-8F6C-65159ED43110}"/>
    <cellStyle name="Comma [0] 8 2 2 3 3 4 2" xfId="33671" xr:uid="{D13B95A9-DB8F-4E26-8FA1-C239B496100C}"/>
    <cellStyle name="Comma [0] 8 2 2 3 3 5" xfId="53069" xr:uid="{EB6491F0-6100-4E57-936F-EBE87DB6391E}"/>
    <cellStyle name="Comma [0] 8 2 2 3 3 6" xfId="33668" xr:uid="{8D0C7279-5C49-47F2-A72A-F027B40F675C}"/>
    <cellStyle name="Comma [0] 8 2 2 3 3 7" xfId="11803" xr:uid="{7CAB6B90-3093-47BD-8D05-C20A9371BBC2}"/>
    <cellStyle name="Comma [0] 8 2 2 3 4" xfId="11807" xr:uid="{4FBE3376-42BB-4938-BE3B-F4D99F50A2C9}"/>
    <cellStyle name="Comma [0] 8 2 2 3 4 2" xfId="33672" xr:uid="{11354C17-DFA9-45D1-A55F-90318CB26D62}"/>
    <cellStyle name="Comma [0] 8 2 2 3 5" xfId="11808" xr:uid="{8A2895E3-2D1F-4330-9B9F-2E25EB890137}"/>
    <cellStyle name="Comma [0] 8 2 2 3 5 2" xfId="33673" xr:uid="{087D0302-482E-4434-B338-E0C2FD6A80B2}"/>
    <cellStyle name="Comma [0] 8 2 2 3 6" xfId="51036" xr:uid="{1C9F7E98-03A8-4089-AA65-2120C3F4B013}"/>
    <cellStyle name="Comma [0] 8 2 2 3 7" xfId="33662" xr:uid="{C5E84A80-2C1A-4180-BD6D-7FFFC12D7F25}"/>
    <cellStyle name="Comma [0] 8 2 2 3 8" xfId="11797" xr:uid="{19544DE7-1763-4519-867E-4DBA57FB1263}"/>
    <cellStyle name="Comma [0] 8 2 2 4" xfId="1439" xr:uid="{B88CB7D6-7E7C-4165-BE81-D5DD9D8370C8}"/>
    <cellStyle name="Comma [0] 8 2 2 4 2" xfId="5089" xr:uid="{C35E2E5B-702C-4355-B74A-23912EF7D1C1}"/>
    <cellStyle name="Comma [0] 8 2 2 4 2 2" xfId="11811" xr:uid="{F82349CB-801A-4639-9D19-F286E6651E9A}"/>
    <cellStyle name="Comma [0] 8 2 2 4 2 2 2" xfId="33676" xr:uid="{4A3076C0-754C-4BE7-8BF9-01B39094A2E3}"/>
    <cellStyle name="Comma [0] 8 2 2 4 2 3" xfId="11812" xr:uid="{7EA62F7E-9400-4C5B-90D2-02C82402236E}"/>
    <cellStyle name="Comma [0] 8 2 2 4 2 3 2" xfId="33677" xr:uid="{63732BF7-EF68-4B31-A5FA-84578ADC08CA}"/>
    <cellStyle name="Comma [0] 8 2 2 4 2 4" xfId="11813" xr:uid="{C55F813F-0158-4950-9E34-D439CD08AE19}"/>
    <cellStyle name="Comma [0] 8 2 2 4 2 4 2" xfId="33678" xr:uid="{AE9359EC-317C-4815-BC4B-EDA7274F9478}"/>
    <cellStyle name="Comma [0] 8 2 2 4 2 5" xfId="11814" xr:uid="{404EB777-5D08-42EF-BB92-D9F3C2698BB4}"/>
    <cellStyle name="Comma [0] 8 2 2 4 2 5 2" xfId="33679" xr:uid="{0CB6F088-84A0-477B-BB32-19AE51A0A577}"/>
    <cellStyle name="Comma [0] 8 2 2 4 2 6" xfId="55176" xr:uid="{DB33ABE7-C15E-482F-BE79-2202B8605C0B}"/>
    <cellStyle name="Comma [0] 8 2 2 4 2 7" xfId="33675" xr:uid="{BDC5DD9F-4A54-4314-B9FB-1AAFFF1E237F}"/>
    <cellStyle name="Comma [0] 8 2 2 4 2 8" xfId="11810" xr:uid="{7DB07910-9CE0-4C17-A72B-3950281E9240}"/>
    <cellStyle name="Comma [0] 8 2 2 4 3" xfId="2485" xr:uid="{A3ADAD20-1A7B-4EA2-AC5D-99C205155F8B}"/>
    <cellStyle name="Comma [0] 8 2 2 4 3 2" xfId="11816" xr:uid="{59F39866-3D88-4F87-A2D5-710E7EBB2157}"/>
    <cellStyle name="Comma [0] 8 2 2 4 3 2 2" xfId="33681" xr:uid="{73042C6E-25E6-48ED-8574-1A219F53FCAC}"/>
    <cellStyle name="Comma [0] 8 2 2 4 3 3" xfId="11817" xr:uid="{AAD95E6A-436C-490A-A069-2F6C90741E1B}"/>
    <cellStyle name="Comma [0] 8 2 2 4 3 3 2" xfId="33682" xr:uid="{86444AE2-05F3-4D07-9A83-558CD18CD807}"/>
    <cellStyle name="Comma [0] 8 2 2 4 3 4" xfId="11818" xr:uid="{04EDAB2C-E6E2-454C-9C8B-F80595AF621C}"/>
    <cellStyle name="Comma [0] 8 2 2 4 3 4 2" xfId="33683" xr:uid="{FA5A3348-A631-4E7A-A9B4-294124D670FE}"/>
    <cellStyle name="Comma [0] 8 2 2 4 3 5" xfId="52573" xr:uid="{647B59EB-9511-4053-B260-AF2717FF404C}"/>
    <cellStyle name="Comma [0] 8 2 2 4 3 6" xfId="33680" xr:uid="{50DAB8F7-235A-445C-B5DF-5044125FC0FA}"/>
    <cellStyle name="Comma [0] 8 2 2 4 3 7" xfId="11815" xr:uid="{A72799DE-5599-4F48-AE0E-68ED55A77E46}"/>
    <cellStyle name="Comma [0] 8 2 2 4 4" xfId="11819" xr:uid="{FDAB70FA-CBDE-4163-BBA6-38AC73B9A8C7}"/>
    <cellStyle name="Comma [0] 8 2 2 4 4 2" xfId="33684" xr:uid="{6CFA72E8-7F66-4E12-B116-48D0CBAC87F7}"/>
    <cellStyle name="Comma [0] 8 2 2 4 5" xfId="11820" xr:uid="{1730AD5E-F79F-437E-B3DA-38095990B6F4}"/>
    <cellStyle name="Comma [0] 8 2 2 4 5 2" xfId="33685" xr:uid="{BEEAB69C-DA76-40E5-8C10-A1D76281EB66}"/>
    <cellStyle name="Comma [0] 8 2 2 4 6" xfId="51531" xr:uid="{94DD3B6F-3F29-4FDD-AA6E-F333ADEC683A}"/>
    <cellStyle name="Comma [0] 8 2 2 4 7" xfId="33674" xr:uid="{C350A7C4-B5E5-47E4-8A37-CD90FA318492}"/>
    <cellStyle name="Comma [0] 8 2 2 4 8" xfId="11809" xr:uid="{ECB69B5E-6D28-416B-8060-FCE1E08B96C4}"/>
    <cellStyle name="Comma [0] 8 2 2 5" xfId="3477" xr:uid="{22FA6C50-79AC-4D32-9FB5-E4CAAAFFCADA}"/>
    <cellStyle name="Comma [0] 8 2 2 5 2" xfId="5457" xr:uid="{6773603B-2E76-42D9-8E3F-D9731FCFBCAD}"/>
    <cellStyle name="Comma [0] 8 2 2 5 2 2" xfId="11823" xr:uid="{A4618406-5C00-41F0-BAF2-1577A1BCCBA0}"/>
    <cellStyle name="Comma [0] 8 2 2 5 2 2 2" xfId="33688" xr:uid="{DFACCC8F-680C-4F95-B4B2-A1172158FACC}"/>
    <cellStyle name="Comma [0] 8 2 2 5 2 3" xfId="11824" xr:uid="{D1858514-D957-4A25-9AEE-53C8976D96D4}"/>
    <cellStyle name="Comma [0] 8 2 2 5 2 3 2" xfId="33689" xr:uid="{7B805AB1-91ED-43E4-8F4B-3CAF1FFB68B6}"/>
    <cellStyle name="Comma [0] 8 2 2 5 2 4" xfId="11825" xr:uid="{ABFB7FBD-E696-4CE4-9298-644E6E0A4977}"/>
    <cellStyle name="Comma [0] 8 2 2 5 2 4 2" xfId="33690" xr:uid="{DF9300DF-F2CB-49B9-ADD9-13CE82E6DDB5}"/>
    <cellStyle name="Comma [0] 8 2 2 5 2 5" xfId="11826" xr:uid="{59990FF7-D5BC-4A4A-AF0E-D084F45FC122}"/>
    <cellStyle name="Comma [0] 8 2 2 5 2 5 2" xfId="33691" xr:uid="{132B78D0-F735-4446-BE1A-727F61FA8A19}"/>
    <cellStyle name="Comma [0] 8 2 2 5 2 6" xfId="55544" xr:uid="{C6FC7364-E2C5-4366-B083-86B2A6796527}"/>
    <cellStyle name="Comma [0] 8 2 2 5 2 7" xfId="33687" xr:uid="{35701A16-6190-424F-A78F-1F1507C64BAB}"/>
    <cellStyle name="Comma [0] 8 2 2 5 2 8" xfId="11822" xr:uid="{ACE4980D-3384-4878-94B1-A3FBE3BBA6C3}"/>
    <cellStyle name="Comma [0] 8 2 2 5 3" xfId="11827" xr:uid="{D5AFDFED-5EE9-4AD2-8E39-9F11208E7CF1}"/>
    <cellStyle name="Comma [0] 8 2 2 5 3 2" xfId="33692" xr:uid="{588623C5-1FC6-4ED2-BBBB-3DA6A33B5635}"/>
    <cellStyle name="Comma [0] 8 2 2 5 4" xfId="11828" xr:uid="{6B1E9969-2E96-49A4-BAE3-50C88EE79B3B}"/>
    <cellStyle name="Comma [0] 8 2 2 5 4 2" xfId="33693" xr:uid="{1BA52556-C5D7-403C-A561-266EF84FF85B}"/>
    <cellStyle name="Comma [0] 8 2 2 5 5" xfId="11829" xr:uid="{5A7125A2-C4C4-40A2-A0AE-702290B8D13A}"/>
    <cellStyle name="Comma [0] 8 2 2 5 5 2" xfId="33694" xr:uid="{1E9A26D5-FEBF-41C8-9147-A9A899BF4AE2}"/>
    <cellStyle name="Comma [0] 8 2 2 5 6" xfId="11830" xr:uid="{9DE29063-687A-4F1A-A058-46BF2F282167}"/>
    <cellStyle name="Comma [0] 8 2 2 5 6 2" xfId="33695" xr:uid="{11DCE7C5-B704-4120-936F-FFAD88DF64C3}"/>
    <cellStyle name="Comma [0] 8 2 2 5 7" xfId="53564" xr:uid="{53561A04-2222-46F6-A2FD-A67DB5C03490}"/>
    <cellStyle name="Comma [0] 8 2 2 5 8" xfId="33686" xr:uid="{372F1926-BDC8-43D5-928D-1D90FF58A9C0}"/>
    <cellStyle name="Comma [0] 8 2 2 5 9" xfId="11821" xr:uid="{99C5A7B1-E115-483C-969A-3E93F93FA957}"/>
    <cellStyle name="Comma [0] 8 2 2 6" xfId="4143" xr:uid="{0267E243-8194-4929-B9A0-1926D85029FD}"/>
    <cellStyle name="Comma [0] 8 2 2 6 2" xfId="11832" xr:uid="{8D18305A-DCFB-473C-AAB4-A720EC15758B}"/>
    <cellStyle name="Comma [0] 8 2 2 6 2 2" xfId="33697" xr:uid="{CEB1911D-A804-481B-ADDA-AEB19EE9FA54}"/>
    <cellStyle name="Comma [0] 8 2 2 6 3" xfId="11833" xr:uid="{349328CC-366D-41BD-9EE0-5BC516091FC0}"/>
    <cellStyle name="Comma [0] 8 2 2 6 3 2" xfId="33698" xr:uid="{07695E6F-E4CE-4167-BBFD-8A6E37A03FA1}"/>
    <cellStyle name="Comma [0] 8 2 2 6 4" xfId="11834" xr:uid="{B757231F-88E5-4FBE-9D52-795A93A4392E}"/>
    <cellStyle name="Comma [0] 8 2 2 6 4 2" xfId="33699" xr:uid="{A0E72DED-24CD-4C98-85FC-82371CD7AAF7}"/>
    <cellStyle name="Comma [0] 8 2 2 6 5" xfId="11835" xr:uid="{D0E550B7-8872-474E-9A1D-8E67EDC144F8}"/>
    <cellStyle name="Comma [0] 8 2 2 6 5 2" xfId="33700" xr:uid="{B1A03D76-3078-4D5A-A6A5-7FFDF602E31B}"/>
    <cellStyle name="Comma [0] 8 2 2 6 6" xfId="54230" xr:uid="{4AF04246-D464-4151-8810-0ED89D1F42F1}"/>
    <cellStyle name="Comma [0] 8 2 2 6 7" xfId="33696" xr:uid="{D106427F-F65E-465D-B3A9-35138E280856}"/>
    <cellStyle name="Comma [0] 8 2 2 6 8" xfId="11831" xr:uid="{3ADC1A62-E2B5-4377-A299-9021CCE01E37}"/>
    <cellStyle name="Comma [0] 8 2 2 7" xfId="1965" xr:uid="{D3787F22-B5F4-4841-B1F3-47DAC62D8D62}"/>
    <cellStyle name="Comma [0] 8 2 2 7 2" xfId="11837" xr:uid="{A112E97C-D916-4DE3-A7EB-09B9D13D50A7}"/>
    <cellStyle name="Comma [0] 8 2 2 7 2 2" xfId="33702" xr:uid="{045CA5E5-3DF2-49E9-8A57-CF08EDB47671}"/>
    <cellStyle name="Comma [0] 8 2 2 7 3" xfId="11838" xr:uid="{A4FC5854-5FC3-4176-AB76-2F251F48C265}"/>
    <cellStyle name="Comma [0] 8 2 2 7 3 2" xfId="33703" xr:uid="{5C73D2EA-A59B-465F-8831-E613235E834C}"/>
    <cellStyle name="Comma [0] 8 2 2 7 4" xfId="11839" xr:uid="{8CCE1264-7BBF-454E-890A-13B3F9BD9737}"/>
    <cellStyle name="Comma [0] 8 2 2 7 4 2" xfId="33704" xr:uid="{C3AE47DA-3464-47A5-8D6D-2BA4A1B11119}"/>
    <cellStyle name="Comma [0] 8 2 2 7 5" xfId="52054" xr:uid="{86A3D0DB-20E4-4D29-8299-5BF5ED1870FC}"/>
    <cellStyle name="Comma [0] 8 2 2 7 6" xfId="33701" xr:uid="{68D7091C-07BC-4E38-AF0C-2A8160FF65B1}"/>
    <cellStyle name="Comma [0] 8 2 2 7 7" xfId="11836" xr:uid="{A85B4C52-B647-4DD8-9CAE-F06E32BA4469}"/>
    <cellStyle name="Comma [0] 8 2 2 8" xfId="11840" xr:uid="{5A8E7C00-2DA8-4678-8A48-2116C3CE6D9B}"/>
    <cellStyle name="Comma [0] 8 2 2 8 2" xfId="33705" xr:uid="{585321F0-3710-43CA-B69F-176347FCDC8F}"/>
    <cellStyle name="Comma [0] 8 2 2 9" xfId="11841" xr:uid="{CE989418-15BE-4F8B-B5CE-32C6DD5C498B}"/>
    <cellStyle name="Comma [0] 8 2 2 9 2" xfId="33706" xr:uid="{BCF07A54-3ECC-426A-B092-E500D15EE0E0}"/>
    <cellStyle name="Comma [0] 8 2 3" xfId="564" xr:uid="{AC114847-9A3F-4621-B8BE-12048A997F40}"/>
    <cellStyle name="Comma [0] 8 2 3 10" xfId="33707" xr:uid="{FEBBE77B-ED17-4055-8389-D5AB24BD4DB7}"/>
    <cellStyle name="Comma [0] 8 2 3 11" xfId="11842" xr:uid="{9C6A26EB-0807-4B4F-9B9F-90AEAC29C749}"/>
    <cellStyle name="Comma [0] 8 2 3 2" xfId="1069" xr:uid="{6331F411-6B08-4E0F-BB48-9BA9E3095BAF}"/>
    <cellStyle name="Comma [0] 8 2 3 2 2" xfId="4772" xr:uid="{6665E07C-0F33-40B3-9B76-20DECF33CD12}"/>
    <cellStyle name="Comma [0] 8 2 3 2 2 2" xfId="11845" xr:uid="{A4DE42FB-799E-4F29-8610-0A99B3CAF57A}"/>
    <cellStyle name="Comma [0] 8 2 3 2 2 2 2" xfId="33710" xr:uid="{83BE6AE8-A78D-4B33-9BA4-6360836494FE}"/>
    <cellStyle name="Comma [0] 8 2 3 2 2 3" xfId="11846" xr:uid="{16258C8A-6C85-4E40-A073-5C497CE6EA02}"/>
    <cellStyle name="Comma [0] 8 2 3 2 2 3 2" xfId="33711" xr:uid="{E21C00BD-3AD4-4576-9ECA-0C30E967B1AF}"/>
    <cellStyle name="Comma [0] 8 2 3 2 2 4" xfId="11847" xr:uid="{55F0A41E-ABAD-4AEF-85B5-E429281A3487}"/>
    <cellStyle name="Comma [0] 8 2 3 2 2 4 2" xfId="33712" xr:uid="{EF199EA8-2BA5-4059-AD89-2B5055F19EB0}"/>
    <cellStyle name="Comma [0] 8 2 3 2 2 5" xfId="11848" xr:uid="{F9E7FA8D-ACC0-4A4D-906F-4FDD2B29F3BF}"/>
    <cellStyle name="Comma [0] 8 2 3 2 2 5 2" xfId="33713" xr:uid="{900BA1E1-73B7-4130-93D5-F980C129E418}"/>
    <cellStyle name="Comma [0] 8 2 3 2 2 6" xfId="54859" xr:uid="{07ADBCCA-2688-452E-8F50-ECC04984EF6A}"/>
    <cellStyle name="Comma [0] 8 2 3 2 2 7" xfId="33709" xr:uid="{4A067E2B-4FBB-4B31-A3D4-726287866FD7}"/>
    <cellStyle name="Comma [0] 8 2 3 2 2 8" xfId="11844" xr:uid="{718640C8-5D81-4B08-9897-15563B7F4FD9}"/>
    <cellStyle name="Comma [0] 8 2 3 2 3" xfId="3107" xr:uid="{3CE6AC2B-D964-4BC5-AA37-33F8DF8446B2}"/>
    <cellStyle name="Comma [0] 8 2 3 2 3 2" xfId="11850" xr:uid="{024111DE-5846-4401-9D4A-908685072F29}"/>
    <cellStyle name="Comma [0] 8 2 3 2 3 2 2" xfId="33715" xr:uid="{B60F94CE-817C-4FCA-A903-3CB48C6D75C8}"/>
    <cellStyle name="Comma [0] 8 2 3 2 3 3" xfId="11851" xr:uid="{0AC0EDB3-943D-49EA-A69E-50664FA7BA56}"/>
    <cellStyle name="Comma [0] 8 2 3 2 3 3 2" xfId="33716" xr:uid="{12A7998E-CE87-4EC7-B59D-1290527A1791}"/>
    <cellStyle name="Comma [0] 8 2 3 2 3 4" xfId="11852" xr:uid="{6378E0D5-71AC-4724-BADC-67826DBA2B7B}"/>
    <cellStyle name="Comma [0] 8 2 3 2 3 4 2" xfId="33717" xr:uid="{185273F5-1DAC-4607-83FE-F72A248BC512}"/>
    <cellStyle name="Comma [0] 8 2 3 2 3 5" xfId="53194" xr:uid="{014F0BE6-38DC-41EE-BFF3-24BF10DC66FD}"/>
    <cellStyle name="Comma [0] 8 2 3 2 3 6" xfId="33714" xr:uid="{ECFE1A4F-CAC6-4F68-8901-D8EA32749148}"/>
    <cellStyle name="Comma [0] 8 2 3 2 3 7" xfId="11849" xr:uid="{0EEB9185-0B5C-4FD9-9B02-BAC812FAE38A}"/>
    <cellStyle name="Comma [0] 8 2 3 2 4" xfId="11853" xr:uid="{9AFAFC78-2DA5-4F6F-AB0E-14C53FFD4030}"/>
    <cellStyle name="Comma [0] 8 2 3 2 4 2" xfId="33718" xr:uid="{B9CC9C7A-F585-47B1-AA4A-293E160DBD4C}"/>
    <cellStyle name="Comma [0] 8 2 3 2 5" xfId="11854" xr:uid="{0579BF1C-76D0-4AF9-9D5C-FCD64228EEDD}"/>
    <cellStyle name="Comma [0] 8 2 3 2 5 2" xfId="33719" xr:uid="{5E3A931E-1827-4F9B-9FE5-D466A0C70927}"/>
    <cellStyle name="Comma [0] 8 2 3 2 6" xfId="51161" xr:uid="{32CA43D6-4FC8-45FA-A00B-D10A741F5C3A}"/>
    <cellStyle name="Comma [0] 8 2 3 2 7" xfId="33708" xr:uid="{ADCC8E3D-61A1-47D8-982E-499CF7D909DA}"/>
    <cellStyle name="Comma [0] 8 2 3 2 8" xfId="11843" xr:uid="{C9953802-A7D2-47D1-A707-C7B482964DD8}"/>
    <cellStyle name="Comma [0] 8 2 3 3" xfId="1563" xr:uid="{76999EDA-7B9C-47B5-9543-86736041F78D}"/>
    <cellStyle name="Comma [0] 8 2 3 3 2" xfId="5181" xr:uid="{0088283D-6581-4B2B-A0DC-326B88A03C19}"/>
    <cellStyle name="Comma [0] 8 2 3 3 2 2" xfId="11857" xr:uid="{3780B142-7728-4295-88DB-1F4042C2A1BF}"/>
    <cellStyle name="Comma [0] 8 2 3 3 2 2 2" xfId="33722" xr:uid="{DBBEF0AA-4B34-453C-A734-2592BF75874F}"/>
    <cellStyle name="Comma [0] 8 2 3 3 2 3" xfId="11858" xr:uid="{1025B877-CD48-46CB-A054-C5F33959EE7F}"/>
    <cellStyle name="Comma [0] 8 2 3 3 2 3 2" xfId="33723" xr:uid="{D1CCA75B-2D7A-47D9-8DFF-3C710FA0B368}"/>
    <cellStyle name="Comma [0] 8 2 3 3 2 4" xfId="11859" xr:uid="{BEB8956D-F38A-4284-93B6-0F6E5F1A871B}"/>
    <cellStyle name="Comma [0] 8 2 3 3 2 4 2" xfId="33724" xr:uid="{3E2F2B29-3D63-43CC-BC69-3270D7D27F07}"/>
    <cellStyle name="Comma [0] 8 2 3 3 2 5" xfId="11860" xr:uid="{6BF5DDC1-D197-4AC4-8FC8-21CCAF897D89}"/>
    <cellStyle name="Comma [0] 8 2 3 3 2 5 2" xfId="33725" xr:uid="{8089C831-4655-4AD4-A53C-DE8B2B509F27}"/>
    <cellStyle name="Comma [0] 8 2 3 3 2 6" xfId="55268" xr:uid="{598B6EE9-76FA-465E-9B6A-B2ECB90AA6FA}"/>
    <cellStyle name="Comma [0] 8 2 3 3 2 7" xfId="33721" xr:uid="{5945F841-C06D-49F4-B0A5-2BA6604E693B}"/>
    <cellStyle name="Comma [0] 8 2 3 3 2 8" xfId="11856" xr:uid="{D62F7F47-6968-4592-A179-5BB7C6CA68FD}"/>
    <cellStyle name="Comma [0] 8 2 3 3 3" xfId="2610" xr:uid="{1147EC85-945A-497D-ABA7-6B501CEBF130}"/>
    <cellStyle name="Comma [0] 8 2 3 3 3 2" xfId="11862" xr:uid="{56690BEA-A45D-48B1-BAD1-BDDA17A87EC6}"/>
    <cellStyle name="Comma [0] 8 2 3 3 3 2 2" xfId="33727" xr:uid="{D9A4BAAD-8E4F-4C20-8A8F-11A74456B3CB}"/>
    <cellStyle name="Comma [0] 8 2 3 3 3 3" xfId="11863" xr:uid="{A26A0E04-4377-4306-8570-C8C31237996B}"/>
    <cellStyle name="Comma [0] 8 2 3 3 3 3 2" xfId="33728" xr:uid="{90B151A7-7548-4564-8FFB-BB17DE0D7706}"/>
    <cellStyle name="Comma [0] 8 2 3 3 3 4" xfId="11864" xr:uid="{D7C9177F-E241-44A2-AC4B-956B80CF5113}"/>
    <cellStyle name="Comma [0] 8 2 3 3 3 4 2" xfId="33729" xr:uid="{3D3C8FF8-C146-464E-88C7-DEAD1F6A87BE}"/>
    <cellStyle name="Comma [0] 8 2 3 3 3 5" xfId="52698" xr:uid="{2AB232BE-821D-4A6F-8031-034F7A8B636D}"/>
    <cellStyle name="Comma [0] 8 2 3 3 3 6" xfId="33726" xr:uid="{64BB5594-EE43-4D96-9B1F-FCFEAE2260DC}"/>
    <cellStyle name="Comma [0] 8 2 3 3 3 7" xfId="11861" xr:uid="{C74ACA67-D188-4895-8A20-C9AF5FC42700}"/>
    <cellStyle name="Comma [0] 8 2 3 3 4" xfId="11865" xr:uid="{A1BE49C6-F44B-46CE-9F03-302F004DEA21}"/>
    <cellStyle name="Comma [0] 8 2 3 3 4 2" xfId="33730" xr:uid="{C6D7AF9E-1F33-4371-86AB-F1B08581D06C}"/>
    <cellStyle name="Comma [0] 8 2 3 3 5" xfId="11866" xr:uid="{9D8C8413-B0F0-460A-81D6-2FFF8F35E87E}"/>
    <cellStyle name="Comma [0] 8 2 3 3 5 2" xfId="33731" xr:uid="{5C2B5EC7-B3FC-403C-84D5-9F8442C78308}"/>
    <cellStyle name="Comma [0] 8 2 3 3 6" xfId="51655" xr:uid="{72BCF61B-D4B2-49BA-ABA5-6A4294C3E569}"/>
    <cellStyle name="Comma [0] 8 2 3 3 7" xfId="33720" xr:uid="{C232CD1F-06D4-4CDC-9C28-AC33550C1086}"/>
    <cellStyle name="Comma [0] 8 2 3 3 8" xfId="11855" xr:uid="{89A98C0F-6E1A-48C8-89E9-612506C1CF7B}"/>
    <cellStyle name="Comma [0] 8 2 3 4" xfId="3602" xr:uid="{B8801B7E-758C-4655-A6A6-35942C829FC9}"/>
    <cellStyle name="Comma [0] 8 2 3 4 2" xfId="5549" xr:uid="{B357F4EB-892D-472D-9E07-0FA0ED0C9DB9}"/>
    <cellStyle name="Comma [0] 8 2 3 4 2 2" xfId="11869" xr:uid="{D516F1F1-1579-46BA-8876-B1D69E674EED}"/>
    <cellStyle name="Comma [0] 8 2 3 4 2 2 2" xfId="33734" xr:uid="{C5FB49EF-E352-4CA3-A7BF-C18750FFFB31}"/>
    <cellStyle name="Comma [0] 8 2 3 4 2 3" xfId="11870" xr:uid="{A0FA7F1E-1598-4854-B57C-C447D1173556}"/>
    <cellStyle name="Comma [0] 8 2 3 4 2 3 2" xfId="33735" xr:uid="{F0CC235C-928B-41FA-AA8B-EE2B0A8D6A68}"/>
    <cellStyle name="Comma [0] 8 2 3 4 2 4" xfId="11871" xr:uid="{A2C421B1-C5C8-4023-BC55-3172CC067FA4}"/>
    <cellStyle name="Comma [0] 8 2 3 4 2 4 2" xfId="33736" xr:uid="{2800C17B-0F62-4C5F-AC65-41017E736BF4}"/>
    <cellStyle name="Comma [0] 8 2 3 4 2 5" xfId="11872" xr:uid="{F5233C26-5022-4691-B3EC-B6BBA515A110}"/>
    <cellStyle name="Comma [0] 8 2 3 4 2 5 2" xfId="33737" xr:uid="{6929C380-812F-43A3-BA2E-244AAE9E03AF}"/>
    <cellStyle name="Comma [0] 8 2 3 4 2 6" xfId="55636" xr:uid="{123136D3-9260-4AD3-8B50-1A3FEFC5570F}"/>
    <cellStyle name="Comma [0] 8 2 3 4 2 7" xfId="33733" xr:uid="{7E2DB5AE-1C8C-4D61-AE04-0ED1D25660D6}"/>
    <cellStyle name="Comma [0] 8 2 3 4 2 8" xfId="11868" xr:uid="{97E43D24-8A29-4B08-8E80-3F6B067C2F68}"/>
    <cellStyle name="Comma [0] 8 2 3 4 3" xfId="11873" xr:uid="{0B540E6B-C660-4DC5-BCAC-B2AAEA44C31D}"/>
    <cellStyle name="Comma [0] 8 2 3 4 3 2" xfId="33738" xr:uid="{3FCE506E-3106-49CF-97DE-4C47EA247BA2}"/>
    <cellStyle name="Comma [0] 8 2 3 4 4" xfId="11874" xr:uid="{14DD90FE-9BD4-449A-AF35-A842F26BBD2B}"/>
    <cellStyle name="Comma [0] 8 2 3 4 4 2" xfId="33739" xr:uid="{76F68A72-A72B-44D2-B198-61F7955C391D}"/>
    <cellStyle name="Comma [0] 8 2 3 4 5" xfId="11875" xr:uid="{C60F176B-6DA6-4FC2-B178-31754830149B}"/>
    <cellStyle name="Comma [0] 8 2 3 4 5 2" xfId="33740" xr:uid="{5563E092-2E6C-4504-B3F6-9F5FC792C8DE}"/>
    <cellStyle name="Comma [0] 8 2 3 4 6" xfId="11876" xr:uid="{A4D11334-85F4-4CDB-8170-BFB7A2B71FFC}"/>
    <cellStyle name="Comma [0] 8 2 3 4 6 2" xfId="33741" xr:uid="{DAAB6A65-A045-4B47-A24D-4B64AEB9112B}"/>
    <cellStyle name="Comma [0] 8 2 3 4 7" xfId="53689" xr:uid="{1E710E27-02EA-4FA3-B5A3-1D0B9974CDAF}"/>
    <cellStyle name="Comma [0] 8 2 3 4 8" xfId="33732" xr:uid="{49AEDE0B-6F0A-40FA-A886-3C3DC6C20B20}"/>
    <cellStyle name="Comma [0] 8 2 3 4 9" xfId="11867" xr:uid="{3334B2B0-B96F-404C-A5B6-00610EAAEABC}"/>
    <cellStyle name="Comma [0] 8 2 3 5" xfId="4275" xr:uid="{E03D50C7-FB18-4A20-97AC-8F3D07833F90}"/>
    <cellStyle name="Comma [0] 8 2 3 5 2" xfId="11878" xr:uid="{20AF6D17-E3B4-47C6-88F5-491B8D003A2F}"/>
    <cellStyle name="Comma [0] 8 2 3 5 2 2" xfId="33743" xr:uid="{59AAF35C-C82F-4B98-9060-4C9A3B95F088}"/>
    <cellStyle name="Comma [0] 8 2 3 5 3" xfId="11879" xr:uid="{FE55EEC4-1249-46E2-A6A7-85C6E9A82FE6}"/>
    <cellStyle name="Comma [0] 8 2 3 5 3 2" xfId="33744" xr:uid="{B232E0D3-3A11-495B-BE7E-A97593FDC07E}"/>
    <cellStyle name="Comma [0] 8 2 3 5 4" xfId="11880" xr:uid="{57647C5B-A2F7-43C9-8948-57EF87D4AC4C}"/>
    <cellStyle name="Comma [0] 8 2 3 5 4 2" xfId="33745" xr:uid="{13683369-A689-468A-96D3-33000882046C}"/>
    <cellStyle name="Comma [0] 8 2 3 5 5" xfId="11881" xr:uid="{FC9B7F4A-1734-408E-BDD0-0D66DACEA5AE}"/>
    <cellStyle name="Comma [0] 8 2 3 5 5 2" xfId="33746" xr:uid="{4CEA004A-DF25-4483-8291-02471F269783}"/>
    <cellStyle name="Comma [0] 8 2 3 5 6" xfId="54362" xr:uid="{09E5EC07-1518-4641-8F81-E93D5A983902}"/>
    <cellStyle name="Comma [0] 8 2 3 5 7" xfId="33742" xr:uid="{999F8A42-FE1E-48DE-9E69-7B76C499AC35}"/>
    <cellStyle name="Comma [0] 8 2 3 5 8" xfId="11877" xr:uid="{94E2968E-9C51-409F-94B3-2CF54E26E941}"/>
    <cellStyle name="Comma [0] 8 2 3 6" xfId="2089" xr:uid="{2DC6B259-DD03-49AA-B4E6-26EA002EC2B1}"/>
    <cellStyle name="Comma [0] 8 2 3 6 2" xfId="11883" xr:uid="{B735D8E1-528B-4736-870C-A4F708F95011}"/>
    <cellStyle name="Comma [0] 8 2 3 6 2 2" xfId="33748" xr:uid="{199B6188-5C7E-4769-8744-F056E4E7C8D4}"/>
    <cellStyle name="Comma [0] 8 2 3 6 3" xfId="11884" xr:uid="{EF287105-4300-4C5F-B9FE-7F5A7F609619}"/>
    <cellStyle name="Comma [0] 8 2 3 6 3 2" xfId="33749" xr:uid="{5DCF1D0E-2D00-4C9F-9408-BB501998A268}"/>
    <cellStyle name="Comma [0] 8 2 3 6 4" xfId="11885" xr:uid="{523FB67E-60A3-4EC3-A669-BEA7A1DE7BBC}"/>
    <cellStyle name="Comma [0] 8 2 3 6 4 2" xfId="33750" xr:uid="{E94E5023-ABED-4DE9-B14D-1EF373E04506}"/>
    <cellStyle name="Comma [0] 8 2 3 6 5" xfId="52178" xr:uid="{62A0EA03-9981-46AE-8A61-6D2CC0CBE6C8}"/>
    <cellStyle name="Comma [0] 8 2 3 6 6" xfId="33747" xr:uid="{EB8511AE-43DC-47C4-A99A-0956D93FCFEB}"/>
    <cellStyle name="Comma [0] 8 2 3 6 7" xfId="11882" xr:uid="{587537A1-3A5F-4C40-9BC0-13BE5252D576}"/>
    <cellStyle name="Comma [0] 8 2 3 7" xfId="11886" xr:uid="{B39A2D8D-918B-435B-83C1-D8FAC4704E0A}"/>
    <cellStyle name="Comma [0] 8 2 3 7 2" xfId="33751" xr:uid="{B4442858-33F1-4FC9-9A2A-2198D1201D32}"/>
    <cellStyle name="Comma [0] 8 2 3 8" xfId="11887" xr:uid="{DA56D7D4-BFF4-4849-A1BC-4EDBA837B539}"/>
    <cellStyle name="Comma [0] 8 2 3 8 2" xfId="33752" xr:uid="{916E1B9C-A829-45E7-8292-EED3A0020A4D}"/>
    <cellStyle name="Comma [0] 8 2 3 9" xfId="50658" xr:uid="{BA53F72F-2E20-4570-A8CF-901403678FAF}"/>
    <cellStyle name="Comma [0] 8 2 4" xfId="821" xr:uid="{E32B07AB-417B-41CD-B7E7-1A72A485520A}"/>
    <cellStyle name="Comma [0] 8 2 4 2" xfId="4524" xr:uid="{9AA165FB-5AC1-40CC-A423-A06AEEE8CEA6}"/>
    <cellStyle name="Comma [0] 8 2 4 2 2" xfId="11890" xr:uid="{2EE75FA4-1351-40FD-8976-F1FD55E0E4CA}"/>
    <cellStyle name="Comma [0] 8 2 4 2 2 2" xfId="33755" xr:uid="{0C301FC8-3380-4596-BECA-35E57E1FD88D}"/>
    <cellStyle name="Comma [0] 8 2 4 2 3" xfId="11891" xr:uid="{9B9E708C-4DF2-4DEA-8EB9-A9352BFF54A4}"/>
    <cellStyle name="Comma [0] 8 2 4 2 3 2" xfId="33756" xr:uid="{B0B6E866-48ED-4947-9DF4-16409B2A97CB}"/>
    <cellStyle name="Comma [0] 8 2 4 2 4" xfId="11892" xr:uid="{E34F5850-834B-44A6-955D-A9FD720F3945}"/>
    <cellStyle name="Comma [0] 8 2 4 2 4 2" xfId="33757" xr:uid="{D0C10FEC-4304-4A91-8AF6-A374E8BCA824}"/>
    <cellStyle name="Comma [0] 8 2 4 2 5" xfId="11893" xr:uid="{8037C52F-8F98-4596-A9E0-44C56CA59448}"/>
    <cellStyle name="Comma [0] 8 2 4 2 5 2" xfId="33758" xr:uid="{0F79E8B2-8D99-4FFF-9FA0-332751A5BAA7}"/>
    <cellStyle name="Comma [0] 8 2 4 2 6" xfId="54611" xr:uid="{F1244D0B-F3E9-44D2-A56C-E0CE07E54717}"/>
    <cellStyle name="Comma [0] 8 2 4 2 7" xfId="33754" xr:uid="{9F591646-EA04-4619-AD69-CE753F30DAFF}"/>
    <cellStyle name="Comma [0] 8 2 4 2 8" xfId="11889" xr:uid="{7B0A1126-9B2E-48DF-B4C9-2D9218819594}"/>
    <cellStyle name="Comma [0] 8 2 4 3" xfId="2859" xr:uid="{0ED15B48-112F-44D9-860C-748E14581E9A}"/>
    <cellStyle name="Comma [0] 8 2 4 3 2" xfId="11895" xr:uid="{5C88713B-3C58-4B8A-BD26-FF82868A0130}"/>
    <cellStyle name="Comma [0] 8 2 4 3 2 2" xfId="33760" xr:uid="{C9462F7D-C1B5-4400-A170-7AF0A2EEF1FD}"/>
    <cellStyle name="Comma [0] 8 2 4 3 3" xfId="11896" xr:uid="{834FEAAB-1AE9-4CC4-80DB-A7FDC3F1B8B1}"/>
    <cellStyle name="Comma [0] 8 2 4 3 3 2" xfId="33761" xr:uid="{24CBF971-F2E8-49D9-934E-0FF988DB0C28}"/>
    <cellStyle name="Comma [0] 8 2 4 3 4" xfId="11897" xr:uid="{583781B9-9FC0-44A4-9341-5DAB96442232}"/>
    <cellStyle name="Comma [0] 8 2 4 3 4 2" xfId="33762" xr:uid="{D1DD396D-ACD5-41C5-8DB1-59AB96796F29}"/>
    <cellStyle name="Comma [0] 8 2 4 3 5" xfId="52946" xr:uid="{78E5A7D4-4E96-4A0F-9765-FFDA202E6ECD}"/>
    <cellStyle name="Comma [0] 8 2 4 3 6" xfId="33759" xr:uid="{A0FCDA87-C3E4-435A-94AD-101EBC857042}"/>
    <cellStyle name="Comma [0] 8 2 4 3 7" xfId="11894" xr:uid="{BF8417FD-CB0D-4216-A46B-80B572E24901}"/>
    <cellStyle name="Comma [0] 8 2 4 4" xfId="11898" xr:uid="{1E7A66B9-E6AA-4AD5-9D7B-4965BC099DD9}"/>
    <cellStyle name="Comma [0] 8 2 4 4 2" xfId="33763" xr:uid="{93A12822-711E-42FE-8EEA-6A56DB1B53FA}"/>
    <cellStyle name="Comma [0] 8 2 4 5" xfId="11899" xr:uid="{EDE83507-DB80-449E-B4FC-619E952E1A27}"/>
    <cellStyle name="Comma [0] 8 2 4 5 2" xfId="33764" xr:uid="{072550FB-B9E6-4B2E-812F-0290913A3C4F}"/>
    <cellStyle name="Comma [0] 8 2 4 6" xfId="50913" xr:uid="{03E9FA07-DFD8-4B9C-B603-3AF5EEAC8CC4}"/>
    <cellStyle name="Comma [0] 8 2 4 7" xfId="33753" xr:uid="{24CC4537-3016-4017-AF88-3F7A2A669C61}"/>
    <cellStyle name="Comma [0] 8 2 4 8" xfId="11888" xr:uid="{23A1B168-3B20-4BD7-930F-EEC322D22862}"/>
    <cellStyle name="Comma [0] 8 2 5" xfId="1316" xr:uid="{5A538CB1-7B79-4508-9391-2D849A606DB8}"/>
    <cellStyle name="Comma [0] 8 2 5 2" xfId="4998" xr:uid="{6FF400BA-25DD-4EB6-8322-A7BA968F5A52}"/>
    <cellStyle name="Comma [0] 8 2 5 2 2" xfId="11902" xr:uid="{47D5DD26-458F-46FF-BBF3-D0877B50F3DA}"/>
    <cellStyle name="Comma [0] 8 2 5 2 2 2" xfId="33767" xr:uid="{2D8C7F28-5F14-4B10-A01B-107210EAC174}"/>
    <cellStyle name="Comma [0] 8 2 5 2 3" xfId="11903" xr:uid="{CD1F2F3B-AAD5-4856-8A60-A845E9D43A48}"/>
    <cellStyle name="Comma [0] 8 2 5 2 3 2" xfId="33768" xr:uid="{4E2EA35A-BE1E-4D25-9527-5012EDBEB070}"/>
    <cellStyle name="Comma [0] 8 2 5 2 4" xfId="11904" xr:uid="{D1B42D4C-E847-487A-9762-44C233E0D669}"/>
    <cellStyle name="Comma [0] 8 2 5 2 4 2" xfId="33769" xr:uid="{8FA23908-71D0-4E8C-9670-9A20739D79D5}"/>
    <cellStyle name="Comma [0] 8 2 5 2 5" xfId="11905" xr:uid="{C06D22B4-07A8-4CCF-A0EB-BD98228E8EFA}"/>
    <cellStyle name="Comma [0] 8 2 5 2 5 2" xfId="33770" xr:uid="{72F4E0BA-45E0-443E-8056-CAF6AE4D98BA}"/>
    <cellStyle name="Comma [0] 8 2 5 2 6" xfId="55085" xr:uid="{9AF0F54A-976A-4434-82B5-E0B4FD63DAAC}"/>
    <cellStyle name="Comma [0] 8 2 5 2 7" xfId="33766" xr:uid="{C54D99B2-1426-4375-8349-500B656827B5}"/>
    <cellStyle name="Comma [0] 8 2 5 2 8" xfId="11901" xr:uid="{0215FB50-B331-4F5A-8CBB-8124F9E62E1D}"/>
    <cellStyle name="Comma [0] 8 2 5 3" xfId="2361" xr:uid="{9E3BB7D9-5B9F-416F-925B-046602EBAEE7}"/>
    <cellStyle name="Comma [0] 8 2 5 3 2" xfId="11907" xr:uid="{23713698-479D-41B5-8CC4-58165B0F3886}"/>
    <cellStyle name="Comma [0] 8 2 5 3 2 2" xfId="33772" xr:uid="{0E72396B-70D5-450A-9D49-B1FDBAC10325}"/>
    <cellStyle name="Comma [0] 8 2 5 3 3" xfId="11908" xr:uid="{C38B2D57-75A5-4BA1-93BE-4B78AA74A5BB}"/>
    <cellStyle name="Comma [0] 8 2 5 3 3 2" xfId="33773" xr:uid="{938AE551-F6C7-4AF8-9492-CA8D2F54BA55}"/>
    <cellStyle name="Comma [0] 8 2 5 3 4" xfId="11909" xr:uid="{F8FF75EE-CDE6-4BD4-B0CA-DBAB12E7CD01}"/>
    <cellStyle name="Comma [0] 8 2 5 3 4 2" xfId="33774" xr:uid="{B176A077-9F50-4409-B929-16CC7083AC7C}"/>
    <cellStyle name="Comma [0] 8 2 5 3 5" xfId="52449" xr:uid="{65DBF6A7-80F6-4F30-8756-7EE127E1363B}"/>
    <cellStyle name="Comma [0] 8 2 5 3 6" xfId="33771" xr:uid="{5B5E0D94-3A87-4B02-A1C5-8709CEEF5D06}"/>
    <cellStyle name="Comma [0] 8 2 5 3 7" xfId="11906" xr:uid="{E46700B6-EB95-4621-B547-9F6BF000EB91}"/>
    <cellStyle name="Comma [0] 8 2 5 4" xfId="11910" xr:uid="{D79FB57E-DB90-44C9-B56D-9344F7947DDE}"/>
    <cellStyle name="Comma [0] 8 2 5 4 2" xfId="33775" xr:uid="{85795D80-3397-4CA7-8342-9B2F04068E28}"/>
    <cellStyle name="Comma [0] 8 2 5 5" xfId="11911" xr:uid="{D8B9210A-FE08-4694-98EF-6B214421B7A5}"/>
    <cellStyle name="Comma [0] 8 2 5 5 2" xfId="33776" xr:uid="{83A72F5B-B29A-4DEA-9A5C-B45E99571CF3}"/>
    <cellStyle name="Comma [0] 8 2 5 6" xfId="51408" xr:uid="{0606E8A0-A67A-4082-87E4-353DB0E98664}"/>
    <cellStyle name="Comma [0] 8 2 5 7" xfId="33765" xr:uid="{39EAB585-B483-4F49-8281-815E000A1C46}"/>
    <cellStyle name="Comma [0] 8 2 5 8" xfId="11900" xr:uid="{83E2F5B8-9201-419A-999D-89022339A461}"/>
    <cellStyle name="Comma [0] 8 2 6" xfId="3353" xr:uid="{49FC9AC7-DAF6-4419-BE0C-3B3803E04C5C}"/>
    <cellStyle name="Comma [0] 8 2 6 2" xfId="5365" xr:uid="{3E1141CC-F474-4B53-9D06-3227F9F758CA}"/>
    <cellStyle name="Comma [0] 8 2 6 2 2" xfId="11914" xr:uid="{F01C4E93-4CE6-48D8-8428-E240569290DB}"/>
    <cellStyle name="Comma [0] 8 2 6 2 2 2" xfId="33779" xr:uid="{4107B604-3BB5-4B0F-B25A-E0A3666EF175}"/>
    <cellStyle name="Comma [0] 8 2 6 2 3" xfId="11915" xr:uid="{75EAA242-B2BE-4D47-80F3-812829363B83}"/>
    <cellStyle name="Comma [0] 8 2 6 2 3 2" xfId="33780" xr:uid="{BEC07B78-9595-4828-BD59-8BD5119B14E5}"/>
    <cellStyle name="Comma [0] 8 2 6 2 4" xfId="11916" xr:uid="{6C6F7D1F-C3F0-4A69-88E2-6CDDA6917434}"/>
    <cellStyle name="Comma [0] 8 2 6 2 4 2" xfId="33781" xr:uid="{25A8E9D6-ADFF-4965-BF7F-D8F717722B35}"/>
    <cellStyle name="Comma [0] 8 2 6 2 5" xfId="11917" xr:uid="{56585570-6D94-462B-A803-51B7969641B0}"/>
    <cellStyle name="Comma [0] 8 2 6 2 5 2" xfId="33782" xr:uid="{5D5DBED4-345D-4286-BEEE-7A01A608DE35}"/>
    <cellStyle name="Comma [0] 8 2 6 2 6" xfId="55452" xr:uid="{C6F8B016-D976-4FE8-8526-920443A6C7A6}"/>
    <cellStyle name="Comma [0] 8 2 6 2 7" xfId="33778" xr:uid="{D175CD52-C136-40E6-B753-A9C802D11C62}"/>
    <cellStyle name="Comma [0] 8 2 6 2 8" xfId="11913" xr:uid="{BA8912C5-AA23-4550-A14C-4F7127EC9AC4}"/>
    <cellStyle name="Comma [0] 8 2 6 3" xfId="11918" xr:uid="{3B27A37C-1FF9-41C0-98EA-6948079C98AA}"/>
    <cellStyle name="Comma [0] 8 2 6 3 2" xfId="33783" xr:uid="{5A87405E-E9E0-4487-B000-77361AFD6351}"/>
    <cellStyle name="Comma [0] 8 2 6 4" xfId="11919" xr:uid="{3B8F1E8D-205E-46F4-805D-6FDF57BB84D1}"/>
    <cellStyle name="Comma [0] 8 2 6 4 2" xfId="33784" xr:uid="{674FBA84-7631-4798-A5A9-48DCB86928AF}"/>
    <cellStyle name="Comma [0] 8 2 6 5" xfId="11920" xr:uid="{3778A1AF-FB01-45FC-B88F-CFAB1AB09811}"/>
    <cellStyle name="Comma [0] 8 2 6 5 2" xfId="33785" xr:uid="{45D1B601-BD15-4E83-A44B-4F3DA34DE125}"/>
    <cellStyle name="Comma [0] 8 2 6 6" xfId="11921" xr:uid="{64CBA5C0-5CB3-4308-8DB6-087875EBE3A8}"/>
    <cellStyle name="Comma [0] 8 2 6 6 2" xfId="33786" xr:uid="{002CA358-D912-41F9-8818-D149D570F17D}"/>
    <cellStyle name="Comma [0] 8 2 6 7" xfId="53440" xr:uid="{77E17C33-CDBD-4C9F-98EE-EA7A67E4BE33}"/>
    <cellStyle name="Comma [0] 8 2 6 8" xfId="33777" xr:uid="{59A34BBB-AC43-404D-B45C-312168A47C0D}"/>
    <cellStyle name="Comma [0] 8 2 6 9" xfId="11912" xr:uid="{F263A9F3-791D-4299-8580-931A2AE92370}"/>
    <cellStyle name="Comma [0] 8 2 7" xfId="3959" xr:uid="{0169D974-4801-4CE5-9387-58E8722E8698}"/>
    <cellStyle name="Comma [0] 8 2 7 2" xfId="11923" xr:uid="{E166FC13-B29A-4F13-B8A7-1BEA7B6CA96B}"/>
    <cellStyle name="Comma [0] 8 2 7 2 2" xfId="33788" xr:uid="{6450E49A-259E-4EB2-8AD6-2DE881365B21}"/>
    <cellStyle name="Comma [0] 8 2 7 3" xfId="11924" xr:uid="{7C914E86-D961-4AD0-AFB2-A880CE751F13}"/>
    <cellStyle name="Comma [0] 8 2 7 3 2" xfId="33789" xr:uid="{89E711A0-C701-462E-8839-2F6E369A7ACA}"/>
    <cellStyle name="Comma [0] 8 2 7 4" xfId="11925" xr:uid="{57ECC240-AEE3-4EF7-AABF-0AF5E9A6C62B}"/>
    <cellStyle name="Comma [0] 8 2 7 4 2" xfId="33790" xr:uid="{50934B77-5B98-4789-B6CB-628E4E0731D0}"/>
    <cellStyle name="Comma [0] 8 2 7 5" xfId="11926" xr:uid="{7739F779-DF0E-4F3C-B198-8424E70FC7D3}"/>
    <cellStyle name="Comma [0] 8 2 7 5 2" xfId="33791" xr:uid="{AEB4AAB4-8755-4369-9D3A-C26ABF10134F}"/>
    <cellStyle name="Comma [0] 8 2 7 6" xfId="54046" xr:uid="{E81340ED-E16A-46E6-BB26-20B1502FA2C2}"/>
    <cellStyle name="Comma [0] 8 2 7 7" xfId="33787" xr:uid="{D691CDC9-547D-491C-883E-8535C375F54C}"/>
    <cellStyle name="Comma [0] 8 2 7 8" xfId="11922" xr:uid="{EA6A240F-F1D4-474B-AE3D-1A157BE51604}"/>
    <cellStyle name="Comma [0] 8 2 8" xfId="1841" xr:uid="{533F325D-5102-471F-B04B-1F8315D8F742}"/>
    <cellStyle name="Comma [0] 8 2 8 2" xfId="11928" xr:uid="{BB65BD98-0EC9-4D8B-818F-E0977D076286}"/>
    <cellStyle name="Comma [0] 8 2 8 2 2" xfId="33793" xr:uid="{E592698E-BFA7-4055-90A0-0FA911FBC822}"/>
    <cellStyle name="Comma [0] 8 2 8 3" xfId="11929" xr:uid="{82ACF5E8-3EE3-4648-96D3-AE0DF78CE78C}"/>
    <cellStyle name="Comma [0] 8 2 8 3 2" xfId="33794" xr:uid="{EC22A691-B62E-4FB7-B4B7-7ECB2747F721}"/>
    <cellStyle name="Comma [0] 8 2 8 4" xfId="11930" xr:uid="{DB31DFD1-2004-4368-A687-37931DC3A045}"/>
    <cellStyle name="Comma [0] 8 2 8 4 2" xfId="33795" xr:uid="{F5C84C00-0C27-4847-B46A-0C09014A4BE8}"/>
    <cellStyle name="Comma [0] 8 2 8 5" xfId="51930" xr:uid="{53F0307D-62F1-4ACA-B703-8155445A800F}"/>
    <cellStyle name="Comma [0] 8 2 8 6" xfId="33792" xr:uid="{F7DA74F8-61F8-47DA-BC55-06C1EAFF1185}"/>
    <cellStyle name="Comma [0] 8 2 8 7" xfId="11927" xr:uid="{A6EC8906-7893-48A8-B423-4F4A011EEDF8}"/>
    <cellStyle name="Comma [0] 8 2 9" xfId="11931" xr:uid="{52367A39-1BD8-4BBF-B505-723B582C4E5B}"/>
    <cellStyle name="Comma [0] 8 2 9 2" xfId="33796" xr:uid="{14F9164A-D16C-4345-A2BB-BA93F1FEBA95}"/>
    <cellStyle name="Comma [0] 8 3" xfId="330" xr:uid="{846F398C-2770-41F0-B563-C0AC7FB72C6F}"/>
    <cellStyle name="Comma [0] 8 3 10" xfId="50426" xr:uid="{FC0F5B51-35CB-4C8B-A99B-BDB69D52FE8F}"/>
    <cellStyle name="Comma [0] 8 3 11" xfId="33797" xr:uid="{2CB81B98-7EE3-4C54-91A8-93BC833B6011}"/>
    <cellStyle name="Comma [0] 8 3 12" xfId="11932" xr:uid="{BCA24823-A79D-4973-B437-B686636F0977}"/>
    <cellStyle name="Comma [0] 8 3 2" xfId="617" xr:uid="{EAA0BB9F-4B6D-4D79-BFDE-4F304E997CB2}"/>
    <cellStyle name="Comma [0] 8 3 2 10" xfId="33798" xr:uid="{5C0805A9-D033-4753-909D-8C02540A283D}"/>
    <cellStyle name="Comma [0] 8 3 2 11" xfId="11933" xr:uid="{890612A7-3A15-4F72-B4A6-A069943AAC2A}"/>
    <cellStyle name="Comma [0] 8 3 2 2" xfId="1122" xr:uid="{02794C82-2236-48A3-B7EE-FD9816C9F215}"/>
    <cellStyle name="Comma [0] 8 3 2 2 2" xfId="4825" xr:uid="{42D0328D-8469-404C-852F-D4E229668D22}"/>
    <cellStyle name="Comma [0] 8 3 2 2 2 2" xfId="11936" xr:uid="{7CD7C729-7ABC-43D4-9103-4B8A6C25C599}"/>
    <cellStyle name="Comma [0] 8 3 2 2 2 2 2" xfId="33801" xr:uid="{25C0B494-9015-4FF5-BF3A-B1487E36D33F}"/>
    <cellStyle name="Comma [0] 8 3 2 2 2 3" xfId="11937" xr:uid="{73B5E75F-29F4-4362-9BE1-574372509DD1}"/>
    <cellStyle name="Comma [0] 8 3 2 2 2 3 2" xfId="33802" xr:uid="{6C88D625-686F-4646-8B78-58A3F5116BF6}"/>
    <cellStyle name="Comma [0] 8 3 2 2 2 4" xfId="11938" xr:uid="{2F1E18B1-07B1-4881-9833-B0B621981D48}"/>
    <cellStyle name="Comma [0] 8 3 2 2 2 4 2" xfId="33803" xr:uid="{39D8422A-A52B-48CC-B44A-125DC69EB5D2}"/>
    <cellStyle name="Comma [0] 8 3 2 2 2 5" xfId="11939" xr:uid="{754F986E-A131-4345-AC7E-A9CD8836D277}"/>
    <cellStyle name="Comma [0] 8 3 2 2 2 5 2" xfId="33804" xr:uid="{6F6F486A-9703-4A70-AE9A-44D68C77AFAB}"/>
    <cellStyle name="Comma [0] 8 3 2 2 2 6" xfId="54912" xr:uid="{182F9CD7-C5B1-41A5-B144-D125EEFF5567}"/>
    <cellStyle name="Comma [0] 8 3 2 2 2 7" xfId="33800" xr:uid="{D5824DD1-540E-4195-AA71-7BC5970E2087}"/>
    <cellStyle name="Comma [0] 8 3 2 2 2 8" xfId="11935" xr:uid="{3D8FCEA6-00BE-4084-AE4C-B8DC920871E2}"/>
    <cellStyle name="Comma [0] 8 3 2 2 3" xfId="3160" xr:uid="{D3889792-304A-4CCB-A3AA-452743411883}"/>
    <cellStyle name="Comma [0] 8 3 2 2 3 2" xfId="11941" xr:uid="{CC4B593C-103C-4621-9E32-D4A8C8E449E0}"/>
    <cellStyle name="Comma [0] 8 3 2 2 3 2 2" xfId="33806" xr:uid="{423A752A-E873-4C0C-BFA1-EDFFF47E8D25}"/>
    <cellStyle name="Comma [0] 8 3 2 2 3 3" xfId="11942" xr:uid="{BCEAF165-3814-4137-97AB-8B1F63F2A45D}"/>
    <cellStyle name="Comma [0] 8 3 2 2 3 3 2" xfId="33807" xr:uid="{987E9D7D-D941-4C7B-B0C8-18BA2A6E6EE6}"/>
    <cellStyle name="Comma [0] 8 3 2 2 3 4" xfId="11943" xr:uid="{8269EE71-C1F6-471A-8C26-5CC30B3EF9AD}"/>
    <cellStyle name="Comma [0] 8 3 2 2 3 4 2" xfId="33808" xr:uid="{905FF467-9594-434E-8A47-073FBA5DF9C3}"/>
    <cellStyle name="Comma [0] 8 3 2 2 3 5" xfId="53247" xr:uid="{D264A0D6-D0E8-4F52-AEE3-DE415BA18F5B}"/>
    <cellStyle name="Comma [0] 8 3 2 2 3 6" xfId="33805" xr:uid="{7D800992-0EAE-4107-94D7-05374119809A}"/>
    <cellStyle name="Comma [0] 8 3 2 2 3 7" xfId="11940" xr:uid="{515BDC73-6CBF-45D7-8301-CA196C1E338D}"/>
    <cellStyle name="Comma [0] 8 3 2 2 4" xfId="11944" xr:uid="{E8EF37CF-3431-42E5-810E-0017C7ABB55E}"/>
    <cellStyle name="Comma [0] 8 3 2 2 4 2" xfId="33809" xr:uid="{7CC22162-C97E-44B0-B142-3CD215371B95}"/>
    <cellStyle name="Comma [0] 8 3 2 2 5" xfId="11945" xr:uid="{5B1D3103-548A-43CE-90E9-FAB777F95D72}"/>
    <cellStyle name="Comma [0] 8 3 2 2 5 2" xfId="33810" xr:uid="{BCA46EF5-A7FD-4712-AB45-B2E310035FB6}"/>
    <cellStyle name="Comma [0] 8 3 2 2 6" xfId="51214" xr:uid="{57E23655-E459-4043-B427-08AB7D9A96B7}"/>
    <cellStyle name="Comma [0] 8 3 2 2 7" xfId="33799" xr:uid="{F21E7711-5F3A-42BA-ABE7-C063057F93EF}"/>
    <cellStyle name="Comma [0] 8 3 2 2 8" xfId="11934" xr:uid="{9B7BA71E-BFD5-4F6F-9694-087DAB121C47}"/>
    <cellStyle name="Comma [0] 8 3 2 3" xfId="1616" xr:uid="{DF730E98-0345-4E06-A700-C60589B0DE27}"/>
    <cellStyle name="Comma [0] 8 3 2 3 2" xfId="5228" xr:uid="{5D06CCBF-5986-4206-8A8B-D91404C0D963}"/>
    <cellStyle name="Comma [0] 8 3 2 3 2 2" xfId="11948" xr:uid="{75A07DBD-F2E7-4B9E-A284-C7A709F4DD77}"/>
    <cellStyle name="Comma [0] 8 3 2 3 2 2 2" xfId="33813" xr:uid="{6A430AF2-E04C-4BA2-B287-416F0E3B81F4}"/>
    <cellStyle name="Comma [0] 8 3 2 3 2 3" xfId="11949" xr:uid="{5EA81FD6-420F-4D38-BDAD-C0FB2F8D7786}"/>
    <cellStyle name="Comma [0] 8 3 2 3 2 3 2" xfId="33814" xr:uid="{CF5FA913-920C-4842-88E6-1F3B9E2F12A9}"/>
    <cellStyle name="Comma [0] 8 3 2 3 2 4" xfId="11950" xr:uid="{B8A99ABE-BEF3-4649-AAE1-60B5DFA25361}"/>
    <cellStyle name="Comma [0] 8 3 2 3 2 4 2" xfId="33815" xr:uid="{2D6688A0-4DBC-4CED-BF05-4CF1CE321BE8}"/>
    <cellStyle name="Comma [0] 8 3 2 3 2 5" xfId="11951" xr:uid="{5A0F91B7-3BE3-42BF-9450-D69A067CC5F9}"/>
    <cellStyle name="Comma [0] 8 3 2 3 2 5 2" xfId="33816" xr:uid="{12221C45-1AC1-476F-93E2-A48714106FFC}"/>
    <cellStyle name="Comma [0] 8 3 2 3 2 6" xfId="55315" xr:uid="{77013BA8-C15B-4B5F-A074-5948AEFF9F7A}"/>
    <cellStyle name="Comma [0] 8 3 2 3 2 7" xfId="33812" xr:uid="{79B264A4-7758-4598-A081-E3D32A834540}"/>
    <cellStyle name="Comma [0] 8 3 2 3 2 8" xfId="11947" xr:uid="{43196FCF-1933-4263-8CEE-6DFED216C0F1}"/>
    <cellStyle name="Comma [0] 8 3 2 3 3" xfId="2663" xr:uid="{56E7D743-5C81-4C02-AAC7-55C392FC7389}"/>
    <cellStyle name="Comma [0] 8 3 2 3 3 2" xfId="11953" xr:uid="{3918B3E9-36E8-44CE-9AD6-32923FD0B7BC}"/>
    <cellStyle name="Comma [0] 8 3 2 3 3 2 2" xfId="33818" xr:uid="{3197797A-C450-4113-B3F2-ED246C94AC06}"/>
    <cellStyle name="Comma [0] 8 3 2 3 3 3" xfId="11954" xr:uid="{DECF417A-FEC6-432E-8AC1-9DE2A0C6AAAD}"/>
    <cellStyle name="Comma [0] 8 3 2 3 3 3 2" xfId="33819" xr:uid="{037179A5-7C35-4603-9C0F-7D7B83EE36A2}"/>
    <cellStyle name="Comma [0] 8 3 2 3 3 4" xfId="11955" xr:uid="{B0781302-D9F2-4DC5-8C9C-0BD0E411A8C3}"/>
    <cellStyle name="Comma [0] 8 3 2 3 3 4 2" xfId="33820" xr:uid="{F5E5B6D0-FEE7-47D9-98E4-D5DBF6D3615F}"/>
    <cellStyle name="Comma [0] 8 3 2 3 3 5" xfId="52751" xr:uid="{31A87370-1FBF-4AB8-BB9D-079F0B96329D}"/>
    <cellStyle name="Comma [0] 8 3 2 3 3 6" xfId="33817" xr:uid="{15EC3A4B-D0DB-4B28-ABA1-A82C165F2C9D}"/>
    <cellStyle name="Comma [0] 8 3 2 3 3 7" xfId="11952" xr:uid="{D86ECA3A-DBAC-4EA4-995F-5E7948656724}"/>
    <cellStyle name="Comma [0] 8 3 2 3 4" xfId="11956" xr:uid="{E04DF419-9E28-40D7-A884-DAC9CBD13F08}"/>
    <cellStyle name="Comma [0] 8 3 2 3 4 2" xfId="33821" xr:uid="{0AD2F3DB-4C56-4E28-BC4A-5D9F1EB20C12}"/>
    <cellStyle name="Comma [0] 8 3 2 3 5" xfId="11957" xr:uid="{9100E176-48AD-4BB8-B2CC-299C5CCDB241}"/>
    <cellStyle name="Comma [0] 8 3 2 3 5 2" xfId="33822" xr:uid="{B502D9A5-7F04-4999-8CD1-E7A31F932726}"/>
    <cellStyle name="Comma [0] 8 3 2 3 6" xfId="51708" xr:uid="{700B0300-82D7-472B-8DE3-463E6765AF10}"/>
    <cellStyle name="Comma [0] 8 3 2 3 7" xfId="33811" xr:uid="{02D56B3F-2833-4820-B7AA-B498F9F5F0CA}"/>
    <cellStyle name="Comma [0] 8 3 2 3 8" xfId="11946" xr:uid="{F433B712-931E-419C-AE77-92760BF54191}"/>
    <cellStyle name="Comma [0] 8 3 2 4" xfId="3655" xr:uid="{C3492C53-17E4-4906-B032-3F7B8E9B54AC}"/>
    <cellStyle name="Comma [0] 8 3 2 4 2" xfId="5596" xr:uid="{F0326E9F-EA6F-4996-886B-07C2DBFEB620}"/>
    <cellStyle name="Comma [0] 8 3 2 4 2 2" xfId="11960" xr:uid="{738D778B-5CA3-4D51-A4EC-789686F5B08C}"/>
    <cellStyle name="Comma [0] 8 3 2 4 2 2 2" xfId="33825" xr:uid="{9F6E6395-C361-4F33-A808-879B46A18736}"/>
    <cellStyle name="Comma [0] 8 3 2 4 2 3" xfId="11961" xr:uid="{580A968F-EF22-48BF-ABF7-5F91DAE3B61C}"/>
    <cellStyle name="Comma [0] 8 3 2 4 2 3 2" xfId="33826" xr:uid="{835F5F1F-A22C-43AB-85A3-19CCD24B6AA3}"/>
    <cellStyle name="Comma [0] 8 3 2 4 2 4" xfId="11962" xr:uid="{75A77390-31D9-4D6C-B4B6-A770FBBCC6DE}"/>
    <cellStyle name="Comma [0] 8 3 2 4 2 4 2" xfId="33827" xr:uid="{544D38F6-73A9-4FCB-9227-315DBB18184B}"/>
    <cellStyle name="Comma [0] 8 3 2 4 2 5" xfId="11963" xr:uid="{16295DDC-8354-4007-AD3C-A2A0715CE8FC}"/>
    <cellStyle name="Comma [0] 8 3 2 4 2 5 2" xfId="33828" xr:uid="{783A3A2E-7B8D-4526-BD90-A511574438C1}"/>
    <cellStyle name="Comma [0] 8 3 2 4 2 6" xfId="55683" xr:uid="{26E5A309-F7AE-435A-BEB2-42D2C10E1CAA}"/>
    <cellStyle name="Comma [0] 8 3 2 4 2 7" xfId="33824" xr:uid="{B3603C43-C96C-4143-B669-FB885DEEE095}"/>
    <cellStyle name="Comma [0] 8 3 2 4 2 8" xfId="11959" xr:uid="{3DB59368-293A-43AC-9FA7-008F54D2AC3E}"/>
    <cellStyle name="Comma [0] 8 3 2 4 3" xfId="11964" xr:uid="{46998ABB-6D31-411D-BE56-9B98BC2A24F7}"/>
    <cellStyle name="Comma [0] 8 3 2 4 3 2" xfId="33829" xr:uid="{DE22B4AB-F406-4CD5-BCBF-2A5BA0428CFD}"/>
    <cellStyle name="Comma [0] 8 3 2 4 4" xfId="11965" xr:uid="{37E0955E-1728-42C2-B931-2B99B2366870}"/>
    <cellStyle name="Comma [0] 8 3 2 4 4 2" xfId="33830" xr:uid="{30B2C89B-EE8A-4E96-92F1-2DA6E3F2CBE2}"/>
    <cellStyle name="Comma [0] 8 3 2 4 5" xfId="11966" xr:uid="{2216A78A-2436-401D-9B3D-BFC1B02529F6}"/>
    <cellStyle name="Comma [0] 8 3 2 4 5 2" xfId="33831" xr:uid="{6DE0A04B-7AD8-4D3D-90B3-68CF1BCB36E1}"/>
    <cellStyle name="Comma [0] 8 3 2 4 6" xfId="11967" xr:uid="{F206E72A-012A-462D-AA35-1CE526398D42}"/>
    <cellStyle name="Comma [0] 8 3 2 4 6 2" xfId="33832" xr:uid="{41225A2A-F6DD-4323-A8F5-292128AB3EF8}"/>
    <cellStyle name="Comma [0] 8 3 2 4 7" xfId="53742" xr:uid="{485B94B7-95D1-43FD-9C67-484745587F6D}"/>
    <cellStyle name="Comma [0] 8 3 2 4 8" xfId="33823" xr:uid="{061840F3-3A36-460C-8693-B562B5CCBCF4}"/>
    <cellStyle name="Comma [0] 8 3 2 4 9" xfId="11958" xr:uid="{B006054B-DD5B-4144-85CA-20F7BA6A384E}"/>
    <cellStyle name="Comma [0] 8 3 2 5" xfId="4328" xr:uid="{0DC2126D-AD93-4B27-B03E-2E2FAB40E5A2}"/>
    <cellStyle name="Comma [0] 8 3 2 5 2" xfId="11969" xr:uid="{FBFCF61F-C453-44A2-A3B5-30D7DD117BC8}"/>
    <cellStyle name="Comma [0] 8 3 2 5 2 2" xfId="33834" xr:uid="{8A933593-9C2D-47A5-95BA-32CFAB1A3F23}"/>
    <cellStyle name="Comma [0] 8 3 2 5 3" xfId="11970" xr:uid="{3F25F8ED-0590-4417-9980-91DADCCAE9C2}"/>
    <cellStyle name="Comma [0] 8 3 2 5 3 2" xfId="33835" xr:uid="{0DD994A0-F884-4980-B4BE-58A2EBC8D236}"/>
    <cellStyle name="Comma [0] 8 3 2 5 4" xfId="11971" xr:uid="{1206F57F-B3F1-4159-BD3B-80B7877A59C4}"/>
    <cellStyle name="Comma [0] 8 3 2 5 4 2" xfId="33836" xr:uid="{943F55EE-C3E6-483D-8BF5-5D88F19EE0DA}"/>
    <cellStyle name="Comma [0] 8 3 2 5 5" xfId="11972" xr:uid="{87EA5F52-F794-46DF-8529-4752D24DDB55}"/>
    <cellStyle name="Comma [0] 8 3 2 5 5 2" xfId="33837" xr:uid="{85B56DBD-2D85-40C0-8491-44132B020828}"/>
    <cellStyle name="Comma [0] 8 3 2 5 6" xfId="54415" xr:uid="{FE710546-891B-4907-9824-F78F9D3D3835}"/>
    <cellStyle name="Comma [0] 8 3 2 5 7" xfId="33833" xr:uid="{0F5D9B3C-F49F-4DDB-A095-E4578928C263}"/>
    <cellStyle name="Comma [0] 8 3 2 5 8" xfId="11968" xr:uid="{E6671439-0E46-4CE8-BC3D-3A9AD51B20EF}"/>
    <cellStyle name="Comma [0] 8 3 2 6" xfId="2142" xr:uid="{5FA943C9-2155-4981-85D2-57B7911C3C2B}"/>
    <cellStyle name="Comma [0] 8 3 2 6 2" xfId="11974" xr:uid="{72450B2E-71B7-4C8E-BF06-95E4F9ABC5B9}"/>
    <cellStyle name="Comma [0] 8 3 2 6 2 2" xfId="33839" xr:uid="{DCB0C519-B4A3-4EDA-A229-7EA59F2ABD33}"/>
    <cellStyle name="Comma [0] 8 3 2 6 3" xfId="11975" xr:uid="{700D1DED-72A8-4D67-BCAE-B0B5673B8007}"/>
    <cellStyle name="Comma [0] 8 3 2 6 3 2" xfId="33840" xr:uid="{91430498-F12F-4929-8800-C0888DB181D1}"/>
    <cellStyle name="Comma [0] 8 3 2 6 4" xfId="11976" xr:uid="{E11F35DB-A03B-49ED-B1CC-7594B0689512}"/>
    <cellStyle name="Comma [0] 8 3 2 6 4 2" xfId="33841" xr:uid="{ACC628DE-00C8-4C36-B855-61D26DCB465F}"/>
    <cellStyle name="Comma [0] 8 3 2 6 5" xfId="52231" xr:uid="{8622C3DD-6EB1-42C5-BE98-74CD00A4C238}"/>
    <cellStyle name="Comma [0] 8 3 2 6 6" xfId="33838" xr:uid="{906E95F1-F3FE-4031-9F1F-BAEB36FCED2E}"/>
    <cellStyle name="Comma [0] 8 3 2 6 7" xfId="11973" xr:uid="{AFFA53FD-D646-454E-A489-5800F6CB4CC1}"/>
    <cellStyle name="Comma [0] 8 3 2 7" xfId="11977" xr:uid="{ECBA15F9-EDE9-469D-9D56-0410B59E7752}"/>
    <cellStyle name="Comma [0] 8 3 2 7 2" xfId="33842" xr:uid="{BAF679FE-D607-49CC-94E5-DCDCB7BA5EA8}"/>
    <cellStyle name="Comma [0] 8 3 2 8" xfId="11978" xr:uid="{B4804FB1-6635-450F-BC2E-B32C146BAF58}"/>
    <cellStyle name="Comma [0] 8 3 2 8 2" xfId="33843" xr:uid="{7B6FB01E-4D83-4795-A46D-F0F2D460415F}"/>
    <cellStyle name="Comma [0] 8 3 2 9" xfId="50711" xr:uid="{14431161-5BC2-410F-A613-F9D42081CDAE}"/>
    <cellStyle name="Comma [0] 8 3 3" xfId="874" xr:uid="{EC74DF1B-E4EC-4409-B332-0AC3AF0ABCBF}"/>
    <cellStyle name="Comma [0] 8 3 3 2" xfId="4577" xr:uid="{7C2EA3B0-9999-4EB8-87D0-F528DC03ED45}"/>
    <cellStyle name="Comma [0] 8 3 3 2 2" xfId="11981" xr:uid="{17119202-5B8A-4601-9833-586604D51A2B}"/>
    <cellStyle name="Comma [0] 8 3 3 2 2 2" xfId="33846" xr:uid="{AE124D6E-F964-4C06-8E2F-3505187DD7B5}"/>
    <cellStyle name="Comma [0] 8 3 3 2 3" xfId="11982" xr:uid="{6F93DFD1-45DF-4E0B-A2DE-8ED4F61500DF}"/>
    <cellStyle name="Comma [0] 8 3 3 2 3 2" xfId="33847" xr:uid="{BA893AFE-95D0-49DE-AA2E-D176E5B08403}"/>
    <cellStyle name="Comma [0] 8 3 3 2 4" xfId="11983" xr:uid="{D61D0DE2-8A82-4F4A-9C22-F53A18471512}"/>
    <cellStyle name="Comma [0] 8 3 3 2 4 2" xfId="33848" xr:uid="{C3DE8ADC-DC28-442F-97C2-6C9DA77EED39}"/>
    <cellStyle name="Comma [0] 8 3 3 2 5" xfId="11984" xr:uid="{A5890B44-BFA8-43B3-9CF6-6B29B81C93B8}"/>
    <cellStyle name="Comma [0] 8 3 3 2 5 2" xfId="33849" xr:uid="{F77A58C6-3896-4B25-B86E-356D1C2EDD27}"/>
    <cellStyle name="Comma [0] 8 3 3 2 6" xfId="54664" xr:uid="{D2A97A5D-1348-4CCB-AB31-45C137DF097A}"/>
    <cellStyle name="Comma [0] 8 3 3 2 7" xfId="33845" xr:uid="{4F6AC2EC-AB07-47E5-97EC-001B3727435D}"/>
    <cellStyle name="Comma [0] 8 3 3 2 8" xfId="11980" xr:uid="{551C8583-D152-4B42-9C78-9C63E3B4EAD7}"/>
    <cellStyle name="Comma [0] 8 3 3 3" xfId="2912" xr:uid="{2F4BEC1E-086F-4A01-86F1-55A83F5689B9}"/>
    <cellStyle name="Comma [0] 8 3 3 3 2" xfId="11986" xr:uid="{7E62AB59-3937-4677-8EF2-63FD22128D5A}"/>
    <cellStyle name="Comma [0] 8 3 3 3 2 2" xfId="33851" xr:uid="{EE40C970-A9EB-4DC6-B118-F59124D6FA27}"/>
    <cellStyle name="Comma [0] 8 3 3 3 3" xfId="11987" xr:uid="{8881AA48-51B9-48DB-8742-8DFDB57DE5CC}"/>
    <cellStyle name="Comma [0] 8 3 3 3 3 2" xfId="33852" xr:uid="{9FAF9F58-7644-463B-980A-36A56E8CCEE9}"/>
    <cellStyle name="Comma [0] 8 3 3 3 4" xfId="11988" xr:uid="{491AE6A4-FE9F-4391-AA4B-73AD6982D19F}"/>
    <cellStyle name="Comma [0] 8 3 3 3 4 2" xfId="33853" xr:uid="{2A5007B9-E814-463A-8FDD-BAF7041BEA7A}"/>
    <cellStyle name="Comma [0] 8 3 3 3 5" xfId="52999" xr:uid="{C301E600-75C8-4A9B-8392-BCBF946E7DC9}"/>
    <cellStyle name="Comma [0] 8 3 3 3 6" xfId="33850" xr:uid="{E82C5B55-2512-4324-8DA3-3D8C579EC234}"/>
    <cellStyle name="Comma [0] 8 3 3 3 7" xfId="11985" xr:uid="{DD213DF8-1305-4B29-BC2C-1268ED6CBE5E}"/>
    <cellStyle name="Comma [0] 8 3 3 4" xfId="11989" xr:uid="{CF594090-4CAE-4915-837E-4DC5FB0AFA1E}"/>
    <cellStyle name="Comma [0] 8 3 3 4 2" xfId="33854" xr:uid="{9B9BABA4-D7A5-4757-BF3D-2B66B7653DC9}"/>
    <cellStyle name="Comma [0] 8 3 3 5" xfId="11990" xr:uid="{B869E915-9F7E-416C-BE4C-D4D46D7AAEA6}"/>
    <cellStyle name="Comma [0] 8 3 3 5 2" xfId="33855" xr:uid="{9543DE3B-5408-48A0-A5B9-A8980C438A39}"/>
    <cellStyle name="Comma [0] 8 3 3 6" xfId="50966" xr:uid="{2A82E32E-09D1-498E-B002-B8CC6E9DDD0D}"/>
    <cellStyle name="Comma [0] 8 3 3 7" xfId="33844" xr:uid="{0E148634-1D0D-43BA-8634-E63A315FDFD8}"/>
    <cellStyle name="Comma [0] 8 3 3 8" xfId="11979" xr:uid="{E3C40569-4249-4A2C-A0A4-92B51AE44AF0}"/>
    <cellStyle name="Comma [0] 8 3 4" xfId="1369" xr:uid="{95E474F0-951B-4723-90A0-D5FC2C7E7E15}"/>
    <cellStyle name="Comma [0] 8 3 4 2" xfId="5045" xr:uid="{E5FCB54D-4000-4B5C-9A48-BFC422C00938}"/>
    <cellStyle name="Comma [0] 8 3 4 2 2" xfId="11993" xr:uid="{4953AB76-D974-4F3C-85D0-358037F499FD}"/>
    <cellStyle name="Comma [0] 8 3 4 2 2 2" xfId="33858" xr:uid="{34BDDF0C-F025-4E38-A008-2A182A899742}"/>
    <cellStyle name="Comma [0] 8 3 4 2 3" xfId="11994" xr:uid="{0C5F3F44-4431-44A5-9FB5-180395C692D6}"/>
    <cellStyle name="Comma [0] 8 3 4 2 3 2" xfId="33859" xr:uid="{BC5115EC-5EE4-4CBB-9500-4CACE21EAED7}"/>
    <cellStyle name="Comma [0] 8 3 4 2 4" xfId="11995" xr:uid="{994A5271-FED7-4641-8EB1-FFFC5DE78A9E}"/>
    <cellStyle name="Comma [0] 8 3 4 2 4 2" xfId="33860" xr:uid="{BED07487-6357-4230-9040-4FD0ECF42759}"/>
    <cellStyle name="Comma [0] 8 3 4 2 5" xfId="11996" xr:uid="{622BB0C1-8504-463B-8347-5145A55175A6}"/>
    <cellStyle name="Comma [0] 8 3 4 2 5 2" xfId="33861" xr:uid="{536F97C0-98E5-454C-9FED-5D435B49BC86}"/>
    <cellStyle name="Comma [0] 8 3 4 2 6" xfId="55132" xr:uid="{FB24FD24-3C70-48A8-9601-7FA55856A16B}"/>
    <cellStyle name="Comma [0] 8 3 4 2 7" xfId="33857" xr:uid="{3184C3A5-AF9B-4B79-B08F-55A91A18B4B5}"/>
    <cellStyle name="Comma [0] 8 3 4 2 8" xfId="11992" xr:uid="{F1AA505B-8B72-4817-89BA-816B02D8E174}"/>
    <cellStyle name="Comma [0] 8 3 4 3" xfId="2415" xr:uid="{0EECAB46-54AC-4584-A528-5F3D3417DD9F}"/>
    <cellStyle name="Comma [0] 8 3 4 3 2" xfId="11998" xr:uid="{7DB39258-E997-41C5-BAEA-A32E9019CEC2}"/>
    <cellStyle name="Comma [0] 8 3 4 3 2 2" xfId="33863" xr:uid="{7E779788-5F13-4A37-8A1E-22CE49A0C0B5}"/>
    <cellStyle name="Comma [0] 8 3 4 3 3" xfId="11999" xr:uid="{0A3098CD-CEB4-4D63-9511-01975C2F4A04}"/>
    <cellStyle name="Comma [0] 8 3 4 3 3 2" xfId="33864" xr:uid="{B9FA158E-BC69-49C6-8A59-19A92759D7B6}"/>
    <cellStyle name="Comma [0] 8 3 4 3 4" xfId="12000" xr:uid="{8D6B11DE-B3B1-40DA-9218-AE462DEC771B}"/>
    <cellStyle name="Comma [0] 8 3 4 3 4 2" xfId="33865" xr:uid="{39C652D8-7F27-4E6D-855B-968DC3495940}"/>
    <cellStyle name="Comma [0] 8 3 4 3 5" xfId="52503" xr:uid="{6DA47452-F27F-4855-9C65-EC94342E129C}"/>
    <cellStyle name="Comma [0] 8 3 4 3 6" xfId="33862" xr:uid="{177A2D33-4A18-43DA-B116-DCEB44ECDBE2}"/>
    <cellStyle name="Comma [0] 8 3 4 3 7" xfId="11997" xr:uid="{0FACA70F-B816-4FB1-B6BE-0E803C84D5EC}"/>
    <cellStyle name="Comma [0] 8 3 4 4" xfId="12001" xr:uid="{2ABB974C-7213-4DA3-B54A-D22A4B55F5F3}"/>
    <cellStyle name="Comma [0] 8 3 4 4 2" xfId="33866" xr:uid="{8CD5186F-2263-4BBA-A036-E46D0C827FCF}"/>
    <cellStyle name="Comma [0] 8 3 4 5" xfId="12002" xr:uid="{FF706B6F-2E8B-4990-B451-8A9842E8D289}"/>
    <cellStyle name="Comma [0] 8 3 4 5 2" xfId="33867" xr:uid="{3E44AE50-4402-4D8F-BEC9-798489254693}"/>
    <cellStyle name="Comma [0] 8 3 4 6" xfId="51461" xr:uid="{13F300F1-D2E4-4680-BA19-7197E121D272}"/>
    <cellStyle name="Comma [0] 8 3 4 7" xfId="33856" xr:uid="{5B89B450-8677-4E0F-AE09-8A58D5B4CF80}"/>
    <cellStyle name="Comma [0] 8 3 4 8" xfId="11991" xr:uid="{A3A3A33B-8BD5-445A-A1DC-CD5AC97E67CE}"/>
    <cellStyle name="Comma [0] 8 3 5" xfId="3406" xr:uid="{1EB36347-C07B-4E37-8A6A-370CC6A8F507}"/>
    <cellStyle name="Comma [0] 8 3 5 2" xfId="5412" xr:uid="{8E011792-09CE-47FC-A858-134603979B20}"/>
    <cellStyle name="Comma [0] 8 3 5 2 2" xfId="12005" xr:uid="{B077EFCE-5989-496E-B32A-8C4356D63A8B}"/>
    <cellStyle name="Comma [0] 8 3 5 2 2 2" xfId="33870" xr:uid="{A1C836EF-AD19-4CAF-AFD8-91CC32FBBD77}"/>
    <cellStyle name="Comma [0] 8 3 5 2 3" xfId="12006" xr:uid="{C79AA918-FA47-4B46-8DCB-75998EEFF9A9}"/>
    <cellStyle name="Comma [0] 8 3 5 2 3 2" xfId="33871" xr:uid="{53D803F9-981D-4CFE-8F9F-3E2CDDF9BBF7}"/>
    <cellStyle name="Comma [0] 8 3 5 2 4" xfId="12007" xr:uid="{319BBC44-6F56-4F34-B9C4-1793AC63E30C}"/>
    <cellStyle name="Comma [0] 8 3 5 2 4 2" xfId="33872" xr:uid="{942DB553-596B-4BE5-AAAF-3093E002A442}"/>
    <cellStyle name="Comma [0] 8 3 5 2 5" xfId="12008" xr:uid="{21030991-106E-4B43-84CC-6A72B793D266}"/>
    <cellStyle name="Comma [0] 8 3 5 2 5 2" xfId="33873" xr:uid="{015E7BAE-CEE1-4729-B215-0A2A83B62DA8}"/>
    <cellStyle name="Comma [0] 8 3 5 2 6" xfId="55499" xr:uid="{C4B8A661-09B5-4E8B-AD64-3866378BB7CF}"/>
    <cellStyle name="Comma [0] 8 3 5 2 7" xfId="33869" xr:uid="{214ACD40-78AF-42CE-9829-6D2B99C3B854}"/>
    <cellStyle name="Comma [0] 8 3 5 2 8" xfId="12004" xr:uid="{08EAA456-D97B-4A3E-B792-7AD987982A6D}"/>
    <cellStyle name="Comma [0] 8 3 5 3" xfId="12009" xr:uid="{5128ADB7-6EF8-4287-85EB-97703694DEB1}"/>
    <cellStyle name="Comma [0] 8 3 5 3 2" xfId="33874" xr:uid="{20D4B276-765E-4FDA-9CE2-2AD24EC3CFA8}"/>
    <cellStyle name="Comma [0] 8 3 5 4" xfId="12010" xr:uid="{7039ADFD-CC0F-4879-950E-2F2B41A8F23C}"/>
    <cellStyle name="Comma [0] 8 3 5 4 2" xfId="33875" xr:uid="{0A0B2D76-CF8E-4B3F-8CDB-844F160C5FD1}"/>
    <cellStyle name="Comma [0] 8 3 5 5" xfId="12011" xr:uid="{B9A067BE-DE89-4163-9BE0-88DC8340590B}"/>
    <cellStyle name="Comma [0] 8 3 5 5 2" xfId="33876" xr:uid="{0AE401C9-CDDB-485A-9DC0-543897B3F685}"/>
    <cellStyle name="Comma [0] 8 3 5 6" xfId="12012" xr:uid="{07B0AE49-4AE2-4DB7-B780-28B2CDA6A3DE}"/>
    <cellStyle name="Comma [0] 8 3 5 6 2" xfId="33877" xr:uid="{79742F5B-520F-448E-B5D3-6BD8D073B64F}"/>
    <cellStyle name="Comma [0] 8 3 5 7" xfId="53493" xr:uid="{E5B78B12-9943-4ADE-8C79-908CB2835E4A}"/>
    <cellStyle name="Comma [0] 8 3 5 8" xfId="33868" xr:uid="{1F6FF755-DEC8-471D-BE02-6DCAEED37A00}"/>
    <cellStyle name="Comma [0] 8 3 5 9" xfId="12003" xr:uid="{112F9E11-77D5-4B5C-B84A-7A99FC1864C2}"/>
    <cellStyle name="Comma [0] 8 3 6" xfId="4044" xr:uid="{0E042C66-265D-498B-A12F-4B77E22D009F}"/>
    <cellStyle name="Comma [0] 8 3 6 2" xfId="12014" xr:uid="{1822A1FF-61B3-4345-9BFA-91E7642DF4D8}"/>
    <cellStyle name="Comma [0] 8 3 6 2 2" xfId="33879" xr:uid="{01D06C90-17A9-4ADA-B54B-ECE626E72006}"/>
    <cellStyle name="Comma [0] 8 3 6 3" xfId="12015" xr:uid="{FC28CBCA-EFC0-48DF-964A-F03D794AED8F}"/>
    <cellStyle name="Comma [0] 8 3 6 3 2" xfId="33880" xr:uid="{5DE69E39-4B60-4534-8458-F3B5912AC126}"/>
    <cellStyle name="Comma [0] 8 3 6 4" xfId="12016" xr:uid="{0B3B799F-42F6-4FAC-B874-BF22A78B7F46}"/>
    <cellStyle name="Comma [0] 8 3 6 4 2" xfId="33881" xr:uid="{E65E017D-5FAF-4091-B450-CC00E3EA0810}"/>
    <cellStyle name="Comma [0] 8 3 6 5" xfId="12017" xr:uid="{65652F74-3857-4F97-B248-D0957E2FEF9F}"/>
    <cellStyle name="Comma [0] 8 3 6 5 2" xfId="33882" xr:uid="{A98FFC93-C9AC-41EF-B700-4D383552D8A6}"/>
    <cellStyle name="Comma [0] 8 3 6 6" xfId="54131" xr:uid="{BA70DFE3-7AD5-41E2-8F29-8FA3293066B7}"/>
    <cellStyle name="Comma [0] 8 3 6 7" xfId="33878" xr:uid="{8E82C8D2-63F1-4747-ADE9-89134655EADA}"/>
    <cellStyle name="Comma [0] 8 3 6 8" xfId="12013" xr:uid="{6BFB2F58-340E-48DA-A3FA-5A618AEA5E78}"/>
    <cellStyle name="Comma [0] 8 3 7" xfId="1895" xr:uid="{33B3638B-4ED9-4694-8EC7-AF21816ADF32}"/>
    <cellStyle name="Comma [0] 8 3 7 2" xfId="12019" xr:uid="{2AEBA308-7C99-4B18-9361-9B6BC72855C8}"/>
    <cellStyle name="Comma [0] 8 3 7 2 2" xfId="33884" xr:uid="{56CC3E70-AEB8-4827-9138-EB8D9518E0E7}"/>
    <cellStyle name="Comma [0] 8 3 7 3" xfId="12020" xr:uid="{FD7F332A-7179-4F90-81EB-AEA5D548F6E0}"/>
    <cellStyle name="Comma [0] 8 3 7 3 2" xfId="33885" xr:uid="{D1A8E360-B39A-418F-AB2F-FA2924FBDA18}"/>
    <cellStyle name="Comma [0] 8 3 7 4" xfId="12021" xr:uid="{C0EF181D-53EA-4E52-B04D-CFE4619D2EFE}"/>
    <cellStyle name="Comma [0] 8 3 7 4 2" xfId="33886" xr:uid="{3DEE33AE-1452-46A0-A6A3-3646D56232B9}"/>
    <cellStyle name="Comma [0] 8 3 7 5" xfId="51984" xr:uid="{536838A7-65EF-448B-9FE9-9D8FE458130E}"/>
    <cellStyle name="Comma [0] 8 3 7 6" xfId="33883" xr:uid="{D2FEBFDC-9845-433B-9113-6C01AC7C273C}"/>
    <cellStyle name="Comma [0] 8 3 7 7" xfId="12018" xr:uid="{67DDE2C8-2935-44A6-ADB7-EAE3401A997C}"/>
    <cellStyle name="Comma [0] 8 3 8" xfId="12022" xr:uid="{1B3FD949-E8BD-4667-89C2-5886EF407084}"/>
    <cellStyle name="Comma [0] 8 3 8 2" xfId="33887" xr:uid="{6C2BD6A1-D7BA-4B43-9BAB-BE34F9493D0A}"/>
    <cellStyle name="Comma [0] 8 3 9" xfId="12023" xr:uid="{9BB94863-B800-4E8B-A305-8793CABC7DEB}"/>
    <cellStyle name="Comma [0] 8 3 9 2" xfId="33888" xr:uid="{B22CF293-7895-4C3F-BF87-11FD9B33C4D9}"/>
    <cellStyle name="Comma [0] 8 4" xfId="495" xr:uid="{C78EF46A-5CEF-4B73-81D0-D987CE1E8467}"/>
    <cellStyle name="Comma [0] 8 4 10" xfId="33889" xr:uid="{9D2A8FE0-0216-4DDB-97EA-253ADE571DFA}"/>
    <cellStyle name="Comma [0] 8 4 11" xfId="12024" xr:uid="{76CBDF8D-E831-43D7-9982-38C6259E27FA}"/>
    <cellStyle name="Comma [0] 8 4 2" xfId="1000" xr:uid="{95739F50-9405-4969-B785-3EB487422915}"/>
    <cellStyle name="Comma [0] 8 4 2 2" xfId="4703" xr:uid="{658204C9-9BB9-4155-A571-171238B167FD}"/>
    <cellStyle name="Comma [0] 8 4 2 2 2" xfId="12027" xr:uid="{56C94130-5FDA-44BF-9D82-3B3C4D745E33}"/>
    <cellStyle name="Comma [0] 8 4 2 2 2 2" xfId="33892" xr:uid="{28A4DC40-42A9-4408-8680-22DCB6CAE527}"/>
    <cellStyle name="Comma [0] 8 4 2 2 3" xfId="12028" xr:uid="{830DB467-0A70-4D8D-9BB3-0E844C5984A9}"/>
    <cellStyle name="Comma [0] 8 4 2 2 3 2" xfId="33893" xr:uid="{8BD3DCA0-560C-47C7-8D72-FA92D9C7828C}"/>
    <cellStyle name="Comma [0] 8 4 2 2 4" xfId="12029" xr:uid="{129B8466-18D5-4EF0-B358-D1C17E98361E}"/>
    <cellStyle name="Comma [0] 8 4 2 2 4 2" xfId="33894" xr:uid="{6E03BEA9-B170-4BBD-9E3D-9630D5D954C4}"/>
    <cellStyle name="Comma [0] 8 4 2 2 5" xfId="12030" xr:uid="{DE3F6B63-CA52-4E09-B8C5-F430A79FBCA0}"/>
    <cellStyle name="Comma [0] 8 4 2 2 5 2" xfId="33895" xr:uid="{4B006178-44DD-4690-B2E7-F0DC171F44D6}"/>
    <cellStyle name="Comma [0] 8 4 2 2 6" xfId="54790" xr:uid="{7E575E26-3C64-4FD0-B9D1-AD3935FCE591}"/>
    <cellStyle name="Comma [0] 8 4 2 2 7" xfId="33891" xr:uid="{F95E7C68-BB7E-4064-8A5C-D9D6106C9E8F}"/>
    <cellStyle name="Comma [0] 8 4 2 2 8" xfId="12026" xr:uid="{F14D8A57-F37B-42F6-8549-0317DB0B3CE1}"/>
    <cellStyle name="Comma [0] 8 4 2 3" xfId="3038" xr:uid="{26A8D911-4A59-4D6B-8C88-B9D61795FD8F}"/>
    <cellStyle name="Comma [0] 8 4 2 3 2" xfId="12032" xr:uid="{53162109-3969-4700-8B2F-499B9B49552F}"/>
    <cellStyle name="Comma [0] 8 4 2 3 2 2" xfId="33897" xr:uid="{7864AA2F-09BE-4EF3-BB2C-8EE9A9F2E8C5}"/>
    <cellStyle name="Comma [0] 8 4 2 3 3" xfId="12033" xr:uid="{04DA8763-06D7-4D80-B63B-EE92C0C755B8}"/>
    <cellStyle name="Comma [0] 8 4 2 3 3 2" xfId="33898" xr:uid="{4CFF1408-BBF9-4249-829F-F3B7CB95E044}"/>
    <cellStyle name="Comma [0] 8 4 2 3 4" xfId="12034" xr:uid="{D1C91D42-BB56-4A54-B665-4FFD0C9D1759}"/>
    <cellStyle name="Comma [0] 8 4 2 3 4 2" xfId="33899" xr:uid="{2D767D8E-028A-4265-8A93-DBF4BD0956A0}"/>
    <cellStyle name="Comma [0] 8 4 2 3 5" xfId="53125" xr:uid="{654088E8-EECF-4DC2-8BBF-07598F2AD9F9}"/>
    <cellStyle name="Comma [0] 8 4 2 3 6" xfId="33896" xr:uid="{648C04E3-6770-404E-A3A6-9F3FF4BD4789}"/>
    <cellStyle name="Comma [0] 8 4 2 3 7" xfId="12031" xr:uid="{0441C6C1-E49C-4C83-AD87-FE63F8F751ED}"/>
    <cellStyle name="Comma [0] 8 4 2 4" xfId="12035" xr:uid="{0C8F1751-F14B-431B-A7E1-422920B58AFC}"/>
    <cellStyle name="Comma [0] 8 4 2 4 2" xfId="33900" xr:uid="{6F24B68C-73C9-40C6-BB70-AB7548046C9F}"/>
    <cellStyle name="Comma [0] 8 4 2 5" xfId="12036" xr:uid="{BE1B70A3-A481-42C5-BC1B-E7F182291942}"/>
    <cellStyle name="Comma [0] 8 4 2 5 2" xfId="33901" xr:uid="{BE14E953-3463-4253-8D97-040608B235C8}"/>
    <cellStyle name="Comma [0] 8 4 2 6" xfId="51092" xr:uid="{46DC0A79-441C-4AE9-873A-A94201E976C7}"/>
    <cellStyle name="Comma [0] 8 4 2 7" xfId="33890" xr:uid="{87A7E88F-B9E3-4FCE-9092-4C3D28DAECA9}"/>
    <cellStyle name="Comma [0] 8 4 2 8" xfId="12025" xr:uid="{1CEE4430-85C6-4959-B6B5-AE9905CDF258}"/>
    <cellStyle name="Comma [0] 8 4 3" xfId="1494" xr:uid="{2D0E98E7-5D61-4571-86EE-ED7628AD1F78}"/>
    <cellStyle name="Comma [0] 8 4 3 2" xfId="5136" xr:uid="{6550CF75-C7FE-4542-B320-DE8DFF9D41EB}"/>
    <cellStyle name="Comma [0] 8 4 3 2 2" xfId="12039" xr:uid="{4CBC2B77-7B2A-4428-B924-DAD200E25AD6}"/>
    <cellStyle name="Comma [0] 8 4 3 2 2 2" xfId="33904" xr:uid="{C4123588-F10F-42A4-BB9E-F1A4F102091C}"/>
    <cellStyle name="Comma [0] 8 4 3 2 3" xfId="12040" xr:uid="{AEC2BFFA-97BA-4F69-ACC7-01A21B0FA322}"/>
    <cellStyle name="Comma [0] 8 4 3 2 3 2" xfId="33905" xr:uid="{D1950B41-1322-48F1-A827-B84E1499B39B}"/>
    <cellStyle name="Comma [0] 8 4 3 2 4" xfId="12041" xr:uid="{E3444725-8354-4A41-B8EA-BEFBE6BFBB36}"/>
    <cellStyle name="Comma [0] 8 4 3 2 4 2" xfId="33906" xr:uid="{D3F77E6F-94C9-47B3-8C31-DDF3BFC11684}"/>
    <cellStyle name="Comma [0] 8 4 3 2 5" xfId="12042" xr:uid="{18FBBDFA-C71C-460F-B3F4-131F701E4FB0}"/>
    <cellStyle name="Comma [0] 8 4 3 2 5 2" xfId="33907" xr:uid="{4E1CC0AB-D3ED-4CED-BC0C-DCF8731240B4}"/>
    <cellStyle name="Comma [0] 8 4 3 2 6" xfId="55223" xr:uid="{75E71551-BE35-4BF9-9C6D-C924D8747374}"/>
    <cellStyle name="Comma [0] 8 4 3 2 7" xfId="33903" xr:uid="{A791BECD-B578-4F29-AB82-E82F00F88187}"/>
    <cellStyle name="Comma [0] 8 4 3 2 8" xfId="12038" xr:uid="{0EAC3F20-1BB4-4807-A8A3-6BC6788BEC5F}"/>
    <cellStyle name="Comma [0] 8 4 3 3" xfId="2541" xr:uid="{3190FAFC-6BAF-492D-8117-2DCE1F8BA3B7}"/>
    <cellStyle name="Comma [0] 8 4 3 3 2" xfId="12044" xr:uid="{B91EB2D8-8D53-4B06-8E0B-5A5EE7138787}"/>
    <cellStyle name="Comma [0] 8 4 3 3 2 2" xfId="33909" xr:uid="{32A21450-543E-4232-9A20-8D070A672A15}"/>
    <cellStyle name="Comma [0] 8 4 3 3 3" xfId="12045" xr:uid="{2734853D-D93E-4BF2-914A-6EF988CC5E4C}"/>
    <cellStyle name="Comma [0] 8 4 3 3 3 2" xfId="33910" xr:uid="{D2CEF2B2-45DE-45E7-A72E-C514860C50A5}"/>
    <cellStyle name="Comma [0] 8 4 3 3 4" xfId="12046" xr:uid="{733B9D4F-D43D-4C88-9F04-E5F65CD9AB37}"/>
    <cellStyle name="Comma [0] 8 4 3 3 4 2" xfId="33911" xr:uid="{1216461B-8DE1-4F41-A187-2F49D79CA254}"/>
    <cellStyle name="Comma [0] 8 4 3 3 5" xfId="52629" xr:uid="{9092A8C0-1FE1-491E-B905-04EE5AB31A0B}"/>
    <cellStyle name="Comma [0] 8 4 3 3 6" xfId="33908" xr:uid="{910011AC-54ED-4E1C-90C6-4103DBE1FD79}"/>
    <cellStyle name="Comma [0] 8 4 3 3 7" xfId="12043" xr:uid="{A2642674-1D1A-498F-9CDC-A6BC3E4CC0BC}"/>
    <cellStyle name="Comma [0] 8 4 3 4" xfId="12047" xr:uid="{B691DF42-C8E8-45E8-B333-DA1350C75F13}"/>
    <cellStyle name="Comma [0] 8 4 3 4 2" xfId="33912" xr:uid="{93DC793E-6587-469A-9936-AED5C8AC7F3B}"/>
    <cellStyle name="Comma [0] 8 4 3 5" xfId="12048" xr:uid="{EFD79702-AAFB-4145-8806-9A81D7C16CE4}"/>
    <cellStyle name="Comma [0] 8 4 3 5 2" xfId="33913" xr:uid="{FC6C0741-554D-473B-9364-5E3D34B16167}"/>
    <cellStyle name="Comma [0] 8 4 3 6" xfId="51586" xr:uid="{0EA1B18B-B868-44AF-AA7F-AFFCCF648288}"/>
    <cellStyle name="Comma [0] 8 4 3 7" xfId="33902" xr:uid="{C2E5157D-A2D7-456D-B090-35C3A89B886B}"/>
    <cellStyle name="Comma [0] 8 4 3 8" xfId="12037" xr:uid="{CCBC9A67-AA13-40DA-865A-AA7BA0AF4C36}"/>
    <cellStyle name="Comma [0] 8 4 4" xfId="3533" xr:uid="{E516D6F7-8661-4C27-843D-BA304EEB7608}"/>
    <cellStyle name="Comma [0] 8 4 4 2" xfId="5504" xr:uid="{FA78E86E-8830-436F-BEA9-049BCA8F012B}"/>
    <cellStyle name="Comma [0] 8 4 4 2 2" xfId="12051" xr:uid="{E0AACF8B-AB18-47BD-9DC8-E183A4A5A5D8}"/>
    <cellStyle name="Comma [0] 8 4 4 2 2 2" xfId="33916" xr:uid="{124DE675-1BC5-4747-A765-14CC3318AE61}"/>
    <cellStyle name="Comma [0] 8 4 4 2 3" xfId="12052" xr:uid="{DF1DF9EB-2049-46C4-A8F8-830BB12D6388}"/>
    <cellStyle name="Comma [0] 8 4 4 2 3 2" xfId="33917" xr:uid="{F9CD8A3B-D580-41C6-9FAE-61128DDD8EE7}"/>
    <cellStyle name="Comma [0] 8 4 4 2 4" xfId="12053" xr:uid="{7AADA8E5-F111-42C1-9B0F-A81784FEEE1B}"/>
    <cellStyle name="Comma [0] 8 4 4 2 4 2" xfId="33918" xr:uid="{D0479AE4-801D-4EB6-96F4-CE42C3931A03}"/>
    <cellStyle name="Comma [0] 8 4 4 2 5" xfId="12054" xr:uid="{D6A4A668-F604-47B3-B2A5-F7526FE0B5C8}"/>
    <cellStyle name="Comma [0] 8 4 4 2 5 2" xfId="33919" xr:uid="{660B8A14-FDFA-4D82-B4C0-B7DC614D899B}"/>
    <cellStyle name="Comma [0] 8 4 4 2 6" xfId="55591" xr:uid="{3712228B-901D-4A65-82F3-5DDED5AA00DF}"/>
    <cellStyle name="Comma [0] 8 4 4 2 7" xfId="33915" xr:uid="{6B9D73FD-2B56-4482-9D86-E9FF2E40C645}"/>
    <cellStyle name="Comma [0] 8 4 4 2 8" xfId="12050" xr:uid="{7CFC4E54-C6E4-4A90-8B66-8D9526129925}"/>
    <cellStyle name="Comma [0] 8 4 4 3" xfId="12055" xr:uid="{F674A990-80F8-43A5-BB81-C1FE9AD2D404}"/>
    <cellStyle name="Comma [0] 8 4 4 3 2" xfId="33920" xr:uid="{2CE88636-4437-49A4-B249-FC93A9B7F4A8}"/>
    <cellStyle name="Comma [0] 8 4 4 4" xfId="12056" xr:uid="{2E8ABE2B-6575-46EB-AE41-F03023CC1A6C}"/>
    <cellStyle name="Comma [0] 8 4 4 4 2" xfId="33921" xr:uid="{A7727B71-8C14-4C9B-97D1-1031764DD7B3}"/>
    <cellStyle name="Comma [0] 8 4 4 5" xfId="12057" xr:uid="{589C3505-654A-4025-A993-4DD0FCE7E4DC}"/>
    <cellStyle name="Comma [0] 8 4 4 5 2" xfId="33922" xr:uid="{6E28F6C6-447D-49DE-8550-42F293EE4035}"/>
    <cellStyle name="Comma [0] 8 4 4 6" xfId="12058" xr:uid="{BBC46429-1B2A-4F35-9E6B-D8A5F2AF7C40}"/>
    <cellStyle name="Comma [0] 8 4 4 6 2" xfId="33923" xr:uid="{5A24D63F-884C-4056-B72C-32D720D91632}"/>
    <cellStyle name="Comma [0] 8 4 4 7" xfId="53620" xr:uid="{463B390A-48F7-4298-925F-A5160E1274D4}"/>
    <cellStyle name="Comma [0] 8 4 4 8" xfId="33914" xr:uid="{DD69C298-28F4-47E3-93DC-EC7A6AFC1136}"/>
    <cellStyle name="Comma [0] 8 4 4 9" xfId="12049" xr:uid="{70B81069-B240-45B6-8348-AC941275ED6D}"/>
    <cellStyle name="Comma [0] 8 4 5" xfId="4206" xr:uid="{C386D6AB-58D1-4273-8A60-A16655F0F9B4}"/>
    <cellStyle name="Comma [0] 8 4 5 2" xfId="12060" xr:uid="{A5DB0DC9-FB6D-4C08-AFC6-0F26D35A8274}"/>
    <cellStyle name="Comma [0] 8 4 5 2 2" xfId="33925" xr:uid="{EF9A50C5-E96E-40F2-91CF-49E4F53AB8BC}"/>
    <cellStyle name="Comma [0] 8 4 5 3" xfId="12061" xr:uid="{501B472E-9246-4A37-9373-1E37C8448FA7}"/>
    <cellStyle name="Comma [0] 8 4 5 3 2" xfId="33926" xr:uid="{D2C995BF-CB15-4DC4-9C92-8C1525470D5B}"/>
    <cellStyle name="Comma [0] 8 4 5 4" xfId="12062" xr:uid="{9245C1DB-6AA0-4900-861B-60391AFDBE72}"/>
    <cellStyle name="Comma [0] 8 4 5 4 2" xfId="33927" xr:uid="{31B97FD9-C875-4ACE-B413-8DA48A1535A0}"/>
    <cellStyle name="Comma [0] 8 4 5 5" xfId="12063" xr:uid="{63B62C21-94E8-44D8-BA33-D88A0B6B36C2}"/>
    <cellStyle name="Comma [0] 8 4 5 5 2" xfId="33928" xr:uid="{D2B4FAC8-2367-4712-BE1B-D2B417E32B0F}"/>
    <cellStyle name="Comma [0] 8 4 5 6" xfId="54293" xr:uid="{614A70EA-83DF-4283-9B9F-BDC078243C81}"/>
    <cellStyle name="Comma [0] 8 4 5 7" xfId="33924" xr:uid="{8C2EC775-F3E6-49E6-89A7-975565415BD0}"/>
    <cellStyle name="Comma [0] 8 4 5 8" xfId="12059" xr:uid="{05AF0093-FCF3-4A58-9D27-1A52D6803566}"/>
    <cellStyle name="Comma [0] 8 4 6" xfId="2020" xr:uid="{986B3917-8A08-42F0-87CE-66A689B4A930}"/>
    <cellStyle name="Comma [0] 8 4 6 2" xfId="12065" xr:uid="{2DB9E1DE-59A1-4773-9E9D-663A405F762A}"/>
    <cellStyle name="Comma [0] 8 4 6 2 2" xfId="33930" xr:uid="{8ED70C6D-539F-46D1-A94D-0BEB8ED4CFC9}"/>
    <cellStyle name="Comma [0] 8 4 6 3" xfId="12066" xr:uid="{05A71812-630B-4F91-9E67-7DE6530D026F}"/>
    <cellStyle name="Comma [0] 8 4 6 3 2" xfId="33931" xr:uid="{DD763A54-FA23-44D4-A642-EDA6BCCD210C}"/>
    <cellStyle name="Comma [0] 8 4 6 4" xfId="12067" xr:uid="{22BC39D2-F87C-461A-B628-9EAB5B6D2A04}"/>
    <cellStyle name="Comma [0] 8 4 6 4 2" xfId="33932" xr:uid="{E0283756-6DAA-4393-9D5B-42865B833052}"/>
    <cellStyle name="Comma [0] 8 4 6 5" xfId="52109" xr:uid="{168229B8-A302-45AF-9304-462FE7B32198}"/>
    <cellStyle name="Comma [0] 8 4 6 6" xfId="33929" xr:uid="{EF9E26BC-8442-4589-90C4-7D633B5871E9}"/>
    <cellStyle name="Comma [0] 8 4 6 7" xfId="12064" xr:uid="{F855EC44-592B-43F4-BB59-863F497F846A}"/>
    <cellStyle name="Comma [0] 8 4 7" xfId="12068" xr:uid="{7DCC3FC4-0398-46F8-9879-7B3EE8C97AE0}"/>
    <cellStyle name="Comma [0] 8 4 7 2" xfId="33933" xr:uid="{FCFF0EDE-BB6A-415A-83CF-E9540AC37D40}"/>
    <cellStyle name="Comma [0] 8 4 8" xfId="12069" xr:uid="{9CAF9836-E6BC-4278-8BDD-114548C3C9B5}"/>
    <cellStyle name="Comma [0] 8 4 8 2" xfId="33934" xr:uid="{82A77029-FC04-4D8E-9E8E-CFEC3C66394A}"/>
    <cellStyle name="Comma [0] 8 4 9" xfId="50589" xr:uid="{5640DA1E-D109-440D-BFFB-576932EE1F43}"/>
    <cellStyle name="Comma [0] 8 5" xfId="752" xr:uid="{69A3F83B-E8E5-4988-855B-49541C02BDB0}"/>
    <cellStyle name="Comma [0] 8 5 2" xfId="4455" xr:uid="{F36A1617-A3B0-4BA5-B0B6-19CB2CEAA0B8}"/>
    <cellStyle name="Comma [0] 8 5 2 2" xfId="12072" xr:uid="{A066C9A6-8E66-43E0-9E52-977E0D0B7FA7}"/>
    <cellStyle name="Comma [0] 8 5 2 2 2" xfId="33937" xr:uid="{5316B973-A59A-4928-BE38-D57921E0F5EE}"/>
    <cellStyle name="Comma [0] 8 5 2 3" xfId="12073" xr:uid="{4AA99059-F712-4EC9-918B-91D9E6C9FF1F}"/>
    <cellStyle name="Comma [0] 8 5 2 3 2" xfId="33938" xr:uid="{1EE62FE8-4682-4DB4-9328-81B344E323F1}"/>
    <cellStyle name="Comma [0] 8 5 2 4" xfId="12074" xr:uid="{1434231E-A93C-4411-A5F6-EB7F61DE6091}"/>
    <cellStyle name="Comma [0] 8 5 2 4 2" xfId="33939" xr:uid="{51EDD1B9-6B2B-4077-9F78-FB5638D56553}"/>
    <cellStyle name="Comma [0] 8 5 2 5" xfId="12075" xr:uid="{DDE98150-3ACD-43B9-81E4-3115CDA482D9}"/>
    <cellStyle name="Comma [0] 8 5 2 5 2" xfId="33940" xr:uid="{C36FD7D8-AA1E-4B06-BC60-C8798C206883}"/>
    <cellStyle name="Comma [0] 8 5 2 6" xfId="54542" xr:uid="{C614E5D2-2C2E-4B06-A057-BED24DFB4E6C}"/>
    <cellStyle name="Comma [0] 8 5 2 7" xfId="33936" xr:uid="{082D8101-9BFF-485D-B1CE-01E18FF33DD1}"/>
    <cellStyle name="Comma [0] 8 5 2 8" xfId="12071" xr:uid="{42C73711-CD59-471B-A262-C1497FD97C21}"/>
    <cellStyle name="Comma [0] 8 5 3" xfId="2790" xr:uid="{671187AA-FA48-481F-8701-5D6940897A35}"/>
    <cellStyle name="Comma [0] 8 5 3 2" xfId="12077" xr:uid="{D3C9D5F8-A154-4CE9-A988-8F769030B153}"/>
    <cellStyle name="Comma [0] 8 5 3 2 2" xfId="33942" xr:uid="{E659D2DF-54D5-4332-866A-8EB9848198C6}"/>
    <cellStyle name="Comma [0] 8 5 3 3" xfId="12078" xr:uid="{CD9891E1-16A9-4756-A410-377BBDB77120}"/>
    <cellStyle name="Comma [0] 8 5 3 3 2" xfId="33943" xr:uid="{1CC36602-D561-4C18-B91B-2BB254E4BFF2}"/>
    <cellStyle name="Comma [0] 8 5 3 4" xfId="12079" xr:uid="{8A870F32-D8AF-44FA-BAF9-7840CFEC647E}"/>
    <cellStyle name="Comma [0] 8 5 3 4 2" xfId="33944" xr:uid="{A56CD458-B6ED-4B9B-9336-5CA4EFBD971C}"/>
    <cellStyle name="Comma [0] 8 5 3 5" xfId="52877" xr:uid="{8D9F7770-9410-46C9-AAAE-E8F8B3A29390}"/>
    <cellStyle name="Comma [0] 8 5 3 6" xfId="33941" xr:uid="{F4A51F23-B946-45BE-B795-1D7940A80ADC}"/>
    <cellStyle name="Comma [0] 8 5 3 7" xfId="12076" xr:uid="{8AF7EC78-5169-4CD6-BDF4-C18698E4F83C}"/>
    <cellStyle name="Comma [0] 8 5 4" xfId="12080" xr:uid="{C5C32593-7815-46D4-BB56-0BEEAD8CA3AE}"/>
    <cellStyle name="Comma [0] 8 5 4 2" xfId="33945" xr:uid="{894B274F-105F-4E3A-A224-35B77728A9EA}"/>
    <cellStyle name="Comma [0] 8 5 5" xfId="12081" xr:uid="{3A771EF8-7E1E-46A7-A1C2-DBE6DFDAEAC9}"/>
    <cellStyle name="Comma [0] 8 5 5 2" xfId="33946" xr:uid="{A94A6E6D-D6E4-49CF-9B97-79C14CDDE839}"/>
    <cellStyle name="Comma [0] 8 5 6" xfId="50844" xr:uid="{F0E512DA-5F84-4CD4-AEAC-E3BF12554D7E}"/>
    <cellStyle name="Comma [0] 8 5 7" xfId="33935" xr:uid="{AF2FB933-F1A1-47AE-AB39-B47438ECAB57}"/>
    <cellStyle name="Comma [0] 8 5 8" xfId="12070" xr:uid="{47D636D8-850B-42AC-91CD-350793087983}"/>
    <cellStyle name="Comma [0] 8 6" xfId="1247" xr:uid="{0AB3CC8A-3998-4246-8A8C-8EFF20ACF297}"/>
    <cellStyle name="Comma [0] 8 6 2" xfId="4953" xr:uid="{4BA74567-266C-4CCA-A88E-D5137295FBFC}"/>
    <cellStyle name="Comma [0] 8 6 2 2" xfId="12084" xr:uid="{95C46155-0D33-4D8A-9D27-DD9663BB306A}"/>
    <cellStyle name="Comma [0] 8 6 2 2 2" xfId="33949" xr:uid="{1938BC77-CFF2-4E78-AD0A-7D39950C8DE0}"/>
    <cellStyle name="Comma [0] 8 6 2 3" xfId="12085" xr:uid="{CFF97820-51E7-40D0-8555-4DCF84E690F7}"/>
    <cellStyle name="Comma [0] 8 6 2 3 2" xfId="33950" xr:uid="{4547EC70-27A5-46CF-9167-009E6C6E3E15}"/>
    <cellStyle name="Comma [0] 8 6 2 4" xfId="12086" xr:uid="{8A1F870D-87E7-4EDF-8787-38B88612975B}"/>
    <cellStyle name="Comma [0] 8 6 2 4 2" xfId="33951" xr:uid="{82676220-17C2-44AF-B02C-28D8001E8CDD}"/>
    <cellStyle name="Comma [0] 8 6 2 5" xfId="12087" xr:uid="{DBAD870D-E61B-402B-870D-4847DE53A2C4}"/>
    <cellStyle name="Comma [0] 8 6 2 5 2" xfId="33952" xr:uid="{F01A35BA-8C73-478B-8EC9-8A60363200E6}"/>
    <cellStyle name="Comma [0] 8 6 2 6" xfId="55040" xr:uid="{43E6CE13-AEB1-4901-8C6E-9C47DFC4F4E1}"/>
    <cellStyle name="Comma [0] 8 6 2 7" xfId="33948" xr:uid="{DC73BA15-FCDD-4ABD-AB64-F597834BFCE7}"/>
    <cellStyle name="Comma [0] 8 6 2 8" xfId="12083" xr:uid="{A639A1C9-32C7-4A3F-AF90-2D596A19B628}"/>
    <cellStyle name="Comma [0] 8 6 3" xfId="2292" xr:uid="{60DBB586-C670-4B26-85BB-8DD327CD1AEA}"/>
    <cellStyle name="Comma [0] 8 6 3 2" xfId="12089" xr:uid="{DED3CE74-DE8C-4EC0-929A-82F4C7FB7A01}"/>
    <cellStyle name="Comma [0] 8 6 3 2 2" xfId="33954" xr:uid="{2BD74734-F7D4-4E4D-A720-7D30CEB6732E}"/>
    <cellStyle name="Comma [0] 8 6 3 3" xfId="12090" xr:uid="{2D49FD26-E139-4955-97F7-52AC54BF5FCE}"/>
    <cellStyle name="Comma [0] 8 6 3 3 2" xfId="33955" xr:uid="{7B69CDB2-8FF8-4982-9623-E89FB5781746}"/>
    <cellStyle name="Comma [0] 8 6 3 4" xfId="12091" xr:uid="{217A12FE-C634-44B4-8960-09FD3E1018DF}"/>
    <cellStyle name="Comma [0] 8 6 3 4 2" xfId="33956" xr:uid="{C792A307-4E5E-401F-B3D2-DCB2D7D75ADC}"/>
    <cellStyle name="Comma [0] 8 6 3 5" xfId="52380" xr:uid="{ABEA055D-F297-47A8-83CB-33466B60BD5E}"/>
    <cellStyle name="Comma [0] 8 6 3 6" xfId="33953" xr:uid="{7CF34700-B578-44DB-8083-D0720DAA7742}"/>
    <cellStyle name="Comma [0] 8 6 3 7" xfId="12088" xr:uid="{616CBF29-26A8-4DD0-94D4-54B5C3826766}"/>
    <cellStyle name="Comma [0] 8 6 4" xfId="12092" xr:uid="{2F8E6088-70FD-4AE4-819B-0E8A2C83DBEA}"/>
    <cellStyle name="Comma [0] 8 6 4 2" xfId="33957" xr:uid="{A7E70B06-8EA9-4D07-A636-26EE09C34D9B}"/>
    <cellStyle name="Comma [0] 8 6 5" xfId="12093" xr:uid="{F8806736-975E-47D1-B57A-4F0504F4C455}"/>
    <cellStyle name="Comma [0] 8 6 5 2" xfId="33958" xr:uid="{CEB72537-D2AD-4CE4-A61E-F84EF2B8CA73}"/>
    <cellStyle name="Comma [0] 8 6 6" xfId="51339" xr:uid="{7A45AF6D-5664-4DF6-8443-2A685FDF6B13}"/>
    <cellStyle name="Comma [0] 8 6 7" xfId="33947" xr:uid="{ACD516B3-9F20-4F54-B490-B78769B254AF}"/>
    <cellStyle name="Comma [0] 8 6 8" xfId="12082" xr:uid="{D6EB9229-4A95-4DEF-9636-30B0FE04EE2E}"/>
    <cellStyle name="Comma [0] 8 7" xfId="3284" xr:uid="{DBEF9E8A-3AC5-4DFD-AC19-7870832E6BBD}"/>
    <cellStyle name="Comma [0] 8 7 2" xfId="5320" xr:uid="{0B641608-763F-4A1F-BA8E-819411CA18F3}"/>
    <cellStyle name="Comma [0] 8 7 2 2" xfId="12096" xr:uid="{34651C0A-D000-472D-B8BB-59AD0D038561}"/>
    <cellStyle name="Comma [0] 8 7 2 2 2" xfId="33961" xr:uid="{EBFC695D-8993-412B-A678-77FC63FE5B11}"/>
    <cellStyle name="Comma [0] 8 7 2 3" xfId="12097" xr:uid="{C841F87F-8D11-4047-A68E-D9D06FAEDB0F}"/>
    <cellStyle name="Comma [0] 8 7 2 3 2" xfId="33962" xr:uid="{B4802F89-6C54-45D6-9491-C77F452CF069}"/>
    <cellStyle name="Comma [0] 8 7 2 4" xfId="12098" xr:uid="{03FFEA4A-1295-4740-A0CF-36BA6376B717}"/>
    <cellStyle name="Comma [0] 8 7 2 4 2" xfId="33963" xr:uid="{96F87C44-D685-4758-940D-F543119FDA61}"/>
    <cellStyle name="Comma [0] 8 7 2 5" xfId="12099" xr:uid="{91095A04-2F49-4210-BE32-1EF8410A43B4}"/>
    <cellStyle name="Comma [0] 8 7 2 5 2" xfId="33964" xr:uid="{E4082C74-DE55-4EB2-AD53-09F5940FE73D}"/>
    <cellStyle name="Comma [0] 8 7 2 6" xfId="55407" xr:uid="{43DBC7B9-E7B4-4172-82B4-5EC3972F6892}"/>
    <cellStyle name="Comma [0] 8 7 2 7" xfId="33960" xr:uid="{C92AAB1B-AA6A-4406-9412-047672D22BC4}"/>
    <cellStyle name="Comma [0] 8 7 2 8" xfId="12095" xr:uid="{78832648-AC4F-4B80-96D5-3C4CDD238298}"/>
    <cellStyle name="Comma [0] 8 7 3" xfId="12100" xr:uid="{50A954FF-1551-4B0F-83B9-251DDE27C2E1}"/>
    <cellStyle name="Comma [0] 8 7 3 2" xfId="33965" xr:uid="{F0373176-4B4D-40E4-BC71-A937C8E89BDD}"/>
    <cellStyle name="Comma [0] 8 7 4" xfId="12101" xr:uid="{2890F680-0BCB-478D-971B-A9FD0BE0015D}"/>
    <cellStyle name="Comma [0] 8 7 4 2" xfId="33966" xr:uid="{14AC21E5-46D8-4F80-A158-7FE3B752EB79}"/>
    <cellStyle name="Comma [0] 8 7 5" xfId="12102" xr:uid="{A23721A0-1C9B-449B-B980-2FCF5281F2DD}"/>
    <cellStyle name="Comma [0] 8 7 5 2" xfId="33967" xr:uid="{33DB199B-811F-4EC0-905A-078FCE5E6FB1}"/>
    <cellStyle name="Comma [0] 8 7 6" xfId="12103" xr:uid="{DDEEFA95-F5D0-4BD3-A03F-14D8CE94D1C4}"/>
    <cellStyle name="Comma [0] 8 7 6 2" xfId="33968" xr:uid="{1C6B304A-EC9B-46D1-AA25-3190C1ADACE1}"/>
    <cellStyle name="Comma [0] 8 7 7" xfId="53371" xr:uid="{EDFF2F3F-4F54-4855-89E2-DC4A37B34BE4}"/>
    <cellStyle name="Comma [0] 8 7 8" xfId="33959" xr:uid="{47A6C3DE-44DA-4DBD-9011-6C0D123C7A42}"/>
    <cellStyle name="Comma [0] 8 7 9" xfId="12094" xr:uid="{564C054F-80AF-48C9-81D9-B2E6E0226429}"/>
    <cellStyle name="Comma [0] 8 8" xfId="3859" xr:uid="{281621EF-1BDC-481C-BBB5-51C11641C25B}"/>
    <cellStyle name="Comma [0] 8 8 2" xfId="12105" xr:uid="{F1072A69-C9FD-4319-B607-7DFDC7FCDB5A}"/>
    <cellStyle name="Comma [0] 8 8 2 2" xfId="33970" xr:uid="{D621B2C1-C915-43AE-BBC1-058A397DF029}"/>
    <cellStyle name="Comma [0] 8 8 3" xfId="12106" xr:uid="{2FAF8EAC-BFAB-46B3-8B24-EDEA9D8DFACD}"/>
    <cellStyle name="Comma [0] 8 8 3 2" xfId="33971" xr:uid="{69717720-3F6E-4D9B-80EE-8416BA534E23}"/>
    <cellStyle name="Comma [0] 8 8 4" xfId="12107" xr:uid="{2A8794B9-6B1C-413D-9836-2955FB580D0E}"/>
    <cellStyle name="Comma [0] 8 8 4 2" xfId="33972" xr:uid="{327E8970-3F19-4EA6-9AD7-3EFFE7E52855}"/>
    <cellStyle name="Comma [0] 8 8 5" xfId="12108" xr:uid="{E38202DE-4F6A-44D3-AC42-797E6D2EE951}"/>
    <cellStyle name="Comma [0] 8 8 5 2" xfId="33973" xr:uid="{F59B7846-A5B7-4802-8083-495B300A8611}"/>
    <cellStyle name="Comma [0] 8 8 6" xfId="53946" xr:uid="{A6574D89-D6A2-4913-8280-1E05FB39887B}"/>
    <cellStyle name="Comma [0] 8 8 7" xfId="33969" xr:uid="{75200077-7A4B-4C72-918B-B8DAD0EAD466}"/>
    <cellStyle name="Comma [0] 8 8 8" xfId="12104" xr:uid="{B2CF8CFF-AC30-49CA-9C2D-2936D5C617B4}"/>
    <cellStyle name="Comma [0] 8 9" xfId="1772" xr:uid="{A265FCC4-7C87-4918-BBCF-4A140CEE6146}"/>
    <cellStyle name="Comma [0] 8 9 2" xfId="12110" xr:uid="{C5668DF9-AD90-4B95-8B0F-6B593EB3E497}"/>
    <cellStyle name="Comma [0] 8 9 2 2" xfId="33975" xr:uid="{A58ABAF6-F0EF-4DD1-ACE8-C9659E3954BA}"/>
    <cellStyle name="Comma [0] 8 9 3" xfId="12111" xr:uid="{BD0823E8-372F-453E-95B4-7AF97BD694D6}"/>
    <cellStyle name="Comma [0] 8 9 3 2" xfId="33976" xr:uid="{A8E82AE3-7B6E-46C9-9F11-B1082AA8CF8D}"/>
    <cellStyle name="Comma [0] 8 9 4" xfId="12112" xr:uid="{9D8A8762-E7DF-4F25-8BAB-390A83D2888A}"/>
    <cellStyle name="Comma [0] 8 9 4 2" xfId="33977" xr:uid="{E223966A-6473-462C-8E22-F531843CA931}"/>
    <cellStyle name="Comma [0] 8 9 5" xfId="51861" xr:uid="{0ECBA668-B93F-4121-983C-E27C5A71C7C2}"/>
    <cellStyle name="Comma [0] 8 9 6" xfId="33974" xr:uid="{8987601B-6C7A-4EC5-81DF-5A2C14F77201}"/>
    <cellStyle name="Comma [0] 8 9 7" xfId="12109" xr:uid="{2D8EFD49-8161-41A6-BD50-64FC98748560}"/>
    <cellStyle name="Comma [0] 9" xfId="142" xr:uid="{F829B028-6678-4A99-86EA-E21C5C1D65AE}"/>
    <cellStyle name="Comma [0] 9 10" xfId="12114" xr:uid="{BADE613A-55E5-4B30-876D-6D7270C09457}"/>
    <cellStyle name="Comma [0] 9 10 2" xfId="33979" xr:uid="{266404B2-996D-45B9-AB6D-A2F79E69811D}"/>
    <cellStyle name="Comma [0] 9 11" xfId="12115" xr:uid="{552C6D00-0D2D-4DF8-8C6B-AD8E2FB2F82D}"/>
    <cellStyle name="Comma [0] 9 11 2" xfId="33980" xr:uid="{2EA19D66-173F-4AB6-B3A4-0915AD7C150E}"/>
    <cellStyle name="Comma [0] 9 12" xfId="50240" xr:uid="{B535515E-A844-4429-B41E-4FB9A7097A20}"/>
    <cellStyle name="Comma [0] 9 13" xfId="33978" xr:uid="{F796AEBA-37BB-4189-A1A6-F8289DA2D3E8}"/>
    <cellStyle name="Comma [0] 9 14" xfId="12113" xr:uid="{637D4A31-FA51-4DA5-AFBF-F6D8CF68BF49}"/>
    <cellStyle name="Comma [0] 9 2" xfId="247" xr:uid="{429832B0-DCF0-4E16-A6D9-2DCEB3567B66}"/>
    <cellStyle name="Comma [0] 9 2 10" xfId="12117" xr:uid="{6F9C619C-F303-4F4E-9C71-22C0FD10546F}"/>
    <cellStyle name="Comma [0] 9 2 10 2" xfId="33982" xr:uid="{E6E67A0E-C120-4428-9256-E7267480E32A}"/>
    <cellStyle name="Comma [0] 9 2 11" xfId="50343" xr:uid="{1342983E-D64E-4E30-8D23-2EF78F787888}"/>
    <cellStyle name="Comma [0] 9 2 12" xfId="33981" xr:uid="{4210FAFB-B664-4A4A-B4FA-10775EAEA2DC}"/>
    <cellStyle name="Comma [0] 9 2 13" xfId="12116" xr:uid="{156BC4C2-0DC9-487A-A0EE-829DB8D32D15}"/>
    <cellStyle name="Comma [0] 9 2 2" xfId="432" xr:uid="{DDB716C4-2322-495B-9ABC-55E1461ADE3E}"/>
    <cellStyle name="Comma [0] 9 2 2 10" xfId="50528" xr:uid="{8D358415-FBB7-40AA-AA63-B5E80869842A}"/>
    <cellStyle name="Comma [0] 9 2 2 11" xfId="33983" xr:uid="{E4C5A89D-8D93-4F34-B960-D9C55424F574}"/>
    <cellStyle name="Comma [0] 9 2 2 12" xfId="12118" xr:uid="{26B4E0B1-2E59-4BE7-B41E-3A19E5B9E8D0}"/>
    <cellStyle name="Comma [0] 9 2 2 2" xfId="689" xr:uid="{E93CAC91-DA00-481E-B6D4-175F7E24EFE6}"/>
    <cellStyle name="Comma [0] 9 2 2 2 10" xfId="33984" xr:uid="{34AD1675-C07C-4417-AB36-DD286C085E1E}"/>
    <cellStyle name="Comma [0] 9 2 2 2 11" xfId="12119" xr:uid="{C73C5FD8-C563-4552-AE7C-F0D9FAFE6579}"/>
    <cellStyle name="Comma [0] 9 2 2 2 2" xfId="1194" xr:uid="{6A6D307B-8150-4DDC-B51C-2114175F051D}"/>
    <cellStyle name="Comma [0] 9 2 2 2 2 2" xfId="4897" xr:uid="{791717B2-01C2-41E2-9F6F-B206765CD0DC}"/>
    <cellStyle name="Comma [0] 9 2 2 2 2 2 2" xfId="12122" xr:uid="{7C7A0962-0EFA-423F-BBF9-EA45366A8557}"/>
    <cellStyle name="Comma [0] 9 2 2 2 2 2 2 2" xfId="33987" xr:uid="{FAEF4A4F-6AA7-4CC0-9B8D-D53D8538DA07}"/>
    <cellStyle name="Comma [0] 9 2 2 2 2 2 3" xfId="12123" xr:uid="{9A5EBB1A-FF4B-4A47-8E87-4D2171C0A6D5}"/>
    <cellStyle name="Comma [0] 9 2 2 2 2 2 3 2" xfId="33988" xr:uid="{CC5C12A0-9C3F-4AC2-A514-F2D1DB956746}"/>
    <cellStyle name="Comma [0] 9 2 2 2 2 2 4" xfId="12124" xr:uid="{EE7C0087-5E2E-48DB-A3FA-CB1EC0F0FB18}"/>
    <cellStyle name="Comma [0] 9 2 2 2 2 2 4 2" xfId="33989" xr:uid="{AF26CA0D-C79D-4962-AEAB-C0F9092322B3}"/>
    <cellStyle name="Comma [0] 9 2 2 2 2 2 5" xfId="12125" xr:uid="{6D026267-9EB8-4685-BC6C-2E0659787ABC}"/>
    <cellStyle name="Comma [0] 9 2 2 2 2 2 5 2" xfId="33990" xr:uid="{128524C2-242B-423B-A951-0CD241DBFBBD}"/>
    <cellStyle name="Comma [0] 9 2 2 2 2 2 6" xfId="54984" xr:uid="{6CA4483E-74D6-46BE-BB18-92C4407B56D9}"/>
    <cellStyle name="Comma [0] 9 2 2 2 2 2 7" xfId="33986" xr:uid="{FAD579DD-C544-4546-8C5C-D1A2D0E30103}"/>
    <cellStyle name="Comma [0] 9 2 2 2 2 2 8" xfId="12121" xr:uid="{F81EA10C-80DB-4E11-95FD-D4E1996188E2}"/>
    <cellStyle name="Comma [0] 9 2 2 2 2 3" xfId="3232" xr:uid="{EA644FE6-1538-4407-8C1E-4C447733F3F1}"/>
    <cellStyle name="Comma [0] 9 2 2 2 2 3 2" xfId="12127" xr:uid="{C50887C1-857F-4A9F-A8F1-1CDCD0EA05FC}"/>
    <cellStyle name="Comma [0] 9 2 2 2 2 3 2 2" xfId="33992" xr:uid="{44AEB3B2-C45A-4CA3-9150-8298D79A029A}"/>
    <cellStyle name="Comma [0] 9 2 2 2 2 3 3" xfId="12128" xr:uid="{3E9CB2E8-76AF-4207-A8E3-176C35261C00}"/>
    <cellStyle name="Comma [0] 9 2 2 2 2 3 3 2" xfId="33993" xr:uid="{57F16B92-28CD-4FAE-A76C-C1D1884614DF}"/>
    <cellStyle name="Comma [0] 9 2 2 2 2 3 4" xfId="12129" xr:uid="{676AF9B0-903C-47A7-87CE-40D892C29C7E}"/>
    <cellStyle name="Comma [0] 9 2 2 2 2 3 4 2" xfId="33994" xr:uid="{CE6E173E-C5A3-43A8-9E56-5657E3601876}"/>
    <cellStyle name="Comma [0] 9 2 2 2 2 3 5" xfId="53319" xr:uid="{BEF7201F-6381-4B26-973D-EA091EB16E7D}"/>
    <cellStyle name="Comma [0] 9 2 2 2 2 3 6" xfId="33991" xr:uid="{EBB58536-05F6-412F-816A-774EDF1EAAF5}"/>
    <cellStyle name="Comma [0] 9 2 2 2 2 3 7" xfId="12126" xr:uid="{BF4D8654-D97B-4BC5-B9A3-2E0360512EA3}"/>
    <cellStyle name="Comma [0] 9 2 2 2 2 4" xfId="12130" xr:uid="{86AA25FE-B90E-4994-9579-4DC02715ECA6}"/>
    <cellStyle name="Comma [0] 9 2 2 2 2 4 2" xfId="33995" xr:uid="{9DC97C9D-6095-40B1-A439-BBFA69E5065E}"/>
    <cellStyle name="Comma [0] 9 2 2 2 2 5" xfId="12131" xr:uid="{CD81EFCF-0849-4BFB-A8A6-0E5671220933}"/>
    <cellStyle name="Comma [0] 9 2 2 2 2 5 2" xfId="33996" xr:uid="{7F25BEB5-A9F7-4BAD-A4DB-E25695745276}"/>
    <cellStyle name="Comma [0] 9 2 2 2 2 6" xfId="51286" xr:uid="{87CC0050-D8D9-402A-B5B2-205D76E9B637}"/>
    <cellStyle name="Comma [0] 9 2 2 2 2 7" xfId="33985" xr:uid="{3A4EC31C-B40E-4D36-86BE-5D4AEF869BE9}"/>
    <cellStyle name="Comma [0] 9 2 2 2 2 8" xfId="12120" xr:uid="{A8A334EC-8983-4059-ABCD-801920D3EE28}"/>
    <cellStyle name="Comma [0] 9 2 2 2 3" xfId="1688" xr:uid="{D12C0FDD-E795-4837-91DC-75058EDE92FC}"/>
    <cellStyle name="Comma [0] 9 2 2 2 3 2" xfId="5275" xr:uid="{E48F189C-3040-4F60-8BDA-1715877BF6AF}"/>
    <cellStyle name="Comma [0] 9 2 2 2 3 2 2" xfId="12134" xr:uid="{D72FDB59-DB7B-45A1-B62F-8964D30E42FB}"/>
    <cellStyle name="Comma [0] 9 2 2 2 3 2 2 2" xfId="33999" xr:uid="{769A8B15-DA18-4352-91DC-B9736E5F8D00}"/>
    <cellStyle name="Comma [0] 9 2 2 2 3 2 3" xfId="12135" xr:uid="{4A64A037-D652-45C7-93E4-DA709CAED5D1}"/>
    <cellStyle name="Comma [0] 9 2 2 2 3 2 3 2" xfId="34000" xr:uid="{F2D6A24F-3850-4423-9E5C-ADA43C14C5FB}"/>
    <cellStyle name="Comma [0] 9 2 2 2 3 2 4" xfId="12136" xr:uid="{18364320-8B18-4ED9-A6AF-7E986C917F02}"/>
    <cellStyle name="Comma [0] 9 2 2 2 3 2 4 2" xfId="34001" xr:uid="{96205F18-72E3-4AB2-A65B-C45ABDD7963A}"/>
    <cellStyle name="Comma [0] 9 2 2 2 3 2 5" xfId="12137" xr:uid="{8F311FF4-E19F-4A7F-AEE1-B9F540B10576}"/>
    <cellStyle name="Comma [0] 9 2 2 2 3 2 5 2" xfId="34002" xr:uid="{FBF85519-114A-41F7-9128-5F1344135878}"/>
    <cellStyle name="Comma [0] 9 2 2 2 3 2 6" xfId="55362" xr:uid="{9A41ECC6-F8F4-4C16-B1E7-0AC831CADFB1}"/>
    <cellStyle name="Comma [0] 9 2 2 2 3 2 7" xfId="33998" xr:uid="{E242D6AF-9069-4181-BE28-705E3E63D434}"/>
    <cellStyle name="Comma [0] 9 2 2 2 3 2 8" xfId="12133" xr:uid="{6FE03AD1-2BE3-4919-A363-8DD5186E36D6}"/>
    <cellStyle name="Comma [0] 9 2 2 2 3 3" xfId="2735" xr:uid="{99C95BB7-DBE8-4BF0-B47D-55135ACBBE2D}"/>
    <cellStyle name="Comma [0] 9 2 2 2 3 3 2" xfId="12139" xr:uid="{55CC048A-F978-4636-9094-383224951B19}"/>
    <cellStyle name="Comma [0] 9 2 2 2 3 3 2 2" xfId="34004" xr:uid="{E79CEC50-BEA9-4240-95E7-ABA695B185BE}"/>
    <cellStyle name="Comma [0] 9 2 2 2 3 3 3" xfId="12140" xr:uid="{6AB07460-847D-4E02-9B65-C046E194C4F2}"/>
    <cellStyle name="Comma [0] 9 2 2 2 3 3 3 2" xfId="34005" xr:uid="{11A3CC43-2D18-4ADB-AAE7-9FCDD60443D7}"/>
    <cellStyle name="Comma [0] 9 2 2 2 3 3 4" xfId="12141" xr:uid="{39B72180-24CA-4AFA-BE52-62B91EF398E3}"/>
    <cellStyle name="Comma [0] 9 2 2 2 3 3 4 2" xfId="34006" xr:uid="{593FAF43-0CB6-4AB2-A508-9CD746CAE856}"/>
    <cellStyle name="Comma [0] 9 2 2 2 3 3 5" xfId="52823" xr:uid="{7F248471-2E73-4E2D-9616-1C10DBFA1F95}"/>
    <cellStyle name="Comma [0] 9 2 2 2 3 3 6" xfId="34003" xr:uid="{6F36B0B8-5737-44F4-9DD1-9EFFA5633FA5}"/>
    <cellStyle name="Comma [0] 9 2 2 2 3 3 7" xfId="12138" xr:uid="{284BF8D9-6B72-488E-B70C-4823B0E38ADE}"/>
    <cellStyle name="Comma [0] 9 2 2 2 3 4" xfId="12142" xr:uid="{4DCF303D-6B6B-4CAA-8096-AFC3C9B99F68}"/>
    <cellStyle name="Comma [0] 9 2 2 2 3 4 2" xfId="34007" xr:uid="{BAE96A07-FD88-46CE-9F6A-B3A192289825}"/>
    <cellStyle name="Comma [0] 9 2 2 2 3 5" xfId="12143" xr:uid="{256DFE48-7298-444C-9ED7-864AF459D9E9}"/>
    <cellStyle name="Comma [0] 9 2 2 2 3 5 2" xfId="34008" xr:uid="{7B1DC9D1-979B-4900-B0D6-54A7912957E0}"/>
    <cellStyle name="Comma [0] 9 2 2 2 3 6" xfId="51780" xr:uid="{6A1AD6C6-209C-4BF1-BB99-AA4E6762A6DA}"/>
    <cellStyle name="Comma [0] 9 2 2 2 3 7" xfId="33997" xr:uid="{A4E58A48-6983-44BA-A284-E6239337AE5E}"/>
    <cellStyle name="Comma [0] 9 2 2 2 3 8" xfId="12132" xr:uid="{0DE2B794-4F06-4445-8C7E-DE5DD0166029}"/>
    <cellStyle name="Comma [0] 9 2 2 2 4" xfId="3727" xr:uid="{173B853D-8A08-403C-9266-33B605E7D7B1}"/>
    <cellStyle name="Comma [0] 9 2 2 2 4 2" xfId="5643" xr:uid="{531325BB-A1DD-418E-ABD0-1D49AC8FEA97}"/>
    <cellStyle name="Comma [0] 9 2 2 2 4 2 2" xfId="12146" xr:uid="{A00F513C-E968-41A3-A8F4-AF711E68E396}"/>
    <cellStyle name="Comma [0] 9 2 2 2 4 2 2 2" xfId="34011" xr:uid="{AEECB756-0176-4898-8332-5398C5043A99}"/>
    <cellStyle name="Comma [0] 9 2 2 2 4 2 3" xfId="12147" xr:uid="{1B7BED75-AB61-469A-A578-1CC32709B04A}"/>
    <cellStyle name="Comma [0] 9 2 2 2 4 2 3 2" xfId="34012" xr:uid="{E9711EBC-C7EA-494C-83E3-DD7999A36C95}"/>
    <cellStyle name="Comma [0] 9 2 2 2 4 2 4" xfId="12148" xr:uid="{46B2BCA0-304D-4AC8-AAD9-4CD9420B78D0}"/>
    <cellStyle name="Comma [0] 9 2 2 2 4 2 4 2" xfId="34013" xr:uid="{2900C184-5084-4CBF-94EE-C7FD03B20C68}"/>
    <cellStyle name="Comma [0] 9 2 2 2 4 2 5" xfId="12149" xr:uid="{B31CC45B-7BF2-4FC8-8A1E-B54D5374C5BE}"/>
    <cellStyle name="Comma [0] 9 2 2 2 4 2 5 2" xfId="34014" xr:uid="{141A2451-7540-452F-BF86-E54886DFA751}"/>
    <cellStyle name="Comma [0] 9 2 2 2 4 2 6" xfId="55730" xr:uid="{754318DF-CE45-47AB-9D38-0C45832E46EB}"/>
    <cellStyle name="Comma [0] 9 2 2 2 4 2 7" xfId="34010" xr:uid="{EA10A1C5-0017-4613-A327-6D9678778B80}"/>
    <cellStyle name="Comma [0] 9 2 2 2 4 2 8" xfId="12145" xr:uid="{C39EE4BF-306B-411F-9240-9552855449FC}"/>
    <cellStyle name="Comma [0] 9 2 2 2 4 3" xfId="12150" xr:uid="{38026B61-FF5B-4868-89FF-7A62646603B8}"/>
    <cellStyle name="Comma [0] 9 2 2 2 4 3 2" xfId="34015" xr:uid="{0B191550-96B6-405A-995C-C0D6A9132CD4}"/>
    <cellStyle name="Comma [0] 9 2 2 2 4 4" xfId="12151" xr:uid="{698B0A2D-0D24-4072-84B2-1763E7F65BF6}"/>
    <cellStyle name="Comma [0] 9 2 2 2 4 4 2" xfId="34016" xr:uid="{ABBC2B31-A32F-4530-AE4C-87DC9A2DA528}"/>
    <cellStyle name="Comma [0] 9 2 2 2 4 5" xfId="12152" xr:uid="{006F281C-F193-4BE0-80C5-291C880E56D5}"/>
    <cellStyle name="Comma [0] 9 2 2 2 4 5 2" xfId="34017" xr:uid="{7BAD7FD8-A451-4EB4-9887-97E1149A00D8}"/>
    <cellStyle name="Comma [0] 9 2 2 2 4 6" xfId="12153" xr:uid="{66FB83CB-9B69-4D24-8F05-18CC5531760F}"/>
    <cellStyle name="Comma [0] 9 2 2 2 4 6 2" xfId="34018" xr:uid="{5F58BC13-9B9A-4AE7-9D55-53E8F995140B}"/>
    <cellStyle name="Comma [0] 9 2 2 2 4 7" xfId="53814" xr:uid="{CB6EBA5F-0C43-446A-8857-801521056004}"/>
    <cellStyle name="Comma [0] 9 2 2 2 4 8" xfId="34009" xr:uid="{80164E19-6330-44CD-8EFF-36CCC0877546}"/>
    <cellStyle name="Comma [0] 9 2 2 2 4 9" xfId="12144" xr:uid="{F648DA14-33C1-4AF8-9BF2-D33E1B45B572}"/>
    <cellStyle name="Comma [0] 9 2 2 2 5" xfId="4400" xr:uid="{127EF888-CAF2-4459-AECA-8E2F714E2EE9}"/>
    <cellStyle name="Comma [0] 9 2 2 2 5 2" xfId="12155" xr:uid="{71F4381C-8DEB-4BB8-A118-B685686306DB}"/>
    <cellStyle name="Comma [0] 9 2 2 2 5 2 2" xfId="34020" xr:uid="{28243DBE-93C7-4C39-9E4E-0C3759913170}"/>
    <cellStyle name="Comma [0] 9 2 2 2 5 3" xfId="12156" xr:uid="{0531CF0B-9F58-44B5-8258-9CC0E6854133}"/>
    <cellStyle name="Comma [0] 9 2 2 2 5 3 2" xfId="34021" xr:uid="{069396DF-D492-4B75-AFC4-BEC0E60C44C4}"/>
    <cellStyle name="Comma [0] 9 2 2 2 5 4" xfId="12157" xr:uid="{264B01DC-AD6F-49B1-90E9-DE3DB219F26B}"/>
    <cellStyle name="Comma [0] 9 2 2 2 5 4 2" xfId="34022" xr:uid="{14BC893D-7F31-4DFE-A5DD-7499BCE05A6C}"/>
    <cellStyle name="Comma [0] 9 2 2 2 5 5" xfId="12158" xr:uid="{76770BEA-19EE-4BA9-BB25-9D37FBCED14E}"/>
    <cellStyle name="Comma [0] 9 2 2 2 5 5 2" xfId="34023" xr:uid="{FC4454AC-AAC3-4E63-AFE7-E701F7CD6904}"/>
    <cellStyle name="Comma [0] 9 2 2 2 5 6" xfId="54487" xr:uid="{952EB04B-FEEF-4397-8810-6FFF7650C87C}"/>
    <cellStyle name="Comma [0] 9 2 2 2 5 7" xfId="34019" xr:uid="{F22DDC33-5986-4D35-BE8F-F0987F673430}"/>
    <cellStyle name="Comma [0] 9 2 2 2 5 8" xfId="12154" xr:uid="{4A7AFD4D-1549-40E3-8E81-78566B1D3242}"/>
    <cellStyle name="Comma [0] 9 2 2 2 6" xfId="2214" xr:uid="{A64827F2-3BFA-4EDA-BE24-0A41713BFBE0}"/>
    <cellStyle name="Comma [0] 9 2 2 2 6 2" xfId="12160" xr:uid="{6B9E8B1C-9823-478D-AC5F-072095AAEF9F}"/>
    <cellStyle name="Comma [0] 9 2 2 2 6 2 2" xfId="34025" xr:uid="{0E582DAF-8F9D-445B-8B88-2DD24173373E}"/>
    <cellStyle name="Comma [0] 9 2 2 2 6 3" xfId="12161" xr:uid="{81C90174-702F-4E5C-B97B-E344A50930C2}"/>
    <cellStyle name="Comma [0] 9 2 2 2 6 3 2" xfId="34026" xr:uid="{89B0E4E5-FBA7-4E16-ADD0-60D17D51E174}"/>
    <cellStyle name="Comma [0] 9 2 2 2 6 4" xfId="12162" xr:uid="{2A857B32-53CE-4CB0-89D1-A385C4651E41}"/>
    <cellStyle name="Comma [0] 9 2 2 2 6 4 2" xfId="34027" xr:uid="{0A73EA2C-EA79-4D49-AFC1-75218A094D76}"/>
    <cellStyle name="Comma [0] 9 2 2 2 6 5" xfId="52303" xr:uid="{9A6AACAA-7E46-44C4-AF56-F7F889BD4375}"/>
    <cellStyle name="Comma [0] 9 2 2 2 6 6" xfId="34024" xr:uid="{B72E3976-7F83-497B-8CA4-D10AAFBE4D5F}"/>
    <cellStyle name="Comma [0] 9 2 2 2 6 7" xfId="12159" xr:uid="{A3FAB3D9-0665-42C5-82E6-98C41FD87535}"/>
    <cellStyle name="Comma [0] 9 2 2 2 7" xfId="12163" xr:uid="{662A8932-02E3-4B08-BACE-9C278799BAC2}"/>
    <cellStyle name="Comma [0] 9 2 2 2 7 2" xfId="34028" xr:uid="{E02B9367-CAAF-4138-892E-E0EC0FEF2ED3}"/>
    <cellStyle name="Comma [0] 9 2 2 2 8" xfId="12164" xr:uid="{3F082017-9BD5-4A02-A6FC-2E57AA0C27C6}"/>
    <cellStyle name="Comma [0] 9 2 2 2 8 2" xfId="34029" xr:uid="{8CF9475E-E6B1-4717-84C6-3CB43312F7B9}"/>
    <cellStyle name="Comma [0] 9 2 2 2 9" xfId="50783" xr:uid="{42E0CCC0-F24C-498B-A68C-DE407867D2E9}"/>
    <cellStyle name="Comma [0] 9 2 2 3" xfId="946" xr:uid="{950DCD57-AFF0-4169-92C4-92ECDCFB611E}"/>
    <cellStyle name="Comma [0] 9 2 2 3 2" xfId="4649" xr:uid="{B124C072-CB70-4C21-95C4-9B161662A239}"/>
    <cellStyle name="Comma [0] 9 2 2 3 2 2" xfId="12167" xr:uid="{B0F51E6F-BC9D-4291-A7F4-44DE09CE5974}"/>
    <cellStyle name="Comma [0] 9 2 2 3 2 2 2" xfId="34032" xr:uid="{BF261750-E1FA-4206-B560-C09C90F41610}"/>
    <cellStyle name="Comma [0] 9 2 2 3 2 3" xfId="12168" xr:uid="{27866DC2-1366-4035-860C-3615CB7FB8E0}"/>
    <cellStyle name="Comma [0] 9 2 2 3 2 3 2" xfId="34033" xr:uid="{3A56DC72-03F6-4D79-AA7C-02A238A4F381}"/>
    <cellStyle name="Comma [0] 9 2 2 3 2 4" xfId="12169" xr:uid="{0BC31CB2-B7EF-4DDE-9A8F-B051B8C8FA2C}"/>
    <cellStyle name="Comma [0] 9 2 2 3 2 4 2" xfId="34034" xr:uid="{32934562-8BE9-451B-9165-801EEF1453EF}"/>
    <cellStyle name="Comma [0] 9 2 2 3 2 5" xfId="12170" xr:uid="{73F3899F-4031-42D9-80B7-9CEAA82BA273}"/>
    <cellStyle name="Comma [0] 9 2 2 3 2 5 2" xfId="34035" xr:uid="{593B1783-93F9-4ADA-8639-7C74E26BB0DA}"/>
    <cellStyle name="Comma [0] 9 2 2 3 2 6" xfId="54736" xr:uid="{5656FA3B-09F2-4E11-A4DF-B5924AA3B3E4}"/>
    <cellStyle name="Comma [0] 9 2 2 3 2 7" xfId="34031" xr:uid="{1A4C3B94-1F30-46BF-A4D9-0DD611FF2CE8}"/>
    <cellStyle name="Comma [0] 9 2 2 3 2 8" xfId="12166" xr:uid="{F792385E-0286-4A6E-B84E-934DA5DA8045}"/>
    <cellStyle name="Comma [0] 9 2 2 3 3" xfId="2984" xr:uid="{49B7E095-EC06-443E-8A2F-CD47C0948839}"/>
    <cellStyle name="Comma [0] 9 2 2 3 3 2" xfId="12172" xr:uid="{09C1F879-4547-434F-88F7-F34AD4D1EFCC}"/>
    <cellStyle name="Comma [0] 9 2 2 3 3 2 2" xfId="34037" xr:uid="{C4ACABCC-2565-4A64-9FD4-BC1702C314F8}"/>
    <cellStyle name="Comma [0] 9 2 2 3 3 3" xfId="12173" xr:uid="{8D64B23F-5690-4E9B-A4A9-1E49F2E54C33}"/>
    <cellStyle name="Comma [0] 9 2 2 3 3 3 2" xfId="34038" xr:uid="{DEEDD516-0254-4A68-9416-971664C7CC5A}"/>
    <cellStyle name="Comma [0] 9 2 2 3 3 4" xfId="12174" xr:uid="{2EB2E699-CA58-4413-96EB-282997BE1EFD}"/>
    <cellStyle name="Comma [0] 9 2 2 3 3 4 2" xfId="34039" xr:uid="{6BEE7054-4EBD-482C-98DB-75B9414416C2}"/>
    <cellStyle name="Comma [0] 9 2 2 3 3 5" xfId="53071" xr:uid="{73C3BB08-B25A-42E0-9412-202AD47E44D1}"/>
    <cellStyle name="Comma [0] 9 2 2 3 3 6" xfId="34036" xr:uid="{59094131-6FE2-4014-A25E-871D759CBABB}"/>
    <cellStyle name="Comma [0] 9 2 2 3 3 7" xfId="12171" xr:uid="{BFEDAC28-54C9-403C-BAE7-1477E77BA2BC}"/>
    <cellStyle name="Comma [0] 9 2 2 3 4" xfId="12175" xr:uid="{2177B150-A344-4105-B2BC-2DB3A76B4366}"/>
    <cellStyle name="Comma [0] 9 2 2 3 4 2" xfId="34040" xr:uid="{810C5934-ECE7-4E07-B9D8-1B1B743E4864}"/>
    <cellStyle name="Comma [0] 9 2 2 3 5" xfId="12176" xr:uid="{9FC6D770-DCCA-4902-BBFB-78DB681AF89F}"/>
    <cellStyle name="Comma [0] 9 2 2 3 5 2" xfId="34041" xr:uid="{64241EAA-A862-4599-B564-EA180C6C14B3}"/>
    <cellStyle name="Comma [0] 9 2 2 3 6" xfId="51038" xr:uid="{308BF3D2-CA6E-4011-8941-0C7D07EC0CBF}"/>
    <cellStyle name="Comma [0] 9 2 2 3 7" xfId="34030" xr:uid="{78BA3F95-A102-4FF6-AB3E-5BEA7363AEB3}"/>
    <cellStyle name="Comma [0] 9 2 2 3 8" xfId="12165" xr:uid="{2DB817E1-87E0-44BB-8AFE-ADB62DB3AB6F}"/>
    <cellStyle name="Comma [0] 9 2 2 4" xfId="1441" xr:uid="{4D8D9387-7094-47A1-8788-3C512EC59D01}"/>
    <cellStyle name="Comma [0] 9 2 2 4 2" xfId="5091" xr:uid="{89A24591-CA33-4E79-8F56-EB1F35800528}"/>
    <cellStyle name="Comma [0] 9 2 2 4 2 2" xfId="12179" xr:uid="{8B23672A-62D7-4F4B-8C89-9FF37C675F8F}"/>
    <cellStyle name="Comma [0] 9 2 2 4 2 2 2" xfId="34044" xr:uid="{3AE1A8D2-5081-45B6-A25A-8861B250F397}"/>
    <cellStyle name="Comma [0] 9 2 2 4 2 3" xfId="12180" xr:uid="{0B44853D-3BE2-4C81-8308-2CD629E91731}"/>
    <cellStyle name="Comma [0] 9 2 2 4 2 3 2" xfId="34045" xr:uid="{71B0137B-590B-4DE0-949D-9FB3A01133EE}"/>
    <cellStyle name="Comma [0] 9 2 2 4 2 4" xfId="12181" xr:uid="{025091C2-D7A7-4746-9E1C-C07CB084FF2B}"/>
    <cellStyle name="Comma [0] 9 2 2 4 2 4 2" xfId="34046" xr:uid="{B7AFEA91-96F4-470C-AF95-E0CEFF4CF199}"/>
    <cellStyle name="Comma [0] 9 2 2 4 2 5" xfId="12182" xr:uid="{A2FCB558-0F06-4E1B-8159-48BD21B7CBD5}"/>
    <cellStyle name="Comma [0] 9 2 2 4 2 5 2" xfId="34047" xr:uid="{527F3CCC-5B90-4480-B2F3-54C98153EBED}"/>
    <cellStyle name="Comma [0] 9 2 2 4 2 6" xfId="55178" xr:uid="{1CC12AB1-C426-49E7-8F13-7D1BC3722CA3}"/>
    <cellStyle name="Comma [0] 9 2 2 4 2 7" xfId="34043" xr:uid="{61A72337-1194-443A-9369-3F124FE1F3D4}"/>
    <cellStyle name="Comma [0] 9 2 2 4 2 8" xfId="12178" xr:uid="{1A05CCB4-4A8C-4F0B-A448-8069D65A94D5}"/>
    <cellStyle name="Comma [0] 9 2 2 4 3" xfId="2487" xr:uid="{65479F56-5AE0-443D-8122-3EEF3354A3AA}"/>
    <cellStyle name="Comma [0] 9 2 2 4 3 2" xfId="12184" xr:uid="{23CAD488-6556-4CB6-A357-C91F9D948034}"/>
    <cellStyle name="Comma [0] 9 2 2 4 3 2 2" xfId="34049" xr:uid="{EF499336-42C4-4809-AC11-F396B22DFD0C}"/>
    <cellStyle name="Comma [0] 9 2 2 4 3 3" xfId="12185" xr:uid="{D382CA3A-EEE9-4D58-975F-CBB0BE251EE8}"/>
    <cellStyle name="Comma [0] 9 2 2 4 3 3 2" xfId="34050" xr:uid="{534E83E3-9FD2-440F-B70D-4CDF180A9A2E}"/>
    <cellStyle name="Comma [0] 9 2 2 4 3 4" xfId="12186" xr:uid="{A101151E-7D44-4149-933A-3D2C68AB9558}"/>
    <cellStyle name="Comma [0] 9 2 2 4 3 4 2" xfId="34051" xr:uid="{5667B415-36B1-4212-9EC0-802344FF5972}"/>
    <cellStyle name="Comma [0] 9 2 2 4 3 5" xfId="52575" xr:uid="{899BCE33-730F-4F92-9F7A-70F2EE7E12C5}"/>
    <cellStyle name="Comma [0] 9 2 2 4 3 6" xfId="34048" xr:uid="{CDF87C47-A955-4E8D-A948-210EF8042D76}"/>
    <cellStyle name="Comma [0] 9 2 2 4 3 7" xfId="12183" xr:uid="{9D681197-A74F-4C18-9F70-2A3013D3B85F}"/>
    <cellStyle name="Comma [0] 9 2 2 4 4" xfId="12187" xr:uid="{E01EEAEF-BABB-46C3-A93F-3F6BB1DADB74}"/>
    <cellStyle name="Comma [0] 9 2 2 4 4 2" xfId="34052" xr:uid="{976E1190-2EC6-4C24-9B54-5721AEBBE4B0}"/>
    <cellStyle name="Comma [0] 9 2 2 4 5" xfId="12188" xr:uid="{08599D1F-D812-4C04-AC44-F2D8DD17B128}"/>
    <cellStyle name="Comma [0] 9 2 2 4 5 2" xfId="34053" xr:uid="{5041A344-28A8-4D08-B21F-87100328A973}"/>
    <cellStyle name="Comma [0] 9 2 2 4 6" xfId="51533" xr:uid="{722E9F1D-A8B1-4952-8CAE-E24A951B2E6E}"/>
    <cellStyle name="Comma [0] 9 2 2 4 7" xfId="34042" xr:uid="{B2628F89-480B-4212-A9D6-FA1F08934E4C}"/>
    <cellStyle name="Comma [0] 9 2 2 4 8" xfId="12177" xr:uid="{5CF8FBB7-0192-4F8A-B282-1E838AC3DA55}"/>
    <cellStyle name="Comma [0] 9 2 2 5" xfId="3479" xr:uid="{1FBDC8A4-7DBC-485B-8E39-652170FD65CD}"/>
    <cellStyle name="Comma [0] 9 2 2 5 2" xfId="5459" xr:uid="{2943D0A4-9B3D-476D-9A5F-BA1667F3A63D}"/>
    <cellStyle name="Comma [0] 9 2 2 5 2 2" xfId="12191" xr:uid="{3CD74A14-955C-476B-A350-FEFF2DE140CA}"/>
    <cellStyle name="Comma [0] 9 2 2 5 2 2 2" xfId="34056" xr:uid="{C59CE87D-4E96-4DB5-A4EE-BD86CBAAF134}"/>
    <cellStyle name="Comma [0] 9 2 2 5 2 3" xfId="12192" xr:uid="{2BD93705-29EF-4CAD-9267-EF44BC149502}"/>
    <cellStyle name="Comma [0] 9 2 2 5 2 3 2" xfId="34057" xr:uid="{203F3670-6263-4B34-947C-D8D10FE88D7D}"/>
    <cellStyle name="Comma [0] 9 2 2 5 2 4" xfId="12193" xr:uid="{8579D136-6AC8-435E-93DD-C337B29326AE}"/>
    <cellStyle name="Comma [0] 9 2 2 5 2 4 2" xfId="34058" xr:uid="{AAD6FD56-2EB7-4323-853D-7E6096D2D60A}"/>
    <cellStyle name="Comma [0] 9 2 2 5 2 5" xfId="12194" xr:uid="{C9F2F37D-132A-4DEE-BB34-90DE3023293B}"/>
    <cellStyle name="Comma [0] 9 2 2 5 2 5 2" xfId="34059" xr:uid="{3922DD42-DE8C-4545-A5AE-169C8F8A396B}"/>
    <cellStyle name="Comma [0] 9 2 2 5 2 6" xfId="55546" xr:uid="{B9597E2B-65A6-49D8-92E0-D87D12E42311}"/>
    <cellStyle name="Comma [0] 9 2 2 5 2 7" xfId="34055" xr:uid="{738FAB5C-A1B6-499D-8887-592B2DE2B65F}"/>
    <cellStyle name="Comma [0] 9 2 2 5 2 8" xfId="12190" xr:uid="{FD900273-C9EE-48B1-A156-7B765430EBF7}"/>
    <cellStyle name="Comma [0] 9 2 2 5 3" xfId="12195" xr:uid="{C77A5822-5D44-4187-9C66-3AFA46BF27AC}"/>
    <cellStyle name="Comma [0] 9 2 2 5 3 2" xfId="34060" xr:uid="{6F4431E0-D0B4-4DF1-BD77-98AD06799F0F}"/>
    <cellStyle name="Comma [0] 9 2 2 5 4" xfId="12196" xr:uid="{D3C833C6-256D-4E56-B83A-4C9CC8C70073}"/>
    <cellStyle name="Comma [0] 9 2 2 5 4 2" xfId="34061" xr:uid="{82910F5A-20CD-4893-9E90-CA9AADEF5D7C}"/>
    <cellStyle name="Comma [0] 9 2 2 5 5" xfId="12197" xr:uid="{AE045127-2D3C-41AB-842F-84EFE7E03F49}"/>
    <cellStyle name="Comma [0] 9 2 2 5 5 2" xfId="34062" xr:uid="{5CCBD499-A78E-43F6-82CA-0499A596FC5A}"/>
    <cellStyle name="Comma [0] 9 2 2 5 6" xfId="12198" xr:uid="{5239E1CB-3AD8-4610-BF24-60828D23AFB2}"/>
    <cellStyle name="Comma [0] 9 2 2 5 6 2" xfId="34063" xr:uid="{BE12EAB6-944C-47B7-8656-C679168A146E}"/>
    <cellStyle name="Comma [0] 9 2 2 5 7" xfId="53566" xr:uid="{EA6148BA-3F06-4508-92F0-1FC0F8D3A4E9}"/>
    <cellStyle name="Comma [0] 9 2 2 5 8" xfId="34054" xr:uid="{44990B6D-0A9B-47E2-A52E-62DC9DDC68C4}"/>
    <cellStyle name="Comma [0] 9 2 2 5 9" xfId="12189" xr:uid="{51102C58-7053-4C4E-B232-D017689801A8}"/>
    <cellStyle name="Comma [0] 9 2 2 6" xfId="4146" xr:uid="{BD5F1735-F48C-4E73-806A-37FD9F0ACE88}"/>
    <cellStyle name="Comma [0] 9 2 2 6 2" xfId="12200" xr:uid="{5ECEED7D-3F45-41EC-8985-3E3253A62F2F}"/>
    <cellStyle name="Comma [0] 9 2 2 6 2 2" xfId="34065" xr:uid="{A6CB85B8-0A9B-4899-B56C-610A1BDE3AD7}"/>
    <cellStyle name="Comma [0] 9 2 2 6 3" xfId="12201" xr:uid="{DA8B9062-AE77-4484-B9BD-A61ECC1604FC}"/>
    <cellStyle name="Comma [0] 9 2 2 6 3 2" xfId="34066" xr:uid="{ABEC8513-9269-4081-B18A-B0E9A333C5C5}"/>
    <cellStyle name="Comma [0] 9 2 2 6 4" xfId="12202" xr:uid="{253433A6-4965-4459-9072-51314DCAB84C}"/>
    <cellStyle name="Comma [0] 9 2 2 6 4 2" xfId="34067" xr:uid="{CCD29BD4-A5B8-4B4B-9A15-7D53EE6D8F59}"/>
    <cellStyle name="Comma [0] 9 2 2 6 5" xfId="12203" xr:uid="{CCEE5A43-29AD-428D-97AF-A268303F46DF}"/>
    <cellStyle name="Comma [0] 9 2 2 6 5 2" xfId="34068" xr:uid="{D087C4BA-CC9A-4160-ACC7-395F3852A049}"/>
    <cellStyle name="Comma [0] 9 2 2 6 6" xfId="54233" xr:uid="{38EE0768-964F-4DC1-A835-49F60CE3806F}"/>
    <cellStyle name="Comma [0] 9 2 2 6 7" xfId="34064" xr:uid="{12BDB91A-D9E2-4BF0-90D6-960D3047AADC}"/>
    <cellStyle name="Comma [0] 9 2 2 6 8" xfId="12199" xr:uid="{C7F08568-32C6-4010-97BE-59A6FFC794FF}"/>
    <cellStyle name="Comma [0] 9 2 2 7" xfId="1967" xr:uid="{89B52F06-9DF9-4726-A760-F7CB55636015}"/>
    <cellStyle name="Comma [0] 9 2 2 7 2" xfId="12205" xr:uid="{FA96246D-42F5-4686-967D-DF832424E6BE}"/>
    <cellStyle name="Comma [0] 9 2 2 7 2 2" xfId="34070" xr:uid="{9032FAF7-F08E-4509-B440-A4798C3D83C9}"/>
    <cellStyle name="Comma [0] 9 2 2 7 3" xfId="12206" xr:uid="{58DBDD56-3276-4FE4-A4D6-7AD2E9C90894}"/>
    <cellStyle name="Comma [0] 9 2 2 7 3 2" xfId="34071" xr:uid="{F0595E65-9B61-43DA-855A-0EC85EC13EB8}"/>
    <cellStyle name="Comma [0] 9 2 2 7 4" xfId="12207" xr:uid="{4CEC3877-F5F6-4C71-B286-A6506C616B3D}"/>
    <cellStyle name="Comma [0] 9 2 2 7 4 2" xfId="34072" xr:uid="{D638947D-D8EF-4F0C-B3A6-483A8DA0C877}"/>
    <cellStyle name="Comma [0] 9 2 2 7 5" xfId="52056" xr:uid="{2865C46A-BD3F-4873-BAEC-698640A6B21D}"/>
    <cellStyle name="Comma [0] 9 2 2 7 6" xfId="34069" xr:uid="{8118058A-E859-49F3-9787-C05A669BB8C6}"/>
    <cellStyle name="Comma [0] 9 2 2 7 7" xfId="12204" xr:uid="{83235CF0-15F0-412F-98DE-D8BC5F8E9457}"/>
    <cellStyle name="Comma [0] 9 2 2 8" xfId="12208" xr:uid="{535E1E3E-4554-4B89-B706-21D05279CD59}"/>
    <cellStyle name="Comma [0] 9 2 2 8 2" xfId="34073" xr:uid="{5C42CC83-FEF3-463E-A8B2-69A9F785A300}"/>
    <cellStyle name="Comma [0] 9 2 2 9" xfId="12209" xr:uid="{2A69997E-99F1-4439-AB4B-45660687D7AB}"/>
    <cellStyle name="Comma [0] 9 2 2 9 2" xfId="34074" xr:uid="{6B5F8F36-287B-4270-A0E5-F394EAEAA2A4}"/>
    <cellStyle name="Comma [0] 9 2 3" xfId="566" xr:uid="{3FA97AD4-6A47-4565-9EB4-FCB3271DE10A}"/>
    <cellStyle name="Comma [0] 9 2 3 10" xfId="34075" xr:uid="{B02C8D5A-598C-4709-9CFB-4315010116B1}"/>
    <cellStyle name="Comma [0] 9 2 3 11" xfId="12210" xr:uid="{7EA43BE7-73AC-4349-B708-CCD2DFD28244}"/>
    <cellStyle name="Comma [0] 9 2 3 2" xfId="1071" xr:uid="{CC2FA8DA-5BF5-4E28-992D-CB6F0D4CF451}"/>
    <cellStyle name="Comma [0] 9 2 3 2 2" xfId="4774" xr:uid="{E5C38D25-CD34-40CF-8FBF-AC88A2F58263}"/>
    <cellStyle name="Comma [0] 9 2 3 2 2 2" xfId="12213" xr:uid="{7288BA11-2DD7-45BB-B15A-F8895E624AEE}"/>
    <cellStyle name="Comma [0] 9 2 3 2 2 2 2" xfId="34078" xr:uid="{F36A941A-133B-425A-A5E3-D0068B113E9C}"/>
    <cellStyle name="Comma [0] 9 2 3 2 2 3" xfId="12214" xr:uid="{7E10B72B-E458-4896-A2AD-ED744FBF3368}"/>
    <cellStyle name="Comma [0] 9 2 3 2 2 3 2" xfId="34079" xr:uid="{2FFB5C53-7EAD-4225-82A1-BBA13C9531F2}"/>
    <cellStyle name="Comma [0] 9 2 3 2 2 4" xfId="12215" xr:uid="{DEAD240B-A7B9-446E-864A-D1469297DA0B}"/>
    <cellStyle name="Comma [0] 9 2 3 2 2 4 2" xfId="34080" xr:uid="{6B4DF487-F114-4147-B1E9-B3ADBC62F003}"/>
    <cellStyle name="Comma [0] 9 2 3 2 2 5" xfId="12216" xr:uid="{C3BCDB79-2936-4C59-8D96-880EF2BDE98B}"/>
    <cellStyle name="Comma [0] 9 2 3 2 2 5 2" xfId="34081" xr:uid="{1A2D8FE8-E2CD-4550-A83A-F29D8425A9A4}"/>
    <cellStyle name="Comma [0] 9 2 3 2 2 6" xfId="54861" xr:uid="{21EDBBC3-96B7-403E-A660-8F46FC692693}"/>
    <cellStyle name="Comma [0] 9 2 3 2 2 7" xfId="34077" xr:uid="{1CE81594-08D9-4201-A5CA-094415B72D13}"/>
    <cellStyle name="Comma [0] 9 2 3 2 2 8" xfId="12212" xr:uid="{F7787B3E-66DB-45DE-B602-655F68D4E113}"/>
    <cellStyle name="Comma [0] 9 2 3 2 3" xfId="3109" xr:uid="{D47D0B33-1841-43D5-9926-C00BE2180BFF}"/>
    <cellStyle name="Comma [0] 9 2 3 2 3 2" xfId="12218" xr:uid="{FEF6A88C-798A-4173-8912-E0E7144A38EA}"/>
    <cellStyle name="Comma [0] 9 2 3 2 3 2 2" xfId="34083" xr:uid="{FF7B8EFE-BA8D-4277-A6C7-88191F67D6D3}"/>
    <cellStyle name="Comma [0] 9 2 3 2 3 3" xfId="12219" xr:uid="{148DAA34-17F3-4D28-8ACB-DDEA53522686}"/>
    <cellStyle name="Comma [0] 9 2 3 2 3 3 2" xfId="34084" xr:uid="{02469A71-2FA0-409E-9D25-125ECD2EE134}"/>
    <cellStyle name="Comma [0] 9 2 3 2 3 4" xfId="12220" xr:uid="{C3B2A5C9-4681-495F-8CA0-9D8ECFCCE605}"/>
    <cellStyle name="Comma [0] 9 2 3 2 3 4 2" xfId="34085" xr:uid="{B7C37539-7C2F-4E66-B557-56A84E5A41EA}"/>
    <cellStyle name="Comma [0] 9 2 3 2 3 5" xfId="53196" xr:uid="{2DD6C27A-21EB-4DBB-99D6-B3C0B698C04B}"/>
    <cellStyle name="Comma [0] 9 2 3 2 3 6" xfId="34082" xr:uid="{5C83FD33-BF53-4F7B-9100-5C6F8176C3CE}"/>
    <cellStyle name="Comma [0] 9 2 3 2 3 7" xfId="12217" xr:uid="{81BA447B-A613-4712-A7FB-E19A2925915C}"/>
    <cellStyle name="Comma [0] 9 2 3 2 4" xfId="12221" xr:uid="{D1FED1D9-C8CC-4306-9003-922D04B6C608}"/>
    <cellStyle name="Comma [0] 9 2 3 2 4 2" xfId="34086" xr:uid="{D3E4F954-6A38-4CA6-8A98-CAF87EC5A2C9}"/>
    <cellStyle name="Comma [0] 9 2 3 2 5" xfId="12222" xr:uid="{CA5EF51C-3743-4C43-BCD2-A8A83237CB0F}"/>
    <cellStyle name="Comma [0] 9 2 3 2 5 2" xfId="34087" xr:uid="{3F04A2DE-3854-4F08-8094-E168FFCC01C4}"/>
    <cellStyle name="Comma [0] 9 2 3 2 6" xfId="51163" xr:uid="{9C6BC8B6-AB66-4BAA-8F45-4C4CA555A29C}"/>
    <cellStyle name="Comma [0] 9 2 3 2 7" xfId="34076" xr:uid="{C2B23C89-A034-44E6-9C24-893ACD975C92}"/>
    <cellStyle name="Comma [0] 9 2 3 2 8" xfId="12211" xr:uid="{26D0DD38-7E1F-4340-86FA-179DB46B2A96}"/>
    <cellStyle name="Comma [0] 9 2 3 3" xfId="1565" xr:uid="{2476D72A-7B7D-46F8-B70C-7585AEA1F34B}"/>
    <cellStyle name="Comma [0] 9 2 3 3 2" xfId="5183" xr:uid="{FD260EAB-8803-4232-B79C-4E8F0E4555ED}"/>
    <cellStyle name="Comma [0] 9 2 3 3 2 2" xfId="12225" xr:uid="{41CEEF0C-1833-4F62-98B8-3C23DA927B74}"/>
    <cellStyle name="Comma [0] 9 2 3 3 2 2 2" xfId="34090" xr:uid="{58B46100-4D95-4EC4-BFBC-5EDA3D96A764}"/>
    <cellStyle name="Comma [0] 9 2 3 3 2 3" xfId="12226" xr:uid="{BE69A601-24BE-403B-9B80-EFA6AD81C2F0}"/>
    <cellStyle name="Comma [0] 9 2 3 3 2 3 2" xfId="34091" xr:uid="{61F7A767-69BC-41A8-9D63-1C1FF27A9088}"/>
    <cellStyle name="Comma [0] 9 2 3 3 2 4" xfId="12227" xr:uid="{38D22960-2C63-4B68-9D9E-E98116BD1CEA}"/>
    <cellStyle name="Comma [0] 9 2 3 3 2 4 2" xfId="34092" xr:uid="{584DF704-27D8-44ED-97F3-E768C9245396}"/>
    <cellStyle name="Comma [0] 9 2 3 3 2 5" xfId="12228" xr:uid="{CB858BD5-1368-4487-B2E1-3B69ACA222F9}"/>
    <cellStyle name="Comma [0] 9 2 3 3 2 5 2" xfId="34093" xr:uid="{0AD9E095-96C8-4999-9CA2-AE5D528F4E72}"/>
    <cellStyle name="Comma [0] 9 2 3 3 2 6" xfId="55270" xr:uid="{66D93E3D-91F5-4587-853A-8F407B5C8B2D}"/>
    <cellStyle name="Comma [0] 9 2 3 3 2 7" xfId="34089" xr:uid="{60C3162C-5FBE-4CF6-BE37-1ACD5DFF244A}"/>
    <cellStyle name="Comma [0] 9 2 3 3 2 8" xfId="12224" xr:uid="{DF55C9E8-FCDE-4003-BE8A-D3037E17C6CB}"/>
    <cellStyle name="Comma [0] 9 2 3 3 3" xfId="2612" xr:uid="{82920A69-E1D0-4B51-8033-A224F1A6C969}"/>
    <cellStyle name="Comma [0] 9 2 3 3 3 2" xfId="12230" xr:uid="{A6763FE9-4BAE-4AFE-A245-26C0C7C0C259}"/>
    <cellStyle name="Comma [0] 9 2 3 3 3 2 2" xfId="34095" xr:uid="{9811D7B9-BD80-484A-986C-D15B01AB6CCF}"/>
    <cellStyle name="Comma [0] 9 2 3 3 3 3" xfId="12231" xr:uid="{71ADCEED-4E82-461F-953D-DFA545D82BD6}"/>
    <cellStyle name="Comma [0] 9 2 3 3 3 3 2" xfId="34096" xr:uid="{FD176262-48CD-4120-95B7-FB62F9AA6FE2}"/>
    <cellStyle name="Comma [0] 9 2 3 3 3 4" xfId="12232" xr:uid="{A737119E-E804-4EB8-8332-DA51C9C152A6}"/>
    <cellStyle name="Comma [0] 9 2 3 3 3 4 2" xfId="34097" xr:uid="{30C9DE57-A9D8-4B2D-A856-87311F7F6F87}"/>
    <cellStyle name="Comma [0] 9 2 3 3 3 5" xfId="52700" xr:uid="{8A660FE1-3E70-4A50-9F6D-F49BE7BEEF58}"/>
    <cellStyle name="Comma [0] 9 2 3 3 3 6" xfId="34094" xr:uid="{39487670-31F9-4A49-8230-4C7C5FF5B498}"/>
    <cellStyle name="Comma [0] 9 2 3 3 3 7" xfId="12229" xr:uid="{E232A7F5-E97C-422B-8694-5DA4CF6D2146}"/>
    <cellStyle name="Comma [0] 9 2 3 3 4" xfId="12233" xr:uid="{B6531C5C-D55E-465D-BF68-F35CF9BA5D70}"/>
    <cellStyle name="Comma [0] 9 2 3 3 4 2" xfId="34098" xr:uid="{A29B22D5-8836-4079-B570-895A90643545}"/>
    <cellStyle name="Comma [0] 9 2 3 3 5" xfId="12234" xr:uid="{7B582C47-81E7-49FE-AFBC-E65C078F3E47}"/>
    <cellStyle name="Comma [0] 9 2 3 3 5 2" xfId="34099" xr:uid="{B0B023DB-419A-40DF-8DCD-FEEAB27B5405}"/>
    <cellStyle name="Comma [0] 9 2 3 3 6" xfId="51657" xr:uid="{55E54AD5-3AF0-4F2E-8EBD-2A989CC7B053}"/>
    <cellStyle name="Comma [0] 9 2 3 3 7" xfId="34088" xr:uid="{D1D579EB-BC35-4E5B-AB1D-0DBB5C28739D}"/>
    <cellStyle name="Comma [0] 9 2 3 3 8" xfId="12223" xr:uid="{57A036F3-0575-4950-97CB-A704D675DBDA}"/>
    <cellStyle name="Comma [0] 9 2 3 4" xfId="3604" xr:uid="{F0970E4E-2800-4A49-8905-324722ED6BC5}"/>
    <cellStyle name="Comma [0] 9 2 3 4 2" xfId="5551" xr:uid="{AD705849-57A2-47AC-AE51-82A7F40A8AB2}"/>
    <cellStyle name="Comma [0] 9 2 3 4 2 2" xfId="12237" xr:uid="{699F1CFD-6319-4664-B9F4-C944BF70185C}"/>
    <cellStyle name="Comma [0] 9 2 3 4 2 2 2" xfId="34102" xr:uid="{06EA546B-4F25-47B5-92DE-78A7FD9CB929}"/>
    <cellStyle name="Comma [0] 9 2 3 4 2 3" xfId="12238" xr:uid="{79088169-C28E-4F35-BEF1-B962FE9BF7D0}"/>
    <cellStyle name="Comma [0] 9 2 3 4 2 3 2" xfId="34103" xr:uid="{B109DC28-8BC7-4012-94D2-A5CDFAB6F807}"/>
    <cellStyle name="Comma [0] 9 2 3 4 2 4" xfId="12239" xr:uid="{6998FDF7-BD68-4727-ABE4-F74231D40C95}"/>
    <cellStyle name="Comma [0] 9 2 3 4 2 4 2" xfId="34104" xr:uid="{E16ABC22-A6B6-4C17-954F-00AE3E0DAAC7}"/>
    <cellStyle name="Comma [0] 9 2 3 4 2 5" xfId="12240" xr:uid="{D17FF9AA-5A65-4734-8584-4AA836EF3250}"/>
    <cellStyle name="Comma [0] 9 2 3 4 2 5 2" xfId="34105" xr:uid="{2C2B06DF-762E-4F28-A2A4-4A5D99F869DA}"/>
    <cellStyle name="Comma [0] 9 2 3 4 2 6" xfId="55638" xr:uid="{00FB8A2C-6444-4EB9-B9C6-2D6A2FCD1503}"/>
    <cellStyle name="Comma [0] 9 2 3 4 2 7" xfId="34101" xr:uid="{2559AB8B-FEF3-44DF-A03E-5C43BDDA4423}"/>
    <cellStyle name="Comma [0] 9 2 3 4 2 8" xfId="12236" xr:uid="{200C125D-476C-4837-B6AB-20C0CC9DD9A7}"/>
    <cellStyle name="Comma [0] 9 2 3 4 3" xfId="12241" xr:uid="{319EF4F3-A307-4D6D-A205-A02AA893C164}"/>
    <cellStyle name="Comma [0] 9 2 3 4 3 2" xfId="34106" xr:uid="{6B40F167-2E5A-4526-8092-BD33C4C9253B}"/>
    <cellStyle name="Comma [0] 9 2 3 4 4" xfId="12242" xr:uid="{ED4EB722-0023-493C-BB7A-6F5BD0E80307}"/>
    <cellStyle name="Comma [0] 9 2 3 4 4 2" xfId="34107" xr:uid="{C95FE9F4-CA97-4274-9BBB-AE387E188FCD}"/>
    <cellStyle name="Comma [0] 9 2 3 4 5" xfId="12243" xr:uid="{4692F0F0-D741-42E8-8FA7-5C8DE7706D4D}"/>
    <cellStyle name="Comma [0] 9 2 3 4 5 2" xfId="34108" xr:uid="{20573532-C5D2-4F72-8C2E-0DC991694222}"/>
    <cellStyle name="Comma [0] 9 2 3 4 6" xfId="12244" xr:uid="{9327F6B8-25AB-417A-A94B-7A4EA3D98095}"/>
    <cellStyle name="Comma [0] 9 2 3 4 6 2" xfId="34109" xr:uid="{28162128-1EEF-4CBE-972D-A3B6861F71DE}"/>
    <cellStyle name="Comma [0] 9 2 3 4 7" xfId="53691" xr:uid="{D7120ED3-E2F6-4B06-B8BD-CD9E02E6D5D9}"/>
    <cellStyle name="Comma [0] 9 2 3 4 8" xfId="34100" xr:uid="{629B4019-DA8E-426E-A66C-AC56545B1A89}"/>
    <cellStyle name="Comma [0] 9 2 3 4 9" xfId="12235" xr:uid="{9546564C-9CA7-4CAB-987F-3E3CD3D9D8DA}"/>
    <cellStyle name="Comma [0] 9 2 3 5" xfId="4277" xr:uid="{278A623C-4F66-4534-89C9-8A1F41E9EAF4}"/>
    <cellStyle name="Comma [0] 9 2 3 5 2" xfId="12246" xr:uid="{17F91ABF-3AED-45CD-81EC-B968B5479D7C}"/>
    <cellStyle name="Comma [0] 9 2 3 5 2 2" xfId="34111" xr:uid="{4620EF76-E8C5-43CD-85B7-EB6D1E14478D}"/>
    <cellStyle name="Comma [0] 9 2 3 5 3" xfId="12247" xr:uid="{77D251EB-A828-4278-B64B-88EF3A13C616}"/>
    <cellStyle name="Comma [0] 9 2 3 5 3 2" xfId="34112" xr:uid="{E95AC5ED-966A-4C3C-BD5E-76B95BA477CD}"/>
    <cellStyle name="Comma [0] 9 2 3 5 4" xfId="12248" xr:uid="{2A6BC938-D902-4C78-8350-EC2F15AD4AF7}"/>
    <cellStyle name="Comma [0] 9 2 3 5 4 2" xfId="34113" xr:uid="{F1D4F5BA-EAB0-4621-B154-ACFB479ECAC6}"/>
    <cellStyle name="Comma [0] 9 2 3 5 5" xfId="12249" xr:uid="{21B0EE4D-B33E-4850-AD83-14EADF8D7893}"/>
    <cellStyle name="Comma [0] 9 2 3 5 5 2" xfId="34114" xr:uid="{896DC9D5-E91C-44D2-8997-1D38907F5CCA}"/>
    <cellStyle name="Comma [0] 9 2 3 5 6" xfId="54364" xr:uid="{D53BEA9E-93EB-4471-BDA2-11A56E328294}"/>
    <cellStyle name="Comma [0] 9 2 3 5 7" xfId="34110" xr:uid="{B9496F93-5CD8-4CA6-81E7-6BEBF7B51D07}"/>
    <cellStyle name="Comma [0] 9 2 3 5 8" xfId="12245" xr:uid="{44163048-0BF9-4F1D-80E5-E9573CFEA79B}"/>
    <cellStyle name="Comma [0] 9 2 3 6" xfId="2091" xr:uid="{135E0712-3215-41C6-99CC-2D2C5B9E52AD}"/>
    <cellStyle name="Comma [0] 9 2 3 6 2" xfId="12251" xr:uid="{0A36377B-54F6-40AD-8034-EB83B4B3687E}"/>
    <cellStyle name="Comma [0] 9 2 3 6 2 2" xfId="34116" xr:uid="{EE9CF99E-18D5-4069-ABB3-2EBA5C88CE15}"/>
    <cellStyle name="Comma [0] 9 2 3 6 3" xfId="12252" xr:uid="{0F8DD048-6944-4D7F-BD2F-CC2C99A0AACA}"/>
    <cellStyle name="Comma [0] 9 2 3 6 3 2" xfId="34117" xr:uid="{53284C62-2F19-454F-AA88-D16DBB9E3D72}"/>
    <cellStyle name="Comma [0] 9 2 3 6 4" xfId="12253" xr:uid="{4BBA3778-2C76-4F1E-A1FF-C6611BCEC76C}"/>
    <cellStyle name="Comma [0] 9 2 3 6 4 2" xfId="34118" xr:uid="{AAC1F831-7D9D-425C-BA8F-1EF16C1C8A7C}"/>
    <cellStyle name="Comma [0] 9 2 3 6 5" xfId="52180" xr:uid="{B968C56F-8FE6-466F-9BBB-4F9795391FEC}"/>
    <cellStyle name="Comma [0] 9 2 3 6 6" xfId="34115" xr:uid="{24E92FE6-A613-47FB-B382-C1D0C4D17F54}"/>
    <cellStyle name="Comma [0] 9 2 3 6 7" xfId="12250" xr:uid="{D2A106CA-426A-4EB6-91C0-E2E7A5B32385}"/>
    <cellStyle name="Comma [0] 9 2 3 7" xfId="12254" xr:uid="{EAEC3913-495D-48F3-9B96-2B7635330F15}"/>
    <cellStyle name="Comma [0] 9 2 3 7 2" xfId="34119" xr:uid="{FB223181-A82D-4BDF-8A73-2994E07583EF}"/>
    <cellStyle name="Comma [0] 9 2 3 8" xfId="12255" xr:uid="{C4B4CBD4-4385-4A91-BF3B-834F26EA2DD7}"/>
    <cellStyle name="Comma [0] 9 2 3 8 2" xfId="34120" xr:uid="{00295F51-182C-48A8-ADBF-DBDD903F7F98}"/>
    <cellStyle name="Comma [0] 9 2 3 9" xfId="50660" xr:uid="{3860BD5F-FBC0-4D00-8CE8-956C7AF4AE49}"/>
    <cellStyle name="Comma [0] 9 2 4" xfId="823" xr:uid="{B4AAD059-5FF8-4E81-80D9-F7858274DA23}"/>
    <cellStyle name="Comma [0] 9 2 4 2" xfId="4526" xr:uid="{FF6C3AEE-EBEB-403C-82E0-82AD5442BEF6}"/>
    <cellStyle name="Comma [0] 9 2 4 2 2" xfId="12258" xr:uid="{00CB9B69-72AF-4E2F-81F8-A859DD3E2DF3}"/>
    <cellStyle name="Comma [0] 9 2 4 2 2 2" xfId="34123" xr:uid="{F0202FBB-79EE-4F53-85FE-3D7C29BF5872}"/>
    <cellStyle name="Comma [0] 9 2 4 2 3" xfId="12259" xr:uid="{0BF4755E-9294-47F3-AC2F-03A9E207C87D}"/>
    <cellStyle name="Comma [0] 9 2 4 2 3 2" xfId="34124" xr:uid="{09A3993C-02F8-440A-97EB-72066664DD09}"/>
    <cellStyle name="Comma [0] 9 2 4 2 4" xfId="12260" xr:uid="{638DC664-85DA-4DEC-B7F1-4F013C4B1023}"/>
    <cellStyle name="Comma [0] 9 2 4 2 4 2" xfId="34125" xr:uid="{A03BB80B-E9BF-499F-8E37-6ACD7FA07B07}"/>
    <cellStyle name="Comma [0] 9 2 4 2 5" xfId="12261" xr:uid="{64614E22-AA91-4A5C-96CF-475137CC912F}"/>
    <cellStyle name="Comma [0] 9 2 4 2 5 2" xfId="34126" xr:uid="{B3D46D1F-F98A-4E26-BBC7-AF6DAB6854D9}"/>
    <cellStyle name="Comma [0] 9 2 4 2 6" xfId="54613" xr:uid="{36EA84BC-B0CA-4A1B-87CF-F01B9349F0F3}"/>
    <cellStyle name="Comma [0] 9 2 4 2 7" xfId="34122" xr:uid="{0015C682-69A0-4D94-BCB5-715869C3329E}"/>
    <cellStyle name="Comma [0] 9 2 4 2 8" xfId="12257" xr:uid="{534AA681-4A92-4ADC-BE68-6731D64132A3}"/>
    <cellStyle name="Comma [0] 9 2 4 3" xfId="2861" xr:uid="{3A88360B-43C3-4CD7-B9B1-D987723DE306}"/>
    <cellStyle name="Comma [0] 9 2 4 3 2" xfId="12263" xr:uid="{4A071CD5-F587-4B56-A9FA-150CC0997B39}"/>
    <cellStyle name="Comma [0] 9 2 4 3 2 2" xfId="34128" xr:uid="{0D89AC8A-1A63-493F-A061-5CFF2348BC2A}"/>
    <cellStyle name="Comma [0] 9 2 4 3 3" xfId="12264" xr:uid="{23EF8665-499D-47FA-8E59-3A4A35BAA2BD}"/>
    <cellStyle name="Comma [0] 9 2 4 3 3 2" xfId="34129" xr:uid="{AC970306-8171-4261-93D1-58FE3501A4AB}"/>
    <cellStyle name="Comma [0] 9 2 4 3 4" xfId="12265" xr:uid="{CBF7B0A1-7766-47CA-9197-2A3845AC3368}"/>
    <cellStyle name="Comma [0] 9 2 4 3 4 2" xfId="34130" xr:uid="{EF0D0C26-0DA1-4F65-AB31-BE41B0C3AA66}"/>
    <cellStyle name="Comma [0] 9 2 4 3 5" xfId="52948" xr:uid="{835C7127-646E-4973-9FAA-9FFBD8C57440}"/>
    <cellStyle name="Comma [0] 9 2 4 3 6" xfId="34127" xr:uid="{57835ABE-8BC3-49F7-B301-D965C960B163}"/>
    <cellStyle name="Comma [0] 9 2 4 3 7" xfId="12262" xr:uid="{4496F0C8-56FA-4773-BA3E-B51DF2CCAF2B}"/>
    <cellStyle name="Comma [0] 9 2 4 4" xfId="12266" xr:uid="{796C0F00-8876-4BF9-80E7-DFDCFC597B89}"/>
    <cellStyle name="Comma [0] 9 2 4 4 2" xfId="34131" xr:uid="{F85CB1DB-729C-4C1B-9F1C-4D68235883F6}"/>
    <cellStyle name="Comma [0] 9 2 4 5" xfId="12267" xr:uid="{152E0BC8-9C30-4E0B-918B-A5427F2862D0}"/>
    <cellStyle name="Comma [0] 9 2 4 5 2" xfId="34132" xr:uid="{6841B7A4-7E40-417C-B0E6-C81F83F8A305}"/>
    <cellStyle name="Comma [0] 9 2 4 6" xfId="50915" xr:uid="{1B627B61-5352-4917-A7E6-F5DE624E3A05}"/>
    <cellStyle name="Comma [0] 9 2 4 7" xfId="34121" xr:uid="{A5EA3F30-2EEE-48D4-86FD-A13F96C338A0}"/>
    <cellStyle name="Comma [0] 9 2 4 8" xfId="12256" xr:uid="{7256A57F-3AED-4C2E-ADBD-57263E5089FE}"/>
    <cellStyle name="Comma [0] 9 2 5" xfId="1318" xr:uid="{85D658E4-0C11-4DDA-A51A-E305E76C05C4}"/>
    <cellStyle name="Comma [0] 9 2 5 2" xfId="5000" xr:uid="{9543DFDF-2C8F-4617-9B5D-FA83E32A3DED}"/>
    <cellStyle name="Comma [0] 9 2 5 2 2" xfId="12270" xr:uid="{5852A008-15D4-4B9D-A151-AA2E15DD3E9A}"/>
    <cellStyle name="Comma [0] 9 2 5 2 2 2" xfId="34135" xr:uid="{D790F91D-9ECE-4E44-BC70-49CF27840036}"/>
    <cellStyle name="Comma [0] 9 2 5 2 3" xfId="12271" xr:uid="{BB8E415E-B942-419D-99A4-7457F099F970}"/>
    <cellStyle name="Comma [0] 9 2 5 2 3 2" xfId="34136" xr:uid="{0751B1B0-8A1D-49E0-BFCA-224FD4F67101}"/>
    <cellStyle name="Comma [0] 9 2 5 2 4" xfId="12272" xr:uid="{DC5A87AB-25A5-43DE-BC84-78D46FA7F2C7}"/>
    <cellStyle name="Comma [0] 9 2 5 2 4 2" xfId="34137" xr:uid="{09C9FA58-A436-4D4F-8A3A-3D3B712FF460}"/>
    <cellStyle name="Comma [0] 9 2 5 2 5" xfId="12273" xr:uid="{4B8666EA-7214-4CB7-A867-C25F182A7279}"/>
    <cellStyle name="Comma [0] 9 2 5 2 5 2" xfId="34138" xr:uid="{05C8834F-FCD3-4390-8063-02F7347A1841}"/>
    <cellStyle name="Comma [0] 9 2 5 2 6" xfId="55087" xr:uid="{ACCEA2F0-1476-4CB9-96A2-E561B0A662D1}"/>
    <cellStyle name="Comma [0] 9 2 5 2 7" xfId="34134" xr:uid="{87AF7664-E9D8-4A66-8790-25F7B0C1F05E}"/>
    <cellStyle name="Comma [0] 9 2 5 2 8" xfId="12269" xr:uid="{D9D40596-1E12-4E3F-9E83-242CEB8BFA03}"/>
    <cellStyle name="Comma [0] 9 2 5 3" xfId="2363" xr:uid="{E6F13289-5480-446C-B776-8B57CC6510DD}"/>
    <cellStyle name="Comma [0] 9 2 5 3 2" xfId="12275" xr:uid="{2098BCBB-17A3-412E-BFEC-F01B2CBAE935}"/>
    <cellStyle name="Comma [0] 9 2 5 3 2 2" xfId="34140" xr:uid="{ECBBCE86-C728-40FD-ABD9-9A75379C23A0}"/>
    <cellStyle name="Comma [0] 9 2 5 3 3" xfId="12276" xr:uid="{AF5B92AA-8D18-441F-81FB-D021DF290D6F}"/>
    <cellStyle name="Comma [0] 9 2 5 3 3 2" xfId="34141" xr:uid="{9CAD40BD-D887-4D4F-A6E8-7B53730A0828}"/>
    <cellStyle name="Comma [0] 9 2 5 3 4" xfId="12277" xr:uid="{35C3E7DA-F733-4EDA-917E-BC505FCE66D0}"/>
    <cellStyle name="Comma [0] 9 2 5 3 4 2" xfId="34142" xr:uid="{A9EED544-5F49-4080-928C-942B42534966}"/>
    <cellStyle name="Comma [0] 9 2 5 3 5" xfId="52451" xr:uid="{C98B9A5D-AF44-4D41-96B7-FA71778D33E4}"/>
    <cellStyle name="Comma [0] 9 2 5 3 6" xfId="34139" xr:uid="{496772DE-BB4C-4E44-8B60-2EA32A0C5ED3}"/>
    <cellStyle name="Comma [0] 9 2 5 3 7" xfId="12274" xr:uid="{11CFC915-EFB2-439C-B5F7-D4A7E8541518}"/>
    <cellStyle name="Comma [0] 9 2 5 4" xfId="12278" xr:uid="{236F6D9C-988D-4C07-BC8B-B9689D5D8F0E}"/>
    <cellStyle name="Comma [0] 9 2 5 4 2" xfId="34143" xr:uid="{59943232-0D11-4CD5-99EF-45EFD22E4DEE}"/>
    <cellStyle name="Comma [0] 9 2 5 5" xfId="12279" xr:uid="{32E06F4A-1783-4346-947F-953BD9B5FB15}"/>
    <cellStyle name="Comma [0] 9 2 5 5 2" xfId="34144" xr:uid="{3635A94D-DD8A-4956-BF92-FE341B0EAFF9}"/>
    <cellStyle name="Comma [0] 9 2 5 6" xfId="51410" xr:uid="{38BFB6D0-A670-474C-AC95-BA1D63D26965}"/>
    <cellStyle name="Comma [0] 9 2 5 7" xfId="34133" xr:uid="{D06A96AE-CB94-4BE5-9CA5-79FDB4FA0A72}"/>
    <cellStyle name="Comma [0] 9 2 5 8" xfId="12268" xr:uid="{CF3D76E6-99BE-4342-89C3-83674BE23452}"/>
    <cellStyle name="Comma [0] 9 2 6" xfId="3355" xr:uid="{E63132BC-EADD-4816-B162-363D6FFA2B30}"/>
    <cellStyle name="Comma [0] 9 2 6 2" xfId="5367" xr:uid="{C6D04F62-D35B-4A05-BB2A-7B06429E0A90}"/>
    <cellStyle name="Comma [0] 9 2 6 2 2" xfId="12282" xr:uid="{CA11D172-218F-45A8-AC84-A6F084101093}"/>
    <cellStyle name="Comma [0] 9 2 6 2 2 2" xfId="34147" xr:uid="{FDC11B11-DDBE-4EF4-A473-DAD2B5493314}"/>
    <cellStyle name="Comma [0] 9 2 6 2 3" xfId="12283" xr:uid="{EAB27489-9A47-42A7-9A3D-7D81A0B0C263}"/>
    <cellStyle name="Comma [0] 9 2 6 2 3 2" xfId="34148" xr:uid="{A85904D4-7D0F-44C7-AAB5-97E08E110803}"/>
    <cellStyle name="Comma [0] 9 2 6 2 4" xfId="12284" xr:uid="{75FB7567-E95B-412D-8A88-7723EE043970}"/>
    <cellStyle name="Comma [0] 9 2 6 2 4 2" xfId="34149" xr:uid="{708E305D-4835-42E5-8C00-69DCC8EBB940}"/>
    <cellStyle name="Comma [0] 9 2 6 2 5" xfId="12285" xr:uid="{2E8E023F-4D26-4889-B45D-FF1F7FB09D66}"/>
    <cellStyle name="Comma [0] 9 2 6 2 5 2" xfId="34150" xr:uid="{4C8DAFC9-B20A-44D8-85E3-A3A6F9625107}"/>
    <cellStyle name="Comma [0] 9 2 6 2 6" xfId="55454" xr:uid="{5225F52D-B091-4B9E-837F-360D42782156}"/>
    <cellStyle name="Comma [0] 9 2 6 2 7" xfId="34146" xr:uid="{B04CA20B-72A5-4FBC-9E52-4743EA2CA776}"/>
    <cellStyle name="Comma [0] 9 2 6 2 8" xfId="12281" xr:uid="{5C0ECECA-A58A-457A-91CC-E9ECC7B4A832}"/>
    <cellStyle name="Comma [0] 9 2 6 3" xfId="12286" xr:uid="{D49E0589-D212-40D6-A073-FE3047AB90FC}"/>
    <cellStyle name="Comma [0] 9 2 6 3 2" xfId="34151" xr:uid="{81845C3E-CCF5-4D0F-8567-F8C6C19A6B15}"/>
    <cellStyle name="Comma [0] 9 2 6 4" xfId="12287" xr:uid="{61031CD8-BB5B-4F6F-8046-97462B6BFD4F}"/>
    <cellStyle name="Comma [0] 9 2 6 4 2" xfId="34152" xr:uid="{6D911EB0-6C90-42DF-835F-EBF46E261BB5}"/>
    <cellStyle name="Comma [0] 9 2 6 5" xfId="12288" xr:uid="{8E278682-719E-41CF-A607-4BA1753FD1A9}"/>
    <cellStyle name="Comma [0] 9 2 6 5 2" xfId="34153" xr:uid="{ED44294E-BDB0-4433-9532-AB1459CB0692}"/>
    <cellStyle name="Comma [0] 9 2 6 6" xfId="12289" xr:uid="{A3E00026-9FF7-4867-AA5F-F87A689CE377}"/>
    <cellStyle name="Comma [0] 9 2 6 6 2" xfId="34154" xr:uid="{740BDF6E-E5F2-47DE-BF56-94A489DB3B3E}"/>
    <cellStyle name="Comma [0] 9 2 6 7" xfId="53442" xr:uid="{1F44D440-8244-4B37-96D3-BB631FFCF7EC}"/>
    <cellStyle name="Comma [0] 9 2 6 8" xfId="34145" xr:uid="{DDBAE278-53DF-4ECB-A6FC-7D8EEFA221BC}"/>
    <cellStyle name="Comma [0] 9 2 6 9" xfId="12280" xr:uid="{182D953E-0DBC-4F96-8B64-562DB4DDD032}"/>
    <cellStyle name="Comma [0] 9 2 7" xfId="3962" xr:uid="{3B8E7396-6C03-43D5-A107-2E78ED56D1EE}"/>
    <cellStyle name="Comma [0] 9 2 7 2" xfId="12291" xr:uid="{51599270-9506-4E01-8DD0-3BB88FB3BB24}"/>
    <cellStyle name="Comma [0] 9 2 7 2 2" xfId="34156" xr:uid="{0D2435F2-FCFF-45E4-919C-29EBB8C22DEB}"/>
    <cellStyle name="Comma [0] 9 2 7 3" xfId="12292" xr:uid="{6992FBFD-9A64-46B0-9228-D344F3EF2B6E}"/>
    <cellStyle name="Comma [0] 9 2 7 3 2" xfId="34157" xr:uid="{6B1E5F66-67F2-4933-A253-B883468364FD}"/>
    <cellStyle name="Comma [0] 9 2 7 4" xfId="12293" xr:uid="{D7138CFB-A8FF-45D5-BE92-FCC08B94FCA9}"/>
    <cellStyle name="Comma [0] 9 2 7 4 2" xfId="34158" xr:uid="{C2C59E85-BA2F-4D50-9662-FFA4757166D1}"/>
    <cellStyle name="Comma [0] 9 2 7 5" xfId="12294" xr:uid="{E004BD7E-341F-4B12-A104-CFF4EFB40EDB}"/>
    <cellStyle name="Comma [0] 9 2 7 5 2" xfId="34159" xr:uid="{5CEE88EA-7053-4BAD-AF36-9250566BD540}"/>
    <cellStyle name="Comma [0] 9 2 7 6" xfId="54049" xr:uid="{07EB4182-42E9-4CB7-B9D2-84BCDE878FDF}"/>
    <cellStyle name="Comma [0] 9 2 7 7" xfId="34155" xr:uid="{A69F3D91-DBB7-4C6E-B2B2-E93843C1563A}"/>
    <cellStyle name="Comma [0] 9 2 7 8" xfId="12290" xr:uid="{D2306F50-D84F-4B5F-9470-91D9A90E34F0}"/>
    <cellStyle name="Comma [0] 9 2 8" xfId="1843" xr:uid="{40D4B992-942D-4ECE-BDFD-348D4BEFC1BA}"/>
    <cellStyle name="Comma [0] 9 2 8 2" xfId="12296" xr:uid="{54AD630F-6F6B-444F-B093-C1A0FD6D6C42}"/>
    <cellStyle name="Comma [0] 9 2 8 2 2" xfId="34161" xr:uid="{FA6FD7A3-E021-4FC1-92D7-5FB696210916}"/>
    <cellStyle name="Comma [0] 9 2 8 3" xfId="12297" xr:uid="{13C6373D-6CB8-4386-BEB9-3F000770BA67}"/>
    <cellStyle name="Comma [0] 9 2 8 3 2" xfId="34162" xr:uid="{78C42E51-CCCA-496A-8328-ED54AF849DAB}"/>
    <cellStyle name="Comma [0] 9 2 8 4" xfId="12298" xr:uid="{AFA7B34D-B674-45B2-B4EE-3261A2AEA768}"/>
    <cellStyle name="Comma [0] 9 2 8 4 2" xfId="34163" xr:uid="{0646DE09-23EE-4050-96E5-AC3B99326B80}"/>
    <cellStyle name="Comma [0] 9 2 8 5" xfId="51932" xr:uid="{85DEFDA6-C3BA-480C-8E91-78B22F0B8689}"/>
    <cellStyle name="Comma [0] 9 2 8 6" xfId="34160" xr:uid="{98C272DE-265F-49ED-9747-BC6BBB7D5DA6}"/>
    <cellStyle name="Comma [0] 9 2 8 7" xfId="12295" xr:uid="{760567F6-3B5C-46C4-9452-B3C2636ABB89}"/>
    <cellStyle name="Comma [0] 9 2 9" xfId="12299" xr:uid="{6393ADED-0F5D-440D-BB39-D84335EB8E89}"/>
    <cellStyle name="Comma [0] 9 2 9 2" xfId="34164" xr:uid="{404BD38A-999D-46F4-84B5-C08754FC51D2}"/>
    <cellStyle name="Comma [0] 9 3" xfId="333" xr:uid="{5B4E484D-8896-4CB0-A9D3-C563178FA3EC}"/>
    <cellStyle name="Comma [0] 9 3 10" xfId="50429" xr:uid="{E99A3430-5E02-421E-9E06-F3265B85AAB5}"/>
    <cellStyle name="Comma [0] 9 3 11" xfId="34165" xr:uid="{A371075A-2CC0-4A15-97AD-627A922CEDCB}"/>
    <cellStyle name="Comma [0] 9 3 12" xfId="12300" xr:uid="{CF2B09E0-E700-4A7E-9658-EF89CE3BCBD6}"/>
    <cellStyle name="Comma [0] 9 3 2" xfId="619" xr:uid="{4471A6C7-2F0B-42E2-A108-B980C988EDEA}"/>
    <cellStyle name="Comma [0] 9 3 2 10" xfId="34166" xr:uid="{BB869E51-5F69-4A62-9365-BA3A92F42080}"/>
    <cellStyle name="Comma [0] 9 3 2 11" xfId="12301" xr:uid="{0947E5E2-7FBD-4925-A558-236BF422D64B}"/>
    <cellStyle name="Comma [0] 9 3 2 2" xfId="1124" xr:uid="{1AC90724-F65A-4C92-A2D9-5FA45736706D}"/>
    <cellStyle name="Comma [0] 9 3 2 2 2" xfId="4827" xr:uid="{D27268AE-567F-413A-BE37-AEB46AA790DF}"/>
    <cellStyle name="Comma [0] 9 3 2 2 2 2" xfId="12304" xr:uid="{9A4EF086-E25F-4F83-BE63-22021AC87694}"/>
    <cellStyle name="Comma [0] 9 3 2 2 2 2 2" xfId="34169" xr:uid="{34F0908D-686A-4E40-BCDB-28E7E2CB07DC}"/>
    <cellStyle name="Comma [0] 9 3 2 2 2 3" xfId="12305" xr:uid="{F65D15AB-D21D-458B-AC6F-3D399B486111}"/>
    <cellStyle name="Comma [0] 9 3 2 2 2 3 2" xfId="34170" xr:uid="{BD4B5D9E-B6D9-49C6-8A74-4F1883550077}"/>
    <cellStyle name="Comma [0] 9 3 2 2 2 4" xfId="12306" xr:uid="{A4801FE7-537C-4FB3-A9BD-4F99A51F2C28}"/>
    <cellStyle name="Comma [0] 9 3 2 2 2 4 2" xfId="34171" xr:uid="{FC432A56-FD5C-447B-B941-1829340F1EA7}"/>
    <cellStyle name="Comma [0] 9 3 2 2 2 5" xfId="12307" xr:uid="{27DF2770-57D6-43C1-8EFC-04C32A6B4068}"/>
    <cellStyle name="Comma [0] 9 3 2 2 2 5 2" xfId="34172" xr:uid="{55BD0516-8A9A-4F68-97DC-12281F1FF9C6}"/>
    <cellStyle name="Comma [0] 9 3 2 2 2 6" xfId="54914" xr:uid="{1B0F35EE-E6FF-41A8-8587-08601DCDB251}"/>
    <cellStyle name="Comma [0] 9 3 2 2 2 7" xfId="34168" xr:uid="{1FCAF184-D34C-4757-BC79-447A510A2455}"/>
    <cellStyle name="Comma [0] 9 3 2 2 2 8" xfId="12303" xr:uid="{A15F9A6C-6A04-4169-97A2-74751DDE376F}"/>
    <cellStyle name="Comma [0] 9 3 2 2 3" xfId="3162" xr:uid="{74A5A9A7-BB1E-4ED1-9F06-386197F625B6}"/>
    <cellStyle name="Comma [0] 9 3 2 2 3 2" xfId="12309" xr:uid="{737B8580-307E-49B9-8A1E-9B6EA30E36B7}"/>
    <cellStyle name="Comma [0] 9 3 2 2 3 2 2" xfId="34174" xr:uid="{F079A807-4C12-44E0-A674-DD16B4541237}"/>
    <cellStyle name="Comma [0] 9 3 2 2 3 3" xfId="12310" xr:uid="{CDF9B9A9-5C62-4B02-9669-205E24B5E554}"/>
    <cellStyle name="Comma [0] 9 3 2 2 3 3 2" xfId="34175" xr:uid="{8E6279CD-E318-4784-AD1A-9F9D743039E2}"/>
    <cellStyle name="Comma [0] 9 3 2 2 3 4" xfId="12311" xr:uid="{DE97E6BF-3023-4179-9F1B-D56AE7F43E65}"/>
    <cellStyle name="Comma [0] 9 3 2 2 3 4 2" xfId="34176" xr:uid="{218A87A5-E89E-4FD0-9EE1-6F42C3ADA0B8}"/>
    <cellStyle name="Comma [0] 9 3 2 2 3 5" xfId="53249" xr:uid="{BE65190E-520D-4841-BF21-1AC663C469FA}"/>
    <cellStyle name="Comma [0] 9 3 2 2 3 6" xfId="34173" xr:uid="{22821E53-FCF0-4725-B7CE-C2F6D262AE6F}"/>
    <cellStyle name="Comma [0] 9 3 2 2 3 7" xfId="12308" xr:uid="{88A3F3C0-DDE5-4242-87D2-564CE090C03A}"/>
    <cellStyle name="Comma [0] 9 3 2 2 4" xfId="12312" xr:uid="{AED3CAAA-0D8F-4902-B8A5-8346B3E20C32}"/>
    <cellStyle name="Comma [0] 9 3 2 2 4 2" xfId="34177" xr:uid="{ABCC120E-3F22-470B-9736-8D96E528CB17}"/>
    <cellStyle name="Comma [0] 9 3 2 2 5" xfId="12313" xr:uid="{65F70C65-49E4-464D-8441-761C15100373}"/>
    <cellStyle name="Comma [0] 9 3 2 2 5 2" xfId="34178" xr:uid="{C2691B35-E562-493C-B4D4-2DF9FB55171E}"/>
    <cellStyle name="Comma [0] 9 3 2 2 6" xfId="51216" xr:uid="{E07EE023-2B49-43DA-8164-59967DF51F36}"/>
    <cellStyle name="Comma [0] 9 3 2 2 7" xfId="34167" xr:uid="{95760937-CEB8-476B-8D63-F1F00C7C7046}"/>
    <cellStyle name="Comma [0] 9 3 2 2 8" xfId="12302" xr:uid="{C2B13064-987D-44BB-A52B-D7AD6224F5CA}"/>
    <cellStyle name="Comma [0] 9 3 2 3" xfId="1618" xr:uid="{A3BDE2C6-E18C-4022-83D5-57A6C1270CB3}"/>
    <cellStyle name="Comma [0] 9 3 2 3 2" xfId="5230" xr:uid="{2823C9D8-3AF9-4CDC-944A-BAC0FE6453C9}"/>
    <cellStyle name="Comma [0] 9 3 2 3 2 2" xfId="12316" xr:uid="{92E761F2-5E1B-4CA5-8FBD-0404476DBC43}"/>
    <cellStyle name="Comma [0] 9 3 2 3 2 2 2" xfId="34181" xr:uid="{EE084D29-AB5F-4040-B563-17266B5870C8}"/>
    <cellStyle name="Comma [0] 9 3 2 3 2 3" xfId="12317" xr:uid="{24BBB463-A3B5-4CBA-A0C6-2417D891CA99}"/>
    <cellStyle name="Comma [0] 9 3 2 3 2 3 2" xfId="34182" xr:uid="{14993D26-22BC-4B3D-9912-62869957B289}"/>
    <cellStyle name="Comma [0] 9 3 2 3 2 4" xfId="12318" xr:uid="{D22BFC50-4445-4D1C-88F8-2550A15F8C71}"/>
    <cellStyle name="Comma [0] 9 3 2 3 2 4 2" xfId="34183" xr:uid="{633383B1-AF28-4624-A60B-3906F3E78A6F}"/>
    <cellStyle name="Comma [0] 9 3 2 3 2 5" xfId="12319" xr:uid="{65388613-5D0C-438B-9C14-F2E6F614EC5F}"/>
    <cellStyle name="Comma [0] 9 3 2 3 2 5 2" xfId="34184" xr:uid="{6748AC60-473E-4FA8-8FE7-4C7099F9C478}"/>
    <cellStyle name="Comma [0] 9 3 2 3 2 6" xfId="55317" xr:uid="{44B6F276-55F0-4C09-A08F-CCFDDBD12037}"/>
    <cellStyle name="Comma [0] 9 3 2 3 2 7" xfId="34180" xr:uid="{9FE813A9-3B20-46BA-8164-8EFDED107387}"/>
    <cellStyle name="Comma [0] 9 3 2 3 2 8" xfId="12315" xr:uid="{32DFF2A0-FB52-4B15-BA9C-A9E9ECF9EEA4}"/>
    <cellStyle name="Comma [0] 9 3 2 3 3" xfId="2665" xr:uid="{7A1F02DD-630C-497B-8792-67AEF59AD31A}"/>
    <cellStyle name="Comma [0] 9 3 2 3 3 2" xfId="12321" xr:uid="{D2ABC97F-600F-4400-A2D7-4A1D74DE5112}"/>
    <cellStyle name="Comma [0] 9 3 2 3 3 2 2" xfId="34186" xr:uid="{E7537794-2652-472A-8439-F71158D8BB7D}"/>
    <cellStyle name="Comma [0] 9 3 2 3 3 3" xfId="12322" xr:uid="{C99EFE8E-B550-435D-A861-F7627687744A}"/>
    <cellStyle name="Comma [0] 9 3 2 3 3 3 2" xfId="34187" xr:uid="{51E1433A-78DF-4B44-B172-0E4457EBD607}"/>
    <cellStyle name="Comma [0] 9 3 2 3 3 4" xfId="12323" xr:uid="{1F6E8DF8-BD04-4BCE-81E6-F4EBB7FB653B}"/>
    <cellStyle name="Comma [0] 9 3 2 3 3 4 2" xfId="34188" xr:uid="{1C0FEB28-D375-4CA6-828A-D67B48A86374}"/>
    <cellStyle name="Comma [0] 9 3 2 3 3 5" xfId="52753" xr:uid="{EA9F7189-D216-4B7A-84B9-400FC88485CB}"/>
    <cellStyle name="Comma [0] 9 3 2 3 3 6" xfId="34185" xr:uid="{3B44DE0F-4BE0-46A0-990D-324FECBD3680}"/>
    <cellStyle name="Comma [0] 9 3 2 3 3 7" xfId="12320" xr:uid="{9DE45984-0EB3-4774-AB8C-3F40AFB62D55}"/>
    <cellStyle name="Comma [0] 9 3 2 3 4" xfId="12324" xr:uid="{BECA5BF0-E4BB-405E-B38B-EB3E054E1FF3}"/>
    <cellStyle name="Comma [0] 9 3 2 3 4 2" xfId="34189" xr:uid="{987333DE-372A-4969-8C89-E2BD164B14CF}"/>
    <cellStyle name="Comma [0] 9 3 2 3 5" xfId="12325" xr:uid="{47E939AB-51C6-4F68-A79D-23887A7451AD}"/>
    <cellStyle name="Comma [0] 9 3 2 3 5 2" xfId="34190" xr:uid="{EBFB5B07-5121-4523-B694-FAD6F8885522}"/>
    <cellStyle name="Comma [0] 9 3 2 3 6" xfId="51710" xr:uid="{6195A23B-4CCD-4EE5-A565-FE66EC353C8C}"/>
    <cellStyle name="Comma [0] 9 3 2 3 7" xfId="34179" xr:uid="{769D527E-8454-47D0-979F-6DFEE518A70E}"/>
    <cellStyle name="Comma [0] 9 3 2 3 8" xfId="12314" xr:uid="{95F6576D-EAA4-4D03-94E3-4698573A9521}"/>
    <cellStyle name="Comma [0] 9 3 2 4" xfId="3657" xr:uid="{013818CD-EFC9-41F3-8444-5A5E58D2E1E0}"/>
    <cellStyle name="Comma [0] 9 3 2 4 2" xfId="5598" xr:uid="{41E4BEB0-B55B-422B-A1E5-C0F273EF7EFC}"/>
    <cellStyle name="Comma [0] 9 3 2 4 2 2" xfId="12328" xr:uid="{A6806AED-2F40-42D3-9326-23F47917FFA4}"/>
    <cellStyle name="Comma [0] 9 3 2 4 2 2 2" xfId="34193" xr:uid="{00A5228F-3000-4221-9834-53CDE970EEA9}"/>
    <cellStyle name="Comma [0] 9 3 2 4 2 3" xfId="12329" xr:uid="{C8666241-4548-4559-8421-1E21948A4077}"/>
    <cellStyle name="Comma [0] 9 3 2 4 2 3 2" xfId="34194" xr:uid="{D8848B35-CE79-4E3E-9940-3419530BA9F2}"/>
    <cellStyle name="Comma [0] 9 3 2 4 2 4" xfId="12330" xr:uid="{8B6FEE37-56A7-46B8-B8CE-CF79FEEDA6B3}"/>
    <cellStyle name="Comma [0] 9 3 2 4 2 4 2" xfId="34195" xr:uid="{9E0AAAD8-6AA9-4D82-AE99-FD7BCA205C54}"/>
    <cellStyle name="Comma [0] 9 3 2 4 2 5" xfId="12331" xr:uid="{E1461879-FC50-43CD-A64C-F1FF39149F46}"/>
    <cellStyle name="Comma [0] 9 3 2 4 2 5 2" xfId="34196" xr:uid="{5CE054E2-97CC-462A-B39C-5392695D71B4}"/>
    <cellStyle name="Comma [0] 9 3 2 4 2 6" xfId="55685" xr:uid="{FBA018CD-6158-4340-8B27-584264567D8A}"/>
    <cellStyle name="Comma [0] 9 3 2 4 2 7" xfId="34192" xr:uid="{0F6239CF-DF35-4365-952F-3DB32B99340B}"/>
    <cellStyle name="Comma [0] 9 3 2 4 2 8" xfId="12327" xr:uid="{D8158A94-250D-462A-AAA5-3BA6F0244C66}"/>
    <cellStyle name="Comma [0] 9 3 2 4 3" xfId="12332" xr:uid="{48377A60-BC3E-475A-BCC9-02F96E90D40F}"/>
    <cellStyle name="Comma [0] 9 3 2 4 3 2" xfId="34197" xr:uid="{B97A7C22-39EA-4ECC-A568-753D21B202A3}"/>
    <cellStyle name="Comma [0] 9 3 2 4 4" xfId="12333" xr:uid="{4C7EF265-9E98-44D9-ADCA-1285B3886B81}"/>
    <cellStyle name="Comma [0] 9 3 2 4 4 2" xfId="34198" xr:uid="{460077A2-471B-4D72-B441-F2D375101892}"/>
    <cellStyle name="Comma [0] 9 3 2 4 5" xfId="12334" xr:uid="{DB96B8C3-13E2-409A-88F9-3594F7388F3E}"/>
    <cellStyle name="Comma [0] 9 3 2 4 5 2" xfId="34199" xr:uid="{7722267B-8197-420E-9D91-D7BEE3E736DD}"/>
    <cellStyle name="Comma [0] 9 3 2 4 6" xfId="12335" xr:uid="{EC04FA5C-C7E5-4BFE-9F77-BA3499748964}"/>
    <cellStyle name="Comma [0] 9 3 2 4 6 2" xfId="34200" xr:uid="{F8C72FE6-6985-4FDB-9CDE-A7DEDD1E41C8}"/>
    <cellStyle name="Comma [0] 9 3 2 4 7" xfId="53744" xr:uid="{5637997C-939F-4076-AF1A-5B0581ED9707}"/>
    <cellStyle name="Comma [0] 9 3 2 4 8" xfId="34191" xr:uid="{CE18B568-301A-4D82-9963-8309447328B1}"/>
    <cellStyle name="Comma [0] 9 3 2 4 9" xfId="12326" xr:uid="{CAB1F8AA-BF3D-438A-8747-1B1307C20B89}"/>
    <cellStyle name="Comma [0] 9 3 2 5" xfId="4330" xr:uid="{B7358547-554B-4DD0-A6B1-56DEB34141EA}"/>
    <cellStyle name="Comma [0] 9 3 2 5 2" xfId="12337" xr:uid="{D86C2286-9021-44DD-A808-EB8A71271B83}"/>
    <cellStyle name="Comma [0] 9 3 2 5 2 2" xfId="34202" xr:uid="{97D55EC1-9B78-407A-9125-ED7B457307C9}"/>
    <cellStyle name="Comma [0] 9 3 2 5 3" xfId="12338" xr:uid="{7EF85530-B88B-4DAD-8210-74E2E7593301}"/>
    <cellStyle name="Comma [0] 9 3 2 5 3 2" xfId="34203" xr:uid="{180F8DC8-685D-41B3-918B-B4D45BDDDBDB}"/>
    <cellStyle name="Comma [0] 9 3 2 5 4" xfId="12339" xr:uid="{58D378E9-DD51-4F81-A3BD-55FCE071A401}"/>
    <cellStyle name="Comma [0] 9 3 2 5 4 2" xfId="34204" xr:uid="{A7247974-4FE8-4A8D-9A4B-9D053808F4D6}"/>
    <cellStyle name="Comma [0] 9 3 2 5 5" xfId="12340" xr:uid="{49945935-B3CA-4F5B-91F9-D06856A8A23E}"/>
    <cellStyle name="Comma [0] 9 3 2 5 5 2" xfId="34205" xr:uid="{BA9743A1-6920-4842-85E9-6E6EED5E92C4}"/>
    <cellStyle name="Comma [0] 9 3 2 5 6" xfId="54417" xr:uid="{544D3914-DC8A-42CE-B2C0-3305CDF9EBB8}"/>
    <cellStyle name="Comma [0] 9 3 2 5 7" xfId="34201" xr:uid="{4C8DFBAC-BEA7-4E60-9C6F-5CE859BD441C}"/>
    <cellStyle name="Comma [0] 9 3 2 5 8" xfId="12336" xr:uid="{00280C23-10F2-46BB-BF67-771068EAAB2A}"/>
    <cellStyle name="Comma [0] 9 3 2 6" xfId="2144" xr:uid="{C14FB77F-3945-4877-9B0F-7F0D5E5C91D0}"/>
    <cellStyle name="Comma [0] 9 3 2 6 2" xfId="12342" xr:uid="{789219C0-10FC-4A5B-AAEF-5CF67C4FE19D}"/>
    <cellStyle name="Comma [0] 9 3 2 6 2 2" xfId="34207" xr:uid="{0FEF3A90-6D69-4077-8ECE-2E25F792FBC8}"/>
    <cellStyle name="Comma [0] 9 3 2 6 3" xfId="12343" xr:uid="{7361C803-CB7C-45BF-B106-26294454D216}"/>
    <cellStyle name="Comma [0] 9 3 2 6 3 2" xfId="34208" xr:uid="{C0F82FBF-17E0-4884-A483-1C80A3CA16FB}"/>
    <cellStyle name="Comma [0] 9 3 2 6 4" xfId="12344" xr:uid="{ACA4E863-57ED-44B2-B971-27BD538F257F}"/>
    <cellStyle name="Comma [0] 9 3 2 6 4 2" xfId="34209" xr:uid="{2FD28DA6-528E-4379-9432-05F1EAB06BF9}"/>
    <cellStyle name="Comma [0] 9 3 2 6 5" xfId="52233" xr:uid="{D6CEAA6E-B1DA-4751-9AF2-30168F7ECD2C}"/>
    <cellStyle name="Comma [0] 9 3 2 6 6" xfId="34206" xr:uid="{BC387E15-0A3A-43F8-999C-DD3941E10A06}"/>
    <cellStyle name="Comma [0] 9 3 2 6 7" xfId="12341" xr:uid="{E22CD57F-A78A-40B0-A47F-307873BBE28D}"/>
    <cellStyle name="Comma [0] 9 3 2 7" xfId="12345" xr:uid="{2A50D4B7-F02F-4CA5-B741-095840636021}"/>
    <cellStyle name="Comma [0] 9 3 2 7 2" xfId="34210" xr:uid="{B2F51F80-803D-451A-97E1-400F88307B17}"/>
    <cellStyle name="Comma [0] 9 3 2 8" xfId="12346" xr:uid="{4B8D15B2-2A2B-48AC-B3F1-2FD33C49EE68}"/>
    <cellStyle name="Comma [0] 9 3 2 8 2" xfId="34211" xr:uid="{577EAB79-6F4D-4427-BC2A-40525C3C80BD}"/>
    <cellStyle name="Comma [0] 9 3 2 9" xfId="50713" xr:uid="{AF622403-A96C-4BC9-A24C-6B6962187C17}"/>
    <cellStyle name="Comma [0] 9 3 3" xfId="876" xr:uid="{B4388CEF-9E1B-4D4F-AA74-26EF0F30E548}"/>
    <cellStyle name="Comma [0] 9 3 3 2" xfId="4579" xr:uid="{17248E74-E055-430C-BC3D-2879F7CAE2C5}"/>
    <cellStyle name="Comma [0] 9 3 3 2 2" xfId="12349" xr:uid="{FCAA6791-D571-4AE8-B839-657066DE246F}"/>
    <cellStyle name="Comma [0] 9 3 3 2 2 2" xfId="34214" xr:uid="{F9E52CF0-2B5E-4D01-8AAD-D9EDA567560D}"/>
    <cellStyle name="Comma [0] 9 3 3 2 3" xfId="12350" xr:uid="{E0638C73-4243-4191-A395-1DE5E94253EF}"/>
    <cellStyle name="Comma [0] 9 3 3 2 3 2" xfId="34215" xr:uid="{0DD22ADD-66C4-4E19-8EDC-D6FDAEC9E0EC}"/>
    <cellStyle name="Comma [0] 9 3 3 2 4" xfId="12351" xr:uid="{B7A051AE-0A68-467C-A82F-4A355AAB9625}"/>
    <cellStyle name="Comma [0] 9 3 3 2 4 2" xfId="34216" xr:uid="{9FB42382-334A-4DE4-903E-D4119B7ED266}"/>
    <cellStyle name="Comma [0] 9 3 3 2 5" xfId="12352" xr:uid="{88722D52-8E5D-4566-A3BC-3E31336B4AB6}"/>
    <cellStyle name="Comma [0] 9 3 3 2 5 2" xfId="34217" xr:uid="{532D3FFA-E80E-460A-8F40-0125484B141A}"/>
    <cellStyle name="Comma [0] 9 3 3 2 6" xfId="54666" xr:uid="{7CA336D6-6014-4F8E-A40F-C26DF15BF9CE}"/>
    <cellStyle name="Comma [0] 9 3 3 2 7" xfId="34213" xr:uid="{429D1C12-135F-4BA0-BD2B-74DBFEB7CF21}"/>
    <cellStyle name="Comma [0] 9 3 3 2 8" xfId="12348" xr:uid="{DF18B6A6-0550-43A2-85B9-E004A2DF961C}"/>
    <cellStyle name="Comma [0] 9 3 3 3" xfId="2914" xr:uid="{4A3C5BE2-1042-45F7-A44A-9C68D190135F}"/>
    <cellStyle name="Comma [0] 9 3 3 3 2" xfId="12354" xr:uid="{90A9F7FE-F74C-489E-B406-4BC612CD0E59}"/>
    <cellStyle name="Comma [0] 9 3 3 3 2 2" xfId="34219" xr:uid="{F680F3E0-C21E-4122-BF63-D1F4200DF10B}"/>
    <cellStyle name="Comma [0] 9 3 3 3 3" xfId="12355" xr:uid="{746ACAE7-D784-46D7-9879-C563923E92DF}"/>
    <cellStyle name="Comma [0] 9 3 3 3 3 2" xfId="34220" xr:uid="{E7D99540-0A58-44B8-A024-4FEA230723F3}"/>
    <cellStyle name="Comma [0] 9 3 3 3 4" xfId="12356" xr:uid="{387B0C06-B7D6-4505-88C2-323AE32643F0}"/>
    <cellStyle name="Comma [0] 9 3 3 3 4 2" xfId="34221" xr:uid="{CBE03516-59DC-47D6-A12E-F85C59A506C5}"/>
    <cellStyle name="Comma [0] 9 3 3 3 5" xfId="53001" xr:uid="{F67ED992-67BE-465A-B771-884E1B8ECB1C}"/>
    <cellStyle name="Comma [0] 9 3 3 3 6" xfId="34218" xr:uid="{FA12B793-3AEC-4023-89A7-7AA4CCA1ABA8}"/>
    <cellStyle name="Comma [0] 9 3 3 3 7" xfId="12353" xr:uid="{9F8F26E8-5237-4679-A253-E061E5DB86B7}"/>
    <cellStyle name="Comma [0] 9 3 3 4" xfId="12357" xr:uid="{17FB50FF-93A0-4F51-AEC5-3D06E27DECC1}"/>
    <cellStyle name="Comma [0] 9 3 3 4 2" xfId="34222" xr:uid="{152B1626-7F60-45D8-A2F8-46E5967D4852}"/>
    <cellStyle name="Comma [0] 9 3 3 5" xfId="12358" xr:uid="{6C3C7DE3-BD62-4D91-A51A-86076C6FB6F7}"/>
    <cellStyle name="Comma [0] 9 3 3 5 2" xfId="34223" xr:uid="{98675D34-FCC9-401F-ABFC-BBC8AA3140FD}"/>
    <cellStyle name="Comma [0] 9 3 3 6" xfId="50968" xr:uid="{9490E132-574C-4411-8230-FC7E565C9E4B}"/>
    <cellStyle name="Comma [0] 9 3 3 7" xfId="34212" xr:uid="{2B493355-6D8E-4DB0-8881-A62C93ACE5C0}"/>
    <cellStyle name="Comma [0] 9 3 3 8" xfId="12347" xr:uid="{EA3CF6D8-BC2F-4A20-B6AA-7B3CFA9216AC}"/>
    <cellStyle name="Comma [0] 9 3 4" xfId="1371" xr:uid="{96391300-2E62-48AF-AD18-27BF091D966F}"/>
    <cellStyle name="Comma [0] 9 3 4 2" xfId="5047" xr:uid="{A0E8E8FE-0BB0-4D54-AA19-C8A7FC264412}"/>
    <cellStyle name="Comma [0] 9 3 4 2 2" xfId="12361" xr:uid="{5AAF0DE0-4338-471A-BE8E-6932461087F6}"/>
    <cellStyle name="Comma [0] 9 3 4 2 2 2" xfId="34226" xr:uid="{CF22BF7C-503A-4567-A289-4716B4CE4D23}"/>
    <cellStyle name="Comma [0] 9 3 4 2 3" xfId="12362" xr:uid="{1E908823-1B0F-4CC1-9E54-4EE590C7D86B}"/>
    <cellStyle name="Comma [0] 9 3 4 2 3 2" xfId="34227" xr:uid="{82A9C192-921E-44F8-8515-243F85532C73}"/>
    <cellStyle name="Comma [0] 9 3 4 2 4" xfId="12363" xr:uid="{6B7930B6-CF1F-419C-AC81-D26C4F86CDB6}"/>
    <cellStyle name="Comma [0] 9 3 4 2 4 2" xfId="34228" xr:uid="{9A9D077C-2222-41A6-A57D-B508AA8C2C97}"/>
    <cellStyle name="Comma [0] 9 3 4 2 5" xfId="12364" xr:uid="{783574FB-A919-4427-9AA4-4B5F4BC1E853}"/>
    <cellStyle name="Comma [0] 9 3 4 2 5 2" xfId="34229" xr:uid="{B2FC632E-1861-4EE3-9120-00597373FEE9}"/>
    <cellStyle name="Comma [0] 9 3 4 2 6" xfId="55134" xr:uid="{179E5514-3382-4514-A37E-DB4C2ACC4E7B}"/>
    <cellStyle name="Comma [0] 9 3 4 2 7" xfId="34225" xr:uid="{96B64DAE-680D-4662-847F-70E3F9C2F59C}"/>
    <cellStyle name="Comma [0] 9 3 4 2 8" xfId="12360" xr:uid="{22ACE333-70BE-4840-857C-49D8FE72BB67}"/>
    <cellStyle name="Comma [0] 9 3 4 3" xfId="2417" xr:uid="{2A1C5722-47EF-4BE1-A339-30A8300C9672}"/>
    <cellStyle name="Comma [0] 9 3 4 3 2" xfId="12366" xr:uid="{65464ABE-BEB9-42B6-82D8-CC2A10FA1ACE}"/>
    <cellStyle name="Comma [0] 9 3 4 3 2 2" xfId="34231" xr:uid="{A8B86F4E-A1B7-4C05-A636-5AA75C0C1EC9}"/>
    <cellStyle name="Comma [0] 9 3 4 3 3" xfId="12367" xr:uid="{353DA4EA-55EE-421F-BD3F-1917C318501E}"/>
    <cellStyle name="Comma [0] 9 3 4 3 3 2" xfId="34232" xr:uid="{66028EF2-4FDC-4C3F-BA5A-95CF4DDBF090}"/>
    <cellStyle name="Comma [0] 9 3 4 3 4" xfId="12368" xr:uid="{6E87FD7B-93C6-4E96-BAD9-3D29240D4944}"/>
    <cellStyle name="Comma [0] 9 3 4 3 4 2" xfId="34233" xr:uid="{BF75E42F-2371-40CB-9C3D-65CCD7820951}"/>
    <cellStyle name="Comma [0] 9 3 4 3 5" xfId="52505" xr:uid="{E0E2948C-40DF-487A-ADED-7944A8069DB1}"/>
    <cellStyle name="Comma [0] 9 3 4 3 6" xfId="34230" xr:uid="{017FF2DF-1921-44E8-A907-7EE20D77CE78}"/>
    <cellStyle name="Comma [0] 9 3 4 3 7" xfId="12365" xr:uid="{6768E536-9993-4BEF-8FCF-7EFF2381E937}"/>
    <cellStyle name="Comma [0] 9 3 4 4" xfId="12369" xr:uid="{686FEB9B-38C7-48F8-AFAD-6164D42A396C}"/>
    <cellStyle name="Comma [0] 9 3 4 4 2" xfId="34234" xr:uid="{33DEB00C-FD83-4D64-8B16-A2AADFE045E5}"/>
    <cellStyle name="Comma [0] 9 3 4 5" xfId="12370" xr:uid="{F175606D-C0B6-4F03-8808-2CCDC83B70AE}"/>
    <cellStyle name="Comma [0] 9 3 4 5 2" xfId="34235" xr:uid="{981C9647-7940-43BD-B909-0297003BF41E}"/>
    <cellStyle name="Comma [0] 9 3 4 6" xfId="51463" xr:uid="{892C884D-089A-49B0-9FAB-092EEC4B38A6}"/>
    <cellStyle name="Comma [0] 9 3 4 7" xfId="34224" xr:uid="{0222C195-1BCF-46B4-AD52-9453EBB3DD48}"/>
    <cellStyle name="Comma [0] 9 3 4 8" xfId="12359" xr:uid="{63A97ADA-2CD5-4270-BBB1-25F21DDB72F6}"/>
    <cellStyle name="Comma [0] 9 3 5" xfId="3408" xr:uid="{0238ED95-ADD7-493C-8C0E-7119819E321D}"/>
    <cellStyle name="Comma [0] 9 3 5 2" xfId="5414" xr:uid="{26D83BCC-BF94-4B7A-A488-3F506C917423}"/>
    <cellStyle name="Comma [0] 9 3 5 2 2" xfId="12373" xr:uid="{E7913810-C85D-48A1-990B-3CB56759257A}"/>
    <cellStyle name="Comma [0] 9 3 5 2 2 2" xfId="34238" xr:uid="{0F558162-66ED-4270-91FD-5474F80FD9F7}"/>
    <cellStyle name="Comma [0] 9 3 5 2 3" xfId="12374" xr:uid="{1D1B70DB-DD54-458C-96F4-1CCB083B3B52}"/>
    <cellStyle name="Comma [0] 9 3 5 2 3 2" xfId="34239" xr:uid="{4E788C96-37C9-4C37-93CC-4DF6BFE2E599}"/>
    <cellStyle name="Comma [0] 9 3 5 2 4" xfId="12375" xr:uid="{0550F04A-C87A-46AC-AD74-72272BC81267}"/>
    <cellStyle name="Comma [0] 9 3 5 2 4 2" xfId="34240" xr:uid="{83D46413-9B3A-4227-9221-FBC325F85BB9}"/>
    <cellStyle name="Comma [0] 9 3 5 2 5" xfId="12376" xr:uid="{17412D32-2375-4828-BE10-DFBDC024E53F}"/>
    <cellStyle name="Comma [0] 9 3 5 2 5 2" xfId="34241" xr:uid="{E41414D6-433F-47A6-944B-3FCFAFB43E8C}"/>
    <cellStyle name="Comma [0] 9 3 5 2 6" xfId="55501" xr:uid="{A826D059-56B2-4E7E-868E-B860A8DD30AD}"/>
    <cellStyle name="Comma [0] 9 3 5 2 7" xfId="34237" xr:uid="{C6F6E890-4C86-4626-AF11-6318885ADBC4}"/>
    <cellStyle name="Comma [0] 9 3 5 2 8" xfId="12372" xr:uid="{74AC55CA-7AC3-45FD-94A8-B75C83F43C26}"/>
    <cellStyle name="Comma [0] 9 3 5 3" xfId="12377" xr:uid="{594899F2-3302-4FE7-986C-889B6E4419A5}"/>
    <cellStyle name="Comma [0] 9 3 5 3 2" xfId="34242" xr:uid="{F5F917C5-44BA-4AC0-8E31-456A45F52D7C}"/>
    <cellStyle name="Comma [0] 9 3 5 4" xfId="12378" xr:uid="{24E34FE7-87A3-4651-B630-8BAF0C7C30D8}"/>
    <cellStyle name="Comma [0] 9 3 5 4 2" xfId="34243" xr:uid="{7042A61F-61DC-4D1E-974C-794888CA83A6}"/>
    <cellStyle name="Comma [0] 9 3 5 5" xfId="12379" xr:uid="{87204CBB-8DF6-47B5-B374-0F80420101B4}"/>
    <cellStyle name="Comma [0] 9 3 5 5 2" xfId="34244" xr:uid="{CF072A76-EBA9-4855-AF34-0675BF0E539A}"/>
    <cellStyle name="Comma [0] 9 3 5 6" xfId="12380" xr:uid="{B035A1E9-10D3-4604-8FD6-B672D730E34D}"/>
    <cellStyle name="Comma [0] 9 3 5 6 2" xfId="34245" xr:uid="{71177E30-958F-4CBE-BC18-49A1EE4F0A0F}"/>
    <cellStyle name="Comma [0] 9 3 5 7" xfId="53495" xr:uid="{199FE6CE-720D-4CBD-BF4B-C9FB9E35BFD9}"/>
    <cellStyle name="Comma [0] 9 3 5 8" xfId="34236" xr:uid="{F3FB8010-6C0D-4439-BACB-A796EB4C61EC}"/>
    <cellStyle name="Comma [0] 9 3 5 9" xfId="12371" xr:uid="{CAB8262F-8001-43F0-B659-B3DC59DFA6E7}"/>
    <cellStyle name="Comma [0] 9 3 6" xfId="4047" xr:uid="{DD3A4E32-2B1C-48A5-8901-C1C87038F4C9}"/>
    <cellStyle name="Comma [0] 9 3 6 2" xfId="12382" xr:uid="{2590A693-6BBB-4E74-99A0-F63EB420C2C5}"/>
    <cellStyle name="Comma [0] 9 3 6 2 2" xfId="34247" xr:uid="{98143A0B-BCF4-4BD6-9356-3BAB7F6B29EF}"/>
    <cellStyle name="Comma [0] 9 3 6 3" xfId="12383" xr:uid="{9152640D-C55F-45CA-86D1-E3F66409FAD9}"/>
    <cellStyle name="Comma [0] 9 3 6 3 2" xfId="34248" xr:uid="{B84CDCA6-4F80-4892-8BEA-77F10BA6EF50}"/>
    <cellStyle name="Comma [0] 9 3 6 4" xfId="12384" xr:uid="{3BF118D5-28ED-4828-8686-E798A4A5B0C8}"/>
    <cellStyle name="Comma [0] 9 3 6 4 2" xfId="34249" xr:uid="{E7FB3C48-8181-49EC-8C7B-0169F729213C}"/>
    <cellStyle name="Comma [0] 9 3 6 5" xfId="12385" xr:uid="{46044EF4-3E11-4093-8EF6-A65B081EEB2A}"/>
    <cellStyle name="Comma [0] 9 3 6 5 2" xfId="34250" xr:uid="{BA11F254-E70B-4237-8175-BC825CAEA878}"/>
    <cellStyle name="Comma [0] 9 3 6 6" xfId="54134" xr:uid="{9429D964-474A-4EE5-8599-66D9F62D5025}"/>
    <cellStyle name="Comma [0] 9 3 6 7" xfId="34246" xr:uid="{DE2447ED-080D-496C-826D-8C8D41A10AE7}"/>
    <cellStyle name="Comma [0] 9 3 6 8" xfId="12381" xr:uid="{5142EB83-4DA8-48EB-93BA-2689C24F0E36}"/>
    <cellStyle name="Comma [0] 9 3 7" xfId="1897" xr:uid="{AFD3652B-89B9-4124-A3AC-4C8B4C2B3A47}"/>
    <cellStyle name="Comma [0] 9 3 7 2" xfId="12387" xr:uid="{D607301B-08E4-481A-9DBC-D7B04D9F9F08}"/>
    <cellStyle name="Comma [0] 9 3 7 2 2" xfId="34252" xr:uid="{63976EA9-D2B6-4DB7-8820-1B128E185CF1}"/>
    <cellStyle name="Comma [0] 9 3 7 3" xfId="12388" xr:uid="{6DF6E5D9-CA13-4B2F-BCB9-DF8442825128}"/>
    <cellStyle name="Comma [0] 9 3 7 3 2" xfId="34253" xr:uid="{83A4B715-11D2-4D9E-9D77-011C7C681E9A}"/>
    <cellStyle name="Comma [0] 9 3 7 4" xfId="12389" xr:uid="{2E954E70-C254-4DCE-84FB-28F767D48A66}"/>
    <cellStyle name="Comma [0] 9 3 7 4 2" xfId="34254" xr:uid="{3FB09DF5-F43D-444E-B85B-52DBC0B92446}"/>
    <cellStyle name="Comma [0] 9 3 7 5" xfId="51986" xr:uid="{6A55A76B-9DF2-4AA2-912D-DA0EBEE9DDC7}"/>
    <cellStyle name="Comma [0] 9 3 7 6" xfId="34251" xr:uid="{8B21070F-E0A2-477D-9BDF-BBF0C2C32086}"/>
    <cellStyle name="Comma [0] 9 3 7 7" xfId="12386" xr:uid="{29D606CD-B2E6-4012-A133-EFCCACE89FF9}"/>
    <cellStyle name="Comma [0] 9 3 8" xfId="12390" xr:uid="{C59C0A18-39AC-475B-9C1E-60D6318DA6ED}"/>
    <cellStyle name="Comma [0] 9 3 8 2" xfId="34255" xr:uid="{339631FB-6A1D-4E15-9204-EDED00FFC4DB}"/>
    <cellStyle name="Comma [0] 9 3 9" xfId="12391" xr:uid="{766E1744-14A0-4202-B5C2-C493E6131BA9}"/>
    <cellStyle name="Comma [0] 9 3 9 2" xfId="34256" xr:uid="{721CAAB5-7CA7-4D39-BC08-AD17B7AA762F}"/>
    <cellStyle name="Comma [0] 9 4" xfId="497" xr:uid="{4F67FF9B-42BB-4D8F-B995-44A789192E63}"/>
    <cellStyle name="Comma [0] 9 4 10" xfId="34257" xr:uid="{371EFC0F-10B2-4CC3-A9E3-7071842B3A4F}"/>
    <cellStyle name="Comma [0] 9 4 11" xfId="12392" xr:uid="{0C469175-BAC2-46CA-BFC0-545286E3AD7E}"/>
    <cellStyle name="Comma [0] 9 4 2" xfId="1002" xr:uid="{6ECDCAD0-7F4E-4C88-AD66-C8141C6BDBCD}"/>
    <cellStyle name="Comma [0] 9 4 2 2" xfId="4705" xr:uid="{1ADC724B-5C47-4D65-A030-89FE11D8C355}"/>
    <cellStyle name="Comma [0] 9 4 2 2 2" xfId="12395" xr:uid="{3A1641EB-D2BF-4EAF-8F05-CEA9EE561C41}"/>
    <cellStyle name="Comma [0] 9 4 2 2 2 2" xfId="34260" xr:uid="{D72E8713-142C-4B04-B37F-A59E2DAB845B}"/>
    <cellStyle name="Comma [0] 9 4 2 2 3" xfId="12396" xr:uid="{39411677-3479-406F-AE5C-090843AD8638}"/>
    <cellStyle name="Comma [0] 9 4 2 2 3 2" xfId="34261" xr:uid="{AA4E78C5-E50B-49AD-9EB8-6D07B146F4F3}"/>
    <cellStyle name="Comma [0] 9 4 2 2 4" xfId="12397" xr:uid="{4E791CCB-5FBA-4D30-8A78-D53F6FD03E3E}"/>
    <cellStyle name="Comma [0] 9 4 2 2 4 2" xfId="34262" xr:uid="{DF617AC7-88E6-4943-A844-2BEF19571C84}"/>
    <cellStyle name="Comma [0] 9 4 2 2 5" xfId="12398" xr:uid="{24CBC46D-2686-4A39-9C4F-E10C56184831}"/>
    <cellStyle name="Comma [0] 9 4 2 2 5 2" xfId="34263" xr:uid="{B6B2664C-E4B0-4701-A938-0BB3E1FDCE63}"/>
    <cellStyle name="Comma [0] 9 4 2 2 6" xfId="54792" xr:uid="{8F9CD105-70DD-4DA2-B4A1-4B684206FEAF}"/>
    <cellStyle name="Comma [0] 9 4 2 2 7" xfId="34259" xr:uid="{5A108256-3BE0-4B56-8F17-94A6672461F2}"/>
    <cellStyle name="Comma [0] 9 4 2 2 8" xfId="12394" xr:uid="{4747DE66-3E47-4CD0-9E06-FBBA30D511AB}"/>
    <cellStyle name="Comma [0] 9 4 2 3" xfId="3040" xr:uid="{1E3692D6-C125-453C-97CD-1063C434E76A}"/>
    <cellStyle name="Comma [0] 9 4 2 3 2" xfId="12400" xr:uid="{6AB918D4-4CCD-431B-9143-774C62FD9BC1}"/>
    <cellStyle name="Comma [0] 9 4 2 3 2 2" xfId="34265" xr:uid="{C543558A-FE53-421C-A097-16D46A159CB3}"/>
    <cellStyle name="Comma [0] 9 4 2 3 3" xfId="12401" xr:uid="{590CB738-E3A4-4F8A-9D71-802B4817A88B}"/>
    <cellStyle name="Comma [0] 9 4 2 3 3 2" xfId="34266" xr:uid="{0CF8B8DF-F398-4134-848B-28A738732036}"/>
    <cellStyle name="Comma [0] 9 4 2 3 4" xfId="12402" xr:uid="{CC60AE39-040D-4F36-8F75-0CC405A52E92}"/>
    <cellStyle name="Comma [0] 9 4 2 3 4 2" xfId="34267" xr:uid="{1979BB27-48B8-4CE4-B0F6-AAC5F2A79DEB}"/>
    <cellStyle name="Comma [0] 9 4 2 3 5" xfId="53127" xr:uid="{CBA4861D-3FDE-4B9B-B161-FF910054CEAC}"/>
    <cellStyle name="Comma [0] 9 4 2 3 6" xfId="34264" xr:uid="{78F5F304-86AA-4891-824B-93379A31036B}"/>
    <cellStyle name="Comma [0] 9 4 2 3 7" xfId="12399" xr:uid="{CF7C7D1F-BE28-4BD8-B9AB-3641D82FC299}"/>
    <cellStyle name="Comma [0] 9 4 2 4" xfId="12403" xr:uid="{72A1A6F0-1AE8-42B8-B179-27E40E0A26A2}"/>
    <cellStyle name="Comma [0] 9 4 2 4 2" xfId="34268" xr:uid="{8078B491-64DF-4CDB-B5CF-038791446B51}"/>
    <cellStyle name="Comma [0] 9 4 2 5" xfId="12404" xr:uid="{D145D9F8-D2B2-457A-88F2-0A6759B9EA33}"/>
    <cellStyle name="Comma [0] 9 4 2 5 2" xfId="34269" xr:uid="{E0392EC5-1C4C-4AF4-9C15-66C52126C86B}"/>
    <cellStyle name="Comma [0] 9 4 2 6" xfId="51094" xr:uid="{2A9B1E27-E2B3-48B9-B513-81B5A04DAF7C}"/>
    <cellStyle name="Comma [0] 9 4 2 7" xfId="34258" xr:uid="{29BF9C13-2665-4705-9FC2-D1A29321DBDE}"/>
    <cellStyle name="Comma [0] 9 4 2 8" xfId="12393" xr:uid="{2FBD903A-4782-4456-8EFA-26CA1789C253}"/>
    <cellStyle name="Comma [0] 9 4 3" xfId="1496" xr:uid="{BA75624E-8DEF-4668-AFDC-496F117BA689}"/>
    <cellStyle name="Comma [0] 9 4 3 2" xfId="5138" xr:uid="{430D195D-8028-4EDA-827E-9E1A00412279}"/>
    <cellStyle name="Comma [0] 9 4 3 2 2" xfId="12407" xr:uid="{B698BE8A-73A6-43E4-BF49-2522F3A8063E}"/>
    <cellStyle name="Comma [0] 9 4 3 2 2 2" xfId="34272" xr:uid="{3A436874-0418-4747-85F4-CEC338C62A76}"/>
    <cellStyle name="Comma [0] 9 4 3 2 3" xfId="12408" xr:uid="{48FF9F66-35E7-4678-9850-E1671142049B}"/>
    <cellStyle name="Comma [0] 9 4 3 2 3 2" xfId="34273" xr:uid="{611B2F1B-A4A1-44CB-8732-9E6B71D72276}"/>
    <cellStyle name="Comma [0] 9 4 3 2 4" xfId="12409" xr:uid="{9B6C8A84-F878-47CD-BA21-5C4C3FB0670F}"/>
    <cellStyle name="Comma [0] 9 4 3 2 4 2" xfId="34274" xr:uid="{BA54E1FC-F856-4B65-A33B-612F58F006C4}"/>
    <cellStyle name="Comma [0] 9 4 3 2 5" xfId="12410" xr:uid="{2B8484AC-0D70-4313-B1EB-9C2A6F320B4F}"/>
    <cellStyle name="Comma [0] 9 4 3 2 5 2" xfId="34275" xr:uid="{165ECA19-0708-413D-B74D-A4EC15612E0B}"/>
    <cellStyle name="Comma [0] 9 4 3 2 6" xfId="55225" xr:uid="{B7A04CDF-8F8E-49A8-9830-EEA726F30668}"/>
    <cellStyle name="Comma [0] 9 4 3 2 7" xfId="34271" xr:uid="{610354BE-C994-442A-B29B-006ED2C4BDDB}"/>
    <cellStyle name="Comma [0] 9 4 3 2 8" xfId="12406" xr:uid="{EF08575F-6E65-4807-9A74-C0F8A1BC6A8B}"/>
    <cellStyle name="Comma [0] 9 4 3 3" xfId="2543" xr:uid="{B54A7111-3C45-4ED2-B888-DC91574BF1A8}"/>
    <cellStyle name="Comma [0] 9 4 3 3 2" xfId="12412" xr:uid="{26C81BFA-929B-4C51-8BA0-D939D2C05584}"/>
    <cellStyle name="Comma [0] 9 4 3 3 2 2" xfId="34277" xr:uid="{D4D0B3FA-FB85-43A0-8DB7-75C52B410EA1}"/>
    <cellStyle name="Comma [0] 9 4 3 3 3" xfId="12413" xr:uid="{51250BE2-6557-406E-BA61-43C0FDCC84B7}"/>
    <cellStyle name="Comma [0] 9 4 3 3 3 2" xfId="34278" xr:uid="{87F50189-4A1F-4CE7-924B-4CE9A6849871}"/>
    <cellStyle name="Comma [0] 9 4 3 3 4" xfId="12414" xr:uid="{6575E94D-39AF-46CE-927A-D70734E90187}"/>
    <cellStyle name="Comma [0] 9 4 3 3 4 2" xfId="34279" xr:uid="{05E7F3D3-6C0E-44EF-AF88-13F5A067BA81}"/>
    <cellStyle name="Comma [0] 9 4 3 3 5" xfId="52631" xr:uid="{B17CD717-B7C6-40BD-9921-336C79872091}"/>
    <cellStyle name="Comma [0] 9 4 3 3 6" xfId="34276" xr:uid="{2F7DE58D-B49F-4D55-B9CD-71A048B427BB}"/>
    <cellStyle name="Comma [0] 9 4 3 3 7" xfId="12411" xr:uid="{E105F544-7085-42A9-BA48-BFF570B28A20}"/>
    <cellStyle name="Comma [0] 9 4 3 4" xfId="12415" xr:uid="{FF056344-9526-4F78-8A61-DD30D7FFCD18}"/>
    <cellStyle name="Comma [0] 9 4 3 4 2" xfId="34280" xr:uid="{EE92A03A-1CAD-406F-895B-A3D40FD4279B}"/>
    <cellStyle name="Comma [0] 9 4 3 5" xfId="12416" xr:uid="{3C9A40B3-F737-452C-9666-6D6E65BE17A7}"/>
    <cellStyle name="Comma [0] 9 4 3 5 2" xfId="34281" xr:uid="{F7568B15-C3CA-4028-A1B7-8661C15DC26D}"/>
    <cellStyle name="Comma [0] 9 4 3 6" xfId="51588" xr:uid="{0DE63D47-0B18-4B7E-B3D9-FAC9091D81E4}"/>
    <cellStyle name="Comma [0] 9 4 3 7" xfId="34270" xr:uid="{60143C7B-FAD3-4191-9BD2-262AC4AE25B0}"/>
    <cellStyle name="Comma [0] 9 4 3 8" xfId="12405" xr:uid="{4F57C80E-2BDB-4FCA-AE47-CC042EDFE759}"/>
    <cellStyle name="Comma [0] 9 4 4" xfId="3535" xr:uid="{1E133264-8A53-4595-87C7-0486CE756672}"/>
    <cellStyle name="Comma [0] 9 4 4 2" xfId="5506" xr:uid="{1B7BABE7-309E-48E8-A89D-0E1753A434A4}"/>
    <cellStyle name="Comma [0] 9 4 4 2 2" xfId="12419" xr:uid="{B1BC9614-0113-4B33-8024-C3166EED7D3B}"/>
    <cellStyle name="Comma [0] 9 4 4 2 2 2" xfId="34284" xr:uid="{10256EA8-E8DE-4CB8-94C8-20FD393C0AE7}"/>
    <cellStyle name="Comma [0] 9 4 4 2 3" xfId="12420" xr:uid="{2ED6B93D-8023-4434-9A86-221A96725B39}"/>
    <cellStyle name="Comma [0] 9 4 4 2 3 2" xfId="34285" xr:uid="{3F11BC92-613A-4858-BF24-4CE0D035CB85}"/>
    <cellStyle name="Comma [0] 9 4 4 2 4" xfId="12421" xr:uid="{8C82BB3E-379C-4F1D-9B2C-6D75008ED5A6}"/>
    <cellStyle name="Comma [0] 9 4 4 2 4 2" xfId="34286" xr:uid="{D3495D1E-A6C7-4A67-987B-0F8B67456C4B}"/>
    <cellStyle name="Comma [0] 9 4 4 2 5" xfId="12422" xr:uid="{0ECEF1D1-2A47-4080-9D56-0159299CA8AD}"/>
    <cellStyle name="Comma [0] 9 4 4 2 5 2" xfId="34287" xr:uid="{83087C0A-BA8C-46F5-ACDB-78F45B4B3AFD}"/>
    <cellStyle name="Comma [0] 9 4 4 2 6" xfId="55593" xr:uid="{21F64C3E-8E19-4E6A-AC63-C402066CDA19}"/>
    <cellStyle name="Comma [0] 9 4 4 2 7" xfId="34283" xr:uid="{B3168A76-2426-4BA6-B63F-7639093EE81F}"/>
    <cellStyle name="Comma [0] 9 4 4 2 8" xfId="12418" xr:uid="{24C8CD0E-985C-47F9-BFD4-E7058927BDEF}"/>
    <cellStyle name="Comma [0] 9 4 4 3" xfId="12423" xr:uid="{61CB52A9-8701-46D4-800A-7B198B64D36C}"/>
    <cellStyle name="Comma [0] 9 4 4 3 2" xfId="34288" xr:uid="{C0090D17-CC84-4CFA-921B-61C15D2D70B1}"/>
    <cellStyle name="Comma [0] 9 4 4 4" xfId="12424" xr:uid="{1C3C3BAA-36B4-4003-B550-87D9E49176C5}"/>
    <cellStyle name="Comma [0] 9 4 4 4 2" xfId="34289" xr:uid="{2A6CC375-13AC-45A4-94D9-7F733471D625}"/>
    <cellStyle name="Comma [0] 9 4 4 5" xfId="12425" xr:uid="{A318AF06-4C23-47DC-9B6C-63FDCE63D9B2}"/>
    <cellStyle name="Comma [0] 9 4 4 5 2" xfId="34290" xr:uid="{7E0949E7-86D1-4590-99E7-78195C728040}"/>
    <cellStyle name="Comma [0] 9 4 4 6" xfId="12426" xr:uid="{69CC95F0-D8C1-4CF5-BB90-A373921DAD3E}"/>
    <cellStyle name="Comma [0] 9 4 4 6 2" xfId="34291" xr:uid="{1DFA8780-728C-4C11-9408-808DAD4683E9}"/>
    <cellStyle name="Comma [0] 9 4 4 7" xfId="53622" xr:uid="{D08A280B-D0C1-419C-B1EA-DC007E17F0F8}"/>
    <cellStyle name="Comma [0] 9 4 4 8" xfId="34282" xr:uid="{BAAAB77A-B16D-4AF7-AB63-B305B2AAE06E}"/>
    <cellStyle name="Comma [0] 9 4 4 9" xfId="12417" xr:uid="{D795604F-950C-4E9D-8D21-65495CC8D8F4}"/>
    <cellStyle name="Comma [0] 9 4 5" xfId="4208" xr:uid="{D7CCDA40-6BD8-4789-81DA-A2832C25D51A}"/>
    <cellStyle name="Comma [0] 9 4 5 2" xfId="12428" xr:uid="{B44583EB-403B-4A94-81AC-43B12E647C16}"/>
    <cellStyle name="Comma [0] 9 4 5 2 2" xfId="34293" xr:uid="{8873D8DD-7F8C-40B7-9A8B-D2F9508CD104}"/>
    <cellStyle name="Comma [0] 9 4 5 3" xfId="12429" xr:uid="{2C640635-31B0-443C-B274-3B9FFC2CD838}"/>
    <cellStyle name="Comma [0] 9 4 5 3 2" xfId="34294" xr:uid="{671A15EE-261E-4BEF-8C18-13C2BE881072}"/>
    <cellStyle name="Comma [0] 9 4 5 4" xfId="12430" xr:uid="{CB1DA4F1-11B2-4CD0-AC13-5E81B55FE6F2}"/>
    <cellStyle name="Comma [0] 9 4 5 4 2" xfId="34295" xr:uid="{F25614C2-5632-40CD-A24D-73F8C55032D1}"/>
    <cellStyle name="Comma [0] 9 4 5 5" xfId="12431" xr:uid="{727FCC23-C221-403D-B38D-4FC7DF0985B7}"/>
    <cellStyle name="Comma [0] 9 4 5 5 2" xfId="34296" xr:uid="{702A1E7D-E62D-4D07-AA62-1F5CABD2756D}"/>
    <cellStyle name="Comma [0] 9 4 5 6" xfId="54295" xr:uid="{350C9C04-B2A1-4957-990F-AF7B51C7535B}"/>
    <cellStyle name="Comma [0] 9 4 5 7" xfId="34292" xr:uid="{A054C288-E225-49EB-9949-0B78088A340B}"/>
    <cellStyle name="Comma [0] 9 4 5 8" xfId="12427" xr:uid="{4B14A9E6-F3BC-434A-AE2E-6BACD5ACF47E}"/>
    <cellStyle name="Comma [0] 9 4 6" xfId="2022" xr:uid="{C34B1CD4-3D19-4ACC-82EE-9753DDC51ABC}"/>
    <cellStyle name="Comma [0] 9 4 6 2" xfId="12433" xr:uid="{50C5F571-EFE7-4FF2-8174-D54B4405FBC6}"/>
    <cellStyle name="Comma [0] 9 4 6 2 2" xfId="34298" xr:uid="{37D046AF-766A-4BA4-B1E8-2E0D7A17EC7C}"/>
    <cellStyle name="Comma [0] 9 4 6 3" xfId="12434" xr:uid="{17AAB066-0FA6-4263-B3A8-BD84382EAD26}"/>
    <cellStyle name="Comma [0] 9 4 6 3 2" xfId="34299" xr:uid="{561BDD72-B389-4A47-ABA8-547825016F14}"/>
    <cellStyle name="Comma [0] 9 4 6 4" xfId="12435" xr:uid="{041F90F6-44ED-404E-8400-2ABE63BD6A62}"/>
    <cellStyle name="Comma [0] 9 4 6 4 2" xfId="34300" xr:uid="{AE9B3F90-4A86-4D92-A23C-8AB6CC35D49A}"/>
    <cellStyle name="Comma [0] 9 4 6 5" xfId="52111" xr:uid="{078C3A14-32A6-49E6-A703-2D075F5474A2}"/>
    <cellStyle name="Comma [0] 9 4 6 6" xfId="34297" xr:uid="{A0DCCB93-E923-4DB8-A331-C4F9691FCABA}"/>
    <cellStyle name="Comma [0] 9 4 6 7" xfId="12432" xr:uid="{65C1C3F1-AE24-4580-ABC8-48CCB6AA7726}"/>
    <cellStyle name="Comma [0] 9 4 7" xfId="12436" xr:uid="{ACE62214-919F-4D55-937A-3D24523FD8AB}"/>
    <cellStyle name="Comma [0] 9 4 7 2" xfId="34301" xr:uid="{25070897-E12F-4A80-A8E8-E50F5E36C8CB}"/>
    <cellStyle name="Comma [0] 9 4 8" xfId="12437" xr:uid="{F07CA9DD-0318-4C3A-B2E9-C80C4A5571A3}"/>
    <cellStyle name="Comma [0] 9 4 8 2" xfId="34302" xr:uid="{AE3CC00B-2551-438E-B5FC-1EF50F0B527A}"/>
    <cellStyle name="Comma [0] 9 4 9" xfId="50591" xr:uid="{2C813D60-752E-41AB-B5E7-E50CA3150341}"/>
    <cellStyle name="Comma [0] 9 5" xfId="754" xr:uid="{9A3E72D1-D1DD-4A23-A9D2-8A18C454FD5E}"/>
    <cellStyle name="Comma [0] 9 5 2" xfId="4457" xr:uid="{0C41BE1A-E21F-45A5-8F8D-788E4A4FFD27}"/>
    <cellStyle name="Comma [0] 9 5 2 2" xfId="12440" xr:uid="{BA7C30A1-611E-438E-A30E-F9C20B8F4B76}"/>
    <cellStyle name="Comma [0] 9 5 2 2 2" xfId="34305" xr:uid="{73FE8207-EB4C-4E3F-9A9B-4D1851573A9F}"/>
    <cellStyle name="Comma [0] 9 5 2 3" xfId="12441" xr:uid="{0D8A4ECB-6E0D-41BF-A2D3-3C463614EB4A}"/>
    <cellStyle name="Comma [0] 9 5 2 3 2" xfId="34306" xr:uid="{B9A06B70-8A2A-4A53-B0CA-1123930337EB}"/>
    <cellStyle name="Comma [0] 9 5 2 4" xfId="12442" xr:uid="{012BF011-599D-4122-8145-C53EA1EDABD7}"/>
    <cellStyle name="Comma [0] 9 5 2 4 2" xfId="34307" xr:uid="{13328AC1-D56A-456B-98B4-EBF0AD7D1E50}"/>
    <cellStyle name="Comma [0] 9 5 2 5" xfId="12443" xr:uid="{E9B62F54-A6B4-4938-9D63-7106E83A38C4}"/>
    <cellStyle name="Comma [0] 9 5 2 5 2" xfId="34308" xr:uid="{57FD01EB-CB97-40F8-A2DF-32A898C81D85}"/>
    <cellStyle name="Comma [0] 9 5 2 6" xfId="54544" xr:uid="{974C2405-BD27-43D1-98D9-B0D1B8E677F0}"/>
    <cellStyle name="Comma [0] 9 5 2 7" xfId="34304" xr:uid="{6E131379-102A-485D-8171-94C7C5F836F6}"/>
    <cellStyle name="Comma [0] 9 5 2 8" xfId="12439" xr:uid="{AE39872E-32B2-43C1-8567-63E97A18F382}"/>
    <cellStyle name="Comma [0] 9 5 3" xfId="2792" xr:uid="{D2CDDF6E-01CF-4A75-9A98-4AEB67DD0ECC}"/>
    <cellStyle name="Comma [0] 9 5 3 2" xfId="12445" xr:uid="{CBD800FB-34D3-41BC-B44D-87679A9838E6}"/>
    <cellStyle name="Comma [0] 9 5 3 2 2" xfId="34310" xr:uid="{CEDD02F7-5852-48F1-B31D-FE6AE68C6643}"/>
    <cellStyle name="Comma [0] 9 5 3 3" xfId="12446" xr:uid="{58B58263-3551-4A00-BCA1-30EB9CB72D1E}"/>
    <cellStyle name="Comma [0] 9 5 3 3 2" xfId="34311" xr:uid="{4A67F877-40F5-48EE-B2F0-3EC6D867EAD2}"/>
    <cellStyle name="Comma [0] 9 5 3 4" xfId="12447" xr:uid="{5E230C23-F60D-4EB7-A9C7-B28E3AE5CFD2}"/>
    <cellStyle name="Comma [0] 9 5 3 4 2" xfId="34312" xr:uid="{F24C526D-9088-4F34-8D97-51728FCE3C02}"/>
    <cellStyle name="Comma [0] 9 5 3 5" xfId="52879" xr:uid="{C0B1BA3C-484D-46D8-BA57-2AFFE6379662}"/>
    <cellStyle name="Comma [0] 9 5 3 6" xfId="34309" xr:uid="{5AA4FB51-3710-4154-AAB8-803118FFA2FA}"/>
    <cellStyle name="Comma [0] 9 5 3 7" xfId="12444" xr:uid="{65A55034-BADF-4457-8E0D-E1A9F85E4DCF}"/>
    <cellStyle name="Comma [0] 9 5 4" xfId="12448" xr:uid="{99D9FF07-AA89-4D7A-A1EB-3462F27BC16D}"/>
    <cellStyle name="Comma [0] 9 5 4 2" xfId="34313" xr:uid="{B5D0ADF5-AC7D-4597-BF41-E3FBB6EFFEDF}"/>
    <cellStyle name="Comma [0] 9 5 5" xfId="12449" xr:uid="{CE4E56EE-7251-44D6-85FB-850AFA06A10B}"/>
    <cellStyle name="Comma [0] 9 5 5 2" xfId="34314" xr:uid="{F390449D-2C51-4BBA-888E-A964D5FCF1DB}"/>
    <cellStyle name="Comma [0] 9 5 6" xfId="50846" xr:uid="{5491EFD0-EB33-4CFF-8990-85E42044A017}"/>
    <cellStyle name="Comma [0] 9 5 7" xfId="34303" xr:uid="{A4343AEA-4C30-4059-91D9-8E1729E4198F}"/>
    <cellStyle name="Comma [0] 9 5 8" xfId="12438" xr:uid="{09C5A8AB-84DA-4023-B622-BB1A5945757D}"/>
    <cellStyle name="Comma [0] 9 6" xfId="1249" xr:uid="{B6BD7AB9-DC4D-4F5E-A290-8D90DB8C9AB4}"/>
    <cellStyle name="Comma [0] 9 6 2" xfId="4955" xr:uid="{96E4C669-F963-441C-A0A5-5AAD1EF81326}"/>
    <cellStyle name="Comma [0] 9 6 2 2" xfId="12452" xr:uid="{1B0C89D6-D2BA-4B3B-9A04-675B5DFFAE5F}"/>
    <cellStyle name="Comma [0] 9 6 2 2 2" xfId="34317" xr:uid="{6FFFD73C-D983-4E52-8414-1DB680E60DEF}"/>
    <cellStyle name="Comma [0] 9 6 2 3" xfId="12453" xr:uid="{F63F8E80-D929-4934-A43E-9554168DFC20}"/>
    <cellStyle name="Comma [0] 9 6 2 3 2" xfId="34318" xr:uid="{737C5DA8-3EC5-4771-B558-38B132AE7D16}"/>
    <cellStyle name="Comma [0] 9 6 2 4" xfId="12454" xr:uid="{A9ED1AB5-E29E-43A5-AE9B-04A389EC9B06}"/>
    <cellStyle name="Comma [0] 9 6 2 4 2" xfId="34319" xr:uid="{C3DCAD02-1A90-4AD0-8B57-23FB4C740A72}"/>
    <cellStyle name="Comma [0] 9 6 2 5" xfId="12455" xr:uid="{1EB065A2-E62E-4D89-A33E-C332817FD70A}"/>
    <cellStyle name="Comma [0] 9 6 2 5 2" xfId="34320" xr:uid="{2AEA14B5-3281-4E58-84DB-D364B6A9E0E1}"/>
    <cellStyle name="Comma [0] 9 6 2 6" xfId="55042" xr:uid="{8EABD52F-9271-4F64-8F99-A45AD252B345}"/>
    <cellStyle name="Comma [0] 9 6 2 7" xfId="34316" xr:uid="{75685F8C-182E-416E-A752-BD876BA10974}"/>
    <cellStyle name="Comma [0] 9 6 2 8" xfId="12451" xr:uid="{12BCCA50-D10E-4DFD-9525-B0E34787B586}"/>
    <cellStyle name="Comma [0] 9 6 3" xfId="2294" xr:uid="{0C7F318C-81E3-42BD-8F07-D54CC6B90E0F}"/>
    <cellStyle name="Comma [0] 9 6 3 2" xfId="12457" xr:uid="{461B05E3-F7A3-43D9-988F-916B025E505F}"/>
    <cellStyle name="Comma [0] 9 6 3 2 2" xfId="34322" xr:uid="{FE68B0D7-E553-44EB-B9F7-649FAC3B8A40}"/>
    <cellStyle name="Comma [0] 9 6 3 3" xfId="12458" xr:uid="{F2B33CFA-E912-4179-AD68-2FF15DBEC728}"/>
    <cellStyle name="Comma [0] 9 6 3 3 2" xfId="34323" xr:uid="{D4C2993A-45C0-40A5-8AD6-7B0694475FD4}"/>
    <cellStyle name="Comma [0] 9 6 3 4" xfId="12459" xr:uid="{3F632A20-798B-4478-84B0-8664BF0FDF12}"/>
    <cellStyle name="Comma [0] 9 6 3 4 2" xfId="34324" xr:uid="{6E3C5577-3CA0-4707-ADE6-B4C767A02884}"/>
    <cellStyle name="Comma [0] 9 6 3 5" xfId="52382" xr:uid="{BF2FB82F-B071-4438-9F72-B100D2C5E952}"/>
    <cellStyle name="Comma [0] 9 6 3 6" xfId="34321" xr:uid="{A8CF549D-52C7-4985-8D27-BCC2EC0F6401}"/>
    <cellStyle name="Comma [0] 9 6 3 7" xfId="12456" xr:uid="{D2CBD57D-407C-4436-8B3B-67DF96EA32B0}"/>
    <cellStyle name="Comma [0] 9 6 4" xfId="12460" xr:uid="{FFCA99D0-D61C-4182-93AA-1D7A4D1626C5}"/>
    <cellStyle name="Comma [0] 9 6 4 2" xfId="34325" xr:uid="{4CF7E537-7BEC-40E0-B849-27028034A15B}"/>
    <cellStyle name="Comma [0] 9 6 5" xfId="12461" xr:uid="{80D06916-C581-48C6-9865-91FC1663687B}"/>
    <cellStyle name="Comma [0] 9 6 5 2" xfId="34326" xr:uid="{F7EA1A95-2562-4B49-93BB-60823134A9F5}"/>
    <cellStyle name="Comma [0] 9 6 6" xfId="51341" xr:uid="{2F1DB09C-6B45-461C-9799-001E5DE4FC83}"/>
    <cellStyle name="Comma [0] 9 6 7" xfId="34315" xr:uid="{1DBDDCBF-BEEE-4139-B876-F1B0F2F367C5}"/>
    <cellStyle name="Comma [0] 9 6 8" xfId="12450" xr:uid="{7B24CFB9-188D-4353-91E2-0D24EF2FB112}"/>
    <cellStyle name="Comma [0] 9 7" xfId="3286" xr:uid="{07DC7F5F-9DCA-42D5-8294-DEE74487ED36}"/>
    <cellStyle name="Comma [0] 9 7 2" xfId="5322" xr:uid="{18E66C07-576E-4692-955E-CADCA2637193}"/>
    <cellStyle name="Comma [0] 9 7 2 2" xfId="12464" xr:uid="{8FF7D572-0974-4289-9487-4E32C3196F7A}"/>
    <cellStyle name="Comma [0] 9 7 2 2 2" xfId="34329" xr:uid="{F8C04914-00F3-4355-BFDE-F731144C6A7A}"/>
    <cellStyle name="Comma [0] 9 7 2 3" xfId="12465" xr:uid="{4675A431-9C69-4DCB-AB54-8F1935564D8F}"/>
    <cellStyle name="Comma [0] 9 7 2 3 2" xfId="34330" xr:uid="{577019EE-0CBE-43CE-9CCA-B9249A3F3E42}"/>
    <cellStyle name="Comma [0] 9 7 2 4" xfId="12466" xr:uid="{A0FBE64D-5BD8-48DA-83A2-B815776FF86B}"/>
    <cellStyle name="Comma [0] 9 7 2 4 2" xfId="34331" xr:uid="{4D1B9123-9E39-4805-8F25-D8BF91493F9D}"/>
    <cellStyle name="Comma [0] 9 7 2 5" xfId="12467" xr:uid="{25913FD7-E02F-406B-9048-ADC1871F0923}"/>
    <cellStyle name="Comma [0] 9 7 2 5 2" xfId="34332" xr:uid="{9BDA07D0-E5CA-49AC-BB58-169446A8E949}"/>
    <cellStyle name="Comma [0] 9 7 2 6" xfId="55409" xr:uid="{71EFB5BE-5823-4371-8472-C01DF283365D}"/>
    <cellStyle name="Comma [0] 9 7 2 7" xfId="34328" xr:uid="{2422E0EA-6FA9-402E-96FB-993FAB30C5A5}"/>
    <cellStyle name="Comma [0] 9 7 2 8" xfId="12463" xr:uid="{BA6F5C5A-812D-4CEB-8BB9-E17ED32206B2}"/>
    <cellStyle name="Comma [0] 9 7 3" xfId="12468" xr:uid="{C3C41BC8-BDD8-404D-8505-B0CAE162DE2E}"/>
    <cellStyle name="Comma [0] 9 7 3 2" xfId="34333" xr:uid="{4B92BE9A-6957-4D94-93B3-C160F8D1572A}"/>
    <cellStyle name="Comma [0] 9 7 4" xfId="12469" xr:uid="{ABF00F6E-2FB7-4F74-AD15-40CA976BA6D6}"/>
    <cellStyle name="Comma [0] 9 7 4 2" xfId="34334" xr:uid="{D00A26BF-1AB3-4911-9B65-D1019DD1351D}"/>
    <cellStyle name="Comma [0] 9 7 5" xfId="12470" xr:uid="{AD7B1060-358D-464B-A2CD-2B08E9EE668B}"/>
    <cellStyle name="Comma [0] 9 7 5 2" xfId="34335" xr:uid="{7CD29ABB-05FE-4609-A27E-5B136C81B585}"/>
    <cellStyle name="Comma [0] 9 7 6" xfId="12471" xr:uid="{07E9CF2D-1543-4D84-B797-F82EC12B9132}"/>
    <cellStyle name="Comma [0] 9 7 6 2" xfId="34336" xr:uid="{30A269EE-861A-4156-A5CC-6DB457A0E76F}"/>
    <cellStyle name="Comma [0] 9 7 7" xfId="53373" xr:uid="{CD1CC711-1FCC-4F53-ABBF-84E81F8B5EA8}"/>
    <cellStyle name="Comma [0] 9 7 8" xfId="34327" xr:uid="{DCAE1997-5711-4B28-8B7F-32087FAAF07F}"/>
    <cellStyle name="Comma [0] 9 7 9" xfId="12462" xr:uid="{0FFEC9C4-BAE6-4165-BDD3-46C49A132BA7}"/>
    <cellStyle name="Comma [0] 9 8" xfId="3862" xr:uid="{940D937A-4102-4A09-96DF-EC872ABE58C9}"/>
    <cellStyle name="Comma [0] 9 8 2" xfId="12473" xr:uid="{6A1E7805-7BCC-483E-8DCD-F312E6643D4D}"/>
    <cellStyle name="Comma [0] 9 8 2 2" xfId="34338" xr:uid="{AA6DA4B6-C25C-466C-8E17-87B1E5E2115D}"/>
    <cellStyle name="Comma [0] 9 8 3" xfId="12474" xr:uid="{DEFD3F53-6396-4EBD-A5AD-DCEEB834C245}"/>
    <cellStyle name="Comma [0] 9 8 3 2" xfId="34339" xr:uid="{B2D747FC-E804-4A6A-BD8C-FC8783AC71AB}"/>
    <cellStyle name="Comma [0] 9 8 4" xfId="12475" xr:uid="{1ABC591A-AB7E-470F-B0E4-4EAA90EE73DD}"/>
    <cellStyle name="Comma [0] 9 8 4 2" xfId="34340" xr:uid="{CDEC64BF-B6D3-440E-B90F-891FF4937E1D}"/>
    <cellStyle name="Comma [0] 9 8 5" xfId="12476" xr:uid="{DED23469-AF75-409C-B54F-997FE6487F1C}"/>
    <cellStyle name="Comma [0] 9 8 5 2" xfId="34341" xr:uid="{2BCCFC4B-11ED-48D0-885F-C2C4A5CFE117}"/>
    <cellStyle name="Comma [0] 9 8 6" xfId="53949" xr:uid="{E6B255FB-2AE4-4F44-BA7D-3DA3AE43686B}"/>
    <cellStyle name="Comma [0] 9 8 7" xfId="34337" xr:uid="{B7830861-D92A-4D04-B27D-2E742914E434}"/>
    <cellStyle name="Comma [0] 9 8 8" xfId="12472" xr:uid="{B8418329-B1B1-4CBA-8018-B0751CAE0F9A}"/>
    <cellStyle name="Comma [0] 9 9" xfId="1774" xr:uid="{E946956F-A247-4686-B41E-BB3F194C7460}"/>
    <cellStyle name="Comma [0] 9 9 2" xfId="12478" xr:uid="{EE40F74C-8EA4-4AC1-942D-664D35369529}"/>
    <cellStyle name="Comma [0] 9 9 2 2" xfId="34343" xr:uid="{D9C2FFC0-28AC-4161-8B73-98A32DA202EB}"/>
    <cellStyle name="Comma [0] 9 9 3" xfId="12479" xr:uid="{4E1A9835-9AC3-48DA-A20A-1C44986EC174}"/>
    <cellStyle name="Comma [0] 9 9 3 2" xfId="34344" xr:uid="{A7DAA9A6-1038-4585-A839-035912977B08}"/>
    <cellStyle name="Comma [0] 9 9 4" xfId="12480" xr:uid="{3A082A15-AF7D-42B8-9079-02FB2B7EB325}"/>
    <cellStyle name="Comma [0] 9 9 4 2" xfId="34345" xr:uid="{2B6D33F4-5067-46E9-A17E-7077975A2FF3}"/>
    <cellStyle name="Comma [0] 9 9 5" xfId="51863" xr:uid="{B7693732-8B08-464C-B942-374CC6BCE39B}"/>
    <cellStyle name="Comma [0] 9 9 6" xfId="34342" xr:uid="{33A2E64E-F4F5-470A-9785-DAD3293B986D}"/>
    <cellStyle name="Comma [0] 9 9 7" xfId="12477" xr:uid="{7AD53C0D-4D68-464D-BDE0-89ACE9CE87E7}"/>
    <cellStyle name="Comma 10" xfId="52" xr:uid="{21069060-3A36-48DF-9241-475F3C32FC3E}"/>
    <cellStyle name="Comma 10 2" xfId="181" xr:uid="{67DCDB3F-EFB8-43FB-BFD9-BD2A5C96EFD7}"/>
    <cellStyle name="Comma 10 2 10" xfId="12481" xr:uid="{B2F7E710-6B8C-4E7F-B3AC-7BCEFC580F2A}"/>
    <cellStyle name="Comma 10 2 10 2" xfId="34348" xr:uid="{6736EFA1-114E-4EA8-8949-9B094CADF72B}"/>
    <cellStyle name="Comma 10 2 11" xfId="50278" xr:uid="{5C47BDA5-025C-42B5-9562-2328105D8BA3}"/>
    <cellStyle name="Comma 10 2 12" xfId="34347" xr:uid="{D921C4BB-5CED-4CA5-8264-A9C914F34EAF}"/>
    <cellStyle name="Comma 10 2 2" xfId="369" xr:uid="{935A99A4-D4AA-448A-8066-F6A41D6E8E0F}"/>
    <cellStyle name="Comma 10 2 2 10" xfId="50465" xr:uid="{4621BA6B-8936-4AB2-B247-59C7642E170E}"/>
    <cellStyle name="Comma 10 2 2 11" xfId="34349" xr:uid="{021F546B-0291-49FA-BDBF-FAA83A1B477F}"/>
    <cellStyle name="Comma 10 2 2 2" xfId="645" xr:uid="{6848CA38-B802-456C-9F7F-E7CCC9C3220F}"/>
    <cellStyle name="Comma 10 2 2 2 10" xfId="34350" xr:uid="{B12E0FFE-0B9D-412D-AE94-403C3B7F3E42}"/>
    <cellStyle name="Comma 10 2 2 2 2" xfId="1150" xr:uid="{6F3967F6-2DFB-4F4E-9EC6-B433A9BF5D5B}"/>
    <cellStyle name="Comma 10 2 2 2 2 2" xfId="4853" xr:uid="{92DB0C11-33F0-48FF-814E-08DE9A58AECC}"/>
    <cellStyle name="Comma 10 2 2 2 2 2 2" xfId="6" xr:uid="{00000000-0005-0000-0000-000003000000}"/>
    <cellStyle name="Comma 10 2 2 2 2 2 2 2" xfId="34353" xr:uid="{9BD28EA5-A492-4B33-9C24-4A8F9816DA1D}"/>
    <cellStyle name="Comma 10 2 2 2 2 2 2 3" xfId="12482" xr:uid="{AF4BAF06-FC21-4666-B900-D0A45C88EEB1}"/>
    <cellStyle name="Comma 10 2 2 2 2 2 3" xfId="12483" xr:uid="{AEF99A8D-0272-46E7-939C-344DE6E84517}"/>
    <cellStyle name="Comma 10 2 2 2 2 2 3 2" xfId="34354" xr:uid="{96DFE73B-3BC3-416E-8209-BF32402BE93C}"/>
    <cellStyle name="Comma 10 2 2 2 2 2 4" xfId="12484" xr:uid="{D6A461E3-C3D7-4461-9535-EDCC80EBEA97}"/>
    <cellStyle name="Comma 10 2 2 2 2 2 4 2" xfId="34355" xr:uid="{ECB247DC-4231-4B7D-9DF4-3C900D6DBC4A}"/>
    <cellStyle name="Comma 10 2 2 2 2 2 5" xfId="54940" xr:uid="{9D9E84F4-064B-4D55-BDF7-9E3BD331234B}"/>
    <cellStyle name="Comma 10 2 2 2 2 2 6" xfId="34352" xr:uid="{C3FB7532-7EC7-47C0-9E2D-1216B1AFBEE9}"/>
    <cellStyle name="Comma 10 2 2 2 2 3" xfId="3188" xr:uid="{7417FA26-306C-4725-9817-7070CC892DFE}"/>
    <cellStyle name="Comma 10 2 2 2 2 3 2" xfId="12486" xr:uid="{AC103DE3-75AA-4887-BC0A-A9E8EB43D78F}"/>
    <cellStyle name="Comma 10 2 2 2 2 3 2 2" xfId="34357" xr:uid="{3AE840EA-1C5C-47C4-8302-6F5D4F8C1FE9}"/>
    <cellStyle name="Comma 10 2 2 2 2 3 3" xfId="12487" xr:uid="{F958BE20-A478-4871-B52D-EE94EB4EF7F5}"/>
    <cellStyle name="Comma 10 2 2 2 2 3 3 2" xfId="34358" xr:uid="{4953547A-A052-442E-979F-C049421FB43B}"/>
    <cellStyle name="Comma 10 2 2 2 2 3 4" xfId="12488" xr:uid="{154F2FD8-7465-4A56-B076-C86CA8C91204}"/>
    <cellStyle name="Comma 10 2 2 2 2 3 4 2" xfId="34359" xr:uid="{1FD07EE0-1C16-4D63-A15D-248DBCC8F4D8}"/>
    <cellStyle name="Comma 10 2 2 2 2 3 5" xfId="53275" xr:uid="{D9150891-D3EA-4B32-B090-8AA8C3BB42CF}"/>
    <cellStyle name="Comma 10 2 2 2 2 3 6" xfId="34356" xr:uid="{87467407-98AC-4F1B-AB98-D6308B615448}"/>
    <cellStyle name="Comma 10 2 2 2 2 3 7" xfId="12485" xr:uid="{2C9FE813-A6A9-4F4B-A1F6-0A0F7129EEE4}"/>
    <cellStyle name="Comma 10 2 2 2 2 4" xfId="14" xr:uid="{ADADBF6F-DC5B-425D-9E90-DFA9C25F7739}"/>
    <cellStyle name="Comma 10 2 2 2 2 4 2" xfId="34360" xr:uid="{6CFA90EC-F4FE-4910-8CCA-5F71DD12B63E}"/>
    <cellStyle name="Comma 10 2 2 2 2 5" xfId="12489" xr:uid="{BFC804D7-92B1-4A1F-A8A3-3D8E417A2EFB}"/>
    <cellStyle name="Comma 10 2 2 2 2 5 2" xfId="34361" xr:uid="{8BD74D1F-F2A9-4C0A-A13F-15736FE93049}"/>
    <cellStyle name="Comma 10 2 2 2 2 6" xfId="51242" xr:uid="{5CF7675D-A173-4914-B105-533EA73E707F}"/>
    <cellStyle name="Comma 10 2 2 2 2 7" xfId="34351" xr:uid="{2F62AD02-AF32-4C08-AE30-391980BA0005}"/>
    <cellStyle name="Comma 10 2 2 2 3" xfId="1644" xr:uid="{F665127C-3599-4ECC-ADCA-B17CDAA3D04C}"/>
    <cellStyle name="Comma 10 2 2 2 3 2" xfId="2691" xr:uid="{B0619576-BF6E-487C-BA3A-EB4E457159AF}"/>
    <cellStyle name="Comma 10 2 2 2 3 2 2" xfId="12491" xr:uid="{EED049CF-115F-4C43-98A8-0C67570C5576}"/>
    <cellStyle name="Comma 10 2 2 2 3 2 2 2" xfId="34364" xr:uid="{AA1A0307-7966-4134-9879-A9D252873B36}"/>
    <cellStyle name="Comma 10 2 2 2 3 2 3" xfId="12492" xr:uid="{F37113A8-E5A3-44CD-84A3-4617D1E8FA2C}"/>
    <cellStyle name="Comma 10 2 2 2 3 2 3 2" xfId="34365" xr:uid="{F587B932-7CA4-4DFD-A182-D14F2EDA69E7}"/>
    <cellStyle name="Comma 10 2 2 2 3 2 4" xfId="12493" xr:uid="{26F98B35-5F07-42E5-8478-710FF1B84407}"/>
    <cellStyle name="Comma 10 2 2 2 3 2 4 2" xfId="34366" xr:uid="{C15CC2FB-9304-40E9-B6CC-42721F5A2F9A}"/>
    <cellStyle name="Comma 10 2 2 2 3 2 5" xfId="52779" xr:uid="{F2D8C7E6-266F-45EB-8ACD-8DD1E9D8E33F}"/>
    <cellStyle name="Comma 10 2 2 2 3 2 6" xfId="34363" xr:uid="{DFF8FA78-FA3F-4FE4-A458-7FEA6F3F7D60}"/>
    <cellStyle name="Comma 10 2 2 2 3 2 7" xfId="12490" xr:uid="{0199612F-A6B3-4097-A91A-71062A9DBD94}"/>
    <cellStyle name="Comma 10 2 2 2 3 3" xfId="12494" xr:uid="{4EC48D21-9B3B-4D03-947C-DB6B1A3BD837}"/>
    <cellStyle name="Comma 10 2 2 2 3 3 2" xfId="34367" xr:uid="{3E55281C-B2A1-41C6-917E-19ABB28E0884}"/>
    <cellStyle name="Comma 10 2 2 2 3 4" xfId="12495" xr:uid="{6F889715-4338-4AD9-A3BC-D365F7FFE8F4}"/>
    <cellStyle name="Comma 10 2 2 2 3 4 2" xfId="34368" xr:uid="{1DC6EAB8-9858-4F52-9B23-45CEF5744DF1}"/>
    <cellStyle name="Comma 10 2 2 2 3 5" xfId="51736" xr:uid="{2877382A-6A95-4726-A26E-B5E225B650AE}"/>
    <cellStyle name="Comma 10 2 2 2 3 6" xfId="34362" xr:uid="{CA72503A-C7C6-4911-B98F-83C986131F04}"/>
    <cellStyle name="Comma 10 2 2 2 4" xfId="3683" xr:uid="{E8F46391-1C70-4440-9415-ADAA3197CD4A}"/>
    <cellStyle name="Comma 10 2 2 2 4 2" xfId="12496" xr:uid="{7EB4DD2F-5AF6-4472-8EC5-44243312CA41}"/>
    <cellStyle name="Comma 10 2 2 2 4 2 2" xfId="34370" xr:uid="{51529A59-80AC-4671-AF8E-61EF5DE71DCD}"/>
    <cellStyle name="Comma 10 2 2 2 4 3" xfId="12497" xr:uid="{7018BEBF-BD79-405B-AC46-E13BD3EEEF4E}"/>
    <cellStyle name="Comma 10 2 2 2 4 3 2" xfId="34371" xr:uid="{A5464D47-6AF1-4586-AAE6-19751881BC42}"/>
    <cellStyle name="Comma 10 2 2 2 4 4" xfId="12498" xr:uid="{1122AAFC-9B4B-48A1-9086-C3BA84C2DDA5}"/>
    <cellStyle name="Comma 10 2 2 2 4 4 2" xfId="34372" xr:uid="{547FF547-2595-4540-B986-8A8F2E06C374}"/>
    <cellStyle name="Comma 10 2 2 2 4 5" xfId="53770" xr:uid="{1158B2A5-D1FC-4747-8F97-0BF6DA52DBBD}"/>
    <cellStyle name="Comma 10 2 2 2 4 6" xfId="34369" xr:uid="{1F97E277-8A66-4536-876E-ADE7F2519B6C}"/>
    <cellStyle name="Comma 10 2 2 2 5" xfId="4356" xr:uid="{A8FC922B-8358-4BBB-ADAC-EE3FC0217A88}"/>
    <cellStyle name="Comma 10 2 2 2 5 2" xfId="12499" xr:uid="{7280CAE7-775D-4161-8B41-83738A127AF7}"/>
    <cellStyle name="Comma 10 2 2 2 5 2 2" xfId="34374" xr:uid="{A9849077-B68E-431B-9932-14563FAD1A91}"/>
    <cellStyle name="Comma 10 2 2 2 5 3" xfId="12500" xr:uid="{CD363C61-E31A-4AB9-828C-8FD1B7307B52}"/>
    <cellStyle name="Comma 10 2 2 2 5 3 2" xfId="34375" xr:uid="{94B3C11F-449F-4491-A87C-31A3913991A9}"/>
    <cellStyle name="Comma 10 2 2 2 5 4" xfId="12501" xr:uid="{522D6479-D5D8-4539-8901-1369CE397BFF}"/>
    <cellStyle name="Comma 10 2 2 2 5 4 2" xfId="34376" xr:uid="{2C3C91DF-9056-44F6-952B-205ABCCA48A8}"/>
    <cellStyle name="Comma 10 2 2 2 5 5" xfId="54443" xr:uid="{C8B554E3-4410-4CF0-9369-007C52386FBF}"/>
    <cellStyle name="Comma 10 2 2 2 5 6" xfId="34373" xr:uid="{C040C925-17DF-4B08-9ACB-484A1E9C4698}"/>
    <cellStyle name="Comma 10 2 2 2 6" xfId="2170" xr:uid="{21289E9C-7B8C-4321-9AC0-C6C9B1F142FE}"/>
    <cellStyle name="Comma 10 2 2 2 6 2" xfId="12503" xr:uid="{214FD0FA-356C-431F-8134-5BF48C47129B}"/>
    <cellStyle name="Comma 10 2 2 2 6 2 2" xfId="34378" xr:uid="{20F09D75-A64E-461C-AABA-A600DBF4A0CA}"/>
    <cellStyle name="Comma 10 2 2 2 6 3" xfId="12504" xr:uid="{8149D132-D7DE-4894-B950-2E049C6CFCCA}"/>
    <cellStyle name="Comma 10 2 2 2 6 3 2" xfId="34379" xr:uid="{C611C0F7-8361-4B98-AFEA-D930BC8B2843}"/>
    <cellStyle name="Comma 10 2 2 2 6 4" xfId="12505" xr:uid="{EE3B6982-81C5-40B6-94B5-CF9B2C78C149}"/>
    <cellStyle name="Comma 10 2 2 2 6 4 2" xfId="34380" xr:uid="{35222860-73CE-414B-8EFE-29A6263C4C72}"/>
    <cellStyle name="Comma 10 2 2 2 6 5" xfId="52259" xr:uid="{D47F7B15-CD86-4EA8-84CD-E078CBFF1B35}"/>
    <cellStyle name="Comma 10 2 2 2 6 6" xfId="34377" xr:uid="{753E6975-D8D4-4119-B771-0FB269F2D077}"/>
    <cellStyle name="Comma 10 2 2 2 6 7" xfId="12502" xr:uid="{FFB71373-04F5-46E1-A4AD-0CAEA1561621}"/>
    <cellStyle name="Comma 10 2 2 2 7" xfId="12506" xr:uid="{13300A4F-4309-4A84-84BE-B016BCB40AE2}"/>
    <cellStyle name="Comma 10 2 2 2 7 2" xfId="34381" xr:uid="{01B688C7-1354-44AA-8E9F-30C1BB45FF27}"/>
    <cellStyle name="Comma 10 2 2 2 8" xfId="12507" xr:uid="{29D7CFEC-2BF7-4069-99BB-BA64633AA064}"/>
    <cellStyle name="Comma 10 2 2 2 8 2" xfId="34382" xr:uid="{64F3FDF2-2D97-41C8-BDF2-1336CAE73980}"/>
    <cellStyle name="Comma 10 2 2 2 9" xfId="50739" xr:uid="{0DC91ED7-1D30-4DAC-86D6-4ED1830717AF}"/>
    <cellStyle name="Comma 10 2 2 3" xfId="902" xr:uid="{6911C310-97A4-4996-8C60-B6C12B66A656}"/>
    <cellStyle name="Comma 10 2 2 3 2" xfId="4605" xr:uid="{227A0B61-7BB9-465F-BFD3-00A0187007D6}"/>
    <cellStyle name="Comma 10 2 2 3 2 2" xfId="12508" xr:uid="{957C8F69-693B-43C4-93A4-78B6EC1D44AD}"/>
    <cellStyle name="Comma 10 2 2 3 2 2 2" xfId="34385" xr:uid="{616A74A3-AFD0-447A-B081-B33E138DF286}"/>
    <cellStyle name="Comma 10 2 2 3 2 3" xfId="12509" xr:uid="{0E4D9CFC-F86F-4DB7-BC02-E04AFB4555ED}"/>
    <cellStyle name="Comma 10 2 2 3 2 3 2" xfId="34386" xr:uid="{FE9BF6A3-78F8-4852-8161-A79A029D654F}"/>
    <cellStyle name="Comma 10 2 2 3 2 4" xfId="12510" xr:uid="{0FA0448F-CE30-4242-A84F-615AAFEADBB8}"/>
    <cellStyle name="Comma 10 2 2 3 2 4 2" xfId="34387" xr:uid="{631FE67D-D1EE-43F7-A381-914F29F52FAE}"/>
    <cellStyle name="Comma 10 2 2 3 2 5" xfId="54692" xr:uid="{54F9E07E-9D44-485A-B349-74B4F6001301}"/>
    <cellStyle name="Comma 10 2 2 3 2 6" xfId="34384" xr:uid="{97932D3F-5068-4161-A459-E51344A948AC}"/>
    <cellStyle name="Comma 10 2 2 3 3" xfId="2940" xr:uid="{01862BAE-3BE3-49E4-A980-C8CB89F6CE7F}"/>
    <cellStyle name="Comma 10 2 2 3 3 2" xfId="12512" xr:uid="{CA228F6D-67B5-49B1-93B4-94850267E6F3}"/>
    <cellStyle name="Comma 10 2 2 3 3 2 2" xfId="34389" xr:uid="{13FCC85B-B60B-4A94-80E1-C435785AB8BE}"/>
    <cellStyle name="Comma 10 2 2 3 3 3" xfId="12513" xr:uid="{EB23E8CE-344A-4B3A-BAC9-8477B74FA24E}"/>
    <cellStyle name="Comma 10 2 2 3 3 3 2" xfId="34390" xr:uid="{01FBA5BF-6684-4CBB-A4B0-71636925F21D}"/>
    <cellStyle name="Comma 10 2 2 3 3 4" xfId="12514" xr:uid="{DAB9D9FA-C719-493C-9317-E79851F31342}"/>
    <cellStyle name="Comma 10 2 2 3 3 4 2" xfId="34391" xr:uid="{44E75EFA-4628-4BE3-B7CF-FBBC6ED511ED}"/>
    <cellStyle name="Comma 10 2 2 3 3 5" xfId="53027" xr:uid="{7BB175F1-643B-4418-8CF2-989E01357FEF}"/>
    <cellStyle name="Comma 10 2 2 3 3 6" xfId="34388" xr:uid="{5A545FBF-F0F9-48A8-AC3B-3989FA58FE20}"/>
    <cellStyle name="Comma 10 2 2 3 3 7" xfId="12511" xr:uid="{3329319E-AECA-4545-B5F9-2A627219A25A}"/>
    <cellStyle name="Comma 10 2 2 3 4" xfId="12515" xr:uid="{43EA89ED-DC61-4998-9617-B407B9E0FC32}"/>
    <cellStyle name="Comma 10 2 2 3 4 2" xfId="34392" xr:uid="{639DF968-7825-435F-8933-2FB2CDB0F87C}"/>
    <cellStyle name="Comma 10 2 2 3 5" xfId="12516" xr:uid="{0510235C-48DE-4F10-9D2D-7A9D436A1B07}"/>
    <cellStyle name="Comma 10 2 2 3 5 2" xfId="34393" xr:uid="{F5A61FEF-AA01-4C41-9437-17405CBB25C2}"/>
    <cellStyle name="Comma 10 2 2 3 6" xfId="50994" xr:uid="{AB5DEDB2-42E6-46A4-BC9F-9DC4622A586B}"/>
    <cellStyle name="Comma 10 2 2 3 7" xfId="34383" xr:uid="{03D9559F-361B-4C40-8D62-7445E567AB04}"/>
    <cellStyle name="Comma 10 2 2 4" xfId="1397" xr:uid="{1A4A271F-0471-49A3-92CE-9FABF27367AC}"/>
    <cellStyle name="Comma 10 2 2 4 2" xfId="2443" xr:uid="{D5C30601-1439-4211-BECE-56949974A9B1}"/>
    <cellStyle name="Comma 10 2 2 4 2 2" xfId="12518" xr:uid="{2AFD6456-A830-492B-AC4D-7F394CD65D79}"/>
    <cellStyle name="Comma 10 2 2 4 2 2 2" xfId="34396" xr:uid="{6F2AF5A4-4145-419A-BF0A-477D46C0C9D1}"/>
    <cellStyle name="Comma 10 2 2 4 2 3" xfId="12519" xr:uid="{A756EA71-D7AB-4BDA-85B8-E8F2172837B8}"/>
    <cellStyle name="Comma 10 2 2 4 2 3 2" xfId="34397" xr:uid="{1EEF1D00-B734-4E16-8193-A6D2B872FEBA}"/>
    <cellStyle name="Comma 10 2 2 4 2 4" xfId="12520" xr:uid="{DFBB6D00-4564-4588-A2FA-5ACC329E187F}"/>
    <cellStyle name="Comma 10 2 2 4 2 4 2" xfId="34398" xr:uid="{3E6AF9B3-D8B4-4E7B-BDAB-FE8200FA39CB}"/>
    <cellStyle name="Comma 10 2 2 4 2 5" xfId="52531" xr:uid="{B8D018CA-EE84-4DE7-AAAD-7635AF3A1FDA}"/>
    <cellStyle name="Comma 10 2 2 4 2 6" xfId="34395" xr:uid="{5034A8E1-4FE1-4094-A5BC-85F6866AD414}"/>
    <cellStyle name="Comma 10 2 2 4 2 7" xfId="12517" xr:uid="{9AB113B9-9C5A-436B-87B5-96899E7C222A}"/>
    <cellStyle name="Comma 10 2 2 4 3" xfId="12521" xr:uid="{FD90A83E-23C8-45AA-9515-9D8999502BDD}"/>
    <cellStyle name="Comma 10 2 2 4 3 2" xfId="34399" xr:uid="{66D5B8C5-A2B8-4D5B-9C6B-E13757C55349}"/>
    <cellStyle name="Comma 10 2 2 4 4" xfId="12522" xr:uid="{EFD21237-D68C-4F2F-B5CB-3B1DC33DB36E}"/>
    <cellStyle name="Comma 10 2 2 4 4 2" xfId="34400" xr:uid="{3BFA7F36-82E6-42FB-B42B-D922A2E3DED9}"/>
    <cellStyle name="Comma 10 2 2 4 5" xfId="51489" xr:uid="{BF19897E-77A0-4EB7-BFFB-654F8D125355}"/>
    <cellStyle name="Comma 10 2 2 4 6" xfId="34394" xr:uid="{699F30DB-9E65-41BD-A279-6052DE8C539E}"/>
    <cellStyle name="Comma 10 2 2 5" xfId="3434" xr:uid="{8A7223A9-A634-468E-B948-CB5C0101C5B8}"/>
    <cellStyle name="Comma 10 2 2 5 2" xfId="12523" xr:uid="{D6123736-F82C-4A1B-BBE6-27A540C2A329}"/>
    <cellStyle name="Comma 10 2 2 5 2 2" xfId="34402" xr:uid="{EE214E5E-EE09-4553-86BE-B3AEBB2B3AA5}"/>
    <cellStyle name="Comma 10 2 2 5 3" xfId="12524" xr:uid="{124016C4-BC3D-4DEF-B37A-0CDE7E8C9300}"/>
    <cellStyle name="Comma 10 2 2 5 3 2" xfId="34403" xr:uid="{D9F674D7-C681-4528-8A66-3725A094608A}"/>
    <cellStyle name="Comma 10 2 2 5 4" xfId="12525" xr:uid="{0A6A0F86-9DD6-44B8-A509-397E122393F9}"/>
    <cellStyle name="Comma 10 2 2 5 4 2" xfId="34404" xr:uid="{3A0492E7-6147-4E99-80CD-4749010390F7}"/>
    <cellStyle name="Comma 10 2 2 5 5" xfId="53521" xr:uid="{00360FAC-4EDF-4A6D-8C64-E6EDC530E1FD}"/>
    <cellStyle name="Comma 10 2 2 5 6" xfId="34401" xr:uid="{A3788E97-523F-4CE0-BC69-E995CE2BA9E3}"/>
    <cellStyle name="Comma 10 2 2 6" xfId="4083" xr:uid="{5118C989-74A2-4C2D-9867-0FD377EB3E3D}"/>
    <cellStyle name="Comma 10 2 2 6 2" xfId="12526" xr:uid="{236928C6-5C66-4F5F-BF54-BAD7B5304BAE}"/>
    <cellStyle name="Comma 10 2 2 6 2 2" xfId="34406" xr:uid="{D88E441E-5FD3-413D-A91D-12BB3E3335C3}"/>
    <cellStyle name="Comma 10 2 2 6 3" xfId="12527" xr:uid="{8C7E796F-27B6-4767-A49F-1FF8358A15AA}"/>
    <cellStyle name="Comma 10 2 2 6 3 2" xfId="34407" xr:uid="{75A713D4-2F5F-471D-BD20-B39CA1A9026F}"/>
    <cellStyle name="Comma 10 2 2 6 4" xfId="12528" xr:uid="{37B12495-1745-47D6-8EDD-0585F571A062}"/>
    <cellStyle name="Comma 10 2 2 6 4 2" xfId="34408" xr:uid="{C4C3F2A1-B32D-4E3F-AEE2-6BBE671025E9}"/>
    <cellStyle name="Comma 10 2 2 6 5" xfId="54170" xr:uid="{0B352BE6-A45E-4204-ACB8-5B024E8BB3AB}"/>
    <cellStyle name="Comma 10 2 2 6 6" xfId="34405" xr:uid="{5BCBD4E6-2F45-4451-9000-9099A7689C8A}"/>
    <cellStyle name="Comma 10 2 2 7" xfId="1923" xr:uid="{D0F0606D-045B-4FE5-A77C-A0040DA9722F}"/>
    <cellStyle name="Comma 10 2 2 7 2" xfId="12530" xr:uid="{3F40B258-76EE-4A06-ACCC-F1587270A1F2}"/>
    <cellStyle name="Comma 10 2 2 7 2 2" xfId="34410" xr:uid="{2DBDF7C5-8092-400B-8418-237B8C44A10F}"/>
    <cellStyle name="Comma 10 2 2 7 3" xfId="12531" xr:uid="{5AE35CB1-FF97-47FF-BECA-EAAA153DF8DC}"/>
    <cellStyle name="Comma 10 2 2 7 3 2" xfId="34411" xr:uid="{34F89894-5852-4176-833A-7A336F48B2F9}"/>
    <cellStyle name="Comma 10 2 2 7 4" xfId="12532" xr:uid="{83B2DA49-0351-4228-8553-7E860ABCE3A3}"/>
    <cellStyle name="Comma 10 2 2 7 4 2" xfId="34412" xr:uid="{D960DD84-6FA9-4A77-8A7E-A663F0549B1E}"/>
    <cellStyle name="Comma 10 2 2 7 5" xfId="52012" xr:uid="{F65394F3-5716-489D-BD52-2BB649D69CA3}"/>
    <cellStyle name="Comma 10 2 2 7 6" xfId="34409" xr:uid="{C25B7838-E7E3-4D1D-B457-8D21A1E29262}"/>
    <cellStyle name="Comma 10 2 2 7 7" xfId="12529" xr:uid="{0FCDE92D-A3B2-4C13-A285-1F3764711553}"/>
    <cellStyle name="Comma 10 2 2 8" xfId="12533" xr:uid="{6197B3FD-9BAE-46F5-91A1-31FBC79BD0A5}"/>
    <cellStyle name="Comma 10 2 2 8 2" xfId="34413" xr:uid="{C61DB493-3D4C-44C6-994D-68BD90C03D19}"/>
    <cellStyle name="Comma 10 2 2 9" xfId="12534" xr:uid="{69DB975B-7AA1-46E0-873A-C637154C07E2}"/>
    <cellStyle name="Comma 10 2 2 9 2" xfId="34414" xr:uid="{32BE9B8F-1A31-4FBD-886B-9A45713F0956}"/>
    <cellStyle name="Comma 10 2 3" xfId="522" xr:uid="{BD2CA4B1-3C1D-45E1-A7D3-A32F9A2E4FB4}"/>
    <cellStyle name="Comma 10 2 3 10" xfId="34415" xr:uid="{3B9278AF-EAFE-4034-9EDA-7E70072B0F17}"/>
    <cellStyle name="Comma 10 2 3 2" xfId="1027" xr:uid="{DA16C6E9-D0BD-4E35-A38D-59D0F858B339}"/>
    <cellStyle name="Comma 10 2 3 2 2" xfId="4730" xr:uid="{46E882C7-553D-4CE7-8C82-682E0246F527}"/>
    <cellStyle name="Comma 10 2 3 2 2 2" xfId="12535" xr:uid="{F46CF071-E4AA-490A-8B8E-F3087BF6C6E1}"/>
    <cellStyle name="Comma 10 2 3 2 2 2 2" xfId="34418" xr:uid="{ED2A8B99-6427-4642-83A3-E98720573D7C}"/>
    <cellStyle name="Comma 10 2 3 2 2 3" xfId="12536" xr:uid="{7DA2CFD3-56FC-48EB-90CD-F2CAF7501B81}"/>
    <cellStyle name="Comma 10 2 3 2 2 3 2" xfId="34419" xr:uid="{0ED16A24-929C-4F37-942E-098E35A9AECA}"/>
    <cellStyle name="Comma 10 2 3 2 2 4" xfId="12537" xr:uid="{3FD27CC6-C372-40FC-8A52-D7161AABE0D4}"/>
    <cellStyle name="Comma 10 2 3 2 2 4 2" xfId="34420" xr:uid="{8BE46019-D078-475A-BDA4-42A3FF5DC343}"/>
    <cellStyle name="Comma 10 2 3 2 2 5" xfId="54817" xr:uid="{665683B6-F5BB-4AF2-883A-1DD1C31698C3}"/>
    <cellStyle name="Comma 10 2 3 2 2 6" xfId="34417" xr:uid="{E08D287D-9165-41A4-80BA-CF5040FCB09C}"/>
    <cellStyle name="Comma 10 2 3 2 3" xfId="3065" xr:uid="{A24ED4C7-35F0-4239-BEB5-DC176F90B04D}"/>
    <cellStyle name="Comma 10 2 3 2 3 2" xfId="12539" xr:uid="{C5EEB330-379C-4062-965A-BC35A0D8941D}"/>
    <cellStyle name="Comma 10 2 3 2 3 2 2" xfId="34422" xr:uid="{8C60BBC0-191D-4F25-8840-2021210B67CA}"/>
    <cellStyle name="Comma 10 2 3 2 3 3" xfId="12540" xr:uid="{25FA7B80-2149-4B2D-B600-0500C3C6E4B0}"/>
    <cellStyle name="Comma 10 2 3 2 3 3 2" xfId="34423" xr:uid="{9D335A16-D00A-48C9-AD88-D3F20D61F6E5}"/>
    <cellStyle name="Comma 10 2 3 2 3 4" xfId="12541" xr:uid="{39D3C000-077C-4885-BFA1-AD104EF47DF8}"/>
    <cellStyle name="Comma 10 2 3 2 3 4 2" xfId="34424" xr:uid="{C9BDF61D-A0E1-4625-A4F3-88659CD23623}"/>
    <cellStyle name="Comma 10 2 3 2 3 5" xfId="53152" xr:uid="{0689AA6C-AA05-4B06-B159-26690154953E}"/>
    <cellStyle name="Comma 10 2 3 2 3 6" xfId="34421" xr:uid="{31B82724-9DAB-436C-90C1-14F8640A38DC}"/>
    <cellStyle name="Comma 10 2 3 2 3 7" xfId="12538" xr:uid="{56899252-ABA7-4867-9379-04091420D2EC}"/>
    <cellStyle name="Comma 10 2 3 2 4" xfId="12542" xr:uid="{5C47223B-5735-44FF-A479-E333F77351B0}"/>
    <cellStyle name="Comma 10 2 3 2 4 2" xfId="34425" xr:uid="{4C518F8A-1C30-4934-87F2-7FB56F17DE26}"/>
    <cellStyle name="Comma 10 2 3 2 5" xfId="12543" xr:uid="{E117B9CE-DDB1-429A-A717-A45F21A8C182}"/>
    <cellStyle name="Comma 10 2 3 2 5 2" xfId="34426" xr:uid="{EE896607-E2DC-4F57-82E0-7826E9314D02}"/>
    <cellStyle name="Comma 10 2 3 2 6" xfId="51119" xr:uid="{6BC06423-5087-4491-A149-B13D58263CDC}"/>
    <cellStyle name="Comma 10 2 3 2 7" xfId="34416" xr:uid="{85F413FE-E47F-42B6-9CF4-3E2DAF33872C}"/>
    <cellStyle name="Comma 10 2 3 3" xfId="1521" xr:uid="{12C15B4F-5B8B-49FD-B637-3FB370867E10}"/>
    <cellStyle name="Comma 10 2 3 3 2" xfId="2568" xr:uid="{A5AC7C19-3E31-4B47-90B2-FAE0B60EEEAF}"/>
    <cellStyle name="Comma 10 2 3 3 2 2" xfId="12545" xr:uid="{8C2E09B2-D46F-46EA-9871-A8D982EB5517}"/>
    <cellStyle name="Comma 10 2 3 3 2 2 2" xfId="34429" xr:uid="{C3E2509F-7F8D-4865-A1BD-E10EF5C22E94}"/>
    <cellStyle name="Comma 10 2 3 3 2 3" xfId="12546" xr:uid="{9A29D815-DA86-492C-9FE9-FF5ED90E1AD8}"/>
    <cellStyle name="Comma 10 2 3 3 2 3 2" xfId="34430" xr:uid="{36A29BAA-76A7-46DC-8BC4-0F9D695613EA}"/>
    <cellStyle name="Comma 10 2 3 3 2 4" xfId="12547" xr:uid="{F14DCDEC-8E66-411C-9966-692B876D5E46}"/>
    <cellStyle name="Comma 10 2 3 3 2 4 2" xfId="34431" xr:uid="{D2AC99AB-EC4F-4E1F-8E0D-F345D3E467A8}"/>
    <cellStyle name="Comma 10 2 3 3 2 5" xfId="52656" xr:uid="{BB572468-1D25-4ED5-954A-E70E248F2E05}"/>
    <cellStyle name="Comma 10 2 3 3 2 6" xfId="34428" xr:uid="{D2366EE8-7388-42C2-B0AB-1FADDC121CE1}"/>
    <cellStyle name="Comma 10 2 3 3 2 7" xfId="12544" xr:uid="{14957D81-8873-4E41-B089-156D5ECA5E67}"/>
    <cellStyle name="Comma 10 2 3 3 3" xfId="12548" xr:uid="{F01B4E90-EA65-4DBE-85D9-AD5ECDEBAB04}"/>
    <cellStyle name="Comma 10 2 3 3 3 2" xfId="34432" xr:uid="{75DCEDF4-53F2-4248-A984-8F30BC180070}"/>
    <cellStyle name="Comma 10 2 3 3 4" xfId="12549" xr:uid="{238C1A13-28DF-4E51-870D-600C763FF3F3}"/>
    <cellStyle name="Comma 10 2 3 3 4 2" xfId="34433" xr:uid="{D598E77F-01BB-4C72-BE34-111DE766D7D9}"/>
    <cellStyle name="Comma 10 2 3 3 5" xfId="51613" xr:uid="{EA6EB574-F37B-4347-B813-4E309E208C6B}"/>
    <cellStyle name="Comma 10 2 3 3 6" xfId="34427" xr:uid="{33FD9F44-A68F-43C8-BFA2-2D0A59F3E17A}"/>
    <cellStyle name="Comma 10 2 3 4" xfId="3560" xr:uid="{43C9091F-3FDD-43D1-8BC0-ABBB82AFFFE6}"/>
    <cellStyle name="Comma 10 2 3 4 2" xfId="12550" xr:uid="{86713279-DD92-4610-BB26-793E4A7228EB}"/>
    <cellStyle name="Comma 10 2 3 4 2 2" xfId="34435" xr:uid="{E4788EB6-AB1B-4069-8F84-45C9EBE99E35}"/>
    <cellStyle name="Comma 10 2 3 4 3" xfId="12551" xr:uid="{70AEA5B2-38BE-49EC-B9A3-8F3999ADEA7F}"/>
    <cellStyle name="Comma 10 2 3 4 3 2" xfId="34436" xr:uid="{A3C49AD8-C14D-4655-B0D6-C1E3E7CEF763}"/>
    <cellStyle name="Comma 10 2 3 4 4" xfId="12552" xr:uid="{2F9C25B2-F7C1-4E79-B3D9-9A1B67FAE059}"/>
    <cellStyle name="Comma 10 2 3 4 4 2" xfId="34437" xr:uid="{B3A3489B-44EA-425D-A1AB-21F674338D2F}"/>
    <cellStyle name="Comma 10 2 3 4 5" xfId="53647" xr:uid="{A5EB3440-F731-403F-899F-84F5B1040C5F}"/>
    <cellStyle name="Comma 10 2 3 4 6" xfId="34434" xr:uid="{D6C6A724-89D1-4C1A-B1D9-A22140099607}"/>
    <cellStyle name="Comma 10 2 3 5" xfId="4233" xr:uid="{43F2577B-693F-421D-B6E3-85A05411203F}"/>
    <cellStyle name="Comma 10 2 3 5 2" xfId="12553" xr:uid="{6171F07D-B8DB-44F6-A2D9-EEA77E909B75}"/>
    <cellStyle name="Comma 10 2 3 5 2 2" xfId="34439" xr:uid="{2E645D8E-177C-45F7-A0B2-5A7B83DF065E}"/>
    <cellStyle name="Comma 10 2 3 5 3" xfId="12554" xr:uid="{BD02AD22-8114-4DDB-A2B6-930A36BE0B17}"/>
    <cellStyle name="Comma 10 2 3 5 3 2" xfId="34440" xr:uid="{409E28E6-B4F4-4225-A2A6-D2E33BF079A8}"/>
    <cellStyle name="Comma 10 2 3 5 4" xfId="12555" xr:uid="{F43E77A9-1594-4E92-80B3-5FBFEED3E671}"/>
    <cellStyle name="Comma 10 2 3 5 4 2" xfId="34441" xr:uid="{3758B940-D78D-4954-B41F-9F603E204F11}"/>
    <cellStyle name="Comma 10 2 3 5 5" xfId="54320" xr:uid="{5015DA84-8CE8-44FF-9F7F-50FB62AAABFC}"/>
    <cellStyle name="Comma 10 2 3 5 6" xfId="34438" xr:uid="{565CC889-E97E-4724-A338-E71F9AE43DAD}"/>
    <cellStyle name="Comma 10 2 3 6" xfId="2047" xr:uid="{66ED7092-78DF-47F4-A8B4-87E2F9D33264}"/>
    <cellStyle name="Comma 10 2 3 6 2" xfId="12557" xr:uid="{C23D688C-7759-4FC2-BA58-1894AD6663C3}"/>
    <cellStyle name="Comma 10 2 3 6 2 2" xfId="34443" xr:uid="{5AAC90FC-3F3A-4FD4-8DCF-D6FCF23A4647}"/>
    <cellStyle name="Comma 10 2 3 6 3" xfId="12558" xr:uid="{FC1593C2-BDF7-4478-AF0D-CBC2CB0E8156}"/>
    <cellStyle name="Comma 10 2 3 6 3 2" xfId="34444" xr:uid="{72479A07-9613-48D6-8589-1F670C976129}"/>
    <cellStyle name="Comma 10 2 3 6 4" xfId="12559" xr:uid="{D9C0290F-686B-4FDC-8EA6-F35954FADFB4}"/>
    <cellStyle name="Comma 10 2 3 6 4 2" xfId="34445" xr:uid="{E79E592E-C9E6-4A2D-8F98-67EB2D25B34F}"/>
    <cellStyle name="Comma 10 2 3 6 5" xfId="52136" xr:uid="{9133BD9C-CD17-4B05-BF6F-74154ADC7AA2}"/>
    <cellStyle name="Comma 10 2 3 6 6" xfId="34442" xr:uid="{CD121026-75F1-40C7-ABAF-CF35FEB23A1D}"/>
    <cellStyle name="Comma 10 2 3 6 7" xfId="12556" xr:uid="{4B2FB186-7C87-450B-B2B4-0496E8B47B6E}"/>
    <cellStyle name="Comma 10 2 3 7" xfId="12560" xr:uid="{A6408472-E79D-4766-9518-64EB9C6952B2}"/>
    <cellStyle name="Comma 10 2 3 7 2" xfId="34446" xr:uid="{61A2110B-300A-4E0F-875B-D5FB167F5280}"/>
    <cellStyle name="Comma 10 2 3 8" xfId="12561" xr:uid="{E07A5452-56AB-46C5-A211-97E07A5D7DE5}"/>
    <cellStyle name="Comma 10 2 3 8 2" xfId="34447" xr:uid="{C54CAA86-64A4-456A-B86D-C43C242D2C01}"/>
    <cellStyle name="Comma 10 2 3 9" xfId="50616" xr:uid="{B82F1B91-F266-4E1A-A5D6-073DC3285067}"/>
    <cellStyle name="Comma 10 2 4" xfId="779" xr:uid="{9306543E-1653-470E-95A4-525DEF18CE90}"/>
    <cellStyle name="Comma 10 2 4 2" xfId="4482" xr:uid="{953BF9D6-F440-43A7-9ADB-741ED871618A}"/>
    <cellStyle name="Comma 10 2 4 2 2" xfId="12562" xr:uid="{6290E446-7AAD-4FE8-885F-397B04C3AAC7}"/>
    <cellStyle name="Comma 10 2 4 2 2 2" xfId="34450" xr:uid="{8B950A3D-CE96-44EB-A02B-65BE89AF9EDA}"/>
    <cellStyle name="Comma 10 2 4 2 3" xfId="12563" xr:uid="{2AA9F81E-00C7-4C36-B830-5E7593FB92D8}"/>
    <cellStyle name="Comma 10 2 4 2 3 2" xfId="34451" xr:uid="{6DF06079-F7E2-46EF-8020-EB0EF6A60C60}"/>
    <cellStyle name="Comma 10 2 4 2 4" xfId="12564" xr:uid="{C9A24349-EC3D-4A5D-88A1-815E44196A2C}"/>
    <cellStyle name="Comma 10 2 4 2 4 2" xfId="34452" xr:uid="{38015D55-0F54-40CB-BA4E-244B052B2C0D}"/>
    <cellStyle name="Comma 10 2 4 2 5" xfId="54569" xr:uid="{9F18BC44-0146-4F89-857A-3C8C686EE235}"/>
    <cellStyle name="Comma 10 2 4 2 6" xfId="34449" xr:uid="{62561D45-4512-41CF-996F-861B3D0D7C40}"/>
    <cellStyle name="Comma 10 2 4 3" xfId="2817" xr:uid="{1EBCF5D1-42C5-4BB5-9854-93F85DA15E2B}"/>
    <cellStyle name="Comma 10 2 4 3 2" xfId="12566" xr:uid="{5704CD44-D78F-40B1-AD18-11C1070DDEDE}"/>
    <cellStyle name="Comma 10 2 4 3 2 2" xfId="34454" xr:uid="{F3124D01-3FBE-4EE6-AC1F-BAA69E288269}"/>
    <cellStyle name="Comma 10 2 4 3 3" xfId="12567" xr:uid="{3F572AC7-1307-4269-ADB4-19AEE30A4F2F}"/>
    <cellStyle name="Comma 10 2 4 3 3 2" xfId="34455" xr:uid="{8B38288F-70F6-412C-B9B5-B331423541DC}"/>
    <cellStyle name="Comma 10 2 4 3 4" xfId="12568" xr:uid="{4A7603A8-813B-4AB6-8294-5C5CF905AD98}"/>
    <cellStyle name="Comma 10 2 4 3 4 2" xfId="34456" xr:uid="{49415BF1-918B-42BC-B1F4-17646D10ECCD}"/>
    <cellStyle name="Comma 10 2 4 3 5" xfId="52904" xr:uid="{EABC3A4E-F2D8-471A-BEF7-81751BB3CF62}"/>
    <cellStyle name="Comma 10 2 4 3 6" xfId="34453" xr:uid="{9C67A97F-E38B-496E-BC61-E3291A3EC83D}"/>
    <cellStyle name="Comma 10 2 4 3 7" xfId="12565" xr:uid="{88055BDD-C43F-452C-8057-DF9F74A0023C}"/>
    <cellStyle name="Comma 10 2 4 4" xfId="12569" xr:uid="{2BF0DD50-3BE5-4766-B7CA-22D8E966E703}"/>
    <cellStyle name="Comma 10 2 4 4 2" xfId="34457" xr:uid="{49EB39AB-C40B-449D-8D89-71238E557E0D}"/>
    <cellStyle name="Comma 10 2 4 5" xfId="12570" xr:uid="{7D3290F7-A62E-487B-866A-71D380FA2885}"/>
    <cellStyle name="Comma 10 2 4 5 2" xfId="34458" xr:uid="{55CAD880-B2C4-44FD-BA0A-0660A848FB00}"/>
    <cellStyle name="Comma 10 2 4 6" xfId="50871" xr:uid="{800BE2AA-94D2-491D-B38A-2586E5A73012}"/>
    <cellStyle name="Comma 10 2 4 7" xfId="34448" xr:uid="{642450F1-4D80-446E-BEE7-4ABF2A4C656C}"/>
    <cellStyle name="Comma 10 2 5" xfId="1274" xr:uid="{D9D01B52-6A72-4F6B-8A01-C7E1E4185549}"/>
    <cellStyle name="Comma 10 2 5 2" xfId="2319" xr:uid="{7393CB59-F758-4A7E-985A-3E6C5B483306}"/>
    <cellStyle name="Comma 10 2 5 2 2" xfId="12572" xr:uid="{447B9746-BFBD-4FE3-9F8E-C0F2E862D928}"/>
    <cellStyle name="Comma 10 2 5 2 2 2" xfId="34461" xr:uid="{81E7ACFE-41ED-4693-9EB3-6573CC2630E1}"/>
    <cellStyle name="Comma 10 2 5 2 3" xfId="12573" xr:uid="{BB8C011D-DCC6-4CCF-B6FE-0D14C0702D0C}"/>
    <cellStyle name="Comma 10 2 5 2 3 2" xfId="34462" xr:uid="{4B25E9B6-9464-4B76-8C23-81FF1B55F92D}"/>
    <cellStyle name="Comma 10 2 5 2 4" xfId="12574" xr:uid="{BB4DC969-BE73-4D81-8D40-9900D82AD556}"/>
    <cellStyle name="Comma 10 2 5 2 4 2" xfId="34463" xr:uid="{A08B3520-BDE2-4C79-8663-06733D80B6E4}"/>
    <cellStyle name="Comma 10 2 5 2 5" xfId="52407" xr:uid="{77143BC4-BC70-4923-AA0F-8C763E3E77F0}"/>
    <cellStyle name="Comma 10 2 5 2 6" xfId="34460" xr:uid="{716931EE-8944-4D63-B267-3FB527758DA2}"/>
    <cellStyle name="Comma 10 2 5 2 7" xfId="12571" xr:uid="{C5FF9620-15B3-4A08-A159-1A66CB0F770B}"/>
    <cellStyle name="Comma 10 2 5 3" xfId="12575" xr:uid="{20324B32-A4E9-4AFF-9CC5-A8AC57FB4E10}"/>
    <cellStyle name="Comma 10 2 5 3 2" xfId="34464" xr:uid="{8D429C83-A9BC-48D8-8B6B-B76010AE3FF3}"/>
    <cellStyle name="Comma 10 2 5 4" xfId="12576" xr:uid="{C1B3D174-247B-413F-9E70-FAEBAD4CD786}"/>
    <cellStyle name="Comma 10 2 5 4 2" xfId="34465" xr:uid="{45BF05A2-98A3-48D2-B17A-583AA1C49831}"/>
    <cellStyle name="Comma 10 2 5 5" xfId="51366" xr:uid="{CD2C2AEF-EE7F-4315-A50B-1A99C8AD38D7}"/>
    <cellStyle name="Comma 10 2 5 6" xfId="34459" xr:uid="{D079C37C-F307-4F28-A0D7-C24327B74080}"/>
    <cellStyle name="Comma 10 2 6" xfId="3311" xr:uid="{043E2ACC-A95F-4B15-9118-124F8776A68E}"/>
    <cellStyle name="Comma 10 2 6 2" xfId="12577" xr:uid="{49FF6191-2272-478F-B5E0-F345FBDFA962}"/>
    <cellStyle name="Comma 10 2 6 2 2" xfId="34467" xr:uid="{661E1CC9-FDBD-4952-B1D6-823F61299432}"/>
    <cellStyle name="Comma 10 2 6 3" xfId="12578" xr:uid="{28837867-08F5-47AB-879F-E03200103088}"/>
    <cellStyle name="Comma 10 2 6 3 2" xfId="34468" xr:uid="{0E4360EF-6ABE-44ED-8154-02B92EEBB1E3}"/>
    <cellStyle name="Comma 10 2 6 4" xfId="12579" xr:uid="{1EA2F953-6BA3-4A93-BF04-23A38804BD3C}"/>
    <cellStyle name="Comma 10 2 6 4 2" xfId="34469" xr:uid="{702FBEA8-E0D0-4CD5-B6A0-CAD43D224AB4}"/>
    <cellStyle name="Comma 10 2 6 5" xfId="53398" xr:uid="{ADAFB5C4-F7AE-4533-8148-C0DC0A108403}"/>
    <cellStyle name="Comma 10 2 6 6" xfId="34466" xr:uid="{8344816B-820E-423B-A96C-5442196859D7}"/>
    <cellStyle name="Comma 10 2 7" xfId="3897" xr:uid="{7AF1B2AE-A96F-42E7-86D6-73B3D8DE3673}"/>
    <cellStyle name="Comma 10 2 7 2" xfId="12580" xr:uid="{2A6F51C3-A4B1-4501-8448-D0DF98B2988B}"/>
    <cellStyle name="Comma 10 2 7 2 2" xfId="34471" xr:uid="{7D123935-726F-4B50-84C3-75E72BAD81CE}"/>
    <cellStyle name="Comma 10 2 7 3" xfId="12581" xr:uid="{9C5CB196-BCCF-48FC-AC76-02742CF0F1FA}"/>
    <cellStyle name="Comma 10 2 7 3 2" xfId="34472" xr:uid="{41CE64CB-F697-4831-A1E9-79E5EFCE066E}"/>
    <cellStyle name="Comma 10 2 7 4" xfId="12582" xr:uid="{045AB2D6-B7C0-424F-BE31-01F862C234E4}"/>
    <cellStyle name="Comma 10 2 7 4 2" xfId="34473" xr:uid="{A4FDFD32-1ADC-4F78-B1E1-31E3C6E89891}"/>
    <cellStyle name="Comma 10 2 7 5" xfId="53984" xr:uid="{FD2F7B23-1A9F-41D6-B202-0406EEAC53A6}"/>
    <cellStyle name="Comma 10 2 7 6" xfId="34470" xr:uid="{95D191D1-7BCF-4160-9303-BFA89DA00FD9}"/>
    <cellStyle name="Comma 10 2 8" xfId="1799" xr:uid="{77C795AD-ED09-4B3A-A8A9-A2E69B8AEFD9}"/>
    <cellStyle name="Comma 10 2 8 2" xfId="12584" xr:uid="{2ABEAE35-D789-4C8E-AE47-A07F9403C6C3}"/>
    <cellStyle name="Comma 10 2 8 2 2" xfId="34475" xr:uid="{DC871771-5829-4A20-A121-F36497D0D8DE}"/>
    <cellStyle name="Comma 10 2 8 3" xfId="12585" xr:uid="{0EE5728A-32A5-4E86-8FB8-08FD962AAD66}"/>
    <cellStyle name="Comma 10 2 8 3 2" xfId="34476" xr:uid="{EE4B16F4-5009-401E-B91A-7DF8AA7B569D}"/>
    <cellStyle name="Comma 10 2 8 4" xfId="12586" xr:uid="{6F97C538-F866-4D51-80FA-5E49BCB90089}"/>
    <cellStyle name="Comma 10 2 8 4 2" xfId="34477" xr:uid="{A452197E-0CDF-49FD-82C8-E8866B05CD31}"/>
    <cellStyle name="Comma 10 2 8 5" xfId="51888" xr:uid="{83260DE2-3895-4918-A1D4-3AAA030DE2E7}"/>
    <cellStyle name="Comma 10 2 8 6" xfId="34474" xr:uid="{8F6695E7-A4BC-4D22-8BB2-13B91FFDEFCB}"/>
    <cellStyle name="Comma 10 2 8 7" xfId="12583" xr:uid="{2550E72C-C802-44DA-9A1F-F508998D887B}"/>
    <cellStyle name="Comma 10 2 9" xfId="12587" xr:uid="{A16369C3-9B7D-4D52-AD4F-F261FBBB0CD3}"/>
    <cellStyle name="Comma 10 2 9 2" xfId="34478" xr:uid="{01F10369-2813-4A92-AD97-31ADD8DF6C4F}"/>
    <cellStyle name="Comma 10 3" xfId="76" xr:uid="{BD9E50E8-2549-46A9-9587-B86E9BF890CF}"/>
    <cellStyle name="Comma 10 3 2" xfId="3799" xr:uid="{D6B19255-8698-4A87-899A-1D93965E4E78}"/>
    <cellStyle name="Comma 10 3 2 2" xfId="12588" xr:uid="{4ECD5E00-819F-4F59-A041-97A424FC6C9E}"/>
    <cellStyle name="Comma 10 3 2 2 2" xfId="34481" xr:uid="{CC114ACD-ABB5-47F2-81AB-89B0262B9DC1}"/>
    <cellStyle name="Comma 10 3 2 3" xfId="12589" xr:uid="{351CEEB3-0ECD-4568-9151-F6B1C1ED333E}"/>
    <cellStyle name="Comma 10 3 2 3 2" xfId="34482" xr:uid="{19E587DF-2065-4484-A145-62C2BE92C8F8}"/>
    <cellStyle name="Comma 10 3 2 4" xfId="12590" xr:uid="{69EEBB47-D54E-4692-8E2E-2FE5909AA9E7}"/>
    <cellStyle name="Comma 10 3 2 4 2" xfId="34483" xr:uid="{9D01F9C8-0B9F-43B4-9FE9-4C2535945F5B}"/>
    <cellStyle name="Comma 10 3 2 5" xfId="53886" xr:uid="{3B13EF0F-9627-4887-AF93-E776121837DA}"/>
    <cellStyle name="Comma 10 3 2 6" xfId="34480" xr:uid="{4B29C480-4BD0-4EA6-972B-3EB0FF7FFDE9}"/>
    <cellStyle name="Comma 10 3 3" xfId="2250" xr:uid="{8C5EEC27-B344-42DC-8366-AA674C0C615F}"/>
    <cellStyle name="Comma 10 3 3 2" xfId="12592" xr:uid="{8097B66F-FDAF-4426-9CBF-7CC29EEAF228}"/>
    <cellStyle name="Comma 10 3 3 2 2" xfId="34485" xr:uid="{93083571-6FC9-4771-B28C-5F1FB50D9465}"/>
    <cellStyle name="Comma 10 3 3 3" xfId="12593" xr:uid="{B3DA71F6-7500-4DBF-8F11-A0CFFDD1EE6F}"/>
    <cellStyle name="Comma 10 3 3 3 2" xfId="34486" xr:uid="{D7CF54F4-55E2-45E1-9483-A7CFFA79AE54}"/>
    <cellStyle name="Comma 10 3 3 4" xfId="12594" xr:uid="{00CD98D6-8187-4466-AF1C-CE4F1038B7DE}"/>
    <cellStyle name="Comma 10 3 3 4 2" xfId="34487" xr:uid="{5E091776-4EC8-491E-B5E9-98E58A68592D}"/>
    <cellStyle name="Comma 10 3 3 5" xfId="52338" xr:uid="{9D1E27B1-ABCE-4FB6-9821-026BC313487B}"/>
    <cellStyle name="Comma 10 3 3 6" xfId="34484" xr:uid="{925F03A7-8C3D-4131-A92B-A5214155C47B}"/>
    <cellStyle name="Comma 10 3 3 7" xfId="12591" xr:uid="{31C55864-1E40-4ACC-8FC6-DB183DC02392}"/>
    <cellStyle name="Comma 10 3 4" xfId="12595" xr:uid="{32BCD709-E789-48DA-92E7-4398D905A08E}"/>
    <cellStyle name="Comma 10 3 4 2" xfId="34488" xr:uid="{5AA48C9D-0D28-44DE-9580-A0A5F12EF91D}"/>
    <cellStyle name="Comma 10 3 5" xfId="12596" xr:uid="{04331FD0-A40E-4ED4-AC82-FE71548FA5A7}"/>
    <cellStyle name="Comma 10 3 5 2" xfId="34489" xr:uid="{F77447C8-A03D-499A-804D-F96EC9005EA3}"/>
    <cellStyle name="Comma 10 3 6" xfId="50176" xr:uid="{8206A5D7-1F10-488D-A825-F9A8458B6345}"/>
    <cellStyle name="Comma 10 3 7" xfId="34479" xr:uid="{2ED35D53-856B-4E06-A303-3B8EB6FF81A9}"/>
    <cellStyle name="Comma 10 4" xfId="1711" xr:uid="{3747268D-06F0-4373-BFDD-D9CBCAAB64AB}"/>
    <cellStyle name="Comma 10 4 2" xfId="12597" xr:uid="{BFD838EE-3B4D-4C02-9CF9-5E6A244B8FA9}"/>
    <cellStyle name="Comma 10 4 2 2" xfId="34491" xr:uid="{0979A6AB-7CEE-405F-9F9F-F8348C5F24D0}"/>
    <cellStyle name="Comma 10 4 3" xfId="12598" xr:uid="{E1B7837D-BFDB-49C4-8B2C-2C3750F11B27}"/>
    <cellStyle name="Comma 10 4 3 2" xfId="34492" xr:uid="{9BD8DDA0-A21F-4594-AE9E-1D1DFE875A3E}"/>
    <cellStyle name="Comma 10 4 4" xfId="12599" xr:uid="{EDE2097E-1F05-401A-BE9A-AED110195659}"/>
    <cellStyle name="Comma 10 4 4 2" xfId="34493" xr:uid="{8813CF6C-A4F7-4367-BE22-5D5D293A5FF4}"/>
    <cellStyle name="Comma 10 4 5" xfId="51798" xr:uid="{36C344EB-DE83-4C1F-B020-E7FACA19ACD4}"/>
    <cellStyle name="Comma 10 4 6" xfId="34490" xr:uid="{CA1DAE06-FBF3-4432-B86D-2858A3DBCDFC}"/>
    <cellStyle name="Comma 10 5" xfId="12600" xr:uid="{A7561A55-DE96-4D0C-B3A4-97ADF87D2097}"/>
    <cellStyle name="Comma 10 5 2" xfId="34494" xr:uid="{14E9118A-4F1F-4D24-ACC4-98811F4F9CDB}"/>
    <cellStyle name="Comma 10 6" xfId="12601" xr:uid="{217F106D-ECF4-4179-948A-A2E1ED9A1AD1}"/>
    <cellStyle name="Comma 10 6 2" xfId="34495" xr:uid="{E1965F34-598A-45AC-993B-27CD9B4B5C62}"/>
    <cellStyle name="Comma 10 7" xfId="12602" xr:uid="{5D82CAC6-5006-4FF3-A311-C6B14E87DB26}"/>
    <cellStyle name="Comma 10 7 2" xfId="34496" xr:uid="{D0E989C6-5EAC-4D5B-859C-C7212B7E7AA0}"/>
    <cellStyle name="Comma 10 8" xfId="50149" xr:uid="{D366C179-3E76-4175-AFBE-26ACDFD9CBAE}"/>
    <cellStyle name="Comma 10 9" xfId="34346" xr:uid="{DE661A3B-D308-4AD6-B504-E1BA00B44465}"/>
    <cellStyle name="Comma 11" xfId="77" xr:uid="{4E64D27B-5BFA-4504-8F8F-6C5147EA9690}"/>
    <cellStyle name="Comma 11 10" xfId="34497" xr:uid="{75B23D0A-EC1E-430A-8346-FAB7BDAD4A3D}"/>
    <cellStyle name="Comma 11 2" xfId="182" xr:uid="{4EB82A6F-3EBD-4A7E-8863-0F12F456416E}"/>
    <cellStyle name="Comma 11 2 10" xfId="12603" xr:uid="{FA7984DC-AA4A-4632-B039-0FA45C12FC2D}"/>
    <cellStyle name="Comma 11 2 10 2" xfId="34499" xr:uid="{30AB9AD5-A258-4F2E-AE1B-AE55E49A24C3}"/>
    <cellStyle name="Comma 11 2 11" xfId="50279" xr:uid="{25885624-3BF9-49C8-8FA0-18AB7ED1EDE0}"/>
    <cellStyle name="Comma 11 2 12" xfId="34498" xr:uid="{09C6215A-D1A5-4647-8D00-723E0BFC7819}"/>
    <cellStyle name="Comma 11 2 2" xfId="370" xr:uid="{533EC47A-0E1A-4315-84ED-06068A298B7D}"/>
    <cellStyle name="Comma 11 2 2 10" xfId="50466" xr:uid="{51F7AAF4-30AB-493E-8F3E-B371C42A980D}"/>
    <cellStyle name="Comma 11 2 2 11" xfId="34500" xr:uid="{4170CAFD-D5A8-45AB-B261-13D1E39A03DE}"/>
    <cellStyle name="Comma 11 2 2 2" xfId="646" xr:uid="{E7B20FAD-390F-4DC8-AEB3-EB1AF76454B4}"/>
    <cellStyle name="Comma 11 2 2 2 10" xfId="34501" xr:uid="{1BDA7DFE-817F-45F1-A18C-8A61D6FB5F55}"/>
    <cellStyle name="Comma 11 2 2 2 2" xfId="1151" xr:uid="{1945E1D4-353E-4301-A1FA-34C8BFCA90E6}"/>
    <cellStyle name="Comma 11 2 2 2 2 2" xfId="4854" xr:uid="{4D6C0551-6654-4B26-B92F-4AE5CF013268}"/>
    <cellStyle name="Comma 11 2 2 2 2 2 2" xfId="12604" xr:uid="{F7484E8D-1CD1-4796-8636-16D7DC0526AE}"/>
    <cellStyle name="Comma 11 2 2 2 2 2 2 2" xfId="34504" xr:uid="{F30F0FA5-AF39-42A9-9C12-5F13E9C10E4D}"/>
    <cellStyle name="Comma 11 2 2 2 2 2 3" xfId="12605" xr:uid="{CE5BCB7B-DE82-4701-AD15-9DE1639512ED}"/>
    <cellStyle name="Comma 11 2 2 2 2 2 3 2" xfId="34505" xr:uid="{0BDB444D-7010-49B1-A4AB-DBCA19BF741B}"/>
    <cellStyle name="Comma 11 2 2 2 2 2 4" xfId="12606" xr:uid="{AF3E76DA-B032-4579-A70B-645B47E775F4}"/>
    <cellStyle name="Comma 11 2 2 2 2 2 4 2" xfId="34506" xr:uid="{9A14F789-22C8-429F-A855-66E62C772C1A}"/>
    <cellStyle name="Comma 11 2 2 2 2 2 5" xfId="54941" xr:uid="{5A89A096-4EE9-4467-B30F-7FF30CED4BD2}"/>
    <cellStyle name="Comma 11 2 2 2 2 2 6" xfId="34503" xr:uid="{47725D2C-6D1F-4027-8951-1F01B1289BE7}"/>
    <cellStyle name="Comma 11 2 2 2 2 3" xfId="3189" xr:uid="{B7E7329F-8805-490C-91E0-264859D3BC39}"/>
    <cellStyle name="Comma 11 2 2 2 2 3 2" xfId="12608" xr:uid="{62178C96-C9F9-42A2-9FB5-EDDBB2965D1F}"/>
    <cellStyle name="Comma 11 2 2 2 2 3 2 2" xfId="34508" xr:uid="{36EF5DD8-83ED-4FD3-B8EA-3BD1F4403C25}"/>
    <cellStyle name="Comma 11 2 2 2 2 3 3" xfId="12609" xr:uid="{0A60938A-1F2A-4430-8E00-8E2656847BA2}"/>
    <cellStyle name="Comma 11 2 2 2 2 3 3 2" xfId="34509" xr:uid="{0DCEA520-5A83-4529-86A3-0BF8C07E00F3}"/>
    <cellStyle name="Comma 11 2 2 2 2 3 4" xfId="12610" xr:uid="{92417AA4-D16B-4F28-AE90-E2C9857822F8}"/>
    <cellStyle name="Comma 11 2 2 2 2 3 4 2" xfId="34510" xr:uid="{D66D7E7A-F217-4F43-9DA5-95DA7CFB4A5D}"/>
    <cellStyle name="Comma 11 2 2 2 2 3 5" xfId="53276" xr:uid="{E5C8C514-7560-45B3-B9AD-B93D60BBA302}"/>
    <cellStyle name="Comma 11 2 2 2 2 3 6" xfId="34507" xr:uid="{C9BDE050-44CE-42E4-A49C-52C35BB67D27}"/>
    <cellStyle name="Comma 11 2 2 2 2 3 7" xfId="12607" xr:uid="{E727AC72-9B55-475D-A238-95827531685F}"/>
    <cellStyle name="Comma 11 2 2 2 2 4" xfId="12611" xr:uid="{3ADD1BCB-8A2E-4A8A-875F-065106D32793}"/>
    <cellStyle name="Comma 11 2 2 2 2 4 2" xfId="34511" xr:uid="{B5D605D8-659F-4D68-AAA2-95F42AF494AC}"/>
    <cellStyle name="Comma 11 2 2 2 2 5" xfId="12612" xr:uid="{2F2EA4C8-654A-47E5-A353-A9B09C0E6613}"/>
    <cellStyle name="Comma 11 2 2 2 2 5 2" xfId="34512" xr:uid="{20CA001D-D5CE-4273-B8A8-F8F53DBD68CB}"/>
    <cellStyle name="Comma 11 2 2 2 2 6" xfId="51243" xr:uid="{0AEAEEE2-274F-42AF-85D7-1C64F103E453}"/>
    <cellStyle name="Comma 11 2 2 2 2 7" xfId="34502" xr:uid="{338442C3-5B20-411F-9E56-46AA1AF666AA}"/>
    <cellStyle name="Comma 11 2 2 2 3" xfId="1645" xr:uid="{0E7E07DD-F8AC-4929-83E7-3E78A08DEC76}"/>
    <cellStyle name="Comma 11 2 2 2 3 2" xfId="2692" xr:uid="{19567C88-D87E-41B5-8443-39D29D4A0DF7}"/>
    <cellStyle name="Comma 11 2 2 2 3 2 2" xfId="12614" xr:uid="{01290F5C-E0D3-4D91-94B2-A707FD9547C0}"/>
    <cellStyle name="Comma 11 2 2 2 3 2 2 2" xfId="34515" xr:uid="{3C2B9FA7-3ABF-4640-9115-BF5120B4EA17}"/>
    <cellStyle name="Comma 11 2 2 2 3 2 3" xfId="12615" xr:uid="{08FF6F4E-5B65-4D6B-A09F-20E6D58A0512}"/>
    <cellStyle name="Comma 11 2 2 2 3 2 3 2" xfId="34516" xr:uid="{B9EF195C-507F-4E7B-AF3B-CA9B6B389252}"/>
    <cellStyle name="Comma 11 2 2 2 3 2 4" xfId="12616" xr:uid="{C4726204-FB42-4E2C-A732-77D9D8063F5A}"/>
    <cellStyle name="Comma 11 2 2 2 3 2 4 2" xfId="34517" xr:uid="{1A91CFAD-5838-4C22-A1F5-A1DCF9EFAC71}"/>
    <cellStyle name="Comma 11 2 2 2 3 2 5" xfId="52780" xr:uid="{34B17099-3DDD-48E8-B0A7-6482B61219E1}"/>
    <cellStyle name="Comma 11 2 2 2 3 2 6" xfId="34514" xr:uid="{58DD2770-0956-46B2-A7FD-4FD21F1F9198}"/>
    <cellStyle name="Comma 11 2 2 2 3 2 7" xfId="12613" xr:uid="{537F5739-6408-4ECE-A663-7AC0A9BAD0F8}"/>
    <cellStyle name="Comma 11 2 2 2 3 3" xfId="12617" xr:uid="{CD9E8F58-405B-41A4-B944-A149492DBC84}"/>
    <cellStyle name="Comma 11 2 2 2 3 3 2" xfId="34518" xr:uid="{95958715-7049-4195-BF4D-ACBD312D5D42}"/>
    <cellStyle name="Comma 11 2 2 2 3 4" xfId="12618" xr:uid="{C1E43354-8E51-4CCC-8BBF-DF0243C30285}"/>
    <cellStyle name="Comma 11 2 2 2 3 4 2" xfId="34519" xr:uid="{764D96D3-2951-4D81-BA3F-CD66B69FE931}"/>
    <cellStyle name="Comma 11 2 2 2 3 5" xfId="51737" xr:uid="{AB963261-C173-49E9-8C8F-445B605F4BD5}"/>
    <cellStyle name="Comma 11 2 2 2 3 6" xfId="34513" xr:uid="{502AE842-7CE8-40C0-B38D-DA2CF480D163}"/>
    <cellStyle name="Comma 11 2 2 2 4" xfId="3684" xr:uid="{CF8C92D2-9B62-4D66-BE78-262465094F61}"/>
    <cellStyle name="Comma 11 2 2 2 4 2" xfId="12619" xr:uid="{D00B047C-D680-4620-AB63-E15E312334E7}"/>
    <cellStyle name="Comma 11 2 2 2 4 2 2" xfId="34521" xr:uid="{BA0EBE50-BA5C-450A-A579-F6E4FBA530E7}"/>
    <cellStyle name="Comma 11 2 2 2 4 3" xfId="12620" xr:uid="{78CFE0AE-B0DB-4C25-B0E5-2DFCF9E9193D}"/>
    <cellStyle name="Comma 11 2 2 2 4 3 2" xfId="34522" xr:uid="{5B9F89C2-8A98-44EC-81E3-AB36DDF13BBC}"/>
    <cellStyle name="Comma 11 2 2 2 4 4" xfId="12621" xr:uid="{9DED7161-D85E-4799-A673-066833F47A51}"/>
    <cellStyle name="Comma 11 2 2 2 4 4 2" xfId="34523" xr:uid="{5524C02C-98F2-4608-8A5B-B1E357138071}"/>
    <cellStyle name="Comma 11 2 2 2 4 5" xfId="53771" xr:uid="{04FA7CD5-0173-44C9-B011-633353D976F4}"/>
    <cellStyle name="Comma 11 2 2 2 4 6" xfId="34520" xr:uid="{C3A77C46-6DA9-4F95-9FAA-3CA153D5A146}"/>
    <cellStyle name="Comma 11 2 2 2 5" xfId="4357" xr:uid="{14084905-617E-44F7-98CF-FEFA5B3C9FE7}"/>
    <cellStyle name="Comma 11 2 2 2 5 2" xfId="12622" xr:uid="{9A08C22C-2DD9-4524-B81C-B59C72BA348B}"/>
    <cellStyle name="Comma 11 2 2 2 5 2 2" xfId="34525" xr:uid="{D8710199-2E2D-4D41-B64F-041DB9642009}"/>
    <cellStyle name="Comma 11 2 2 2 5 3" xfId="12623" xr:uid="{F9CB3073-ECBD-4911-BB84-281CFCAD13E5}"/>
    <cellStyle name="Comma 11 2 2 2 5 3 2" xfId="34526" xr:uid="{D7D4D8E5-844E-4605-A4DE-C45CA7560132}"/>
    <cellStyle name="Comma 11 2 2 2 5 4" xfId="12624" xr:uid="{BFBD9B8F-7E8D-47BE-9FD5-DCB9BA03B02B}"/>
    <cellStyle name="Comma 11 2 2 2 5 4 2" xfId="34527" xr:uid="{472D0E20-D5B1-4A6E-B710-4536B4B6215A}"/>
    <cellStyle name="Comma 11 2 2 2 5 5" xfId="54444" xr:uid="{58AE73C7-1FA3-4A76-BF7B-BF99DA257FC5}"/>
    <cellStyle name="Comma 11 2 2 2 5 6" xfId="34524" xr:uid="{7FA34396-5C0A-4CF1-9904-C4BC2457F2A0}"/>
    <cellStyle name="Comma 11 2 2 2 6" xfId="2171" xr:uid="{B822BEC2-7BD6-46D9-987E-39AE67C2A142}"/>
    <cellStyle name="Comma 11 2 2 2 6 2" xfId="12626" xr:uid="{728BB669-3F7A-4C78-BD1F-A8AB1FD18F23}"/>
    <cellStyle name="Comma 11 2 2 2 6 2 2" xfId="34529" xr:uid="{EE7EC269-35AA-47B7-81DF-051697B223E5}"/>
    <cellStyle name="Comma 11 2 2 2 6 3" xfId="12627" xr:uid="{B4D9FFDE-8A73-4886-92E6-E22E8DEF5223}"/>
    <cellStyle name="Comma 11 2 2 2 6 3 2" xfId="34530" xr:uid="{690E2D65-8B10-433B-8BDD-4242EBA36795}"/>
    <cellStyle name="Comma 11 2 2 2 6 4" xfId="12628" xr:uid="{6E6BEF4C-438F-4896-8ECB-2341CD484769}"/>
    <cellStyle name="Comma 11 2 2 2 6 4 2" xfId="34531" xr:uid="{8F787BA9-2B48-4C53-9160-02142A925AAD}"/>
    <cellStyle name="Comma 11 2 2 2 6 5" xfId="52260" xr:uid="{9BD2BD7E-6916-43CE-A1B8-466DB55B2C4D}"/>
    <cellStyle name="Comma 11 2 2 2 6 6" xfId="34528" xr:uid="{51847F7C-8CAE-400D-8796-BD208478C1E7}"/>
    <cellStyle name="Comma 11 2 2 2 6 7" xfId="12625" xr:uid="{7EA9C0D4-F8E4-4AE8-8DFD-1DDA7B2433D4}"/>
    <cellStyle name="Comma 11 2 2 2 7" xfId="12629" xr:uid="{AD0B95B5-23DB-43B6-9022-F4E56E77F499}"/>
    <cellStyle name="Comma 11 2 2 2 7 2" xfId="34532" xr:uid="{2F10F141-D666-422C-A053-5DEC2518C7BA}"/>
    <cellStyle name="Comma 11 2 2 2 8" xfId="12630" xr:uid="{E06E524F-D4B6-4D1B-B408-E6DA009666AC}"/>
    <cellStyle name="Comma 11 2 2 2 8 2" xfId="34533" xr:uid="{CA120BD9-3176-4E58-B028-59282E15252B}"/>
    <cellStyle name="Comma 11 2 2 2 9" xfId="50740" xr:uid="{3B2C1BB5-F38A-4CE3-80DF-647200656A77}"/>
    <cellStyle name="Comma 11 2 2 3" xfId="903" xr:uid="{EE5771C5-C699-40BC-BB8C-E40539ABD57E}"/>
    <cellStyle name="Comma 11 2 2 3 2" xfId="4606" xr:uid="{349C91F3-A73E-4508-AB39-1821DF9C59A6}"/>
    <cellStyle name="Comma 11 2 2 3 2 2" xfId="12631" xr:uid="{3ECC6B27-F484-4A60-B0DF-454CC40A9741}"/>
    <cellStyle name="Comma 11 2 2 3 2 2 2" xfId="34536" xr:uid="{95DCFE54-BFF0-433B-A640-32A5BB6DF378}"/>
    <cellStyle name="Comma 11 2 2 3 2 3" xfId="12632" xr:uid="{3C8CDDC9-9702-43CB-AA86-7A0A8DF58B8B}"/>
    <cellStyle name="Comma 11 2 2 3 2 3 2" xfId="34537" xr:uid="{32ACD8E0-B7FA-44AE-AEB1-14C7D77E2DEC}"/>
    <cellStyle name="Comma 11 2 2 3 2 4" xfId="12633" xr:uid="{148A9545-248B-43A7-B937-BDB6BCD26BFF}"/>
    <cellStyle name="Comma 11 2 2 3 2 4 2" xfId="34538" xr:uid="{370E800E-20F6-4779-A1EC-19B370A63EBC}"/>
    <cellStyle name="Comma 11 2 2 3 2 5" xfId="54693" xr:uid="{25B07ADB-9F0F-4F10-AA8B-BCC29577D94C}"/>
    <cellStyle name="Comma 11 2 2 3 2 6" xfId="34535" xr:uid="{56D6A281-26B5-4AB8-A240-AA066E5643BD}"/>
    <cellStyle name="Comma 11 2 2 3 3" xfId="2941" xr:uid="{502D7F0D-B4B8-4FC1-A17F-A8824FE7DC20}"/>
    <cellStyle name="Comma 11 2 2 3 3 2" xfId="12635" xr:uid="{C820D1C3-C814-44BF-A923-6C7617C2C2B6}"/>
    <cellStyle name="Comma 11 2 2 3 3 2 2" xfId="34540" xr:uid="{A3CA042F-B8CB-4BD8-865E-83E6D59C9513}"/>
    <cellStyle name="Comma 11 2 2 3 3 3" xfId="12636" xr:uid="{55F67410-1056-4D9B-8056-CDD9641E9D6F}"/>
    <cellStyle name="Comma 11 2 2 3 3 3 2" xfId="34541" xr:uid="{5154625F-5147-485D-8D77-E77F3CE60507}"/>
    <cellStyle name="Comma 11 2 2 3 3 4" xfId="12637" xr:uid="{148CE638-046E-4AAD-8505-13DFAD9222FA}"/>
    <cellStyle name="Comma 11 2 2 3 3 4 2" xfId="34542" xr:uid="{65A8F7FB-219D-4E8C-BC7C-365AB8C6CE01}"/>
    <cellStyle name="Comma 11 2 2 3 3 5" xfId="53028" xr:uid="{A85DA4E7-64DA-4E77-8AB1-26E307AB8E58}"/>
    <cellStyle name="Comma 11 2 2 3 3 6" xfId="34539" xr:uid="{7CB5A0A3-8563-436B-A8FA-FCA490D38422}"/>
    <cellStyle name="Comma 11 2 2 3 3 7" xfId="12634" xr:uid="{AA387BDD-4A95-42C9-95D6-183C7C41B8B4}"/>
    <cellStyle name="Comma 11 2 2 3 4" xfId="12638" xr:uid="{9EC40CF3-5580-4477-B8B6-B93707390007}"/>
    <cellStyle name="Comma 11 2 2 3 4 2" xfId="34543" xr:uid="{EE0D8E77-4301-4D8F-AA9C-03F935E92BA2}"/>
    <cellStyle name="Comma 11 2 2 3 5" xfId="12639" xr:uid="{27A1E61A-A5AB-4694-AB42-76230C78D204}"/>
    <cellStyle name="Comma 11 2 2 3 5 2" xfId="34544" xr:uid="{99C4B952-0C77-4054-A9C9-BA6572DB254C}"/>
    <cellStyle name="Comma 11 2 2 3 6" xfId="50995" xr:uid="{05E10AE7-6362-4471-B5C7-FEF66F388709}"/>
    <cellStyle name="Comma 11 2 2 3 7" xfId="34534" xr:uid="{DA3D726B-34F8-426E-BF0E-EBF11AD8E0B0}"/>
    <cellStyle name="Comma 11 2 2 4" xfId="1398" xr:uid="{E76EAA13-E548-4754-A60F-7AEBB79066A3}"/>
    <cellStyle name="Comma 11 2 2 4 2" xfId="2444" xr:uid="{C2C41A2A-7FA8-4F04-8AD7-B76DD49D766F}"/>
    <cellStyle name="Comma 11 2 2 4 2 2" xfId="12641" xr:uid="{374EB317-E121-430A-B0DA-063CD2F94F1E}"/>
    <cellStyle name="Comma 11 2 2 4 2 2 2" xfId="34547" xr:uid="{975B8D66-6F5B-4DFF-ADA7-0C6FA58A0C8B}"/>
    <cellStyle name="Comma 11 2 2 4 2 3" xfId="12642" xr:uid="{C0734CD8-40E2-49A8-9C68-D24AB46D732E}"/>
    <cellStyle name="Comma 11 2 2 4 2 3 2" xfId="34548" xr:uid="{23BBB8A1-2A60-43C6-B363-ECEFBFE8CCEE}"/>
    <cellStyle name="Comma 11 2 2 4 2 4" xfId="12643" xr:uid="{C8DB2B5D-83A7-4B33-AFE8-FC377572B188}"/>
    <cellStyle name="Comma 11 2 2 4 2 4 2" xfId="34549" xr:uid="{EAC45435-7095-4EDB-B1AF-8062620C4554}"/>
    <cellStyle name="Comma 11 2 2 4 2 5" xfId="52532" xr:uid="{CC6DCF3E-DEE6-4BBC-B1F3-FF92F59DFA23}"/>
    <cellStyle name="Comma 11 2 2 4 2 6" xfId="34546" xr:uid="{3F1AE4D4-154E-4A89-B408-C18F175281B2}"/>
    <cellStyle name="Comma 11 2 2 4 2 7" xfId="12640" xr:uid="{5DB2E64A-2099-4FBF-8A45-E215EA8DC8F1}"/>
    <cellStyle name="Comma 11 2 2 4 3" xfId="12644" xr:uid="{9B8E32CD-70A6-4228-A560-31F22D118797}"/>
    <cellStyle name="Comma 11 2 2 4 3 2" xfId="34550" xr:uid="{981B9898-4CC1-4D0F-B04A-12B687C75EDD}"/>
    <cellStyle name="Comma 11 2 2 4 4" xfId="12645" xr:uid="{0099CA59-241F-40D6-9095-124DD4906180}"/>
    <cellStyle name="Comma 11 2 2 4 4 2" xfId="34551" xr:uid="{63300C1B-9831-4A3F-B193-2D1DB4558BC5}"/>
    <cellStyle name="Comma 11 2 2 4 5" xfId="51490" xr:uid="{55031137-B278-432F-B718-D1EA2D707882}"/>
    <cellStyle name="Comma 11 2 2 4 6" xfId="34545" xr:uid="{28979896-99AC-42CB-8349-748669AC17C9}"/>
    <cellStyle name="Comma 11 2 2 5" xfId="3435" xr:uid="{56890300-9F51-49E4-A907-2EC04A880A60}"/>
    <cellStyle name="Comma 11 2 2 5 2" xfId="12646" xr:uid="{5F4BC0A9-D862-4D96-9867-E400F58DB5B0}"/>
    <cellStyle name="Comma 11 2 2 5 2 2" xfId="34553" xr:uid="{8CEC0DCC-D5A1-4900-90E6-3E691F9CC3C0}"/>
    <cellStyle name="Comma 11 2 2 5 3" xfId="12647" xr:uid="{E6090AAF-2757-48BC-8972-D0EA31EFD5C4}"/>
    <cellStyle name="Comma 11 2 2 5 3 2" xfId="34554" xr:uid="{10DD747C-1EFF-4182-B577-62CF5F7CEFE5}"/>
    <cellStyle name="Comma 11 2 2 5 4" xfId="12648" xr:uid="{EDF50655-10EE-4434-9DAA-C87D5D697277}"/>
    <cellStyle name="Comma 11 2 2 5 4 2" xfId="34555" xr:uid="{34ECFC9B-480D-4214-95FB-419961818452}"/>
    <cellStyle name="Comma 11 2 2 5 5" xfId="53522" xr:uid="{67E5D139-B762-42BC-9FED-BE8C8DB45683}"/>
    <cellStyle name="Comma 11 2 2 5 6" xfId="34552" xr:uid="{8EB9D3C0-7656-4E2F-921D-4C281289E642}"/>
    <cellStyle name="Comma 11 2 2 6" xfId="4084" xr:uid="{C458F437-5DE2-495E-B1F8-DA8C1EBDB4E4}"/>
    <cellStyle name="Comma 11 2 2 6 2" xfId="12649" xr:uid="{575A81A8-D0D5-49FE-A5C1-F2A2C5E47210}"/>
    <cellStyle name="Comma 11 2 2 6 2 2" xfId="34557" xr:uid="{BD443A60-B616-41E6-9A1F-C2B7D84FC103}"/>
    <cellStyle name="Comma 11 2 2 6 3" xfId="12650" xr:uid="{3AC5BB5B-D44D-4722-B19A-639D349E7ED4}"/>
    <cellStyle name="Comma 11 2 2 6 3 2" xfId="34558" xr:uid="{79BED0C7-5E25-46D9-8ED8-A902E04EE3B0}"/>
    <cellStyle name="Comma 11 2 2 6 4" xfId="12651" xr:uid="{E9DD064A-F6A3-44EA-885A-62B0135AF4AE}"/>
    <cellStyle name="Comma 11 2 2 6 4 2" xfId="34559" xr:uid="{37201883-0025-432E-A7AF-3B58F4B01174}"/>
    <cellStyle name="Comma 11 2 2 6 5" xfId="54171" xr:uid="{221958BE-B04D-4232-8755-5EF0EEB0314F}"/>
    <cellStyle name="Comma 11 2 2 6 6" xfId="34556" xr:uid="{5F6BC465-1ACC-4766-B3E5-6AF759901848}"/>
    <cellStyle name="Comma 11 2 2 7" xfId="1924" xr:uid="{C3BFACBF-7B6C-456D-AC23-CB199B05CD4F}"/>
    <cellStyle name="Comma 11 2 2 7 2" xfId="12653" xr:uid="{42525183-1EF9-45A3-8286-C698AE7A36D1}"/>
    <cellStyle name="Comma 11 2 2 7 2 2" xfId="34561" xr:uid="{548071C1-B99A-4256-9C08-F768EC742062}"/>
    <cellStyle name="Comma 11 2 2 7 3" xfId="12654" xr:uid="{2B0F6041-F521-4169-867F-DD5D4A806600}"/>
    <cellStyle name="Comma 11 2 2 7 3 2" xfId="34562" xr:uid="{DBB33A28-EB22-4B87-9752-EDE2BBA31EF7}"/>
    <cellStyle name="Comma 11 2 2 7 4" xfId="12655" xr:uid="{D1199AE2-564D-4F68-B531-CFF81B44F0F2}"/>
    <cellStyle name="Comma 11 2 2 7 4 2" xfId="34563" xr:uid="{AC1A7D91-54BD-4F6B-B160-149BB36E2C27}"/>
    <cellStyle name="Comma 11 2 2 7 5" xfId="52013" xr:uid="{02C8764E-E018-4B1A-9995-904426684028}"/>
    <cellStyle name="Comma 11 2 2 7 6" xfId="34560" xr:uid="{9243F7C0-1249-4D61-9DB7-6208D7581F7B}"/>
    <cellStyle name="Comma 11 2 2 7 7" xfId="12652" xr:uid="{F6CEB912-D0DF-483B-8CD7-4DEBB2798695}"/>
    <cellStyle name="Comma 11 2 2 8" xfId="12656" xr:uid="{C6328B9B-2CF3-4C36-A7F8-9F6FF53D9C74}"/>
    <cellStyle name="Comma 11 2 2 8 2" xfId="34564" xr:uid="{90C340E4-6760-4B0A-A469-A92C625008A2}"/>
    <cellStyle name="Comma 11 2 2 9" xfId="12657" xr:uid="{D2D43A2D-AEA8-44E5-8E58-6CCE4497A9D1}"/>
    <cellStyle name="Comma 11 2 2 9 2" xfId="34565" xr:uid="{FFFF5D9C-0144-4529-AB25-56F0C7C10655}"/>
    <cellStyle name="Comma 11 2 3" xfId="523" xr:uid="{4D86645C-599A-4696-8BBC-C90DC4B30D77}"/>
    <cellStyle name="Comma 11 2 3 10" xfId="34566" xr:uid="{698C4AA9-AB63-41E8-B29A-A5AB3D850091}"/>
    <cellStyle name="Comma 11 2 3 2" xfId="1028" xr:uid="{FAC7A960-074B-4340-9CE5-9608382DD509}"/>
    <cellStyle name="Comma 11 2 3 2 2" xfId="4731" xr:uid="{61FBD544-39B2-45B7-B6EA-055E45E73CCE}"/>
    <cellStyle name="Comma 11 2 3 2 2 2" xfId="12658" xr:uid="{F9FED0B0-42D5-4DD3-966D-1796CA627E79}"/>
    <cellStyle name="Comma 11 2 3 2 2 2 2" xfId="34569" xr:uid="{F6F95C65-12BE-4B6F-B171-88D692DB065F}"/>
    <cellStyle name="Comma 11 2 3 2 2 3" xfId="12659" xr:uid="{B95C127B-800F-462F-B25C-7D013757A587}"/>
    <cellStyle name="Comma 11 2 3 2 2 3 2" xfId="34570" xr:uid="{A793F30D-08D6-4707-ABE0-1C5C7A798E7E}"/>
    <cellStyle name="Comma 11 2 3 2 2 4" xfId="12660" xr:uid="{B015E1B6-70A9-4CAA-8991-4E128C916E88}"/>
    <cellStyle name="Comma 11 2 3 2 2 4 2" xfId="34571" xr:uid="{3784EB4D-6C2C-40BB-A851-AAF4BB3995B5}"/>
    <cellStyle name="Comma 11 2 3 2 2 5" xfId="54818" xr:uid="{DB977DEA-50F2-4AF6-825B-CE4521D0BC11}"/>
    <cellStyle name="Comma 11 2 3 2 2 6" xfId="34568" xr:uid="{E7258B2E-85B4-40A7-8746-A840A60DCFD2}"/>
    <cellStyle name="Comma 11 2 3 2 3" xfId="3066" xr:uid="{E9E61B49-1378-4375-98B2-CFAA009F7AC8}"/>
    <cellStyle name="Comma 11 2 3 2 3 2" xfId="12662" xr:uid="{A7B04294-8E14-4321-9FAF-571B6C5EC1A9}"/>
    <cellStyle name="Comma 11 2 3 2 3 2 2" xfId="34573" xr:uid="{BD182BA8-DFAB-4645-84D4-BFA0B5E21143}"/>
    <cellStyle name="Comma 11 2 3 2 3 3" xfId="12663" xr:uid="{C53B3BAB-E1A5-4C74-9DA8-10108E09B4F7}"/>
    <cellStyle name="Comma 11 2 3 2 3 3 2" xfId="34574" xr:uid="{2FAED79B-60BD-4485-9B55-F218550AB6E8}"/>
    <cellStyle name="Comma 11 2 3 2 3 4" xfId="12664" xr:uid="{7ABDF69C-B460-4A5A-83A2-F18A50B10529}"/>
    <cellStyle name="Comma 11 2 3 2 3 4 2" xfId="34575" xr:uid="{213CA703-C4F0-470C-9947-1BC753671F9B}"/>
    <cellStyle name="Comma 11 2 3 2 3 5" xfId="53153" xr:uid="{7FDFDBF5-E1B0-49A3-8978-2F25775B559F}"/>
    <cellStyle name="Comma 11 2 3 2 3 6" xfId="34572" xr:uid="{4E75196E-6CF9-45E9-ABFB-D8AC3E797E7E}"/>
    <cellStyle name="Comma 11 2 3 2 3 7" xfId="12661" xr:uid="{A988A22E-CD3B-4B13-953F-77827D3AD7CF}"/>
    <cellStyle name="Comma 11 2 3 2 4" xfId="12665" xr:uid="{4E9816D8-1598-4B5E-84F0-293002D3ADB2}"/>
    <cellStyle name="Comma 11 2 3 2 4 2" xfId="34576" xr:uid="{F0B9EECF-FDBC-4B32-8697-040BB00C1F16}"/>
    <cellStyle name="Comma 11 2 3 2 5" xfId="12666" xr:uid="{83A1E77F-4985-402C-B30A-D9EC351FF9AF}"/>
    <cellStyle name="Comma 11 2 3 2 5 2" xfId="34577" xr:uid="{48F245D3-07C5-4DE8-AAFF-FB380DE86DB0}"/>
    <cellStyle name="Comma 11 2 3 2 6" xfId="51120" xr:uid="{271CEF1F-39CC-4FE0-9389-F879690CD35F}"/>
    <cellStyle name="Comma 11 2 3 2 7" xfId="34567" xr:uid="{D91018A8-5B96-4E4F-93D0-6C9D2AFCACBD}"/>
    <cellStyle name="Comma 11 2 3 3" xfId="1522" xr:uid="{84F01E6B-A388-4722-BC80-D43FE4D68C89}"/>
    <cellStyle name="Comma 11 2 3 3 2" xfId="2569" xr:uid="{2124EB11-A5F7-4CA6-8042-9BB8DE3261C1}"/>
    <cellStyle name="Comma 11 2 3 3 2 2" xfId="12668" xr:uid="{BB4CB341-1482-4B55-8287-081528369210}"/>
    <cellStyle name="Comma 11 2 3 3 2 2 2" xfId="34580" xr:uid="{BBC4012A-6AEE-497B-8BBA-8640A4A29AF7}"/>
    <cellStyle name="Comma 11 2 3 3 2 3" xfId="12669" xr:uid="{5169D453-1D22-4D29-B83B-8E89367B98E3}"/>
    <cellStyle name="Comma 11 2 3 3 2 3 2" xfId="34581" xr:uid="{C0976641-D06D-41F9-9F7A-8AF61ACA0168}"/>
    <cellStyle name="Comma 11 2 3 3 2 4" xfId="12670" xr:uid="{FDF887B4-A1B5-4D1E-8DF3-F435E0E9175F}"/>
    <cellStyle name="Comma 11 2 3 3 2 4 2" xfId="34582" xr:uid="{2E1026B7-7974-46DF-8211-7771E5FB1D4B}"/>
    <cellStyle name="Comma 11 2 3 3 2 5" xfId="52657" xr:uid="{A5BD0A46-D7E2-4730-B1C3-CCD4A3635395}"/>
    <cellStyle name="Comma 11 2 3 3 2 6" xfId="34579" xr:uid="{9F5C24BC-A0ED-4AB8-A97F-EBFE6B14DE46}"/>
    <cellStyle name="Comma 11 2 3 3 2 7" xfId="12667" xr:uid="{0D8536EE-BE32-462A-9A6F-C524B572B82E}"/>
    <cellStyle name="Comma 11 2 3 3 3" xfId="12671" xr:uid="{CB4DEA41-72A8-4896-951A-1ACE3E8F7334}"/>
    <cellStyle name="Comma 11 2 3 3 3 2" xfId="34583" xr:uid="{31FB2AB7-77F8-4885-8570-147F98EC946B}"/>
    <cellStyle name="Comma 11 2 3 3 4" xfId="12672" xr:uid="{DB15414D-F80D-47B5-8C29-6BE0A25122C0}"/>
    <cellStyle name="Comma 11 2 3 3 4 2" xfId="34584" xr:uid="{0AC50EAB-6825-4B3F-808B-9AB4107974CB}"/>
    <cellStyle name="Comma 11 2 3 3 5" xfId="51614" xr:uid="{21ABB4A6-F733-42C3-ABAF-BC1BB4C58E33}"/>
    <cellStyle name="Comma 11 2 3 3 6" xfId="34578" xr:uid="{1B3CD920-FA02-47EB-A7EA-27DBD2E163CD}"/>
    <cellStyle name="Comma 11 2 3 4" xfId="3561" xr:uid="{6576C8DE-DB19-44B2-8483-E034960A9AAF}"/>
    <cellStyle name="Comma 11 2 3 4 2" xfId="12673" xr:uid="{5E39B5CD-E588-4C05-9DCB-95D20135C508}"/>
    <cellStyle name="Comma 11 2 3 4 2 2" xfId="34586" xr:uid="{31BF137C-9659-409A-8443-341DC8FCF9B7}"/>
    <cellStyle name="Comma 11 2 3 4 3" xfId="12674" xr:uid="{91C81BCA-A57B-4D83-8888-D446DCA08890}"/>
    <cellStyle name="Comma 11 2 3 4 3 2" xfId="34587" xr:uid="{09D4E7AE-7308-4490-9F4D-5A13092AEF07}"/>
    <cellStyle name="Comma 11 2 3 4 4" xfId="12675" xr:uid="{D6BCDA49-52CD-4768-A381-B62E5D620D75}"/>
    <cellStyle name="Comma 11 2 3 4 4 2" xfId="34588" xr:uid="{D562BA91-7015-449A-B261-70687F4C7D96}"/>
    <cellStyle name="Comma 11 2 3 4 5" xfId="53648" xr:uid="{3CCB544D-A827-4F1D-97CE-1BD053AF1F03}"/>
    <cellStyle name="Comma 11 2 3 4 6" xfId="34585" xr:uid="{E3BA25C9-F8B6-4292-AC06-1381226E9C6D}"/>
    <cellStyle name="Comma 11 2 3 5" xfId="4234" xr:uid="{689E023A-27E2-40B3-A1B6-3F7E4FB85004}"/>
    <cellStyle name="Comma 11 2 3 5 2" xfId="12676" xr:uid="{F6CD52BA-57ED-4927-8573-E656089848A6}"/>
    <cellStyle name="Comma 11 2 3 5 2 2" xfId="34590" xr:uid="{190A3343-C116-436D-9694-BBC139FA50DF}"/>
    <cellStyle name="Comma 11 2 3 5 3" xfId="12677" xr:uid="{5A2F6295-9BB8-4D19-9635-87A635BD8C25}"/>
    <cellStyle name="Comma 11 2 3 5 3 2" xfId="34591" xr:uid="{97CC7C9E-9CF7-4157-8865-C34245D1EFA5}"/>
    <cellStyle name="Comma 11 2 3 5 4" xfId="12678" xr:uid="{8883A08D-C509-4F2F-9EBC-F5EDD3FE4FCC}"/>
    <cellStyle name="Comma 11 2 3 5 4 2" xfId="34592" xr:uid="{CD1B5FDC-BEE6-4C6A-935A-E79671E33870}"/>
    <cellStyle name="Comma 11 2 3 5 5" xfId="54321" xr:uid="{A9E6780F-3746-4427-B7F5-32983CAD2268}"/>
    <cellStyle name="Comma 11 2 3 5 6" xfId="34589" xr:uid="{421F1E1E-784F-4474-8AC5-2A31D257113D}"/>
    <cellStyle name="Comma 11 2 3 6" xfId="2048" xr:uid="{7828D848-AC45-43AA-8782-39A7C4F3F487}"/>
    <cellStyle name="Comma 11 2 3 6 2" xfId="12680" xr:uid="{E3147219-0B7D-44CA-A07E-CDC173BB688C}"/>
    <cellStyle name="Comma 11 2 3 6 2 2" xfId="34594" xr:uid="{74A32265-3A0C-41E8-AC3F-BECB627E6551}"/>
    <cellStyle name="Comma 11 2 3 6 3" xfId="12681" xr:uid="{ED77EBE4-8FBB-4E94-B6F5-76FB3DBAC204}"/>
    <cellStyle name="Comma 11 2 3 6 3 2" xfId="34595" xr:uid="{CAE2FAC5-144B-4A91-80FE-5993381D7A24}"/>
    <cellStyle name="Comma 11 2 3 6 4" xfId="12682" xr:uid="{8ADC1065-72CF-4C19-97E8-1E14B77C3146}"/>
    <cellStyle name="Comma 11 2 3 6 4 2" xfId="34596" xr:uid="{46CD22CE-2079-412F-ABFF-51E23650249D}"/>
    <cellStyle name="Comma 11 2 3 6 5" xfId="52137" xr:uid="{DC9EC552-358C-49B3-A3CE-C13FE806EB21}"/>
    <cellStyle name="Comma 11 2 3 6 6" xfId="34593" xr:uid="{B7CBCA0C-FE3E-45D6-AF61-D863FE365EC7}"/>
    <cellStyle name="Comma 11 2 3 6 7" xfId="12679" xr:uid="{67C9ACEB-D948-4F56-8484-82AB38FB673F}"/>
    <cellStyle name="Comma 11 2 3 7" xfId="12683" xr:uid="{BC336F0C-B080-427F-A381-CF572F802DA8}"/>
    <cellStyle name="Comma 11 2 3 7 2" xfId="34597" xr:uid="{E761CA67-61F3-4C5D-A6FB-8D385AB23880}"/>
    <cellStyle name="Comma 11 2 3 8" xfId="12684" xr:uid="{4E741757-C1D5-48EB-B575-E2F46AFF99C6}"/>
    <cellStyle name="Comma 11 2 3 8 2" xfId="34598" xr:uid="{991B6C49-3A9A-4DF6-8263-5DE3F4F0C43C}"/>
    <cellStyle name="Comma 11 2 3 9" xfId="50617" xr:uid="{03575EF9-AA29-4869-B675-2EEE0F811A00}"/>
    <cellStyle name="Comma 11 2 4" xfId="780" xr:uid="{AAF49AC8-9B72-4DFC-A0BB-3847760B6216}"/>
    <cellStyle name="Comma 11 2 4 2" xfId="4483" xr:uid="{EF0C8A40-2FE5-44C0-8AD6-32B5085F872C}"/>
    <cellStyle name="Comma 11 2 4 2 2" xfId="12685" xr:uid="{4609A878-4DE3-4D66-93BB-2E008735D4E5}"/>
    <cellStyle name="Comma 11 2 4 2 2 2" xfId="34601" xr:uid="{D735B5B2-5339-40DA-B782-9448AFA76309}"/>
    <cellStyle name="Comma 11 2 4 2 3" xfId="12686" xr:uid="{0CA323A1-5681-4646-85BB-2D315034FADA}"/>
    <cellStyle name="Comma 11 2 4 2 3 2" xfId="34602" xr:uid="{7A1B23DA-6302-4E5A-9B15-88B7FBF790CB}"/>
    <cellStyle name="Comma 11 2 4 2 4" xfId="12687" xr:uid="{23694DBB-8CCF-4DB0-88F3-ACCAC937FF8D}"/>
    <cellStyle name="Comma 11 2 4 2 4 2" xfId="34603" xr:uid="{740C971E-8D01-4BF6-95EF-B5FA2B0B4874}"/>
    <cellStyle name="Comma 11 2 4 2 5" xfId="54570" xr:uid="{C2F316B0-2805-4E52-A8A6-12710C6CFE88}"/>
    <cellStyle name="Comma 11 2 4 2 6" xfId="34600" xr:uid="{E6CDA8B9-876C-4E79-A120-4901F18910EA}"/>
    <cellStyle name="Comma 11 2 4 3" xfId="2818" xr:uid="{DC264559-2FB9-4BE6-BDDF-966A17BFB0C3}"/>
    <cellStyle name="Comma 11 2 4 3 2" xfId="12689" xr:uid="{F82AD7FF-B4B7-4E8A-B3F9-B8DE7E8A8330}"/>
    <cellStyle name="Comma 11 2 4 3 2 2" xfId="34605" xr:uid="{1E424B55-ACD4-450B-8825-0846896A556E}"/>
    <cellStyle name="Comma 11 2 4 3 3" xfId="12690" xr:uid="{70558731-E96E-4CB1-A8F7-2336A8F48DE3}"/>
    <cellStyle name="Comma 11 2 4 3 3 2" xfId="34606" xr:uid="{08563CC6-AD8B-4AE7-89AC-D5F1BC5F9ABC}"/>
    <cellStyle name="Comma 11 2 4 3 4" xfId="12691" xr:uid="{2CC47773-008D-417A-A097-278F0C041F25}"/>
    <cellStyle name="Comma 11 2 4 3 4 2" xfId="34607" xr:uid="{CB11FDFF-ACA9-4DAA-BE38-7859B80FB267}"/>
    <cellStyle name="Comma 11 2 4 3 5" xfId="52905" xr:uid="{05BE47F5-E774-49F5-B3D3-14321F2F35DD}"/>
    <cellStyle name="Comma 11 2 4 3 6" xfId="34604" xr:uid="{48DC0DCF-6982-46B9-9CCD-53D414211B50}"/>
    <cellStyle name="Comma 11 2 4 3 7" xfId="12688" xr:uid="{E0B0FBB7-498A-47ED-9155-4FBB541CB99D}"/>
    <cellStyle name="Comma 11 2 4 4" xfId="12692" xr:uid="{000813FD-7C17-40A5-AAEA-4A8F4CA96402}"/>
    <cellStyle name="Comma 11 2 4 4 2" xfId="34608" xr:uid="{690CAD80-AF18-414C-83DE-F62E9966782F}"/>
    <cellStyle name="Comma 11 2 4 5" xfId="12693" xr:uid="{E42EDD99-297A-4DE4-A08F-A54A978C23B7}"/>
    <cellStyle name="Comma 11 2 4 5 2" xfId="34609" xr:uid="{5A3EA56C-0245-4BEB-ACDB-A0BF1A54240E}"/>
    <cellStyle name="Comma 11 2 4 6" xfId="50872" xr:uid="{F3EB7CDE-B734-4F3B-AFCE-700D80D4EA29}"/>
    <cellStyle name="Comma 11 2 4 7" xfId="34599" xr:uid="{C85F416B-B895-4992-B925-AAD66F888574}"/>
    <cellStyle name="Comma 11 2 5" xfId="1275" xr:uid="{CFE84CF6-7B2E-4149-9887-C593665ABE13}"/>
    <cellStyle name="Comma 11 2 5 2" xfId="2320" xr:uid="{D351CC74-E98B-436E-B530-6157DCAEDD9C}"/>
    <cellStyle name="Comma 11 2 5 2 2" xfId="12695" xr:uid="{962C3B28-9DF4-45C0-93AF-90451BB4BD90}"/>
    <cellStyle name="Comma 11 2 5 2 2 2" xfId="34612" xr:uid="{E597E60C-7E29-47F5-851A-3F4D39AC7448}"/>
    <cellStyle name="Comma 11 2 5 2 3" xfId="12696" xr:uid="{AA3441EA-8E37-49FC-8D55-B72A2B638C7C}"/>
    <cellStyle name="Comma 11 2 5 2 3 2" xfId="34613" xr:uid="{B10280D2-5166-408A-8203-7791106EEC3B}"/>
    <cellStyle name="Comma 11 2 5 2 4" xfId="12697" xr:uid="{61F0AA6B-ACA0-4AB1-A7AA-B2BCC972E065}"/>
    <cellStyle name="Comma 11 2 5 2 4 2" xfId="34614" xr:uid="{C5596370-9E41-429A-9229-7BFDC81832AA}"/>
    <cellStyle name="Comma 11 2 5 2 5" xfId="52408" xr:uid="{0514364E-532B-4934-BD94-50BA229859CE}"/>
    <cellStyle name="Comma 11 2 5 2 6" xfId="34611" xr:uid="{452ADEF6-EF55-4F66-BBFF-78D324C927E3}"/>
    <cellStyle name="Comma 11 2 5 2 7" xfId="12694" xr:uid="{65B4D818-FE46-4DA5-8906-6B1EB029D632}"/>
    <cellStyle name="Comma 11 2 5 3" xfId="12698" xr:uid="{DEF2FF9F-7626-4CE8-A0C4-DE435D9E2C40}"/>
    <cellStyle name="Comma 11 2 5 3 2" xfId="34615" xr:uid="{69FC4E49-C4A7-4747-89B6-D7DCD9D42935}"/>
    <cellStyle name="Comma 11 2 5 4" xfId="12699" xr:uid="{2AEF3F15-BF59-4FBC-BFCB-8411F181FEBF}"/>
    <cellStyle name="Comma 11 2 5 4 2" xfId="34616" xr:uid="{583BBC19-7786-4FC5-B3DF-D8ED63DF5C12}"/>
    <cellStyle name="Comma 11 2 5 5" xfId="51367" xr:uid="{244CAC7E-2BF7-4EDC-93F1-A59BAE8BF9F8}"/>
    <cellStyle name="Comma 11 2 5 6" xfId="34610" xr:uid="{6727B1DA-8E22-419E-8D21-A8886530ECAC}"/>
    <cellStyle name="Comma 11 2 6" xfId="3312" xr:uid="{90692D2E-AF41-4662-A1BD-3A59FF3AF465}"/>
    <cellStyle name="Comma 11 2 6 2" xfId="12700" xr:uid="{F980AC8A-4468-44F5-B9FE-27A0A4FA155E}"/>
    <cellStyle name="Comma 11 2 6 2 2" xfId="34618" xr:uid="{DE728E79-5C87-4DD1-AAAB-246D12A2E164}"/>
    <cellStyle name="Comma 11 2 6 3" xfId="12701" xr:uid="{36934A89-E9CC-4F12-A85E-F1F3B3AEDBCF}"/>
    <cellStyle name="Comma 11 2 6 3 2" xfId="34619" xr:uid="{21B9EA5B-5997-4FA6-9CD4-D223952D6B6D}"/>
    <cellStyle name="Comma 11 2 6 4" xfId="12702" xr:uid="{91397A6F-6CD6-4E30-BBAC-3FA9B811909A}"/>
    <cellStyle name="Comma 11 2 6 4 2" xfId="34620" xr:uid="{EB658542-5E7C-42EE-ADCE-ADB159243BB0}"/>
    <cellStyle name="Comma 11 2 6 5" xfId="53399" xr:uid="{E4475839-4C3E-456C-8834-94991A55FB63}"/>
    <cellStyle name="Comma 11 2 6 6" xfId="34617" xr:uid="{09332BE9-4708-4A30-BC5A-5C7813C8DF79}"/>
    <cellStyle name="Comma 11 2 7" xfId="3898" xr:uid="{E1D9AC18-7142-4EDA-98AC-C07BB142CA81}"/>
    <cellStyle name="Comma 11 2 7 2" xfId="12703" xr:uid="{6F8054B9-3138-4066-AD5B-BF77379C29CB}"/>
    <cellStyle name="Comma 11 2 7 2 2" xfId="34622" xr:uid="{94DCBD17-3016-451F-9E9A-3B9D8EB1FE4B}"/>
    <cellStyle name="Comma 11 2 7 3" xfId="12704" xr:uid="{229F1E31-2F37-426C-883C-D0AE55027145}"/>
    <cellStyle name="Comma 11 2 7 3 2" xfId="34623" xr:uid="{61D2DFDF-DF6E-4092-9E83-BF524C04F9E4}"/>
    <cellStyle name="Comma 11 2 7 4" xfId="12705" xr:uid="{297CC815-D1F3-425B-834D-61E8A1095497}"/>
    <cellStyle name="Comma 11 2 7 4 2" xfId="34624" xr:uid="{036206B7-6313-432E-A520-0C076220D9D3}"/>
    <cellStyle name="Comma 11 2 7 5" xfId="53985" xr:uid="{F921F0B4-A137-4495-8A99-64F2CE25BDEB}"/>
    <cellStyle name="Comma 11 2 7 6" xfId="34621" xr:uid="{6021E480-6A35-47BD-A976-8DB80ED51378}"/>
    <cellStyle name="Comma 11 2 8" xfId="1800" xr:uid="{80293735-52FD-4908-B6B5-F8E26368D91B}"/>
    <cellStyle name="Comma 11 2 8 2" xfId="12707" xr:uid="{8629DFD5-8741-4567-9834-9A49C9BA2B1E}"/>
    <cellStyle name="Comma 11 2 8 2 2" xfId="34626" xr:uid="{5CACD817-E313-480A-907E-761D32E003D4}"/>
    <cellStyle name="Comma 11 2 8 3" xfId="12708" xr:uid="{C64E81F0-A702-4740-B915-B5C0597421B2}"/>
    <cellStyle name="Comma 11 2 8 3 2" xfId="34627" xr:uid="{C2077988-AFEE-4F2C-9586-C15A03206999}"/>
    <cellStyle name="Comma 11 2 8 4" xfId="12709" xr:uid="{371AE9F2-E317-408E-9AE9-FDD3B40763D6}"/>
    <cellStyle name="Comma 11 2 8 4 2" xfId="34628" xr:uid="{EE4DB0F3-7269-484A-AD2B-01C451B6B8C0}"/>
    <cellStyle name="Comma 11 2 8 5" xfId="51889" xr:uid="{8F8C0423-E19D-4022-8654-BA839F6352EF}"/>
    <cellStyle name="Comma 11 2 8 6" xfId="34625" xr:uid="{60CCF5AC-AADB-45A0-AB34-75AB587CE927}"/>
    <cellStyle name="Comma 11 2 8 7" xfId="12706" xr:uid="{C8C2B5D4-ECD5-4C31-AFBA-4F4F65541A09}"/>
    <cellStyle name="Comma 11 2 9" xfId="12710" xr:uid="{EEEC4A01-6CFB-443D-B498-EBC2A7AF1A28}"/>
    <cellStyle name="Comma 11 2 9 2" xfId="34629" xr:uid="{5660F485-52A0-45AD-843E-A83D5F7F9327}"/>
    <cellStyle name="Comma 11 3" xfId="2251" xr:uid="{6D483FED-C992-43D9-8F56-BE4EE4C98F4B}"/>
    <cellStyle name="Comma 11 3 2" xfId="12711" xr:uid="{42E2FFAB-CB85-4596-A017-0D645C2D19A0}"/>
    <cellStyle name="Comma 11 3 2 2" xfId="34631" xr:uid="{5B0D3871-7527-4128-B11F-0F5584F2158F}"/>
    <cellStyle name="Comma 11 3 3" xfId="12712" xr:uid="{D575655E-B655-47BD-A17F-34630180D2EC}"/>
    <cellStyle name="Comma 11 3 3 2" xfId="34632" xr:uid="{85150CB4-EE2E-4576-9FD6-0667CD84A75A}"/>
    <cellStyle name="Comma 11 3 4" xfId="12713" xr:uid="{E8CC314B-DCD2-46C2-BAAB-A6FF9CF992D5}"/>
    <cellStyle name="Comma 11 3 4 2" xfId="34633" xr:uid="{3066EB58-12D1-4D40-BAE3-379724B81E13}"/>
    <cellStyle name="Comma 11 3 5" xfId="52339" xr:uid="{F73BAEF6-FB31-4906-8C6B-BAF8214A91E8}"/>
    <cellStyle name="Comma 11 3 6" xfId="34630" xr:uid="{EABA267E-081C-43B0-9252-1A898C76678C}"/>
    <cellStyle name="Comma 11 4" xfId="3750" xr:uid="{8656642C-AD4D-4481-A53C-3DE33DCF53B5}"/>
    <cellStyle name="Comma 11 4 2" xfId="12714" xr:uid="{F43A559F-0680-4548-9C1C-BA551390644D}"/>
    <cellStyle name="Comma 11 4 2 2" xfId="34635" xr:uid="{3E8EB034-2A35-4CC0-A51C-EB71A9118D78}"/>
    <cellStyle name="Comma 11 4 3" xfId="12715" xr:uid="{2FEA2D98-A9BB-45DD-8AC4-5B3CBF962DCE}"/>
    <cellStyle name="Comma 11 4 3 2" xfId="34636" xr:uid="{C67BC047-1DC3-4AC0-9131-624DB0E97F2E}"/>
    <cellStyle name="Comma 11 4 4" xfId="12716" xr:uid="{358B98DB-F46A-4D8A-817D-8A498888E3D3}"/>
    <cellStyle name="Comma 11 4 4 2" xfId="34637" xr:uid="{3855FB6B-3155-458F-AC32-02ADDEAD4C9A}"/>
    <cellStyle name="Comma 11 4 5" xfId="53837" xr:uid="{C4980866-DFAB-41B9-9674-382395E3E932}"/>
    <cellStyle name="Comma 11 4 6" xfId="34634" xr:uid="{43F2741D-FD9A-403E-A4B2-5BF4E8CB5A10}"/>
    <cellStyle name="Comma 11 5" xfId="3800" xr:uid="{B91991E3-F89B-4B6F-BB51-D19F6ACD0796}"/>
    <cellStyle name="Comma 11 5 2" xfId="12717" xr:uid="{38790F10-8E31-41B9-83E2-B02BC212B27D}"/>
    <cellStyle name="Comma 11 5 2 2" xfId="34639" xr:uid="{3FE89866-3410-4EA9-8B61-6B93AACDA82A}"/>
    <cellStyle name="Comma 11 5 3" xfId="12718" xr:uid="{2FF4943E-9F2A-4402-8760-A253EF8BEA90}"/>
    <cellStyle name="Comma 11 5 3 2" xfId="34640" xr:uid="{59E8ADAF-1EBD-4BA6-8692-8B66C1AA292E}"/>
    <cellStyle name="Comma 11 5 4" xfId="12719" xr:uid="{48BC30C8-2240-4A40-842C-ECBF2EDF51A5}"/>
    <cellStyle name="Comma 11 5 4 2" xfId="34641" xr:uid="{E081EF90-215D-46B3-B4E1-E66C653DD352}"/>
    <cellStyle name="Comma 11 5 5" xfId="53887" xr:uid="{29150A44-9E64-44C5-9766-5CB79F3854D6}"/>
    <cellStyle name="Comma 11 5 6" xfId="34638" xr:uid="{01CFD1F7-9186-4662-8F3E-08D7F7DE15DB}"/>
    <cellStyle name="Comma 11 6" xfId="1731" xr:uid="{28DE6F01-468F-4970-AB20-4BF07EB80437}"/>
    <cellStyle name="Comma 11 6 2" xfId="12721" xr:uid="{A37D155B-D5F9-4621-A1D4-A807534F6523}"/>
    <cellStyle name="Comma 11 6 2 2" xfId="34643" xr:uid="{1D57BDB7-7567-470F-8ED6-2B7B0B7B94F6}"/>
    <cellStyle name="Comma 11 6 3" xfId="12722" xr:uid="{FE6CBB01-6F12-48D4-B312-D3DCFF4F6EA5}"/>
    <cellStyle name="Comma 11 6 3 2" xfId="34644" xr:uid="{5409421D-5827-40CC-82E2-960A4E2B4C48}"/>
    <cellStyle name="Comma 11 6 4" xfId="12723" xr:uid="{296F73CA-FE9D-4FD2-94AA-7830EDEC4164}"/>
    <cellStyle name="Comma 11 6 4 2" xfId="34645" xr:uid="{E955ED5C-490C-4489-96CA-5ED48CD6A773}"/>
    <cellStyle name="Comma 11 6 5" xfId="51820" xr:uid="{09931E6C-E2D2-4DA4-9460-1329945103ED}"/>
    <cellStyle name="Comma 11 6 6" xfId="34642" xr:uid="{5DFCD120-757A-439C-BE27-B9F65932979E}"/>
    <cellStyle name="Comma 11 6 7" xfId="12720" xr:uid="{51969D1F-1305-46C1-8100-C3191C0461A6}"/>
    <cellStyle name="Comma 11 7" xfId="12724" xr:uid="{2BA5C5AC-44C8-459A-A8EA-ECDDBA8245F1}"/>
    <cellStyle name="Comma 11 7 2" xfId="34646" xr:uid="{24F17227-38E9-4C1F-A3D2-55BDFE852377}"/>
    <cellStyle name="Comma 11 8" xfId="12725" xr:uid="{B5847B15-9B26-4962-BE51-1F6974717246}"/>
    <cellStyle name="Comma 11 8 2" xfId="34647" xr:uid="{EC2501F9-280C-4C7F-85D4-E0F7746545D0}"/>
    <cellStyle name="Comma 11 9" xfId="50177" xr:uid="{A2FBCC63-21CA-4F7B-97E4-2D2281EA6E35}"/>
    <cellStyle name="Comma 110" xfId="5662" xr:uid="{AEEE031B-7502-4753-957F-B197E80A5125}"/>
    <cellStyle name="Comma 110 2" xfId="12726" xr:uid="{A9398DF9-5D85-46B2-90BA-638C94489151}"/>
    <cellStyle name="Comma 110 2 2" xfId="34649" xr:uid="{49A75209-A22B-468C-AD91-AC1C9E032AC5}"/>
    <cellStyle name="Comma 110 3" xfId="12727" xr:uid="{643FD83F-1644-4CFB-BEDE-E556D39AAABB}"/>
    <cellStyle name="Comma 110 3 2" xfId="34650" xr:uid="{39DBEB33-E519-48B9-B47E-FCF1FEF95FE7}"/>
    <cellStyle name="Comma 110 4" xfId="12728" xr:uid="{1956144E-CC07-46A7-A605-4C29C96210C0}"/>
    <cellStyle name="Comma 110 4 2" xfId="34651" xr:uid="{359D5386-331C-4C2A-9561-A0CD77CD0825}"/>
    <cellStyle name="Comma 110 5" xfId="55747" xr:uid="{92970633-904A-49B1-B731-2414C7960F41}"/>
    <cellStyle name="Comma 110 6" xfId="34648" xr:uid="{411CFD77-AC15-48C8-926C-D069FE43C792}"/>
    <cellStyle name="Comma 12" xfId="78" xr:uid="{D07F21F2-0B99-4765-AA5D-D010EAE24A41}"/>
    <cellStyle name="Comma 12 10" xfId="34652" xr:uid="{4106888F-C5FC-4CAF-A31B-CC83666D07E9}"/>
    <cellStyle name="Comma 12 2" xfId="183" xr:uid="{468CDCB4-F9EB-45D3-A278-C9BBEDCB5778}"/>
    <cellStyle name="Comma 12 2 10" xfId="12729" xr:uid="{B2F3CC04-0799-4F1D-9350-28F8AEF01F8B}"/>
    <cellStyle name="Comma 12 2 10 2" xfId="34654" xr:uid="{7516A1B2-72C1-4FF7-A77F-BAC6C1EA3DCB}"/>
    <cellStyle name="Comma 12 2 11" xfId="50280" xr:uid="{0CCCCF90-F8C0-4A09-B391-846E8D070390}"/>
    <cellStyle name="Comma 12 2 12" xfId="34653" xr:uid="{53975CE4-DB9E-4DD7-81F1-7BE480453F13}"/>
    <cellStyle name="Comma 12 2 2" xfId="371" xr:uid="{291A6A47-07CE-46CA-89B7-EC788373B9C0}"/>
    <cellStyle name="Comma 12 2 2 10" xfId="50467" xr:uid="{E86EC969-A41F-4E4A-93F1-2DB3B1CBC274}"/>
    <cellStyle name="Comma 12 2 2 11" xfId="34655" xr:uid="{009BDB3B-AAA5-4832-AEE3-AC2EAB146077}"/>
    <cellStyle name="Comma 12 2 2 2" xfId="647" xr:uid="{65CAD9EB-7632-4851-8112-ADB74AD923BB}"/>
    <cellStyle name="Comma 12 2 2 2 10" xfId="34656" xr:uid="{D232184F-4522-4C6D-A02B-BA9ACD04DD1C}"/>
    <cellStyle name="Comma 12 2 2 2 2" xfId="1152" xr:uid="{C9021A0E-60FF-487B-BBC6-9A0063EE8E62}"/>
    <cellStyle name="Comma 12 2 2 2 2 2" xfId="4855" xr:uid="{BFEB4C05-625B-4EC3-BA50-FA31FB9F5235}"/>
    <cellStyle name="Comma 12 2 2 2 2 2 2" xfId="12730" xr:uid="{33DA67E4-FBDE-4CCE-AC94-98081DAC1E60}"/>
    <cellStyle name="Comma 12 2 2 2 2 2 2 2" xfId="34659" xr:uid="{139541DD-67EB-40B3-A8EF-100C7D38224A}"/>
    <cellStyle name="Comma 12 2 2 2 2 2 3" xfId="12731" xr:uid="{C3AAF8F5-BF32-4ED0-8E2F-C259D6A9F234}"/>
    <cellStyle name="Comma 12 2 2 2 2 2 3 2" xfId="34660" xr:uid="{E9C5F019-0642-4811-AB88-39433FBC84EC}"/>
    <cellStyle name="Comma 12 2 2 2 2 2 4" xfId="12732" xr:uid="{033022AD-CEC8-4B3D-80A4-00C9A46C399E}"/>
    <cellStyle name="Comma 12 2 2 2 2 2 4 2" xfId="34661" xr:uid="{6CC06DE3-2B77-4D1E-A582-E8A3B6825545}"/>
    <cellStyle name="Comma 12 2 2 2 2 2 5" xfId="54942" xr:uid="{85E82B42-B793-428A-BD22-0282FEE12250}"/>
    <cellStyle name="Comma 12 2 2 2 2 2 6" xfId="34658" xr:uid="{38A93920-92E2-46EA-8422-024394645848}"/>
    <cellStyle name="Comma 12 2 2 2 2 3" xfId="3190" xr:uid="{3DAD3450-C633-48E2-ABEE-013FCD281882}"/>
    <cellStyle name="Comma 12 2 2 2 2 3 2" xfId="12734" xr:uid="{21EFD4B5-8B2B-4529-819B-C1FF13507083}"/>
    <cellStyle name="Comma 12 2 2 2 2 3 2 2" xfId="34663" xr:uid="{8BC6BE5B-16E0-4F7E-AA92-DF68EF53E9B4}"/>
    <cellStyle name="Comma 12 2 2 2 2 3 3" xfId="12735" xr:uid="{FFC02690-0D3C-4167-BBF9-6628D845B67E}"/>
    <cellStyle name="Comma 12 2 2 2 2 3 3 2" xfId="34664" xr:uid="{E2319D73-F0AD-48FD-B906-6699F2375747}"/>
    <cellStyle name="Comma 12 2 2 2 2 3 4" xfId="12736" xr:uid="{8ECAEF51-F0C2-4F3A-B80F-F046AA4CFF61}"/>
    <cellStyle name="Comma 12 2 2 2 2 3 4 2" xfId="34665" xr:uid="{CC46A6F3-5A24-4201-819F-9077CF6C0439}"/>
    <cellStyle name="Comma 12 2 2 2 2 3 5" xfId="53277" xr:uid="{AD51CBB2-7209-4D61-BE06-247CFC8FFFC2}"/>
    <cellStyle name="Comma 12 2 2 2 2 3 6" xfId="34662" xr:uid="{0923B2FD-0706-4861-9256-F0466C389D26}"/>
    <cellStyle name="Comma 12 2 2 2 2 3 7" xfId="12733" xr:uid="{903715EF-DEAE-4ECA-8F98-73E0D59FCD9E}"/>
    <cellStyle name="Comma 12 2 2 2 2 4" xfId="12737" xr:uid="{91873219-B6FB-4624-847B-773713343E9A}"/>
    <cellStyle name="Comma 12 2 2 2 2 4 2" xfId="34666" xr:uid="{1436A74E-ED64-47EE-A84F-362C9C673ACD}"/>
    <cellStyle name="Comma 12 2 2 2 2 5" xfId="12738" xr:uid="{3381EE03-27B6-4D92-887E-C3CD7157BBE7}"/>
    <cellStyle name="Comma 12 2 2 2 2 5 2" xfId="34667" xr:uid="{13DD0A97-22B7-4428-800B-DF18C69D773F}"/>
    <cellStyle name="Comma 12 2 2 2 2 6" xfId="51244" xr:uid="{9D2AFCF0-92F0-4EE5-B231-E2BFF2FD42C9}"/>
    <cellStyle name="Comma 12 2 2 2 2 7" xfId="34657" xr:uid="{FDB95EDA-5D15-425A-8EE8-07E81A2143F0}"/>
    <cellStyle name="Comma 12 2 2 2 3" xfId="1646" xr:uid="{61AF7039-E194-4478-BF74-1E8ED26E4D86}"/>
    <cellStyle name="Comma 12 2 2 2 3 2" xfId="2693" xr:uid="{318349CF-301E-4D4D-89E9-3280FFEF2358}"/>
    <cellStyle name="Comma 12 2 2 2 3 2 2" xfId="12740" xr:uid="{7ED00068-05D0-48A7-8252-922FCCBE4C66}"/>
    <cellStyle name="Comma 12 2 2 2 3 2 2 2" xfId="34670" xr:uid="{02737ADB-A101-45B8-8116-608DA1746029}"/>
    <cellStyle name="Comma 12 2 2 2 3 2 3" xfId="12741" xr:uid="{101A4C7B-12B9-4457-9AED-51D222082003}"/>
    <cellStyle name="Comma 12 2 2 2 3 2 3 2" xfId="34671" xr:uid="{B432EFAC-79B5-4133-818C-8ED6F3E74008}"/>
    <cellStyle name="Comma 12 2 2 2 3 2 4" xfId="12742" xr:uid="{DC66604F-BFED-4E00-92A4-DC713A7762DC}"/>
    <cellStyle name="Comma 12 2 2 2 3 2 4 2" xfId="34672" xr:uid="{DEE097A9-3B39-482F-B61A-FF7A1A921C0D}"/>
    <cellStyle name="Comma 12 2 2 2 3 2 5" xfId="52781" xr:uid="{7139E352-6AB4-4063-A682-EF0C24E72C82}"/>
    <cellStyle name="Comma 12 2 2 2 3 2 6" xfId="34669" xr:uid="{DC2C7C52-0BF2-4697-86F3-2FB50613C4B4}"/>
    <cellStyle name="Comma 12 2 2 2 3 2 7" xfId="12739" xr:uid="{9B9380F8-C54D-4A2C-A30E-AE22483604F5}"/>
    <cellStyle name="Comma 12 2 2 2 3 3" xfId="12743" xr:uid="{E125FA8B-0BFA-4B54-A326-B14E51A01496}"/>
    <cellStyle name="Comma 12 2 2 2 3 3 2" xfId="34673" xr:uid="{3B4CF9CB-FAAA-4017-880C-8157AF7FFA86}"/>
    <cellStyle name="Comma 12 2 2 2 3 4" xfId="12744" xr:uid="{296051AA-031F-4758-9696-FE44F79BA9C5}"/>
    <cellStyle name="Comma 12 2 2 2 3 4 2" xfId="34674" xr:uid="{B9DD75BB-BA28-4B04-BD2A-B2DEE1E319D3}"/>
    <cellStyle name="Comma 12 2 2 2 3 5" xfId="51738" xr:uid="{5EA7FD4B-2FD9-4097-A0D9-BACB48C7873D}"/>
    <cellStyle name="Comma 12 2 2 2 3 6" xfId="34668" xr:uid="{9B79E5A6-E9F1-406A-82F3-B90C5CCAD02D}"/>
    <cellStyle name="Comma 12 2 2 2 4" xfId="3685" xr:uid="{35BA207A-7FBC-485C-898F-67EF0D09224B}"/>
    <cellStyle name="Comma 12 2 2 2 4 2" xfId="12745" xr:uid="{0AB98094-4EA7-4238-B328-D730262EB879}"/>
    <cellStyle name="Comma 12 2 2 2 4 2 2" xfId="34676" xr:uid="{70F11C42-5A64-494A-B3F5-29FEAF27036E}"/>
    <cellStyle name="Comma 12 2 2 2 4 3" xfId="12746" xr:uid="{DE4F3E21-4919-47BE-A668-6D239075F701}"/>
    <cellStyle name="Comma 12 2 2 2 4 3 2" xfId="34677" xr:uid="{BCA5EF26-4FD4-490D-9B1B-AE1999ED00B7}"/>
    <cellStyle name="Comma 12 2 2 2 4 4" xfId="12747" xr:uid="{213D2479-128E-4781-BB80-7A7E6C6650D4}"/>
    <cellStyle name="Comma 12 2 2 2 4 4 2" xfId="34678" xr:uid="{1CBEA929-30D8-471B-8CCD-545F40461580}"/>
    <cellStyle name="Comma 12 2 2 2 4 5" xfId="53772" xr:uid="{8E3C6C67-23E4-4A2B-AB35-64669E4AED31}"/>
    <cellStyle name="Comma 12 2 2 2 4 6" xfId="34675" xr:uid="{0EB3F975-30E8-414E-AD83-92931F5D4744}"/>
    <cellStyle name="Comma 12 2 2 2 5" xfId="4358" xr:uid="{BA6E7BE2-23D7-4F20-89B9-64DF2B7F8C8D}"/>
    <cellStyle name="Comma 12 2 2 2 5 2" xfId="12748" xr:uid="{33BA1C32-61ED-4F6A-9793-EC2CF4C38E52}"/>
    <cellStyle name="Comma 12 2 2 2 5 2 2" xfId="34680" xr:uid="{18D2CF87-F80C-4B65-87AF-D63836194816}"/>
    <cellStyle name="Comma 12 2 2 2 5 3" xfId="12749" xr:uid="{DF0DD247-0FA8-4496-8414-575D07912F29}"/>
    <cellStyle name="Comma 12 2 2 2 5 3 2" xfId="34681" xr:uid="{AF711C27-765A-47B2-8E94-7591683CA391}"/>
    <cellStyle name="Comma 12 2 2 2 5 4" xfId="12750" xr:uid="{5CA80169-22A9-40ED-92A3-E2B647EB5B07}"/>
    <cellStyle name="Comma 12 2 2 2 5 4 2" xfId="34682" xr:uid="{CFBFAE3E-7391-4EB8-8E9D-6D35DC7752E1}"/>
    <cellStyle name="Comma 12 2 2 2 5 5" xfId="54445" xr:uid="{63A0AF61-CD62-4B1F-ABA1-5200A011B1C7}"/>
    <cellStyle name="Comma 12 2 2 2 5 6" xfId="34679" xr:uid="{95B6A1AA-39F1-4313-8DCC-EEBBA19F1A76}"/>
    <cellStyle name="Comma 12 2 2 2 6" xfId="2172" xr:uid="{AAD69D4B-2D75-43DC-9F9C-124181E2F60E}"/>
    <cellStyle name="Comma 12 2 2 2 6 2" xfId="12752" xr:uid="{23F25F90-3C89-454F-B32C-481B80FF8BBA}"/>
    <cellStyle name="Comma 12 2 2 2 6 2 2" xfId="34684" xr:uid="{43C392BB-DD03-41D9-AD96-856541516435}"/>
    <cellStyle name="Comma 12 2 2 2 6 3" xfId="12753" xr:uid="{91DE1DD0-7BA7-452E-9E1E-C61F1663B679}"/>
    <cellStyle name="Comma 12 2 2 2 6 3 2" xfId="34685" xr:uid="{06F44F40-4E84-4A6D-BE85-E02CDDD14475}"/>
    <cellStyle name="Comma 12 2 2 2 6 4" xfId="12754" xr:uid="{8664A633-1A4B-45CE-9770-E4E21EA63BCD}"/>
    <cellStyle name="Comma 12 2 2 2 6 4 2" xfId="34686" xr:uid="{04D8742D-F807-4503-8768-D24A203EBC58}"/>
    <cellStyle name="Comma 12 2 2 2 6 5" xfId="52261" xr:uid="{B8AFED88-AE53-48D7-A865-B490786E3DD7}"/>
    <cellStyle name="Comma 12 2 2 2 6 6" xfId="34683" xr:uid="{ED11F636-F129-4FC5-9A1B-E7834BF65F1A}"/>
    <cellStyle name="Comma 12 2 2 2 6 7" xfId="12751" xr:uid="{706D816F-E77A-4C71-9307-829955E90845}"/>
    <cellStyle name="Comma 12 2 2 2 7" xfId="12755" xr:uid="{2DAE1A31-008A-42AA-8F1F-E6EF6D85CB77}"/>
    <cellStyle name="Comma 12 2 2 2 7 2" xfId="34687" xr:uid="{144EF45F-4DB4-4FF8-BF2B-A632B5221C2C}"/>
    <cellStyle name="Comma 12 2 2 2 8" xfId="12756" xr:uid="{27B1F991-D9C3-470D-A32C-5815D316CE86}"/>
    <cellStyle name="Comma 12 2 2 2 8 2" xfId="34688" xr:uid="{17922C71-F20D-4A92-8715-48D41A0C03FB}"/>
    <cellStyle name="Comma 12 2 2 2 9" xfId="50741" xr:uid="{570844F3-46FF-4E95-88AC-8E66BB69C42E}"/>
    <cellStyle name="Comma 12 2 2 3" xfId="904" xr:uid="{1C3A050D-AEBE-427A-ADC7-85F8DB031FEF}"/>
    <cellStyle name="Comma 12 2 2 3 2" xfId="4607" xr:uid="{FE9F5C83-F00F-4763-B373-D033FDEF287D}"/>
    <cellStyle name="Comma 12 2 2 3 2 2" xfId="12757" xr:uid="{DD70D6E4-96AF-4DCB-BB78-FBFD2B42F311}"/>
    <cellStyle name="Comma 12 2 2 3 2 2 2" xfId="34691" xr:uid="{9FD0248E-34F0-4F43-A78E-DA5814394924}"/>
    <cellStyle name="Comma 12 2 2 3 2 3" xfId="12758" xr:uid="{B92B6889-B82A-4F20-8BA9-60A6B6BBB9D7}"/>
    <cellStyle name="Comma 12 2 2 3 2 3 2" xfId="34692" xr:uid="{D2727C21-BD72-47CA-988D-2B8E6F52CAD9}"/>
    <cellStyle name="Comma 12 2 2 3 2 4" xfId="12759" xr:uid="{AA9D7D84-9460-431D-9C58-8B0AB8D1DBF5}"/>
    <cellStyle name="Comma 12 2 2 3 2 4 2" xfId="34693" xr:uid="{EAEEFF14-7BE7-464B-9021-6A3A6E2E232E}"/>
    <cellStyle name="Comma 12 2 2 3 2 5" xfId="54694" xr:uid="{2035B1FA-E82B-4508-AAB0-F7161D496BF3}"/>
    <cellStyle name="Comma 12 2 2 3 2 6" xfId="34690" xr:uid="{205E4608-273F-49C5-8275-11BDAD8F4433}"/>
    <cellStyle name="Comma 12 2 2 3 3" xfId="2942" xr:uid="{6C95AF08-A282-47B9-B32E-71C76D0CF8D8}"/>
    <cellStyle name="Comma 12 2 2 3 3 2" xfId="12761" xr:uid="{252E5A79-0A1D-4B8D-B754-AF03620A98A5}"/>
    <cellStyle name="Comma 12 2 2 3 3 2 2" xfId="34695" xr:uid="{02243BDB-0AD6-44CC-A11E-351C110BC3D0}"/>
    <cellStyle name="Comma 12 2 2 3 3 3" xfId="12762" xr:uid="{19B5CE17-3E6D-45DF-A9A0-750FB1C258F3}"/>
    <cellStyle name="Comma 12 2 2 3 3 3 2" xfId="34696" xr:uid="{165DC49B-6B68-4D4A-9DD3-E4C68AA1E7E3}"/>
    <cellStyle name="Comma 12 2 2 3 3 4" xfId="12763" xr:uid="{3E1B7ACE-ECC0-44A5-847E-60A0091A6B4B}"/>
    <cellStyle name="Comma 12 2 2 3 3 4 2" xfId="34697" xr:uid="{631E242D-9091-49FC-96FA-D6A3D25CDE90}"/>
    <cellStyle name="Comma 12 2 2 3 3 5" xfId="53029" xr:uid="{38A05D1B-0C81-46ED-A318-871C7BAB5619}"/>
    <cellStyle name="Comma 12 2 2 3 3 6" xfId="34694" xr:uid="{E29F9E95-9096-4AE1-A774-90E50C8B3087}"/>
    <cellStyle name="Comma 12 2 2 3 3 7" xfId="12760" xr:uid="{5650A673-A2BB-4EA9-B790-D34C3B9DEA61}"/>
    <cellStyle name="Comma 12 2 2 3 4" xfId="12764" xr:uid="{3DD25464-90EA-4903-A73F-DE4990E33E40}"/>
    <cellStyle name="Comma 12 2 2 3 4 2" xfId="34698" xr:uid="{24EF8919-D76D-4B64-B27A-9F17027BFBE4}"/>
    <cellStyle name="Comma 12 2 2 3 5" xfId="12765" xr:uid="{FE0B9C3A-3E6F-4F0E-8F65-E45B3FFB9156}"/>
    <cellStyle name="Comma 12 2 2 3 5 2" xfId="34699" xr:uid="{3F11F8AA-D6F4-4F91-84B3-7FA3FC587F94}"/>
    <cellStyle name="Comma 12 2 2 3 6" xfId="50996" xr:uid="{45C1C48F-D068-4483-891B-9B9B83F43D1B}"/>
    <cellStyle name="Comma 12 2 2 3 7" xfId="34689" xr:uid="{0DFE8EBB-5B20-4FF0-AD1A-2E2044B68B73}"/>
    <cellStyle name="Comma 12 2 2 4" xfId="1399" xr:uid="{A3CBCB22-4FA1-4948-AAB3-3588C5EF0DC2}"/>
    <cellStyle name="Comma 12 2 2 4 2" xfId="2445" xr:uid="{EE790A29-169C-46B4-8394-A25234678BF0}"/>
    <cellStyle name="Comma 12 2 2 4 2 2" xfId="12767" xr:uid="{2CD1BA1B-1C7C-4636-94B4-B3A655A6653B}"/>
    <cellStyle name="Comma 12 2 2 4 2 2 2" xfId="34702" xr:uid="{DC393350-0531-4DA1-B4F1-63DAE1834A97}"/>
    <cellStyle name="Comma 12 2 2 4 2 3" xfId="12768" xr:uid="{96B25843-C2F8-4FD8-A89F-A793B8B5BE0A}"/>
    <cellStyle name="Comma 12 2 2 4 2 3 2" xfId="34703" xr:uid="{9BAA6C7B-7369-4AA2-9841-A9C3DCA80109}"/>
    <cellStyle name="Comma 12 2 2 4 2 4" xfId="12769" xr:uid="{38FA2CFC-E47B-42FB-AED7-00AEEEB5BA1C}"/>
    <cellStyle name="Comma 12 2 2 4 2 4 2" xfId="34704" xr:uid="{79FA5284-A435-4449-BB4E-E38C6B3FE30C}"/>
    <cellStyle name="Comma 12 2 2 4 2 5" xfId="52533" xr:uid="{40282FA0-BC91-426F-9BB4-F15938BFDB9E}"/>
    <cellStyle name="Comma 12 2 2 4 2 6" xfId="34701" xr:uid="{B3FBE399-7887-4485-A41B-C8BA7EB556C4}"/>
    <cellStyle name="Comma 12 2 2 4 2 7" xfId="12766" xr:uid="{291AC0B5-51CB-4C8C-8239-771C6FD45735}"/>
    <cellStyle name="Comma 12 2 2 4 3" xfId="12770" xr:uid="{489AA7CC-D20E-427C-AF0F-D59578840662}"/>
    <cellStyle name="Comma 12 2 2 4 3 2" xfId="34705" xr:uid="{2ED151F2-AEA3-43AB-9B40-357BC5D5C786}"/>
    <cellStyle name="Comma 12 2 2 4 4" xfId="12771" xr:uid="{177FF666-8A85-4059-8864-534A02463E92}"/>
    <cellStyle name="Comma 12 2 2 4 4 2" xfId="34706" xr:uid="{5EE449AE-0099-44A5-89D2-EEB47AFD0BDA}"/>
    <cellStyle name="Comma 12 2 2 4 5" xfId="51491" xr:uid="{400D0FDA-4B63-46CC-8ED8-0DB2184C1240}"/>
    <cellStyle name="Comma 12 2 2 4 6" xfId="34700" xr:uid="{0062DE28-5EAD-4A7D-A180-FACA956A0871}"/>
    <cellStyle name="Comma 12 2 2 5" xfId="3436" xr:uid="{0E690349-76C3-44FE-BB83-F3536E021A30}"/>
    <cellStyle name="Comma 12 2 2 5 2" xfId="12772" xr:uid="{14C4EFF0-01BE-4752-9357-8888DE6CE184}"/>
    <cellStyle name="Comma 12 2 2 5 2 2" xfId="34708" xr:uid="{D8DD6DFF-1C60-43D1-AE99-DD9DCCFB877D}"/>
    <cellStyle name="Comma 12 2 2 5 3" xfId="12773" xr:uid="{EB6DED1F-1FFE-48E1-845B-3F94737D886B}"/>
    <cellStyle name="Comma 12 2 2 5 3 2" xfId="34709" xr:uid="{FCE8905B-34A4-4035-AE0F-380DF5560177}"/>
    <cellStyle name="Comma 12 2 2 5 4" xfId="12774" xr:uid="{FD6FE646-E3F0-444A-ADB7-92CD98B4AEAF}"/>
    <cellStyle name="Comma 12 2 2 5 4 2" xfId="34710" xr:uid="{802D1D0D-3CF9-4B03-B56E-FF0F11B6D0C0}"/>
    <cellStyle name="Comma 12 2 2 5 5" xfId="53523" xr:uid="{C1F42447-6333-4171-9A05-A8214C655F42}"/>
    <cellStyle name="Comma 12 2 2 5 6" xfId="34707" xr:uid="{55F0BC38-CCA8-45DA-A23B-6CB577F353F0}"/>
    <cellStyle name="Comma 12 2 2 6" xfId="4085" xr:uid="{477AC1DC-CF20-480A-BDB8-6E6AAC504D27}"/>
    <cellStyle name="Comma 12 2 2 6 2" xfId="12775" xr:uid="{D50003A0-6344-4EBD-975C-DA3F821656D1}"/>
    <cellStyle name="Comma 12 2 2 6 2 2" xfId="34712" xr:uid="{2F647F3E-8DC9-41FE-B3E9-FB054B518A07}"/>
    <cellStyle name="Comma 12 2 2 6 3" xfId="12776" xr:uid="{70CBA3D1-B10D-4A1C-BB35-63E1E9BB4AEF}"/>
    <cellStyle name="Comma 12 2 2 6 3 2" xfId="34713" xr:uid="{7DFA57E6-6738-449A-A69E-49D84111831C}"/>
    <cellStyle name="Comma 12 2 2 6 4" xfId="12777" xr:uid="{C8BFE268-8DD8-49F9-A205-C72F7B6022AD}"/>
    <cellStyle name="Comma 12 2 2 6 4 2" xfId="34714" xr:uid="{7023D83B-972C-455B-812B-158148C34FA4}"/>
    <cellStyle name="Comma 12 2 2 6 5" xfId="54172" xr:uid="{12AFDF02-489D-45F1-AD42-A107F1F58569}"/>
    <cellStyle name="Comma 12 2 2 6 6" xfId="34711" xr:uid="{F89A0E12-A5CA-47BA-96CD-8C6FF7BB817E}"/>
    <cellStyle name="Comma 12 2 2 7" xfId="1925" xr:uid="{CBBBEE45-0B30-4D1A-B60D-3E78EBCF8F8D}"/>
    <cellStyle name="Comma 12 2 2 7 2" xfId="12779" xr:uid="{CC7C8D54-36E8-4F51-9C77-790AAC89D757}"/>
    <cellStyle name="Comma 12 2 2 7 2 2" xfId="34716" xr:uid="{D3101E0D-8AAE-4266-BCE7-271BE6A5546A}"/>
    <cellStyle name="Comma 12 2 2 7 3" xfId="12780" xr:uid="{3810634B-867C-487A-A6FE-329756C8F702}"/>
    <cellStyle name="Comma 12 2 2 7 3 2" xfId="34717" xr:uid="{BD5FE34F-3A56-468A-AC58-3726FBCB32DA}"/>
    <cellStyle name="Comma 12 2 2 7 4" xfId="12781" xr:uid="{2F28FF61-CF46-4234-9922-A75302D2E181}"/>
    <cellStyle name="Comma 12 2 2 7 4 2" xfId="34718" xr:uid="{3E12B61C-CC82-4300-912F-844607B365FF}"/>
    <cellStyle name="Comma 12 2 2 7 5" xfId="52014" xr:uid="{4C1C288F-5491-4A36-B865-61BA80890F26}"/>
    <cellStyle name="Comma 12 2 2 7 6" xfId="34715" xr:uid="{72CE6264-5BAD-46E3-9B66-4F2C8F83610D}"/>
    <cellStyle name="Comma 12 2 2 7 7" xfId="12778" xr:uid="{DF83C093-8379-4B0D-8FBE-E7EBB9913B00}"/>
    <cellStyle name="Comma 12 2 2 8" xfId="12782" xr:uid="{527DA964-808C-4D2B-92BD-AC5D2358014F}"/>
    <cellStyle name="Comma 12 2 2 8 2" xfId="34719" xr:uid="{9799D285-620D-4CE9-9FE1-9F4A5241193E}"/>
    <cellStyle name="Comma 12 2 2 9" xfId="12783" xr:uid="{04D65710-76D9-484C-BB6D-985894779920}"/>
    <cellStyle name="Comma 12 2 2 9 2" xfId="34720" xr:uid="{D8BF9B37-5862-481D-9D72-6EE9C132726E}"/>
    <cellStyle name="Comma 12 2 3" xfId="524" xr:uid="{C2E668EC-F9FE-412E-A88B-4DC95DA97C60}"/>
    <cellStyle name="Comma 12 2 3 10" xfId="34721" xr:uid="{A4DD9D83-879B-4E56-8A4D-10F876A0BDA7}"/>
    <cellStyle name="Comma 12 2 3 2" xfId="1029" xr:uid="{E6FC2EFE-837F-489C-BDB1-7CFE2501B0C2}"/>
    <cellStyle name="Comma 12 2 3 2 2" xfId="4732" xr:uid="{A3C35D83-4712-401C-8A95-723741B25919}"/>
    <cellStyle name="Comma 12 2 3 2 2 2" xfId="12784" xr:uid="{90A0449C-93E8-49EB-B438-3ECB36D56E6D}"/>
    <cellStyle name="Comma 12 2 3 2 2 2 2" xfId="34724" xr:uid="{FE8671E8-9C9F-4286-87B5-2ACA8DF2D0A0}"/>
    <cellStyle name="Comma 12 2 3 2 2 3" xfId="12785" xr:uid="{A0FB7B35-4FE5-4C81-B85F-070F3D5A2EF2}"/>
    <cellStyle name="Comma 12 2 3 2 2 3 2" xfId="34725" xr:uid="{436F9C57-4530-440D-AD6A-402C538B9204}"/>
    <cellStyle name="Comma 12 2 3 2 2 4" xfId="12786" xr:uid="{51468FBD-3F1C-4155-B129-F551A1663CAE}"/>
    <cellStyle name="Comma 12 2 3 2 2 4 2" xfId="34726" xr:uid="{FFC33829-C8ED-4992-B0EF-D3C702F90464}"/>
    <cellStyle name="Comma 12 2 3 2 2 5" xfId="54819" xr:uid="{A486E4CD-B43E-4A8B-AA96-F69F83739CC0}"/>
    <cellStyle name="Comma 12 2 3 2 2 6" xfId="34723" xr:uid="{F6D3A535-2C22-49EB-975B-E15447174C22}"/>
    <cellStyle name="Comma 12 2 3 2 3" xfId="3067" xr:uid="{AD186C4E-37A7-4B2A-9155-45120ACF8CD3}"/>
    <cellStyle name="Comma 12 2 3 2 3 2" xfId="12788" xr:uid="{0CE591AF-2CC2-43FE-BC88-7803993469C6}"/>
    <cellStyle name="Comma 12 2 3 2 3 2 2" xfId="34728" xr:uid="{0D655F75-5ED1-4136-9A9B-A8B9D39BA6E6}"/>
    <cellStyle name="Comma 12 2 3 2 3 3" xfId="12789" xr:uid="{D20BFEFE-6E51-436A-B7CD-AF902C947918}"/>
    <cellStyle name="Comma 12 2 3 2 3 3 2" xfId="34729" xr:uid="{BF9FCCDD-F5A2-4A2E-971F-1390585FB180}"/>
    <cellStyle name="Comma 12 2 3 2 3 4" xfId="12790" xr:uid="{761F6CF4-360D-4EA6-87F6-47BB2DB17C8A}"/>
    <cellStyle name="Comma 12 2 3 2 3 4 2" xfId="34730" xr:uid="{B75815D3-5CEB-4593-9211-3F7996C61372}"/>
    <cellStyle name="Comma 12 2 3 2 3 5" xfId="53154" xr:uid="{CF8E0E20-4469-42A6-A25C-82CC98269EA8}"/>
    <cellStyle name="Comma 12 2 3 2 3 6" xfId="34727" xr:uid="{5EC7F271-C50A-44B6-BDA3-553605D12AB4}"/>
    <cellStyle name="Comma 12 2 3 2 3 7" xfId="12787" xr:uid="{567927E9-5F61-4E56-9D28-A191FE7287DE}"/>
    <cellStyle name="Comma 12 2 3 2 4" xfId="12791" xr:uid="{AC792EC0-7DB4-4E9D-AE57-748D9B04C903}"/>
    <cellStyle name="Comma 12 2 3 2 4 2" xfId="34731" xr:uid="{11F5D452-8B4A-4ECD-A64A-B3973A9DF7AF}"/>
    <cellStyle name="Comma 12 2 3 2 5" xfId="12792" xr:uid="{1DB370D7-6A16-4326-8E96-D04EB72ABA82}"/>
    <cellStyle name="Comma 12 2 3 2 5 2" xfId="34732" xr:uid="{2BF11FD6-1C58-48D8-8A2E-3B9770C567AD}"/>
    <cellStyle name="Comma 12 2 3 2 6" xfId="51121" xr:uid="{12695141-3481-4C0F-884C-CBF78619F7EA}"/>
    <cellStyle name="Comma 12 2 3 2 7" xfId="34722" xr:uid="{0323B58E-D215-4278-8A70-D901F9B044BF}"/>
    <cellStyle name="Comma 12 2 3 3" xfId="1523" xr:uid="{C6D9789F-FF1B-4570-B0A4-909D2F6C0F2C}"/>
    <cellStyle name="Comma 12 2 3 3 2" xfId="2570" xr:uid="{4B81CB6C-9BD3-424C-A39D-B8FBAC957791}"/>
    <cellStyle name="Comma 12 2 3 3 2 2" xfId="12794" xr:uid="{6E951F3D-F2D4-4D30-A272-D8A100E427D3}"/>
    <cellStyle name="Comma 12 2 3 3 2 2 2" xfId="34735" xr:uid="{5335A49A-52F7-4A74-8521-06C4D25EC8CB}"/>
    <cellStyle name="Comma 12 2 3 3 2 3" xfId="12795" xr:uid="{09CE6166-0E46-42CF-AFCC-31B0BA388228}"/>
    <cellStyle name="Comma 12 2 3 3 2 3 2" xfId="34736" xr:uid="{CFEFEFFC-CE46-4F07-9E1B-6BF21F213644}"/>
    <cellStyle name="Comma 12 2 3 3 2 4" xfId="12796" xr:uid="{4BCED63C-2C18-4E17-A64E-D204C8C1FB7F}"/>
    <cellStyle name="Comma 12 2 3 3 2 4 2" xfId="34737" xr:uid="{9FCDFA16-E5CA-4ACD-9524-980AEA6789B5}"/>
    <cellStyle name="Comma 12 2 3 3 2 5" xfId="52658" xr:uid="{088277BB-4695-4466-AD9C-0CE50E9AAC89}"/>
    <cellStyle name="Comma 12 2 3 3 2 6" xfId="34734" xr:uid="{957ADC50-7990-4E01-98F5-2A713A1FC523}"/>
    <cellStyle name="Comma 12 2 3 3 2 7" xfId="12793" xr:uid="{20FE5BB7-D74D-47DA-AB8B-051236C61E70}"/>
    <cellStyle name="Comma 12 2 3 3 3" xfId="12797" xr:uid="{2DFFFFFF-C370-420E-8554-5C8AF3D5E0DA}"/>
    <cellStyle name="Comma 12 2 3 3 3 2" xfId="34738" xr:uid="{F0141997-589F-4B0E-AE84-7AB77A822F80}"/>
    <cellStyle name="Comma 12 2 3 3 4" xfId="12798" xr:uid="{A18D0F1C-D702-4C37-A1DE-D9983B399864}"/>
    <cellStyle name="Comma 12 2 3 3 4 2" xfId="34739" xr:uid="{21A6463A-6D44-4B10-A09E-EBAC4BC6A400}"/>
    <cellStyle name="Comma 12 2 3 3 5" xfId="51615" xr:uid="{A06AA110-002E-4C8C-ABB7-D34EC4E6E67C}"/>
    <cellStyle name="Comma 12 2 3 3 6" xfId="34733" xr:uid="{86787F2E-6A36-458E-8BEB-EE1DE6D83484}"/>
    <cellStyle name="Comma 12 2 3 4" xfId="3562" xr:uid="{0CA02796-5F9D-4CD7-9310-F46C2B0234BD}"/>
    <cellStyle name="Comma 12 2 3 4 2" xfId="12799" xr:uid="{46CB6E2C-D0C7-488F-8938-AAC9B69CFE70}"/>
    <cellStyle name="Comma 12 2 3 4 2 2" xfId="34741" xr:uid="{2428F66E-0221-4FDA-801C-8BC14481DD50}"/>
    <cellStyle name="Comma 12 2 3 4 3" xfId="12800" xr:uid="{C9A44ECB-B0BD-48D2-95BA-1A153B741735}"/>
    <cellStyle name="Comma 12 2 3 4 3 2" xfId="34742" xr:uid="{4EE904A0-D0A8-4B4D-BD00-B95B43C7408E}"/>
    <cellStyle name="Comma 12 2 3 4 4" xfId="12801" xr:uid="{9639FACE-9A04-4EBB-9B7F-35C3F50DF0D5}"/>
    <cellStyle name="Comma 12 2 3 4 4 2" xfId="34743" xr:uid="{AA88BD68-FD58-4FBE-B1DD-1B088F6FD28C}"/>
    <cellStyle name="Comma 12 2 3 4 5" xfId="53649" xr:uid="{BFB6BCBC-D2FC-4D43-AA94-3E8BE9025A61}"/>
    <cellStyle name="Comma 12 2 3 4 6" xfId="34740" xr:uid="{6000A3ED-B1BD-4621-B241-5D31097DE613}"/>
    <cellStyle name="Comma 12 2 3 5" xfId="4235" xr:uid="{DB66F898-406B-4F59-BE07-E7AF4C0B350C}"/>
    <cellStyle name="Comma 12 2 3 5 2" xfId="12802" xr:uid="{14C893A5-62FF-41F6-8F4D-C6D3D1576655}"/>
    <cellStyle name="Comma 12 2 3 5 2 2" xfId="34745" xr:uid="{B05A95F7-68D9-4BBE-90FF-31C87DD20825}"/>
    <cellStyle name="Comma 12 2 3 5 3" xfId="12803" xr:uid="{40AF9A83-7AE5-440C-93DC-DF15A36D32C0}"/>
    <cellStyle name="Comma 12 2 3 5 3 2" xfId="34746" xr:uid="{D6028C1D-0EC4-4E2E-B3A3-EEE20E1E793B}"/>
    <cellStyle name="Comma 12 2 3 5 4" xfId="12804" xr:uid="{9DD2088F-EEF5-4CDB-8390-42AB1DF85901}"/>
    <cellStyle name="Comma 12 2 3 5 4 2" xfId="34747" xr:uid="{5D172B2A-8574-42AD-9391-EDEF0DA117AE}"/>
    <cellStyle name="Comma 12 2 3 5 5" xfId="54322" xr:uid="{9C11DEF1-89A2-4C61-95E3-CC5AFB5B08F5}"/>
    <cellStyle name="Comma 12 2 3 5 6" xfId="34744" xr:uid="{CBC68FCB-22D2-4555-AC44-CB4EDAC35B0C}"/>
    <cellStyle name="Comma 12 2 3 6" xfId="2049" xr:uid="{A1B89240-AFC7-4155-A36A-FE36B973155F}"/>
    <cellStyle name="Comma 12 2 3 6 2" xfId="12806" xr:uid="{FDDB5499-29DB-4F27-BA1E-1B845AF55300}"/>
    <cellStyle name="Comma 12 2 3 6 2 2" xfId="34749" xr:uid="{CFF8EA00-DF43-486B-9B53-36A835E0620A}"/>
    <cellStyle name="Comma 12 2 3 6 3" xfId="12807" xr:uid="{5D9CF6ED-36AA-4300-B36C-0BF6A611664D}"/>
    <cellStyle name="Comma 12 2 3 6 3 2" xfId="34750" xr:uid="{932E056E-0E60-43E9-9ED1-01E8778AA23A}"/>
    <cellStyle name="Comma 12 2 3 6 4" xfId="12808" xr:uid="{545D7FC9-802F-4B68-BB1E-FA4A5A3E5D64}"/>
    <cellStyle name="Comma 12 2 3 6 4 2" xfId="34751" xr:uid="{A6D88EAF-63D2-4E51-8B9A-766DB0BB4B21}"/>
    <cellStyle name="Comma 12 2 3 6 5" xfId="52138" xr:uid="{FBF69DA5-B38F-4289-B8C3-3A0AF08C4E14}"/>
    <cellStyle name="Comma 12 2 3 6 6" xfId="34748" xr:uid="{8212FF4A-ADEC-4FBA-AF53-7F4D89CA3D3D}"/>
    <cellStyle name="Comma 12 2 3 6 7" xfId="12805" xr:uid="{C44091B7-318C-4193-AEF6-09FCC5FB5428}"/>
    <cellStyle name="Comma 12 2 3 7" xfId="12809" xr:uid="{C38A17DE-32FD-4A46-AE25-18295EF5D59E}"/>
    <cellStyle name="Comma 12 2 3 7 2" xfId="34752" xr:uid="{1FF197CB-D9E0-4A02-9F1A-D9B6F4A11ECB}"/>
    <cellStyle name="Comma 12 2 3 8" xfId="12810" xr:uid="{AECC4123-B05E-44E1-B45A-64228CB3AB3F}"/>
    <cellStyle name="Comma 12 2 3 8 2" xfId="34753" xr:uid="{F304E645-2250-4B29-8E8E-4B66C0CFDD00}"/>
    <cellStyle name="Comma 12 2 3 9" xfId="50618" xr:uid="{7C7415C3-1008-4B20-8FBC-02BAEA5AA6A1}"/>
    <cellStyle name="Comma 12 2 4" xfId="781" xr:uid="{BF338D36-4D41-46A9-9FDF-5F36D3E49C93}"/>
    <cellStyle name="Comma 12 2 4 2" xfId="4484" xr:uid="{89687C62-A0C1-4893-8204-57799DC66B20}"/>
    <cellStyle name="Comma 12 2 4 2 2" xfId="12811" xr:uid="{ECCFA3DD-D61B-4D4A-BE90-0B83598BEE26}"/>
    <cellStyle name="Comma 12 2 4 2 2 2" xfId="34756" xr:uid="{EF80886D-06FE-4615-9D47-E7FD6916ABA3}"/>
    <cellStyle name="Comma 12 2 4 2 3" xfId="12812" xr:uid="{D288ACF1-793B-421A-B795-92C1973178C0}"/>
    <cellStyle name="Comma 12 2 4 2 3 2" xfId="34757" xr:uid="{C0FA7A98-12AB-4272-BD9C-34C1694A3D92}"/>
    <cellStyle name="Comma 12 2 4 2 4" xfId="12813" xr:uid="{BE64E4D7-0D0B-4D69-962F-8EA950F43681}"/>
    <cellStyle name="Comma 12 2 4 2 4 2" xfId="34758" xr:uid="{CF376C7C-4772-4D75-A40E-399DFF1DDE4E}"/>
    <cellStyle name="Comma 12 2 4 2 5" xfId="54571" xr:uid="{43C45B47-1CFD-4D3A-94E1-8FAA433A67CB}"/>
    <cellStyle name="Comma 12 2 4 2 6" xfId="34755" xr:uid="{AFC35055-C82E-49FA-9848-5908DF3E928D}"/>
    <cellStyle name="Comma 12 2 4 3" xfId="2819" xr:uid="{3E53C1BF-BD5E-45F4-B930-9C08EDF9DF77}"/>
    <cellStyle name="Comma 12 2 4 3 2" xfId="12815" xr:uid="{91805B2A-DF81-42C4-9707-2B4391D65B6B}"/>
    <cellStyle name="Comma 12 2 4 3 2 2" xfId="34760" xr:uid="{59A284D4-8BA2-4CA4-8A8E-ED6847218E6F}"/>
    <cellStyle name="Comma 12 2 4 3 3" xfId="12816" xr:uid="{4F49B250-666B-469F-8DBC-C707B6A44AD9}"/>
    <cellStyle name="Comma 12 2 4 3 3 2" xfId="34761" xr:uid="{53C2BCE0-4BBF-4BFB-A530-BDAE459A2787}"/>
    <cellStyle name="Comma 12 2 4 3 4" xfId="12817" xr:uid="{04378EEC-5779-4D7F-9481-8832474015A3}"/>
    <cellStyle name="Comma 12 2 4 3 4 2" xfId="34762" xr:uid="{832E57F0-F6A3-4E9F-AF9C-059684021450}"/>
    <cellStyle name="Comma 12 2 4 3 5" xfId="52906" xr:uid="{9D024FEA-9544-454C-8AF3-78A4A78ED0FE}"/>
    <cellStyle name="Comma 12 2 4 3 6" xfId="34759" xr:uid="{70ED4495-7DAD-445C-921F-057E9175BD04}"/>
    <cellStyle name="Comma 12 2 4 3 7" xfId="12814" xr:uid="{1541147B-A24E-4D25-A225-2270F83A385B}"/>
    <cellStyle name="Comma 12 2 4 4" xfId="12818" xr:uid="{1E2AD9E5-E585-46F4-BF1E-384643584EB9}"/>
    <cellStyle name="Comma 12 2 4 4 2" xfId="34763" xr:uid="{E865B0DC-D44E-4E11-8815-F9CA7F94332B}"/>
    <cellStyle name="Comma 12 2 4 5" xfId="12819" xr:uid="{4D9DAB5E-1A27-4BB5-9A63-D0BE85BB7C15}"/>
    <cellStyle name="Comma 12 2 4 5 2" xfId="34764" xr:uid="{7FA7423A-8E4F-4682-A167-EC3A399B17BA}"/>
    <cellStyle name="Comma 12 2 4 6" xfId="50873" xr:uid="{DD85B378-CBC9-4D44-98C1-EE2B3497B579}"/>
    <cellStyle name="Comma 12 2 4 7" xfId="34754" xr:uid="{04B399AF-3F28-4394-AD79-359BA973B197}"/>
    <cellStyle name="Comma 12 2 5" xfId="1276" xr:uid="{7FDAA586-D814-4E88-892F-3C14C8C1120F}"/>
    <cellStyle name="Comma 12 2 5 2" xfId="2321" xr:uid="{BF946B00-B851-4E08-90B6-C2975771748E}"/>
    <cellStyle name="Comma 12 2 5 2 2" xfId="12821" xr:uid="{4B228821-01C9-45A0-A6E0-E14A4C2D297E}"/>
    <cellStyle name="Comma 12 2 5 2 2 2" xfId="34767" xr:uid="{7A189D03-5561-4312-B42E-F357E2A00DF8}"/>
    <cellStyle name="Comma 12 2 5 2 3" xfId="12822" xr:uid="{B670CD76-E715-4050-92DB-8F7E8D765D02}"/>
    <cellStyle name="Comma 12 2 5 2 3 2" xfId="34768" xr:uid="{6C74825D-D168-47BF-905A-CCC001C8D310}"/>
    <cellStyle name="Comma 12 2 5 2 4" xfId="12823" xr:uid="{E5133E86-7A4D-4A4F-99C8-DA0F9FB625A9}"/>
    <cellStyle name="Comma 12 2 5 2 4 2" xfId="34769" xr:uid="{C3D8FFE9-06B0-4FC9-B8A6-5C0ECCA7D046}"/>
    <cellStyle name="Comma 12 2 5 2 5" xfId="52409" xr:uid="{6DCCA916-5766-428E-B495-9D9541200604}"/>
    <cellStyle name="Comma 12 2 5 2 6" xfId="34766" xr:uid="{C21D3957-0B0F-47F5-AB5E-4071366AA40E}"/>
    <cellStyle name="Comma 12 2 5 2 7" xfId="12820" xr:uid="{2CC57D29-0559-4C13-9A09-F943D13DA7D5}"/>
    <cellStyle name="Comma 12 2 5 3" xfId="12824" xr:uid="{DA4E73C1-E670-4B93-9B06-FEC085725647}"/>
    <cellStyle name="Comma 12 2 5 3 2" xfId="34770" xr:uid="{DB7DE93C-1486-4567-A4B3-0FBDDABC04E0}"/>
    <cellStyle name="Comma 12 2 5 4" xfId="12825" xr:uid="{9E59BAC5-91AE-443C-9F4E-F48D540E08C0}"/>
    <cellStyle name="Comma 12 2 5 4 2" xfId="34771" xr:uid="{6C4D555D-A61F-40C1-9CB8-258B150BC00C}"/>
    <cellStyle name="Comma 12 2 5 5" xfId="51368" xr:uid="{94DCB27F-0E3D-497B-92C2-2996143BB3EF}"/>
    <cellStyle name="Comma 12 2 5 6" xfId="34765" xr:uid="{F5B44AD4-CD4B-4A69-B070-478BAC1CFBA3}"/>
    <cellStyle name="Comma 12 2 6" xfId="3313" xr:uid="{D67F90F1-2E37-4808-A853-CEC89A8742F3}"/>
    <cellStyle name="Comma 12 2 6 2" xfId="12826" xr:uid="{8B14AE76-F9C7-4801-88AA-A62C88B14A99}"/>
    <cellStyle name="Comma 12 2 6 2 2" xfId="34773" xr:uid="{ABA9BB8C-EBC2-4603-80BC-FD823EBFD3AA}"/>
    <cellStyle name="Comma 12 2 6 3" xfId="12827" xr:uid="{DC3FA5B0-4005-4229-BB3A-E72153163387}"/>
    <cellStyle name="Comma 12 2 6 3 2" xfId="34774" xr:uid="{468D3815-11D8-4628-8470-A72768250A0D}"/>
    <cellStyle name="Comma 12 2 6 4" xfId="12828" xr:uid="{BBF70F96-650A-4B72-A143-CCE6F4218FED}"/>
    <cellStyle name="Comma 12 2 6 4 2" xfId="34775" xr:uid="{53F4FDC9-9DB4-4FF3-A0BD-C9EFE80EE19C}"/>
    <cellStyle name="Comma 12 2 6 5" xfId="53400" xr:uid="{269678AD-77F4-4FB7-8F04-F7935FC7C50A}"/>
    <cellStyle name="Comma 12 2 6 6" xfId="34772" xr:uid="{0C9040B4-2215-47D9-A0B5-2BCA722C5BCC}"/>
    <cellStyle name="Comma 12 2 7" xfId="3899" xr:uid="{D66E31E4-F693-4456-AC55-5FDC971AC9E1}"/>
    <cellStyle name="Comma 12 2 7 2" xfId="12829" xr:uid="{5FB695C2-F9BB-498F-84BD-F9AC06E5196E}"/>
    <cellStyle name="Comma 12 2 7 2 2" xfId="34777" xr:uid="{0CDAB40C-AF62-4FA9-83C4-761308931DD0}"/>
    <cellStyle name="Comma 12 2 7 3" xfId="12830" xr:uid="{D6F07F08-87BE-42BF-919F-A7329CB90258}"/>
    <cellStyle name="Comma 12 2 7 3 2" xfId="34778" xr:uid="{A25BC58C-90FC-4566-8444-44C15CE8C337}"/>
    <cellStyle name="Comma 12 2 7 4" xfId="12831" xr:uid="{4DC47C3D-704F-4A88-83AC-7CF65137EB66}"/>
    <cellStyle name="Comma 12 2 7 4 2" xfId="34779" xr:uid="{583FCBFF-AEC3-4D51-913B-E58881DE06A7}"/>
    <cellStyle name="Comma 12 2 7 5" xfId="53986" xr:uid="{198B03ED-7C66-460E-B6F2-E2AAD8D3663E}"/>
    <cellStyle name="Comma 12 2 7 6" xfId="34776" xr:uid="{8D214961-D482-44D0-9BDE-134C1AEC1F30}"/>
    <cellStyle name="Comma 12 2 8" xfId="1801" xr:uid="{010B5405-D8A5-4D92-BDFB-62B680EA9C70}"/>
    <cellStyle name="Comma 12 2 8 2" xfId="12833" xr:uid="{02BE433B-6712-4ACD-B1F5-19834875C2B8}"/>
    <cellStyle name="Comma 12 2 8 2 2" xfId="34781" xr:uid="{EA71346F-3E54-49A6-B647-C918648CE57F}"/>
    <cellStyle name="Comma 12 2 8 3" xfId="12834" xr:uid="{FCD65E6A-7D5D-4BF5-8B5B-DE6FAAF32348}"/>
    <cellStyle name="Comma 12 2 8 3 2" xfId="34782" xr:uid="{9E53ABB8-A593-4689-B212-92B963283DE0}"/>
    <cellStyle name="Comma 12 2 8 4" xfId="12835" xr:uid="{AAA873B1-DDC6-4ABA-8A17-716B1659B8C7}"/>
    <cellStyle name="Comma 12 2 8 4 2" xfId="34783" xr:uid="{AC5C107F-2E5A-4D1C-94F0-DC10C783F2D5}"/>
    <cellStyle name="Comma 12 2 8 5" xfId="51890" xr:uid="{754825B0-CCEA-4919-9F7A-2F88DB8F21B3}"/>
    <cellStyle name="Comma 12 2 8 6" xfId="34780" xr:uid="{DD59F8DC-3E18-4A8D-9E98-302E82BFFE82}"/>
    <cellStyle name="Comma 12 2 8 7" xfId="12832" xr:uid="{19E7A46B-28BC-41B0-ABEC-D59332886907}"/>
    <cellStyle name="Comma 12 2 9" xfId="12836" xr:uid="{A39A1635-F779-48D6-8359-27D2972F0938}"/>
    <cellStyle name="Comma 12 2 9 2" xfId="34784" xr:uid="{CBE6E401-DEB8-45DF-A531-14B19F2A4FED}"/>
    <cellStyle name="Comma 12 3" xfId="2252" xr:uid="{BD11154A-56B1-4D37-9DFE-EEE41E5475BB}"/>
    <cellStyle name="Comma 12 3 2" xfId="12837" xr:uid="{5C35BD28-E734-40B7-8149-76F3B64CA428}"/>
    <cellStyle name="Comma 12 3 2 2" xfId="34786" xr:uid="{DC8EED9F-7920-42FF-9A8C-BCA06901D95C}"/>
    <cellStyle name="Comma 12 3 3" xfId="12838" xr:uid="{44B6CF47-359E-4ED5-8414-23C089AF769F}"/>
    <cellStyle name="Comma 12 3 3 2" xfId="34787" xr:uid="{802D40E5-2EEF-42FD-9064-7B3C2A51753F}"/>
    <cellStyle name="Comma 12 3 4" xfId="12839" xr:uid="{D5B5AF34-62AF-49DE-AA92-521F56129342}"/>
    <cellStyle name="Comma 12 3 4 2" xfId="34788" xr:uid="{E9726474-8467-455E-8C07-5255E46B5DBA}"/>
    <cellStyle name="Comma 12 3 5" xfId="52340" xr:uid="{41845D38-2F9E-4BD4-8651-05DB6CD7C2B5}"/>
    <cellStyle name="Comma 12 3 6" xfId="34785" xr:uid="{F7A9E243-CF76-46EC-9448-15715681F7E7}"/>
    <cellStyle name="Comma 12 4" xfId="3751" xr:uid="{7FFAAD3F-99DD-4B22-B049-80A09A7E1AD1}"/>
    <cellStyle name="Comma 12 4 2" xfId="12840" xr:uid="{E0A665FE-7980-4FCB-A2BA-A93700B89D29}"/>
    <cellStyle name="Comma 12 4 2 2" xfId="34790" xr:uid="{6EF23B8A-8233-4C19-9419-7D37B18C3145}"/>
    <cellStyle name="Comma 12 4 3" xfId="12841" xr:uid="{B413708B-96D3-490C-83CE-DDB389474916}"/>
    <cellStyle name="Comma 12 4 3 2" xfId="34791" xr:uid="{38312C06-DFB3-477B-9449-E83F7B738517}"/>
    <cellStyle name="Comma 12 4 4" xfId="12842" xr:uid="{48A2FF88-20E1-484A-96FF-1FD1835B1A56}"/>
    <cellStyle name="Comma 12 4 4 2" xfId="34792" xr:uid="{544E2DDB-26AB-4BA1-8501-75830AA18127}"/>
    <cellStyle name="Comma 12 4 5" xfId="53838" xr:uid="{25C6885F-8C5B-4745-91B2-B7950A8F20FA}"/>
    <cellStyle name="Comma 12 4 6" xfId="34789" xr:uid="{F8976E2D-4D20-41DA-A587-1B64A8419BC5}"/>
    <cellStyle name="Comma 12 5" xfId="3801" xr:uid="{0A46EE27-96E2-4940-833A-F3DB664EA4AE}"/>
    <cellStyle name="Comma 12 5 2" xfId="12843" xr:uid="{7070D467-310E-466C-B429-CC740E3830CC}"/>
    <cellStyle name="Comma 12 5 2 2" xfId="34794" xr:uid="{DCFAB904-7449-4F0C-AB87-B0A12545D782}"/>
    <cellStyle name="Comma 12 5 3" xfId="12844" xr:uid="{F81ED8E8-00AD-4C78-B14F-1B1C70076FA0}"/>
    <cellStyle name="Comma 12 5 3 2" xfId="34795" xr:uid="{5F1480FF-7B12-4655-B9A4-27DC624DAB35}"/>
    <cellStyle name="Comma 12 5 4" xfId="12845" xr:uid="{740E3078-483D-4977-AB4E-E8E0B01CBED3}"/>
    <cellStyle name="Comma 12 5 4 2" xfId="34796" xr:uid="{DD9BC963-62E7-405D-BABD-56A79E0F5CBC}"/>
    <cellStyle name="Comma 12 5 5" xfId="53888" xr:uid="{A014F2C3-8975-4209-ADEB-D8250CD746E6}"/>
    <cellStyle name="Comma 12 5 6" xfId="34793" xr:uid="{21202350-E51A-47DB-934E-0D2DD9120BCC}"/>
    <cellStyle name="Comma 12 6" xfId="1732" xr:uid="{461A0188-E866-4CD2-A710-19477BBD2B59}"/>
    <cellStyle name="Comma 12 6 2" xfId="12847" xr:uid="{9CC08BD1-C41F-4B06-A9ED-BB68FD022AF1}"/>
    <cellStyle name="Comma 12 6 2 2" xfId="34798" xr:uid="{35E93A43-EDDE-40E3-B2EB-2CD44F3B475E}"/>
    <cellStyle name="Comma 12 6 3" xfId="12848" xr:uid="{F63EA2EC-2E58-4534-8CFC-73AA7713DA9B}"/>
    <cellStyle name="Comma 12 6 3 2" xfId="34799" xr:uid="{2E57089A-BA3D-46A5-BE83-0565CA08CF16}"/>
    <cellStyle name="Comma 12 6 4" xfId="12849" xr:uid="{3387E1E5-4B26-46A5-8E6A-7C93BAF2B46E}"/>
    <cellStyle name="Comma 12 6 4 2" xfId="34800" xr:uid="{5472403B-877E-4649-AB22-BE9B37D2FF45}"/>
    <cellStyle name="Comma 12 6 5" xfId="51821" xr:uid="{1C4DE7CC-56BC-4179-A2F8-5B10C77651EC}"/>
    <cellStyle name="Comma 12 6 6" xfId="34797" xr:uid="{6D901EC1-77A9-418A-9B80-9C8B0511BA8B}"/>
    <cellStyle name="Comma 12 6 7" xfId="12846" xr:uid="{C1712EE5-2E03-4612-865F-8D5961133E6C}"/>
    <cellStyle name="Comma 12 7" xfId="12850" xr:uid="{294335E1-7B10-4208-B035-C5127B96DA1D}"/>
    <cellStyle name="Comma 12 7 2" xfId="34801" xr:uid="{BBE97973-742E-43B6-BE73-AF9E7AECA270}"/>
    <cellStyle name="Comma 12 8" xfId="12851" xr:uid="{BAEABCEB-6424-4FE9-A1EB-3963510C884B}"/>
    <cellStyle name="Comma 12 8 2" xfId="34802" xr:uid="{D73C95C9-9D02-4FD9-81C8-0ED04954F523}"/>
    <cellStyle name="Comma 12 9" xfId="50178" xr:uid="{9EBD1C21-79E7-46D5-80CB-7CFC6FA41A52}"/>
    <cellStyle name="Comma 13" xfId="79" xr:uid="{B27FD456-193C-4542-A8B5-92056324CEA5}"/>
    <cellStyle name="Comma 13 10" xfId="34803" xr:uid="{2958C00D-6055-47BF-8C24-E4FBF50D7497}"/>
    <cellStyle name="Comma 13 2" xfId="184" xr:uid="{5EE370C3-56AD-4180-A323-896DA389A54D}"/>
    <cellStyle name="Comma 13 2 10" xfId="12852" xr:uid="{B7D0D42F-E5A4-4D35-BCA0-FA813DA7F4DE}"/>
    <cellStyle name="Comma 13 2 10 2" xfId="34805" xr:uid="{24EECAF2-C144-48AA-B206-1E2698FA8EB6}"/>
    <cellStyle name="Comma 13 2 11" xfId="50281" xr:uid="{7C4A1E48-3E7E-43E9-8CD0-4517134CC71E}"/>
    <cellStyle name="Comma 13 2 12" xfId="34804" xr:uid="{9B26393E-5DA9-4B15-8424-F5A51A7D1A60}"/>
    <cellStyle name="Comma 13 2 2" xfId="372" xr:uid="{2E311255-D06B-4BF4-A29B-0AA401BE2F0E}"/>
    <cellStyle name="Comma 13 2 2 10" xfId="50468" xr:uid="{37817855-5358-4B10-B609-BE422E0FDB0E}"/>
    <cellStyle name="Comma 13 2 2 11" xfId="34806" xr:uid="{16960BC9-D6E4-424C-A686-0524585B6583}"/>
    <cellStyle name="Comma 13 2 2 2" xfId="648" xr:uid="{08D926B5-A929-4F4D-B923-E59A0083EA54}"/>
    <cellStyle name="Comma 13 2 2 2 10" xfId="34807" xr:uid="{A5AC220E-1663-435D-BF5F-3328E7618511}"/>
    <cellStyle name="Comma 13 2 2 2 2" xfId="1153" xr:uid="{7C4DB47E-0C84-48F9-8B52-75C2C7A7FFDB}"/>
    <cellStyle name="Comma 13 2 2 2 2 2" xfId="4856" xr:uid="{CFC23BDB-C35E-438F-A203-2E2681B1A002}"/>
    <cellStyle name="Comma 13 2 2 2 2 2 2" xfId="12853" xr:uid="{682ABAFA-6726-4D46-8900-27CCD8000CF6}"/>
    <cellStyle name="Comma 13 2 2 2 2 2 2 2" xfId="34810" xr:uid="{87C65314-093F-406F-B0A7-35B035FA50C8}"/>
    <cellStyle name="Comma 13 2 2 2 2 2 3" xfId="12854" xr:uid="{1B57074D-81C8-46BD-996C-F9E1D821A97B}"/>
    <cellStyle name="Comma 13 2 2 2 2 2 3 2" xfId="34811" xr:uid="{9E3DCE1F-B1FF-449B-B02F-2AA741DA35F6}"/>
    <cellStyle name="Comma 13 2 2 2 2 2 4" xfId="12855" xr:uid="{FC4AA05D-A1A5-4A69-9595-BD02492CE929}"/>
    <cellStyle name="Comma 13 2 2 2 2 2 4 2" xfId="34812" xr:uid="{FBB0C8F5-F0E5-477A-8DC6-5637EAC3A468}"/>
    <cellStyle name="Comma 13 2 2 2 2 2 5" xfId="54943" xr:uid="{90A96A96-BD4E-4B46-AB8F-00A39EC71C48}"/>
    <cellStyle name="Comma 13 2 2 2 2 2 6" xfId="34809" xr:uid="{FF770A10-6F14-4089-8C23-38BDF485227C}"/>
    <cellStyle name="Comma 13 2 2 2 2 3" xfId="3191" xr:uid="{22A8F249-B45C-45AF-BD84-D0B2A929AC88}"/>
    <cellStyle name="Comma 13 2 2 2 2 3 2" xfId="12857" xr:uid="{2B89F5DF-0D4E-4F2A-B7DF-6CB34924E14F}"/>
    <cellStyle name="Comma 13 2 2 2 2 3 2 2" xfId="34814" xr:uid="{6B9C3DF5-FCE7-47D5-B641-EC3005875EB2}"/>
    <cellStyle name="Comma 13 2 2 2 2 3 3" xfId="12858" xr:uid="{CE27906F-1950-4E43-B2A8-260BBA244621}"/>
    <cellStyle name="Comma 13 2 2 2 2 3 3 2" xfId="34815" xr:uid="{11937633-B7CD-4502-8A13-784E19E63184}"/>
    <cellStyle name="Comma 13 2 2 2 2 3 4" xfId="12859" xr:uid="{92AFDA04-BA07-4008-995E-FAE7FEE9379B}"/>
    <cellStyle name="Comma 13 2 2 2 2 3 4 2" xfId="34816" xr:uid="{C7F494CC-FD23-47C9-8CA2-F3AFA8331358}"/>
    <cellStyle name="Comma 13 2 2 2 2 3 5" xfId="53278" xr:uid="{9C10BDF2-1352-49BA-9559-BFAB8862EB81}"/>
    <cellStyle name="Comma 13 2 2 2 2 3 6" xfId="34813" xr:uid="{82703D95-DDB3-44E1-BCDA-7AA21AF0CC78}"/>
    <cellStyle name="Comma 13 2 2 2 2 3 7" xfId="12856" xr:uid="{58732BE0-683A-4E81-9748-6FFB32F321B5}"/>
    <cellStyle name="Comma 13 2 2 2 2 4" xfId="12860" xr:uid="{A719A23C-F004-49D4-8E3A-71833E017C57}"/>
    <cellStyle name="Comma 13 2 2 2 2 4 2" xfId="34817" xr:uid="{496748A2-E2A1-4F5A-8A05-F0093B0E9212}"/>
    <cellStyle name="Comma 13 2 2 2 2 5" xfId="12861" xr:uid="{F65FF3E3-BDAD-4942-B36C-A46F40465B53}"/>
    <cellStyle name="Comma 13 2 2 2 2 5 2" xfId="34818" xr:uid="{3C44FF3A-3ECA-4B73-8D9B-81FE229CA47F}"/>
    <cellStyle name="Comma 13 2 2 2 2 6" xfId="51245" xr:uid="{2956B478-4F5E-4220-B9E5-0D567C646CED}"/>
    <cellStyle name="Comma 13 2 2 2 2 7" xfId="34808" xr:uid="{BC3C2955-2F77-43A1-B0C2-22E0D6485411}"/>
    <cellStyle name="Comma 13 2 2 2 3" xfId="1647" xr:uid="{C326E4BB-9D5E-4E18-B717-30B1661B3B30}"/>
    <cellStyle name="Comma 13 2 2 2 3 2" xfId="2694" xr:uid="{B6EB0626-6A84-46BE-813D-937933D728C6}"/>
    <cellStyle name="Comma 13 2 2 2 3 2 2" xfId="12863" xr:uid="{EDB821B8-FF03-4557-A032-C1A2E9794D5B}"/>
    <cellStyle name="Comma 13 2 2 2 3 2 2 2" xfId="34821" xr:uid="{5637D6B8-E74E-4342-B8DF-D592D54F1359}"/>
    <cellStyle name="Comma 13 2 2 2 3 2 3" xfId="12864" xr:uid="{AA7F16BF-3078-44EE-875F-345524ECFF18}"/>
    <cellStyle name="Comma 13 2 2 2 3 2 3 2" xfId="34822" xr:uid="{2EF9FEE9-D4AD-4B63-8F37-AAB02D453551}"/>
    <cellStyle name="Comma 13 2 2 2 3 2 4" xfId="12865" xr:uid="{EF31986E-F527-45BD-9DE4-CBCF33E6A22B}"/>
    <cellStyle name="Comma 13 2 2 2 3 2 4 2" xfId="34823" xr:uid="{D0E44380-305A-494B-9730-CC1B8B3ECB0D}"/>
    <cellStyle name="Comma 13 2 2 2 3 2 5" xfId="52782" xr:uid="{3D9D6824-892E-42F3-9E18-96AD300E6A0D}"/>
    <cellStyle name="Comma 13 2 2 2 3 2 6" xfId="34820" xr:uid="{4C24BC09-8D77-4344-98B3-E86FF81A8679}"/>
    <cellStyle name="Comma 13 2 2 2 3 2 7" xfId="12862" xr:uid="{BEA3A2A0-ACA4-4194-A2A6-4096DB63F3C6}"/>
    <cellStyle name="Comma 13 2 2 2 3 3" xfId="12866" xr:uid="{4E6C5A60-91F4-4DBC-986B-C18BE0A390FB}"/>
    <cellStyle name="Comma 13 2 2 2 3 3 2" xfId="34824" xr:uid="{421DA131-9396-4110-9C1F-F5EA2A8E7C1F}"/>
    <cellStyle name="Comma 13 2 2 2 3 4" xfId="12867" xr:uid="{9480646C-A6FA-4ED9-8E3F-8CF0E2BECE90}"/>
    <cellStyle name="Comma 13 2 2 2 3 4 2" xfId="34825" xr:uid="{6470808F-3FB7-4EEE-A0EC-C56CBF0A4A8D}"/>
    <cellStyle name="Comma 13 2 2 2 3 5" xfId="51739" xr:uid="{E1A3A147-A7DA-4966-B742-7E77BD4A37F9}"/>
    <cellStyle name="Comma 13 2 2 2 3 6" xfId="34819" xr:uid="{9CA412AA-2837-4110-BCF3-3D5C06989C31}"/>
    <cellStyle name="Comma 13 2 2 2 4" xfId="3686" xr:uid="{5F57A40B-35A8-4BA6-A9AC-752B200C524D}"/>
    <cellStyle name="Comma 13 2 2 2 4 2" xfId="12868" xr:uid="{E6C48BF8-F550-45F6-A5CC-7667D562CB5D}"/>
    <cellStyle name="Comma 13 2 2 2 4 2 2" xfId="34827" xr:uid="{5FB5EC4F-FAFE-450C-85D2-FA991C07BF99}"/>
    <cellStyle name="Comma 13 2 2 2 4 3" xfId="12869" xr:uid="{88609087-CFBE-4825-BD19-E5255C702033}"/>
    <cellStyle name="Comma 13 2 2 2 4 3 2" xfId="34828" xr:uid="{CEC547F3-72BC-43D1-8086-1833F15774F7}"/>
    <cellStyle name="Comma 13 2 2 2 4 4" xfId="12870" xr:uid="{B3A147B7-CE42-4D1D-ADE4-CB82C61894C8}"/>
    <cellStyle name="Comma 13 2 2 2 4 4 2" xfId="34829" xr:uid="{4604EE80-B708-4097-BD22-3667BA7C1854}"/>
    <cellStyle name="Comma 13 2 2 2 4 5" xfId="53773" xr:uid="{15CC591C-5756-4BBC-B34C-BD51B2D9C85F}"/>
    <cellStyle name="Comma 13 2 2 2 4 6" xfId="34826" xr:uid="{1CC666BE-C80B-4E6C-A8B5-C9F11118070F}"/>
    <cellStyle name="Comma 13 2 2 2 5" xfId="4359" xr:uid="{4CA00B9F-0E9C-4E89-ABDC-80732C32D95A}"/>
    <cellStyle name="Comma 13 2 2 2 5 2" xfId="12871" xr:uid="{0612408B-1915-4784-A99B-8B1D6B702B63}"/>
    <cellStyle name="Comma 13 2 2 2 5 2 2" xfId="34831" xr:uid="{EEF603CC-1363-4B41-902F-BB404E8464E9}"/>
    <cellStyle name="Comma 13 2 2 2 5 3" xfId="12872" xr:uid="{275FD29C-1723-45E4-ADF0-28B3D49884C3}"/>
    <cellStyle name="Comma 13 2 2 2 5 3 2" xfId="34832" xr:uid="{5239E041-29F4-4799-9373-EE568F09CB52}"/>
    <cellStyle name="Comma 13 2 2 2 5 4" xfId="12873" xr:uid="{04CB4E56-334C-4105-860B-C309AD34F6AC}"/>
    <cellStyle name="Comma 13 2 2 2 5 4 2" xfId="34833" xr:uid="{6117F96F-F202-4DBA-8157-ADE427115FD2}"/>
    <cellStyle name="Comma 13 2 2 2 5 5" xfId="54446" xr:uid="{61A68C14-17E3-4203-AD19-8A8E459C0F38}"/>
    <cellStyle name="Comma 13 2 2 2 5 6" xfId="34830" xr:uid="{EC657E86-51B6-4921-B945-36393A66EC4A}"/>
    <cellStyle name="Comma 13 2 2 2 6" xfId="2173" xr:uid="{A77DD4C3-057F-412F-85CF-617E16AAC626}"/>
    <cellStyle name="Comma 13 2 2 2 6 2" xfId="12875" xr:uid="{05C54F65-F3E2-47E5-BF64-5ABEE3F97766}"/>
    <cellStyle name="Comma 13 2 2 2 6 2 2" xfId="34835" xr:uid="{CABAD459-9624-4A72-B3B5-6B87268FC9CE}"/>
    <cellStyle name="Comma 13 2 2 2 6 3" xfId="12876" xr:uid="{3C5E7245-A908-4B34-8F82-F224BC98FDC0}"/>
    <cellStyle name="Comma 13 2 2 2 6 3 2" xfId="34836" xr:uid="{3F077843-E61B-4152-BAC1-F51A9A89696E}"/>
    <cellStyle name="Comma 13 2 2 2 6 4" xfId="12877" xr:uid="{9B8E1B4F-3011-4A3E-8D3C-F59C0BF9794F}"/>
    <cellStyle name="Comma 13 2 2 2 6 4 2" xfId="34837" xr:uid="{00A14DD2-3E36-41D6-94C3-67529085EF82}"/>
    <cellStyle name="Comma 13 2 2 2 6 5" xfId="52262" xr:uid="{A0C3E075-D845-4527-B46F-EBFE02BC18C7}"/>
    <cellStyle name="Comma 13 2 2 2 6 6" xfId="34834" xr:uid="{433E803D-26AD-4E25-B9A0-DA7AE548AFF8}"/>
    <cellStyle name="Comma 13 2 2 2 6 7" xfId="12874" xr:uid="{70D1F052-0D17-43ED-A3BA-B389E7616AF6}"/>
    <cellStyle name="Comma 13 2 2 2 7" xfId="12878" xr:uid="{7FFD0B5E-BA7F-417E-BB5A-94E24851197E}"/>
    <cellStyle name="Comma 13 2 2 2 7 2" xfId="34838" xr:uid="{25D73409-98D7-4687-A6D8-605C33635623}"/>
    <cellStyle name="Comma 13 2 2 2 8" xfId="12879" xr:uid="{5A8C68DD-C74E-4901-99EA-A2034B2F0E40}"/>
    <cellStyle name="Comma 13 2 2 2 8 2" xfId="34839" xr:uid="{E9197C73-1D79-40C4-A179-B1C9A1CCC83E}"/>
    <cellStyle name="Comma 13 2 2 2 9" xfId="50742" xr:uid="{50D8C1DF-5C9A-42E3-96DF-6554BFA3B008}"/>
    <cellStyle name="Comma 13 2 2 3" xfId="905" xr:uid="{9D76FFDF-7DB4-44A8-A3A3-5489685AB4A1}"/>
    <cellStyle name="Comma 13 2 2 3 2" xfId="4608" xr:uid="{FE57BA24-4BCC-41A7-8F41-931C656A9EB9}"/>
    <cellStyle name="Comma 13 2 2 3 2 2" xfId="12880" xr:uid="{A3DC7A07-9BE9-403A-95B4-F66D9B53D61C}"/>
    <cellStyle name="Comma 13 2 2 3 2 2 2" xfId="34842" xr:uid="{934FA9F6-9FBB-4D69-BB71-85011ECFFC02}"/>
    <cellStyle name="Comma 13 2 2 3 2 3" xfId="12881" xr:uid="{7DC5A5CD-759C-44CA-B0A8-B76D37C1C3A1}"/>
    <cellStyle name="Comma 13 2 2 3 2 3 2" xfId="34843" xr:uid="{C9003524-D763-46A9-AECD-097EC0992E3F}"/>
    <cellStyle name="Comma 13 2 2 3 2 4" xfId="12882" xr:uid="{428B15F2-E1CF-4363-961D-DDD38243A729}"/>
    <cellStyle name="Comma 13 2 2 3 2 4 2" xfId="34844" xr:uid="{D5488EF7-614E-4E1C-A268-37E474939EB2}"/>
    <cellStyle name="Comma 13 2 2 3 2 5" xfId="54695" xr:uid="{00C00251-9379-4DF8-B874-819F2740B93E}"/>
    <cellStyle name="Comma 13 2 2 3 2 6" xfId="34841" xr:uid="{148B5D74-0D3B-4B46-A5AE-2C8B2F5F74D6}"/>
    <cellStyle name="Comma 13 2 2 3 3" xfId="2943" xr:uid="{7B007DF1-0C14-4794-9035-8EB6B8950517}"/>
    <cellStyle name="Comma 13 2 2 3 3 2" xfId="12884" xr:uid="{30D9B77F-8DC7-41F0-8286-D0A9EE8590C6}"/>
    <cellStyle name="Comma 13 2 2 3 3 2 2" xfId="34846" xr:uid="{62F01262-B63A-47ED-8E38-897AFDAB2FB5}"/>
    <cellStyle name="Comma 13 2 2 3 3 3" xfId="12885" xr:uid="{7F9C4314-8F4C-4C35-8931-8BB83F6F156A}"/>
    <cellStyle name="Comma 13 2 2 3 3 3 2" xfId="34847" xr:uid="{E759C7A1-BC65-42B0-AE7C-48E4961274E9}"/>
    <cellStyle name="Comma 13 2 2 3 3 4" xfId="12886" xr:uid="{74505061-0484-45FF-8C8A-B8C776948E45}"/>
    <cellStyle name="Comma 13 2 2 3 3 4 2" xfId="34848" xr:uid="{73735949-1639-4FB7-BBB8-63B720F6A65F}"/>
    <cellStyle name="Comma 13 2 2 3 3 5" xfId="53030" xr:uid="{027C58EC-71FB-4ABF-A75B-EC3286C3D306}"/>
    <cellStyle name="Comma 13 2 2 3 3 6" xfId="34845" xr:uid="{AAAFB279-BB27-46BF-A5BB-507DB5058E8D}"/>
    <cellStyle name="Comma 13 2 2 3 3 7" xfId="12883" xr:uid="{C298C456-A537-482F-9DB7-79A95F565598}"/>
    <cellStyle name="Comma 13 2 2 3 4" xfId="12887" xr:uid="{A5F12A40-A3BF-4662-B7BE-D9F74E8041EC}"/>
    <cellStyle name="Comma 13 2 2 3 4 2" xfId="34849" xr:uid="{91AACD5F-6509-40A0-94D0-0799E537DBB4}"/>
    <cellStyle name="Comma 13 2 2 3 5" xfId="12888" xr:uid="{AA42AB79-F566-4B04-AF29-626E97D6A8E3}"/>
    <cellStyle name="Comma 13 2 2 3 5 2" xfId="34850" xr:uid="{9C584F96-2C0E-44F4-A969-42BF52A17CB0}"/>
    <cellStyle name="Comma 13 2 2 3 6" xfId="50997" xr:uid="{9C445185-18C4-4C7D-91DB-17EDE1B8F7F1}"/>
    <cellStyle name="Comma 13 2 2 3 7" xfId="34840" xr:uid="{B9E430C1-E8BD-4B8A-9105-DE7E0D92A5AF}"/>
    <cellStyle name="Comma 13 2 2 4" xfId="1400" xr:uid="{EDDEA308-FEEC-440B-BD4F-3ACADEDF339C}"/>
    <cellStyle name="Comma 13 2 2 4 2" xfId="2446" xr:uid="{2EDC9F8F-F891-4D5F-B435-D6F31890F050}"/>
    <cellStyle name="Comma 13 2 2 4 2 2" xfId="12890" xr:uid="{F20C0059-0B3B-4103-9051-4A67B33B6A81}"/>
    <cellStyle name="Comma 13 2 2 4 2 2 2" xfId="34853" xr:uid="{7388740F-7F0A-49FF-8916-4F4FA32BC862}"/>
    <cellStyle name="Comma 13 2 2 4 2 3" xfId="12891" xr:uid="{DF18EC53-3EF0-40B4-AB11-B25444262675}"/>
    <cellStyle name="Comma 13 2 2 4 2 3 2" xfId="34854" xr:uid="{47CDFCB7-E511-4E79-A5B8-E9CA3E77363F}"/>
    <cellStyle name="Comma 13 2 2 4 2 4" xfId="12892" xr:uid="{BF7AA0F5-019A-4223-9421-CA9BE071D3D5}"/>
    <cellStyle name="Comma 13 2 2 4 2 4 2" xfId="34855" xr:uid="{DFB1C3AF-E311-46D9-986A-632EB14D2065}"/>
    <cellStyle name="Comma 13 2 2 4 2 5" xfId="52534" xr:uid="{EA0FF4E1-E35D-46B3-BFC1-CDEE2B4903BA}"/>
    <cellStyle name="Comma 13 2 2 4 2 6" xfId="34852" xr:uid="{14E59B56-DB96-4CC0-BA92-6A201C13FA44}"/>
    <cellStyle name="Comma 13 2 2 4 2 7" xfId="12889" xr:uid="{398E8026-3102-4D1A-A0F1-3AFBC34D63EA}"/>
    <cellStyle name="Comma 13 2 2 4 3" xfId="12893" xr:uid="{59AC7C5C-9DEA-4EBA-B5C3-11360B7FC149}"/>
    <cellStyle name="Comma 13 2 2 4 3 2" xfId="34856" xr:uid="{C1D38501-0BAD-4817-A67D-1CEE02D77DD3}"/>
    <cellStyle name="Comma 13 2 2 4 4" xfId="12894" xr:uid="{426837F8-00C7-411D-BD04-D7DF8EF5A94E}"/>
    <cellStyle name="Comma 13 2 2 4 4 2" xfId="34857" xr:uid="{75636D30-41BA-4423-B8C8-FAC63DA5751A}"/>
    <cellStyle name="Comma 13 2 2 4 5" xfId="51492" xr:uid="{6FB8149E-543B-41A0-866C-446B15EC51DF}"/>
    <cellStyle name="Comma 13 2 2 4 6" xfId="34851" xr:uid="{965B5DA2-1E5F-41B7-BE33-1694E5CE13AD}"/>
    <cellStyle name="Comma 13 2 2 5" xfId="3437" xr:uid="{A4CED647-D7AB-45FF-BEAD-9B487F4D5E55}"/>
    <cellStyle name="Comma 13 2 2 5 2" xfId="12895" xr:uid="{D934A108-9FCE-4AD8-BC10-036568A9EF7C}"/>
    <cellStyle name="Comma 13 2 2 5 2 2" xfId="34859" xr:uid="{7E449D2A-F430-4602-BF69-F9716E99E038}"/>
    <cellStyle name="Comma 13 2 2 5 3" xfId="12896" xr:uid="{ECE72B27-55D2-44E8-A99C-E07F8380B560}"/>
    <cellStyle name="Comma 13 2 2 5 3 2" xfId="34860" xr:uid="{7A585673-8476-41B7-BD31-BFFBCC80DF51}"/>
    <cellStyle name="Comma 13 2 2 5 4" xfId="12897" xr:uid="{4E42A11C-123B-4C4C-9292-E35E4C9CCC1C}"/>
    <cellStyle name="Comma 13 2 2 5 4 2" xfId="34861" xr:uid="{6BFD0067-D638-4E97-9A09-14214DC02AE9}"/>
    <cellStyle name="Comma 13 2 2 5 5" xfId="53524" xr:uid="{8C9AA136-05BD-4A06-AC5A-93316A7B247A}"/>
    <cellStyle name="Comma 13 2 2 5 6" xfId="34858" xr:uid="{00872D04-8C9A-4DC7-9DDF-057F31F92229}"/>
    <cellStyle name="Comma 13 2 2 6" xfId="4086" xr:uid="{0FC74205-DF9E-44DF-94FB-CE9762D1FCDC}"/>
    <cellStyle name="Comma 13 2 2 6 2" xfId="12898" xr:uid="{400652D2-2D10-4EBF-8EC5-1DC265BF07E6}"/>
    <cellStyle name="Comma 13 2 2 6 2 2" xfId="34863" xr:uid="{CC79C966-1129-4879-B917-6FE443F1F5E7}"/>
    <cellStyle name="Comma 13 2 2 6 3" xfId="12899" xr:uid="{204E5F47-BEE8-41D7-B273-4F4426802EB5}"/>
    <cellStyle name="Comma 13 2 2 6 3 2" xfId="34864" xr:uid="{36D479BB-15A5-4102-B54D-671D5CEA161B}"/>
    <cellStyle name="Comma 13 2 2 6 4" xfId="12900" xr:uid="{61D0C24C-35D7-414C-B47B-CFC0F92E476E}"/>
    <cellStyle name="Comma 13 2 2 6 4 2" xfId="34865" xr:uid="{F731B37D-1468-4D47-81D0-90B7BD041834}"/>
    <cellStyle name="Comma 13 2 2 6 5" xfId="54173" xr:uid="{56320B15-557D-48BF-90A6-F6D688EC81E0}"/>
    <cellStyle name="Comma 13 2 2 6 6" xfId="34862" xr:uid="{C1B3F7E4-4754-4B6E-92C8-CFDAEF2C27F1}"/>
    <cellStyle name="Comma 13 2 2 7" xfId="1926" xr:uid="{2673CF05-7568-4C73-96E6-CBEB2BA28191}"/>
    <cellStyle name="Comma 13 2 2 7 2" xfId="12902" xr:uid="{D748C817-A974-46C3-B0B2-3A09FD41F92E}"/>
    <cellStyle name="Comma 13 2 2 7 2 2" xfId="34867" xr:uid="{3CE8CC75-2F1C-4658-9B89-28E676806651}"/>
    <cellStyle name="Comma 13 2 2 7 3" xfId="12903" xr:uid="{5A166D05-730C-447A-BD4E-AFC25B81B763}"/>
    <cellStyle name="Comma 13 2 2 7 3 2" xfId="34868" xr:uid="{55BA03CC-F3B8-4AE1-8400-B54F2AFB7EE9}"/>
    <cellStyle name="Comma 13 2 2 7 4" xfId="12904" xr:uid="{FD760D99-2C73-41CF-A44F-4C45E1A88525}"/>
    <cellStyle name="Comma 13 2 2 7 4 2" xfId="34869" xr:uid="{AF4E89D8-2AB2-4DC5-800F-5E67E4EDC0AA}"/>
    <cellStyle name="Comma 13 2 2 7 5" xfId="52015" xr:uid="{289D69AD-B380-4752-B2AF-12F1B523EEA0}"/>
    <cellStyle name="Comma 13 2 2 7 6" xfId="34866" xr:uid="{9AD71040-B8BD-4BEF-8B10-B59D840EA70B}"/>
    <cellStyle name="Comma 13 2 2 7 7" xfId="12901" xr:uid="{FEE14859-B161-4C67-99D4-CD8FC9C2B92A}"/>
    <cellStyle name="Comma 13 2 2 8" xfId="12905" xr:uid="{0FFD37AF-C1F5-48F9-9D30-8BB9B9FA81BF}"/>
    <cellStyle name="Comma 13 2 2 8 2" xfId="34870" xr:uid="{D6FEEA35-78DB-46F3-BAF9-5495CE75FBF5}"/>
    <cellStyle name="Comma 13 2 2 9" xfId="12906" xr:uid="{396E2D36-B6BC-4ACA-BEC4-C9F2525E59CA}"/>
    <cellStyle name="Comma 13 2 2 9 2" xfId="34871" xr:uid="{E2847DB8-ECE4-4AA3-9156-46F159C0337A}"/>
    <cellStyle name="Comma 13 2 3" xfId="525" xr:uid="{873F90AE-79F4-4CAC-8D2D-0256539671A6}"/>
    <cellStyle name="Comma 13 2 3 10" xfId="34872" xr:uid="{54A15527-F7C8-4677-805A-58935ADBE070}"/>
    <cellStyle name="Comma 13 2 3 2" xfId="1030" xr:uid="{0CDD3609-81F8-4BA4-AD8C-3B42032536EC}"/>
    <cellStyle name="Comma 13 2 3 2 2" xfId="4733" xr:uid="{8B46D631-A8E6-44F0-AED4-2ECDFDD4B8B1}"/>
    <cellStyle name="Comma 13 2 3 2 2 2" xfId="12907" xr:uid="{E7472FAA-1DA2-444B-9BB0-4C01B72EBE29}"/>
    <cellStyle name="Comma 13 2 3 2 2 2 2" xfId="34875" xr:uid="{2373A2A0-705A-4582-8E91-B820BD194E17}"/>
    <cellStyle name="Comma 13 2 3 2 2 3" xfId="12908" xr:uid="{A1F142D1-E494-4F87-B00B-08FA14DD5127}"/>
    <cellStyle name="Comma 13 2 3 2 2 3 2" xfId="34876" xr:uid="{2F04438E-0AE7-4B36-A83D-5D9A4FB5B86A}"/>
    <cellStyle name="Comma 13 2 3 2 2 4" xfId="12909" xr:uid="{3C808BC4-67C5-4C89-9D25-3358C48BEA53}"/>
    <cellStyle name="Comma 13 2 3 2 2 4 2" xfId="34877" xr:uid="{B5959394-D757-4BFC-90F5-0FFB78D53B2E}"/>
    <cellStyle name="Comma 13 2 3 2 2 5" xfId="54820" xr:uid="{F97859B4-A65F-41B4-9828-B54054E9BA67}"/>
    <cellStyle name="Comma 13 2 3 2 2 6" xfId="34874" xr:uid="{40C5FFAE-8BFD-4F98-9190-6028FBC37D10}"/>
    <cellStyle name="Comma 13 2 3 2 3" xfId="3068" xr:uid="{86CB633F-8D27-4862-8875-1435F28A2A4F}"/>
    <cellStyle name="Comma 13 2 3 2 3 2" xfId="12911" xr:uid="{34117183-2F1C-449F-B386-737E0ECF2AC9}"/>
    <cellStyle name="Comma 13 2 3 2 3 2 2" xfId="34879" xr:uid="{41CEF8CD-459F-4A43-A124-76B2DA7C843E}"/>
    <cellStyle name="Comma 13 2 3 2 3 3" xfId="12912" xr:uid="{A6052392-163C-4EFC-9385-D589EABBC424}"/>
    <cellStyle name="Comma 13 2 3 2 3 3 2" xfId="34880" xr:uid="{FBBC6A3B-128B-43C7-B581-104553B60B1C}"/>
    <cellStyle name="Comma 13 2 3 2 3 4" xfId="12913" xr:uid="{3E7440C8-DC03-4BA5-AF99-4213C34DD07B}"/>
    <cellStyle name="Comma 13 2 3 2 3 4 2" xfId="34881" xr:uid="{8D2D8AB5-9D0F-4798-8316-A6AC601FB36F}"/>
    <cellStyle name="Comma 13 2 3 2 3 5" xfId="53155" xr:uid="{968A943E-205C-4351-BBFC-579E4D5EEADA}"/>
    <cellStyle name="Comma 13 2 3 2 3 6" xfId="34878" xr:uid="{701DAAEC-FBBE-42FA-8E25-BEEA15E746CD}"/>
    <cellStyle name="Comma 13 2 3 2 3 7" xfId="12910" xr:uid="{65CBFDB1-DF2A-4F80-B179-FA9973F2DF80}"/>
    <cellStyle name="Comma 13 2 3 2 4" xfId="12914" xr:uid="{D964D719-409A-4809-9E9D-9697369BED27}"/>
    <cellStyle name="Comma 13 2 3 2 4 2" xfId="34882" xr:uid="{CD3C3511-A3AF-4D14-8043-D791E5AF6A4F}"/>
    <cellStyle name="Comma 13 2 3 2 5" xfId="12915" xr:uid="{8A75B533-3BE9-469C-BBA8-9CC9732918CD}"/>
    <cellStyle name="Comma 13 2 3 2 5 2" xfId="34883" xr:uid="{35A2D163-B975-48B8-909A-68169C1C196B}"/>
    <cellStyle name="Comma 13 2 3 2 6" xfId="51122" xr:uid="{27DA3892-460E-41DC-9508-85654EA78E8A}"/>
    <cellStyle name="Comma 13 2 3 2 7" xfId="34873" xr:uid="{7EFA8659-24A4-4B98-B027-928C6BB12082}"/>
    <cellStyle name="Comma 13 2 3 3" xfId="1524" xr:uid="{045A3454-FFDB-48DB-A75E-85C4B80A2357}"/>
    <cellStyle name="Comma 13 2 3 3 2" xfId="2571" xr:uid="{794F8C93-1F10-4EE2-B603-AA5715543BED}"/>
    <cellStyle name="Comma 13 2 3 3 2 2" xfId="12917" xr:uid="{9A82CC44-8F36-4B7E-BE92-F71494DF977B}"/>
    <cellStyle name="Comma 13 2 3 3 2 2 2" xfId="34886" xr:uid="{AD9A4313-5A7D-49CA-A3E0-FDCB058A24DB}"/>
    <cellStyle name="Comma 13 2 3 3 2 3" xfId="12918" xr:uid="{F525E733-5704-44BE-B768-6704626D8A79}"/>
    <cellStyle name="Comma 13 2 3 3 2 3 2" xfId="34887" xr:uid="{9A9FA400-0B86-4E58-993D-B1566AC71BCC}"/>
    <cellStyle name="Comma 13 2 3 3 2 4" xfId="12919" xr:uid="{0C91CF88-1048-455B-A879-98CCF22D2036}"/>
    <cellStyle name="Comma 13 2 3 3 2 4 2" xfId="34888" xr:uid="{7ACBE907-3553-47DF-A649-D363A06069EB}"/>
    <cellStyle name="Comma 13 2 3 3 2 5" xfId="52659" xr:uid="{AC42946F-3CE5-4E43-BED0-513EA2AC8FA8}"/>
    <cellStyle name="Comma 13 2 3 3 2 6" xfId="34885" xr:uid="{04DED170-1590-4373-ACA1-712F8CD89639}"/>
    <cellStyle name="Comma 13 2 3 3 2 7" xfId="12916" xr:uid="{B2D200FA-98BD-42BC-8B17-EE1B91C933AC}"/>
    <cellStyle name="Comma 13 2 3 3 3" xfId="12920" xr:uid="{8016B793-6EA7-4FC4-9FA7-78C3F3F275E0}"/>
    <cellStyle name="Comma 13 2 3 3 3 2" xfId="34889" xr:uid="{24ED73A6-7C3C-4AA5-BC6E-D385D99C7027}"/>
    <cellStyle name="Comma 13 2 3 3 4" xfId="12921" xr:uid="{F8A7FB9F-2A54-4DDB-9194-FDE36682C024}"/>
    <cellStyle name="Comma 13 2 3 3 4 2" xfId="34890" xr:uid="{8D821860-42DE-4F86-A1D9-76FBA4D4B5E0}"/>
    <cellStyle name="Comma 13 2 3 3 5" xfId="51616" xr:uid="{F0616F76-6F59-4662-A559-FA355265BE5B}"/>
    <cellStyle name="Comma 13 2 3 3 6" xfId="34884" xr:uid="{9084F7F3-9CED-4BF8-9C8F-DDC2D0D5A3F5}"/>
    <cellStyle name="Comma 13 2 3 4" xfId="3563" xr:uid="{30E9E328-3F15-4C66-9B6A-3A5E834D2CFA}"/>
    <cellStyle name="Comma 13 2 3 4 2" xfId="12922" xr:uid="{EB79BF5F-B35E-4B9B-B969-F98C6BBFF5BA}"/>
    <cellStyle name="Comma 13 2 3 4 2 2" xfId="34892" xr:uid="{6EA50DD6-1392-4DAC-A437-804F4E291F7B}"/>
    <cellStyle name="Comma 13 2 3 4 3" xfId="12923" xr:uid="{F55EC191-0C8C-47CE-87D7-1DF13A8CF3C0}"/>
    <cellStyle name="Comma 13 2 3 4 3 2" xfId="34893" xr:uid="{331473E5-595F-44B7-AB6B-C12B7CCEB23A}"/>
    <cellStyle name="Comma 13 2 3 4 4" xfId="12924" xr:uid="{3B301F0E-EB47-4B90-BFDD-7F5C38F92F23}"/>
    <cellStyle name="Comma 13 2 3 4 4 2" xfId="34894" xr:uid="{94E00D90-0F97-4142-AD72-C8522D2D56DA}"/>
    <cellStyle name="Comma 13 2 3 4 5" xfId="53650" xr:uid="{1ED8211F-A6A0-42D0-9450-E4E09F5D093B}"/>
    <cellStyle name="Comma 13 2 3 4 6" xfId="34891" xr:uid="{5733625D-A465-4034-8417-1F6BE7BDAD63}"/>
    <cellStyle name="Comma 13 2 3 5" xfId="4236" xr:uid="{347DCD77-F0BB-40D2-8D08-ED084C0117C3}"/>
    <cellStyle name="Comma 13 2 3 5 2" xfId="12925" xr:uid="{F764B797-DF72-4DD9-B698-771689752AED}"/>
    <cellStyle name="Comma 13 2 3 5 2 2" xfId="34896" xr:uid="{C099AC9D-A6BF-477C-AED2-CE85E0519577}"/>
    <cellStyle name="Comma 13 2 3 5 3" xfId="12926" xr:uid="{B00F745B-E3EA-48B5-8D98-0CA5F6FAD1BE}"/>
    <cellStyle name="Comma 13 2 3 5 3 2" xfId="34897" xr:uid="{22332EAA-3560-4F1C-A953-AB4B0B59CC41}"/>
    <cellStyle name="Comma 13 2 3 5 4" xfId="12927" xr:uid="{8964DB15-CDBD-4628-B126-452F3AB6BAC2}"/>
    <cellStyle name="Comma 13 2 3 5 4 2" xfId="34898" xr:uid="{656FE57B-8F3C-4134-85FC-CB256016AAF6}"/>
    <cellStyle name="Comma 13 2 3 5 5" xfId="54323" xr:uid="{71D21FF5-95B0-4D43-A8AC-4D47B2571D92}"/>
    <cellStyle name="Comma 13 2 3 5 6" xfId="34895" xr:uid="{1843E2BE-0E51-4CDE-8701-2D6EA461E5B0}"/>
    <cellStyle name="Comma 13 2 3 6" xfId="2050" xr:uid="{E971AC23-3AB3-47A4-989C-804C156E6C8C}"/>
    <cellStyle name="Comma 13 2 3 6 2" xfId="12929" xr:uid="{86D3432B-48E2-4C8E-BE9E-4DDFE3BCDE75}"/>
    <cellStyle name="Comma 13 2 3 6 2 2" xfId="34900" xr:uid="{A8CE9BB1-9E38-4662-BF0D-7527BFC84DFF}"/>
    <cellStyle name="Comma 13 2 3 6 3" xfId="12930" xr:uid="{06714CF7-267F-4703-8404-BD30FBE88D47}"/>
    <cellStyle name="Comma 13 2 3 6 3 2" xfId="34901" xr:uid="{4A1396A1-8BD6-4230-AE47-0AD78CE76FAD}"/>
    <cellStyle name="Comma 13 2 3 6 4" xfId="12931" xr:uid="{146018AD-E50C-4972-8E39-2F8D401F7D4D}"/>
    <cellStyle name="Comma 13 2 3 6 4 2" xfId="34902" xr:uid="{68803CD7-7671-4C68-A8F7-CB33245CDC49}"/>
    <cellStyle name="Comma 13 2 3 6 5" xfId="52139" xr:uid="{1F06C486-0F31-4F19-86C2-4CA75387A6A9}"/>
    <cellStyle name="Comma 13 2 3 6 6" xfId="34899" xr:uid="{F71AD5EA-0397-4358-ABF2-AC91FE795CA8}"/>
    <cellStyle name="Comma 13 2 3 6 7" xfId="12928" xr:uid="{FAFD54A8-D4E5-4FBE-8361-C60B4C17B1B3}"/>
    <cellStyle name="Comma 13 2 3 7" xfId="12932" xr:uid="{E70E0CBC-D031-49EC-9BBB-072D8C59B445}"/>
    <cellStyle name="Comma 13 2 3 7 2" xfId="34903" xr:uid="{8AB4C0A3-F891-4D6B-A371-9405C95853B4}"/>
    <cellStyle name="Comma 13 2 3 8" xfId="12933" xr:uid="{06CDF5DD-D378-42FC-83EE-D0C72A1581AF}"/>
    <cellStyle name="Comma 13 2 3 8 2" xfId="34904" xr:uid="{01434E10-F63A-424F-AC4A-656718139E21}"/>
    <cellStyle name="Comma 13 2 3 9" xfId="50619" xr:uid="{52F07E1E-F4BE-4288-90A5-A74628851F55}"/>
    <cellStyle name="Comma 13 2 4" xfId="782" xr:uid="{BE296D38-A03F-420D-A095-5BAA05554F7F}"/>
    <cellStyle name="Comma 13 2 4 2" xfId="4485" xr:uid="{C6F317FD-76F9-4166-A2B5-C9D75CA5D59F}"/>
    <cellStyle name="Comma 13 2 4 2 2" xfId="12934" xr:uid="{9C960404-0780-4D92-854B-0CBB4CBDBEDC}"/>
    <cellStyle name="Comma 13 2 4 2 2 2" xfId="34907" xr:uid="{5F0D433F-514E-4642-AA1A-29BDEC1FDCD2}"/>
    <cellStyle name="Comma 13 2 4 2 3" xfId="12935" xr:uid="{B4A09B85-9E3E-48EB-B026-8856FDF0E2DA}"/>
    <cellStyle name="Comma 13 2 4 2 3 2" xfId="34908" xr:uid="{F0A6C1BE-05EC-4A5E-81F2-B32B58727B67}"/>
    <cellStyle name="Comma 13 2 4 2 4" xfId="12936" xr:uid="{C5D800F3-A77A-4809-BF42-BBD7BAA1EB88}"/>
    <cellStyle name="Comma 13 2 4 2 4 2" xfId="34909" xr:uid="{CBD0829E-3A8A-4687-AAD8-6C5237918016}"/>
    <cellStyle name="Comma 13 2 4 2 5" xfId="54572" xr:uid="{D3407048-C953-4C52-8589-885A140E8BB7}"/>
    <cellStyle name="Comma 13 2 4 2 6" xfId="34906" xr:uid="{3E44710B-1727-4669-8063-D6C7F3CA9E06}"/>
    <cellStyle name="Comma 13 2 4 3" xfId="2820" xr:uid="{B2769C2D-FC02-4EE5-B2D4-401C27FEB99E}"/>
    <cellStyle name="Comma 13 2 4 3 2" xfId="12938" xr:uid="{F165A13B-44D0-4408-88E9-F6F8C161216C}"/>
    <cellStyle name="Comma 13 2 4 3 2 2" xfId="34911" xr:uid="{B71DB25F-C7CE-4DC5-865F-1F6CA9806EA0}"/>
    <cellStyle name="Comma 13 2 4 3 3" xfId="12939" xr:uid="{92DB34B1-CAB1-43EB-87F8-4DE1939E564D}"/>
    <cellStyle name="Comma 13 2 4 3 3 2" xfId="34912" xr:uid="{72497984-78A4-4406-8EAC-5A759479ECD2}"/>
    <cellStyle name="Comma 13 2 4 3 4" xfId="12940" xr:uid="{6BCEB510-9CB9-4DC1-AED6-B971A0CD968B}"/>
    <cellStyle name="Comma 13 2 4 3 4 2" xfId="34913" xr:uid="{5A7E007A-8814-4BD0-90A5-0AB81D50F5C2}"/>
    <cellStyle name="Comma 13 2 4 3 5" xfId="52907" xr:uid="{4F0E6D8D-081A-4F78-B907-CFD383C26268}"/>
    <cellStyle name="Comma 13 2 4 3 6" xfId="34910" xr:uid="{FCEE77D4-61D9-4517-8495-CC32C1CE5DDC}"/>
    <cellStyle name="Comma 13 2 4 3 7" xfId="12937" xr:uid="{2A4455FC-8469-403F-A6DD-E48953555FAE}"/>
    <cellStyle name="Comma 13 2 4 4" xfId="12941" xr:uid="{6577E3FC-6F4C-4520-90AC-FA61A0BBBF54}"/>
    <cellStyle name="Comma 13 2 4 4 2" xfId="34914" xr:uid="{E863AAA5-46E3-46D3-8E0A-D315E13A6A45}"/>
    <cellStyle name="Comma 13 2 4 5" xfId="12942" xr:uid="{B21BD346-FBFA-4EBA-92BB-119EDF73D2F3}"/>
    <cellStyle name="Comma 13 2 4 5 2" xfId="34915" xr:uid="{F500964A-B684-4D2F-A417-593B6C8DA41B}"/>
    <cellStyle name="Comma 13 2 4 6" xfId="50874" xr:uid="{7B60DE1C-E0DA-4F33-95F2-65CA4DC2CCA0}"/>
    <cellStyle name="Comma 13 2 4 7" xfId="34905" xr:uid="{991E3552-59C2-403B-B8BA-47916FD39394}"/>
    <cellStyle name="Comma 13 2 5" xfId="1277" xr:uid="{0B9BA767-CED6-43D1-BC74-EF4AE79B17F6}"/>
    <cellStyle name="Comma 13 2 5 2" xfId="2322" xr:uid="{F8756FE6-5954-44FD-B7DE-5CE90EAC67F5}"/>
    <cellStyle name="Comma 13 2 5 2 2" xfId="12944" xr:uid="{A36C154B-CD30-4A32-BB27-9699A177FA49}"/>
    <cellStyle name="Comma 13 2 5 2 2 2" xfId="34918" xr:uid="{0F0A7CC6-9A36-4168-B560-CACB367E5363}"/>
    <cellStyle name="Comma 13 2 5 2 3" xfId="12945" xr:uid="{19E9D0F6-95BE-4BEE-AC47-B83E24926698}"/>
    <cellStyle name="Comma 13 2 5 2 3 2" xfId="34919" xr:uid="{C28E185D-CA1B-44B7-918C-F5E9BB2E7832}"/>
    <cellStyle name="Comma 13 2 5 2 4" xfId="12946" xr:uid="{1A2790FE-A867-4BAB-9836-AB294FBDB406}"/>
    <cellStyle name="Comma 13 2 5 2 4 2" xfId="34920" xr:uid="{B9D3B7A7-BA3D-476F-A70B-D35B612AFAB3}"/>
    <cellStyle name="Comma 13 2 5 2 5" xfId="52410" xr:uid="{048316BD-5C99-4309-B73B-282C4EF977BC}"/>
    <cellStyle name="Comma 13 2 5 2 6" xfId="34917" xr:uid="{A4A804E4-8319-4B2A-8068-EDED0A463A19}"/>
    <cellStyle name="Comma 13 2 5 2 7" xfId="12943" xr:uid="{94502DEA-9F63-4960-932E-439FD27F4413}"/>
    <cellStyle name="Comma 13 2 5 3" xfId="12947" xr:uid="{17F41E7D-7615-4326-9734-1CB2499117CC}"/>
    <cellStyle name="Comma 13 2 5 3 2" xfId="34921" xr:uid="{EB2D95AB-A906-4C75-B0BF-03BBA30590C2}"/>
    <cellStyle name="Comma 13 2 5 4" xfId="12948" xr:uid="{FFC52343-8FF5-4AF1-9291-EB459D471615}"/>
    <cellStyle name="Comma 13 2 5 4 2" xfId="34922" xr:uid="{BD60766F-A554-4645-B0EE-1E5E7EF68764}"/>
    <cellStyle name="Comma 13 2 5 5" xfId="51369" xr:uid="{73AB0023-6336-48D3-BC33-72CE5CE406A9}"/>
    <cellStyle name="Comma 13 2 5 6" xfId="34916" xr:uid="{1E0F86CD-A0C3-499F-B832-627139E6284F}"/>
    <cellStyle name="Comma 13 2 6" xfId="3314" xr:uid="{3A307C09-6F53-4E11-94D9-0826C35B8954}"/>
    <cellStyle name="Comma 13 2 6 2" xfId="12949" xr:uid="{D52CE3CC-02A5-47BD-AE4D-D534687353B7}"/>
    <cellStyle name="Comma 13 2 6 2 2" xfId="34924" xr:uid="{BE234078-A252-48CE-BF34-1EEA10DAB355}"/>
    <cellStyle name="Comma 13 2 6 3" xfId="12950" xr:uid="{EACE4590-4750-4206-ABB9-02C122523D52}"/>
    <cellStyle name="Comma 13 2 6 3 2" xfId="34925" xr:uid="{83FF218C-24F3-431B-A3B2-61ACB7459585}"/>
    <cellStyle name="Comma 13 2 6 4" xfId="12951" xr:uid="{EC88A4E7-30B3-4AFA-A1B8-827A79E05940}"/>
    <cellStyle name="Comma 13 2 6 4 2" xfId="34926" xr:uid="{DAFC80DA-172E-41CC-94C1-F5ED7D0E2E63}"/>
    <cellStyle name="Comma 13 2 6 5" xfId="53401" xr:uid="{6F63A92C-AD44-4EB3-B7EE-B8F44E04D58D}"/>
    <cellStyle name="Comma 13 2 6 6" xfId="34923" xr:uid="{5DAB2F0E-6171-4B69-9370-37AFA0A9BEC6}"/>
    <cellStyle name="Comma 13 2 7" xfId="3900" xr:uid="{E0B54917-AECA-487B-B031-93E368F08D4F}"/>
    <cellStyle name="Comma 13 2 7 2" xfId="12952" xr:uid="{DEC35FE7-620B-43F2-8A9B-EFB7EA24C092}"/>
    <cellStyle name="Comma 13 2 7 2 2" xfId="34928" xr:uid="{0F1B6596-FCF5-49D8-8CFF-2D095F7ECA11}"/>
    <cellStyle name="Comma 13 2 7 3" xfId="12953" xr:uid="{8D0F71E4-DBAE-4146-83CF-BE96E2974209}"/>
    <cellStyle name="Comma 13 2 7 3 2" xfId="34929" xr:uid="{224C2FA3-9B51-4040-8ABC-EF72520BFA80}"/>
    <cellStyle name="Comma 13 2 7 4" xfId="12954" xr:uid="{41DA85DC-168A-4FB2-BE06-11B96B342057}"/>
    <cellStyle name="Comma 13 2 7 4 2" xfId="34930" xr:uid="{050C05DE-7287-4FC4-B00D-46A6BA40B793}"/>
    <cellStyle name="Comma 13 2 7 5" xfId="53987" xr:uid="{4907EBD8-3E36-48D7-A9CF-312D7D006C22}"/>
    <cellStyle name="Comma 13 2 7 6" xfId="34927" xr:uid="{DA74DF6D-17F5-420A-84C8-9B2C1A3976A0}"/>
    <cellStyle name="Comma 13 2 8" xfId="1802" xr:uid="{4657ECB6-10A8-402C-B834-AF35B6EE6CE3}"/>
    <cellStyle name="Comma 13 2 8 2" xfId="12956" xr:uid="{9643AED9-54E6-4209-8FAC-7B27964BE2D7}"/>
    <cellStyle name="Comma 13 2 8 2 2" xfId="34932" xr:uid="{33EB6C01-F69B-4F77-A18C-6B9EE6167EF2}"/>
    <cellStyle name="Comma 13 2 8 3" xfId="12957" xr:uid="{E6B94886-D27E-4D96-A282-9D1526808884}"/>
    <cellStyle name="Comma 13 2 8 3 2" xfId="34933" xr:uid="{22285873-8245-4CB9-B7C9-040DA09C5E0D}"/>
    <cellStyle name="Comma 13 2 8 4" xfId="12958" xr:uid="{D6FB1910-2509-438B-B801-6BE10BD04AAA}"/>
    <cellStyle name="Comma 13 2 8 4 2" xfId="34934" xr:uid="{A230F1F2-D56A-42DE-9BF7-543A62DC6DAC}"/>
    <cellStyle name="Comma 13 2 8 5" xfId="51891" xr:uid="{5706A7FE-D187-44FA-ABB1-97B6C21B1C74}"/>
    <cellStyle name="Comma 13 2 8 6" xfId="34931" xr:uid="{69AFD494-E919-4BD5-BF44-BB6FD944C964}"/>
    <cellStyle name="Comma 13 2 8 7" xfId="12955" xr:uid="{41568039-8044-4343-9791-8E9B6896E830}"/>
    <cellStyle name="Comma 13 2 9" xfId="12959" xr:uid="{81FEEB30-4055-4C2A-96B2-6D63F8706B23}"/>
    <cellStyle name="Comma 13 2 9 2" xfId="34935" xr:uid="{054014F1-02FE-487F-87D3-31E101D4492C}"/>
    <cellStyle name="Comma 13 3" xfId="2253" xr:uid="{82E82803-DF54-4B34-88E9-56C4E4D92506}"/>
    <cellStyle name="Comma 13 3 2" xfId="12960" xr:uid="{D1EB3FC0-E81A-42DA-B8E4-1AF364AA2E58}"/>
    <cellStyle name="Comma 13 3 2 2" xfId="34937" xr:uid="{5D95BC18-E394-4B77-A8A6-48716D10980D}"/>
    <cellStyle name="Comma 13 3 3" xfId="12961" xr:uid="{21FD1F9B-651C-4D83-9A7E-9C778EE5429A}"/>
    <cellStyle name="Comma 13 3 3 2" xfId="34938" xr:uid="{6BCCCA3C-F91C-4741-A914-4C40C4F99B97}"/>
    <cellStyle name="Comma 13 3 4" xfId="12962" xr:uid="{98AF68CA-ABA5-40AB-A76A-EDFC9AE017F0}"/>
    <cellStyle name="Comma 13 3 4 2" xfId="34939" xr:uid="{6510351F-D7C0-48E2-8F20-9ADF2F91DE8D}"/>
    <cellStyle name="Comma 13 3 5" xfId="52341" xr:uid="{D96A1994-13DB-4583-940A-4570516A6049}"/>
    <cellStyle name="Comma 13 3 6" xfId="34936" xr:uid="{F6B5965B-AAB1-420E-8F3F-CA0126DEDE80}"/>
    <cellStyle name="Comma 13 4" xfId="3752" xr:uid="{60A893B0-2033-4E57-AEE8-0BBB46FC5901}"/>
    <cellStyle name="Comma 13 4 2" xfId="12963" xr:uid="{4BA6A39F-5507-4289-916D-CF8EA708A670}"/>
    <cellStyle name="Comma 13 4 2 2" xfId="34941" xr:uid="{2047CF4F-B5D4-4999-84A5-ED7CA66A75D7}"/>
    <cellStyle name="Comma 13 4 3" xfId="12964" xr:uid="{5A08AC59-B9DA-45DF-9C08-9F388AB003E7}"/>
    <cellStyle name="Comma 13 4 3 2" xfId="34942" xr:uid="{20D664FD-539D-48EB-9BF9-0F523A05C88C}"/>
    <cellStyle name="Comma 13 4 4" xfId="12965" xr:uid="{225A49F2-5773-4368-B8D8-139F700CC3DB}"/>
    <cellStyle name="Comma 13 4 4 2" xfId="34943" xr:uid="{22CC3309-BA4A-43A8-AB46-3937D8B0E75B}"/>
    <cellStyle name="Comma 13 4 5" xfId="53839" xr:uid="{9E708C79-3E76-459C-8498-87D1C5E2456C}"/>
    <cellStyle name="Comma 13 4 6" xfId="34940" xr:uid="{4350FEBF-02CC-4025-967C-E3508E3D8A93}"/>
    <cellStyle name="Comma 13 5" xfId="3802" xr:uid="{FA3408B9-9B41-441F-BA87-F845266788C8}"/>
    <cellStyle name="Comma 13 5 2" xfId="12966" xr:uid="{A4F1A1A0-ECDF-4F5F-B185-BD4BD084BFDC}"/>
    <cellStyle name="Comma 13 5 2 2" xfId="34945" xr:uid="{D6CD3DF9-C061-49AB-930B-6C672DE6CFF1}"/>
    <cellStyle name="Comma 13 5 3" xfId="12967" xr:uid="{744DDE96-D25D-402B-B6A4-652BDAC3D839}"/>
    <cellStyle name="Comma 13 5 3 2" xfId="34946" xr:uid="{5F3F4EF3-B4CF-4882-A02E-66A8B2A71AC5}"/>
    <cellStyle name="Comma 13 5 4" xfId="12968" xr:uid="{D36A0F8C-F8E7-46CF-BD7D-4C398A885B85}"/>
    <cellStyle name="Comma 13 5 4 2" xfId="34947" xr:uid="{CAB16142-7A3C-494B-BE5B-CF47EE65005C}"/>
    <cellStyle name="Comma 13 5 5" xfId="53889" xr:uid="{2C2F12D6-AC11-4E66-A5C4-06970D932A1D}"/>
    <cellStyle name="Comma 13 5 6" xfId="34944" xr:uid="{FFE670D8-68C0-41F1-AD86-B9992471422C}"/>
    <cellStyle name="Comma 13 6" xfId="1733" xr:uid="{F3A45C75-E971-463D-BB0E-B354174E6DC7}"/>
    <cellStyle name="Comma 13 6 2" xfId="12970" xr:uid="{85A77A06-6592-4A81-B037-4D3AF96A655E}"/>
    <cellStyle name="Comma 13 6 2 2" xfId="34949" xr:uid="{0B756DAE-54B7-42C3-B8FB-B6C3F69C7CE8}"/>
    <cellStyle name="Comma 13 6 3" xfId="12971" xr:uid="{3E8C80A9-FAB3-4DF6-B5A1-D26CFE85DD64}"/>
    <cellStyle name="Comma 13 6 3 2" xfId="34950" xr:uid="{B4D77EDD-D31E-402D-83D5-D1921FD787C7}"/>
    <cellStyle name="Comma 13 6 4" xfId="12972" xr:uid="{DD3FCBF0-BC7F-4A0A-AC5A-1FA864ED5BF1}"/>
    <cellStyle name="Comma 13 6 4 2" xfId="34951" xr:uid="{00226B27-B33E-4459-BF17-7684EDF6F359}"/>
    <cellStyle name="Comma 13 6 5" xfId="51822" xr:uid="{37772BEA-3943-4E8A-8DAA-E94BE6B3B7F0}"/>
    <cellStyle name="Comma 13 6 6" xfId="34948" xr:uid="{1C264D41-CEF5-464D-9CB1-38A932240804}"/>
    <cellStyle name="Comma 13 6 7" xfId="12969" xr:uid="{BABD5B22-C173-4A66-97DD-3C4D962FB442}"/>
    <cellStyle name="Comma 13 7" xfId="12973" xr:uid="{A1406718-3767-4854-9C34-437775F6C0C8}"/>
    <cellStyle name="Comma 13 7 2" xfId="34952" xr:uid="{480F4965-7E91-440A-A145-30A0C699C12A}"/>
    <cellStyle name="Comma 13 8" xfId="12974" xr:uid="{6183F124-011D-49A3-B66F-1943C997A1BC}"/>
    <cellStyle name="Comma 13 8 2" xfId="34953" xr:uid="{07F3880D-F7DF-4DF6-8239-0D73E737E735}"/>
    <cellStyle name="Comma 13 9" xfId="50179" xr:uid="{0758E9A1-8FE8-4258-AED1-4BD1F5FDB19E}"/>
    <cellStyle name="Comma 14" xfId="80" xr:uid="{B5B3725F-3894-4BD8-AC20-CF0539CACD12}"/>
    <cellStyle name="Comma 14 10" xfId="34954" xr:uid="{39C4E8CB-D55B-4FC8-92EA-6ECF58D5DC9C}"/>
    <cellStyle name="Comma 14 2" xfId="185" xr:uid="{49A2BE0D-CBF3-4449-B558-07EEF4FD4AD4}"/>
    <cellStyle name="Comma 14 2 10" xfId="12975" xr:uid="{F0B9FC23-3F06-45F7-80E3-053954CC1F24}"/>
    <cellStyle name="Comma 14 2 10 2" xfId="34956" xr:uid="{53A9CA3B-AF30-4340-8F69-03C031B644F5}"/>
    <cellStyle name="Comma 14 2 11" xfId="50282" xr:uid="{2495CBB3-C057-48EB-9591-63281B3E6626}"/>
    <cellStyle name="Comma 14 2 12" xfId="34955" xr:uid="{73B78DF4-EBDA-471B-987B-852CF1297478}"/>
    <cellStyle name="Comma 14 2 2" xfId="373" xr:uid="{8BA644FC-C58D-4374-B206-8047848713E7}"/>
    <cellStyle name="Comma 14 2 2 10" xfId="50469" xr:uid="{AA61A283-351B-46CA-BD78-4112C211E19A}"/>
    <cellStyle name="Comma 14 2 2 11" xfId="34957" xr:uid="{DC6A62B6-66D7-4F78-A132-53891DE3191F}"/>
    <cellStyle name="Comma 14 2 2 2" xfId="649" xr:uid="{06310996-55E4-449E-81A5-1C74BF8A2A28}"/>
    <cellStyle name="Comma 14 2 2 2 10" xfId="34958" xr:uid="{07F4EB02-58D9-4451-B761-539B235A99A2}"/>
    <cellStyle name="Comma 14 2 2 2 2" xfId="1154" xr:uid="{2D1D500E-5542-4374-8CB9-446C967684A7}"/>
    <cellStyle name="Comma 14 2 2 2 2 2" xfId="4857" xr:uid="{36B3F005-7524-4548-AD9A-CB8EEC656AAC}"/>
    <cellStyle name="Comma 14 2 2 2 2 2 2" xfId="12976" xr:uid="{DC612327-8EF3-43A7-9C49-255863FDCD6C}"/>
    <cellStyle name="Comma 14 2 2 2 2 2 2 2" xfId="34961" xr:uid="{07518A08-48F0-40BA-A08C-9B000BCB8EB6}"/>
    <cellStyle name="Comma 14 2 2 2 2 2 3" xfId="12977" xr:uid="{CE6924D9-4AA1-4AB2-9380-3BDE35874F4C}"/>
    <cellStyle name="Comma 14 2 2 2 2 2 3 2" xfId="34962" xr:uid="{B43FD928-E624-461D-9F00-F65FCECAE1D3}"/>
    <cellStyle name="Comma 14 2 2 2 2 2 4" xfId="12978" xr:uid="{B70B2D03-709E-4113-BDCF-BD0AB00A9BB1}"/>
    <cellStyle name="Comma 14 2 2 2 2 2 4 2" xfId="34963" xr:uid="{B74AC341-0EB0-4F8A-9158-14667FEB0A85}"/>
    <cellStyle name="Comma 14 2 2 2 2 2 5" xfId="54944" xr:uid="{259C5867-682C-43CA-B562-88A91DD501CD}"/>
    <cellStyle name="Comma 14 2 2 2 2 2 6" xfId="34960" xr:uid="{ED61217B-794E-42E9-80A8-2853378644AE}"/>
    <cellStyle name="Comma 14 2 2 2 2 3" xfId="3192" xr:uid="{E4374947-40E3-4726-8BBB-EC061521366C}"/>
    <cellStyle name="Comma 14 2 2 2 2 3 2" xfId="12980" xr:uid="{294895F4-D11E-4B18-828B-8AF92A1E4E9C}"/>
    <cellStyle name="Comma 14 2 2 2 2 3 2 2" xfId="34965" xr:uid="{F7584AF5-0270-475D-80E5-83EE7E165E72}"/>
    <cellStyle name="Comma 14 2 2 2 2 3 3" xfId="12981" xr:uid="{E8746660-4BB0-40D8-ADF7-56726B15F5A7}"/>
    <cellStyle name="Comma 14 2 2 2 2 3 3 2" xfId="34966" xr:uid="{19B745C1-7910-432C-8667-7FE506F1F2FF}"/>
    <cellStyle name="Comma 14 2 2 2 2 3 4" xfId="12982" xr:uid="{E0044DAE-46BF-4338-AFD7-356D4D9E7D32}"/>
    <cellStyle name="Comma 14 2 2 2 2 3 4 2" xfId="34967" xr:uid="{12C05914-8DD4-4A7D-9869-9814873AB090}"/>
    <cellStyle name="Comma 14 2 2 2 2 3 5" xfId="53279" xr:uid="{CD7ECA83-669C-44CB-883F-7BBF465B9E36}"/>
    <cellStyle name="Comma 14 2 2 2 2 3 6" xfId="34964" xr:uid="{925B1391-51BB-41B0-8A86-1AA524E95520}"/>
    <cellStyle name="Comma 14 2 2 2 2 3 7" xfId="12979" xr:uid="{0A25E9B5-57C2-48A4-B70C-08EE244286B2}"/>
    <cellStyle name="Comma 14 2 2 2 2 4" xfId="12983" xr:uid="{5A75255C-B20E-4A61-86B9-F930AB3F841E}"/>
    <cellStyle name="Comma 14 2 2 2 2 4 2" xfId="34968" xr:uid="{94424D6B-22B5-4D3E-91F9-C83109DC223C}"/>
    <cellStyle name="Comma 14 2 2 2 2 5" xfId="12984" xr:uid="{DDB67A01-243B-49C4-A14C-D4F134B1A58C}"/>
    <cellStyle name="Comma 14 2 2 2 2 5 2" xfId="34969" xr:uid="{9C2E79C9-5EA7-4B97-80AC-BC5FF0F3771B}"/>
    <cellStyle name="Comma 14 2 2 2 2 6" xfId="51246" xr:uid="{9AF942BD-A7D9-4794-AC32-516C49DC0A96}"/>
    <cellStyle name="Comma 14 2 2 2 2 7" xfId="34959" xr:uid="{197AE7BC-A33E-4E77-AE25-6891D748412D}"/>
    <cellStyle name="Comma 14 2 2 2 3" xfId="1648" xr:uid="{D5F2D3D0-9D59-4FD7-A3BC-5F53739AC0A9}"/>
    <cellStyle name="Comma 14 2 2 2 3 2" xfId="2695" xr:uid="{551B1756-7F11-4A50-B90F-793318DB42EC}"/>
    <cellStyle name="Comma 14 2 2 2 3 2 2" xfId="12986" xr:uid="{A1E20D8B-E0FA-4272-B4FE-98DE26BF654E}"/>
    <cellStyle name="Comma 14 2 2 2 3 2 2 2" xfId="34972" xr:uid="{A66ED86C-4C80-4C2C-A4F5-461AF0C598D0}"/>
    <cellStyle name="Comma 14 2 2 2 3 2 3" xfId="12987" xr:uid="{B66EF047-CD27-484A-B546-D2E271933B62}"/>
    <cellStyle name="Comma 14 2 2 2 3 2 3 2" xfId="34973" xr:uid="{DD56A531-E188-4D1C-AEB4-0946CE1D5ACA}"/>
    <cellStyle name="Comma 14 2 2 2 3 2 4" xfId="12988" xr:uid="{64364EDD-47A3-4ECC-845B-F0AE65834AB8}"/>
    <cellStyle name="Comma 14 2 2 2 3 2 4 2" xfId="34974" xr:uid="{1DBAD37A-AB38-4D3A-B84F-B68E24C0506E}"/>
    <cellStyle name="Comma 14 2 2 2 3 2 5" xfId="52783" xr:uid="{F23DC009-A716-4D4D-92CA-B2F78977177E}"/>
    <cellStyle name="Comma 14 2 2 2 3 2 6" xfId="34971" xr:uid="{377C0839-2BDD-4D77-AB0B-8D3878C46224}"/>
    <cellStyle name="Comma 14 2 2 2 3 2 7" xfId="12985" xr:uid="{1F5D2BDE-740E-4B9F-B9EE-CD98E0CA3414}"/>
    <cellStyle name="Comma 14 2 2 2 3 3" xfId="12989" xr:uid="{2DA620D7-1D5C-46AA-B226-8AB2A0F89F4A}"/>
    <cellStyle name="Comma 14 2 2 2 3 3 2" xfId="34975" xr:uid="{AC8B52DC-076B-4B5E-8329-E93FE3E7CFC1}"/>
    <cellStyle name="Comma 14 2 2 2 3 4" xfId="12990" xr:uid="{81515D25-94EC-4780-83A8-2B2997490E96}"/>
    <cellStyle name="Comma 14 2 2 2 3 4 2" xfId="34976" xr:uid="{4123EC55-8827-4784-AE6F-C6CF3AF20572}"/>
    <cellStyle name="Comma 14 2 2 2 3 5" xfId="51740" xr:uid="{404BC62C-67ED-4552-87E3-AD62350AE60C}"/>
    <cellStyle name="Comma 14 2 2 2 3 6" xfId="34970" xr:uid="{8B0B44FB-C2CA-4C64-A230-18449921F927}"/>
    <cellStyle name="Comma 14 2 2 2 4" xfId="3687" xr:uid="{36ABABA3-2AF4-4CD8-A165-599908A8F692}"/>
    <cellStyle name="Comma 14 2 2 2 4 2" xfId="12991" xr:uid="{506978E9-21EF-4D58-873C-9C8BF3F94519}"/>
    <cellStyle name="Comma 14 2 2 2 4 2 2" xfId="34978" xr:uid="{A09034B6-87ED-4573-BB92-E0BD9F02F6BC}"/>
    <cellStyle name="Comma 14 2 2 2 4 3" xfId="12992" xr:uid="{BDC2EA16-E73E-41EB-8EC4-D94E325C7F9B}"/>
    <cellStyle name="Comma 14 2 2 2 4 3 2" xfId="34979" xr:uid="{F1C16079-1DEF-40F8-AE52-8E7BCD162C6F}"/>
    <cellStyle name="Comma 14 2 2 2 4 4" xfId="12993" xr:uid="{ECEF086B-6B46-4937-BF16-13A35C81B559}"/>
    <cellStyle name="Comma 14 2 2 2 4 4 2" xfId="34980" xr:uid="{CCFCE316-64BF-4ACE-AAA8-B4187EF14298}"/>
    <cellStyle name="Comma 14 2 2 2 4 5" xfId="53774" xr:uid="{EE8B4E2B-B26D-4056-9006-B3E36EB5AEE6}"/>
    <cellStyle name="Comma 14 2 2 2 4 6" xfId="34977" xr:uid="{2A9273E5-3A00-4837-9667-028DFD1F0416}"/>
    <cellStyle name="Comma 14 2 2 2 5" xfId="4360" xr:uid="{D12E89D9-75AB-4ED1-A4BC-D3240E2F256F}"/>
    <cellStyle name="Comma 14 2 2 2 5 2" xfId="12994" xr:uid="{7C08F818-C4AC-4FAA-B115-7DE394468791}"/>
    <cellStyle name="Comma 14 2 2 2 5 2 2" xfId="34982" xr:uid="{6D9CA273-E935-43FE-B0F2-09BFE907CA79}"/>
    <cellStyle name="Comma 14 2 2 2 5 3" xfId="12995" xr:uid="{DBE29F1D-A627-4CA7-9EF6-64B82FB404FD}"/>
    <cellStyle name="Comma 14 2 2 2 5 3 2" xfId="34983" xr:uid="{8E99347E-F549-43B9-8DE6-F90903260115}"/>
    <cellStyle name="Comma 14 2 2 2 5 4" xfId="12996" xr:uid="{E3DCF4D5-8B63-4C75-BC3E-40E59D93B8CE}"/>
    <cellStyle name="Comma 14 2 2 2 5 4 2" xfId="34984" xr:uid="{B73820C1-5C86-485F-893C-2A8418ACCFBE}"/>
    <cellStyle name="Comma 14 2 2 2 5 5" xfId="54447" xr:uid="{4EB96624-4276-4843-AD3A-D0F6E81CD60B}"/>
    <cellStyle name="Comma 14 2 2 2 5 6" xfId="34981" xr:uid="{4A362B38-850B-4418-8762-1D22498CE05B}"/>
    <cellStyle name="Comma 14 2 2 2 6" xfId="2174" xr:uid="{60030FDA-D730-40FC-8FAE-2722750A9555}"/>
    <cellStyle name="Comma 14 2 2 2 6 2" xfId="12998" xr:uid="{E1237064-1B9C-463C-8952-668068FACDB8}"/>
    <cellStyle name="Comma 14 2 2 2 6 2 2" xfId="34986" xr:uid="{CDFF8418-5468-422C-BCAE-E9040189D963}"/>
    <cellStyle name="Comma 14 2 2 2 6 3" xfId="12999" xr:uid="{FC6C1F11-7FE4-45A0-A107-0583CFF8678A}"/>
    <cellStyle name="Comma 14 2 2 2 6 3 2" xfId="34987" xr:uid="{5F2716DB-05EF-4E2A-A282-2D7D09997CEA}"/>
    <cellStyle name="Comma 14 2 2 2 6 4" xfId="13000" xr:uid="{7C27B46A-99D0-4315-B1E1-BC7F561AF17C}"/>
    <cellStyle name="Comma 14 2 2 2 6 4 2" xfId="34988" xr:uid="{C45F15C1-DB25-4D5F-9030-3B4AC494D6E8}"/>
    <cellStyle name="Comma 14 2 2 2 6 5" xfId="52263" xr:uid="{12D75923-A810-4D08-A7A9-C9CCB9AD66EF}"/>
    <cellStyle name="Comma 14 2 2 2 6 6" xfId="34985" xr:uid="{54903B94-5FA8-40DF-9D24-9F460DF9995B}"/>
    <cellStyle name="Comma 14 2 2 2 6 7" xfId="12997" xr:uid="{F44230EB-D985-4D16-99E3-FF7ADA90E7D4}"/>
    <cellStyle name="Comma 14 2 2 2 7" xfId="13001" xr:uid="{E27396E7-3ADC-41E6-B2D6-CA2B9A39FF7B}"/>
    <cellStyle name="Comma 14 2 2 2 7 2" xfId="34989" xr:uid="{E0774807-2BB2-44BC-A8B7-991C7B92946F}"/>
    <cellStyle name="Comma 14 2 2 2 8" xfId="13002" xr:uid="{08110649-DF47-46F5-9C0D-BB247606C5F0}"/>
    <cellStyle name="Comma 14 2 2 2 8 2" xfId="34990" xr:uid="{1EFE2C5C-5499-4A86-B8FC-0A29E421400D}"/>
    <cellStyle name="Comma 14 2 2 2 9" xfId="50743" xr:uid="{0E7CF3B1-3766-4D91-AE1C-B27B2CC0DB06}"/>
    <cellStyle name="Comma 14 2 2 3" xfId="906" xr:uid="{1D8153A0-B191-4331-86CF-E846665FEE2F}"/>
    <cellStyle name="Comma 14 2 2 3 2" xfId="4609" xr:uid="{F227C464-9517-4E20-9644-457001E4F176}"/>
    <cellStyle name="Comma 14 2 2 3 2 2" xfId="13003" xr:uid="{C5BE42E4-EA25-4F66-8601-214112A7ACE5}"/>
    <cellStyle name="Comma 14 2 2 3 2 2 2" xfId="34993" xr:uid="{B607F2B6-42E5-4946-B7F9-05894C2B02E6}"/>
    <cellStyle name="Comma 14 2 2 3 2 3" xfId="13004" xr:uid="{E615C923-1EF6-422F-9ABC-3BE0BBC9C8F5}"/>
    <cellStyle name="Comma 14 2 2 3 2 3 2" xfId="34994" xr:uid="{33958D58-E729-4F2D-B6AE-618792D9A5B1}"/>
    <cellStyle name="Comma 14 2 2 3 2 4" xfId="13005" xr:uid="{FC1E504F-E885-46BA-AEF5-82ED8E74CE1E}"/>
    <cellStyle name="Comma 14 2 2 3 2 4 2" xfId="34995" xr:uid="{063E36A5-EA1C-47A9-837B-A96BFB96A55E}"/>
    <cellStyle name="Comma 14 2 2 3 2 5" xfId="54696" xr:uid="{C0B853D5-CC10-41E4-B8D9-5E676D39A6C0}"/>
    <cellStyle name="Comma 14 2 2 3 2 6" xfId="34992" xr:uid="{FC1575BA-B8D4-4C90-BFD9-712596BD9CA0}"/>
    <cellStyle name="Comma 14 2 2 3 3" xfId="2944" xr:uid="{2275504D-CD34-45B5-A72D-40B165890EA0}"/>
    <cellStyle name="Comma 14 2 2 3 3 2" xfId="13007" xr:uid="{3D68FBA0-2352-4EAC-BC3C-23C41175E1E5}"/>
    <cellStyle name="Comma 14 2 2 3 3 2 2" xfId="34997" xr:uid="{21A69BDA-2A03-43C5-B9F2-EFDF918C972D}"/>
    <cellStyle name="Comma 14 2 2 3 3 3" xfId="13008" xr:uid="{9C314E9F-5F04-4ED1-965F-3E2FCE082E3A}"/>
    <cellStyle name="Comma 14 2 2 3 3 3 2" xfId="34998" xr:uid="{6AC5CAD9-0B36-4230-A190-D62EDBB6C76A}"/>
    <cellStyle name="Comma 14 2 2 3 3 4" xfId="13009" xr:uid="{51CF8A99-D25C-4842-A4EA-8303325D7DB0}"/>
    <cellStyle name="Comma 14 2 2 3 3 4 2" xfId="34999" xr:uid="{70DD249E-5993-41F2-B265-FE9AB589E4CB}"/>
    <cellStyle name="Comma 14 2 2 3 3 5" xfId="53031" xr:uid="{14A78071-E763-41A2-9BB9-31F2376FA597}"/>
    <cellStyle name="Comma 14 2 2 3 3 6" xfId="34996" xr:uid="{0D53FA7B-290A-454A-9EC8-8BC5DC746464}"/>
    <cellStyle name="Comma 14 2 2 3 3 7" xfId="13006" xr:uid="{16826B2D-01E5-4367-9758-6975815BED57}"/>
    <cellStyle name="Comma 14 2 2 3 4" xfId="13010" xr:uid="{FEACFD25-AFFB-4086-B49A-693C7BDA2F9C}"/>
    <cellStyle name="Comma 14 2 2 3 4 2" xfId="35000" xr:uid="{B2404935-7427-4FFE-BF11-EB0F0B5CB2C1}"/>
    <cellStyle name="Comma 14 2 2 3 5" xfId="13011" xr:uid="{945025E6-70F5-437D-9360-152EC59FC1F1}"/>
    <cellStyle name="Comma 14 2 2 3 5 2" xfId="35001" xr:uid="{04D5E915-A940-4C48-A5DC-613A4AA36261}"/>
    <cellStyle name="Comma 14 2 2 3 6" xfId="50998" xr:uid="{D3E60BBC-290D-41BC-887F-93EEF441CEA7}"/>
    <cellStyle name="Comma 14 2 2 3 7" xfId="34991" xr:uid="{3428E4AB-D173-441E-91A4-5BD51F930562}"/>
    <cellStyle name="Comma 14 2 2 4" xfId="1401" xr:uid="{1F29633E-AF7D-4F14-9069-60400011BDFD}"/>
    <cellStyle name="Comma 14 2 2 4 2" xfId="2447" xr:uid="{86CB62FA-9282-416A-A994-DFF466018512}"/>
    <cellStyle name="Comma 14 2 2 4 2 2" xfId="13013" xr:uid="{F9F33E13-E083-497B-ADA0-3C7FE6FE7B37}"/>
    <cellStyle name="Comma 14 2 2 4 2 2 2" xfId="35004" xr:uid="{E603E904-85C1-444E-AB75-A638C68A5BAC}"/>
    <cellStyle name="Comma 14 2 2 4 2 3" xfId="13014" xr:uid="{22D27790-F2CF-4E54-84EE-192C5369F12A}"/>
    <cellStyle name="Comma 14 2 2 4 2 3 2" xfId="35005" xr:uid="{1A1E0899-30B1-4D87-B87C-A2296D2B9193}"/>
    <cellStyle name="Comma 14 2 2 4 2 4" xfId="13015" xr:uid="{9142B132-935A-4603-9016-D05F0E50CE19}"/>
    <cellStyle name="Comma 14 2 2 4 2 4 2" xfId="35006" xr:uid="{90627AC7-A1C7-4708-B70D-95C6B6CD3086}"/>
    <cellStyle name="Comma 14 2 2 4 2 5" xfId="52535" xr:uid="{C970671E-9E73-4240-BFD2-CB3AC0FF747A}"/>
    <cellStyle name="Comma 14 2 2 4 2 6" xfId="35003" xr:uid="{F6150CCC-0ED0-4B7A-A5C3-71672E33FCB1}"/>
    <cellStyle name="Comma 14 2 2 4 2 7" xfId="13012" xr:uid="{C7149DC9-90C0-4533-8E4D-87F5B042CB0A}"/>
    <cellStyle name="Comma 14 2 2 4 3" xfId="13016" xr:uid="{EC7E8586-6630-4A23-B96D-F01EDD03AF1E}"/>
    <cellStyle name="Comma 14 2 2 4 3 2" xfId="35007" xr:uid="{E618DF08-0825-4D26-A8FF-0DAA6CAFF8BA}"/>
    <cellStyle name="Comma 14 2 2 4 4" xfId="13017" xr:uid="{6674B56F-F449-4396-9369-7078270DE46C}"/>
    <cellStyle name="Comma 14 2 2 4 4 2" xfId="35008" xr:uid="{E0E9DD01-E9DD-4021-9124-433F30FD303B}"/>
    <cellStyle name="Comma 14 2 2 4 5" xfId="51493" xr:uid="{BB0CA73F-93DC-412C-99F1-A9D097875EA1}"/>
    <cellStyle name="Comma 14 2 2 4 6" xfId="35002" xr:uid="{F09299D5-BC08-499F-9AF3-F9C03415EEA0}"/>
    <cellStyle name="Comma 14 2 2 5" xfId="3438" xr:uid="{8A659BB0-9618-492D-AB1A-30EBACD49918}"/>
    <cellStyle name="Comma 14 2 2 5 2" xfId="13018" xr:uid="{982C8505-B470-47B9-987B-3D43A7B34132}"/>
    <cellStyle name="Comma 14 2 2 5 2 2" xfId="35010" xr:uid="{59963C43-3D8B-4576-A28B-340050C80E8A}"/>
    <cellStyle name="Comma 14 2 2 5 3" xfId="13019" xr:uid="{936CA0AD-7D9A-423F-821E-DF5682648DC2}"/>
    <cellStyle name="Comma 14 2 2 5 3 2" xfId="35011" xr:uid="{A9321F14-D02E-4CC9-9154-CF8799660CC7}"/>
    <cellStyle name="Comma 14 2 2 5 4" xfId="13020" xr:uid="{0804D972-1576-4D81-8BC4-A3E7951E8B58}"/>
    <cellStyle name="Comma 14 2 2 5 4 2" xfId="35012" xr:uid="{F330072B-07E7-4901-83F8-44478E20ECC7}"/>
    <cellStyle name="Comma 14 2 2 5 5" xfId="53525" xr:uid="{5D904E0C-0E4C-4A42-AFF9-49772AFAEC0B}"/>
    <cellStyle name="Comma 14 2 2 5 6" xfId="35009" xr:uid="{20A763DB-2F2A-491C-AB87-6703642DD0FC}"/>
    <cellStyle name="Comma 14 2 2 6" xfId="4087" xr:uid="{96C90533-FC72-4674-B85A-3ACBAF97688B}"/>
    <cellStyle name="Comma 14 2 2 6 2" xfId="13021" xr:uid="{8E2F7CCD-5A1C-419F-992B-BFC616ADD54E}"/>
    <cellStyle name="Comma 14 2 2 6 2 2" xfId="35014" xr:uid="{6A93FD81-5318-4FB0-A7B3-3725163A44F9}"/>
    <cellStyle name="Comma 14 2 2 6 3" xfId="13022" xr:uid="{4DD18837-DB39-4525-9B27-EB581A6E39E7}"/>
    <cellStyle name="Comma 14 2 2 6 3 2" xfId="35015" xr:uid="{5C7A84AB-E630-4874-BEAC-22FE19472519}"/>
    <cellStyle name="Comma 14 2 2 6 4" xfId="13023" xr:uid="{0D1B98EC-19AB-4867-B1A9-715B5417287F}"/>
    <cellStyle name="Comma 14 2 2 6 4 2" xfId="35016" xr:uid="{6E911E95-B1F3-48E6-A890-2D9AAB0743F5}"/>
    <cellStyle name="Comma 14 2 2 6 5" xfId="54174" xr:uid="{C8BFFA43-FBB7-47BF-9BFC-05B5D699AF0E}"/>
    <cellStyle name="Comma 14 2 2 6 6" xfId="35013" xr:uid="{CA441A92-2C23-4982-834E-4F09C22F5F4E}"/>
    <cellStyle name="Comma 14 2 2 7" xfId="1927" xr:uid="{68482417-C32C-4F77-8BCC-3B601394ACC1}"/>
    <cellStyle name="Comma 14 2 2 7 2" xfId="13025" xr:uid="{039D7A7A-ADA7-4082-BC5D-FBEB587A7CF5}"/>
    <cellStyle name="Comma 14 2 2 7 2 2" xfId="35018" xr:uid="{A8E4FDCC-7290-4575-8529-875AD3169982}"/>
    <cellStyle name="Comma 14 2 2 7 3" xfId="13026" xr:uid="{C4CF1C8A-670C-462E-B737-EB420C96B2A0}"/>
    <cellStyle name="Comma 14 2 2 7 3 2" xfId="35019" xr:uid="{1EEAA8C7-EBE6-4D43-ADC7-0564DDB09279}"/>
    <cellStyle name="Comma 14 2 2 7 4" xfId="13027" xr:uid="{CC5C422A-A355-451D-AFB6-B2AC5527D422}"/>
    <cellStyle name="Comma 14 2 2 7 4 2" xfId="35020" xr:uid="{C65FE6DE-5E46-44BF-A914-1F2D999FF9B5}"/>
    <cellStyle name="Comma 14 2 2 7 5" xfId="52016" xr:uid="{216D5A3F-0E4A-471D-88A2-F2388BEEF1AD}"/>
    <cellStyle name="Comma 14 2 2 7 6" xfId="35017" xr:uid="{6A450CB9-3594-4734-B48F-E2ED1E3630D3}"/>
    <cellStyle name="Comma 14 2 2 7 7" xfId="13024" xr:uid="{9A514760-7BE1-46A7-B5DF-E1A3F7936C3C}"/>
    <cellStyle name="Comma 14 2 2 8" xfId="13028" xr:uid="{B21493CF-0C5E-45DF-BFEF-6216CCB76996}"/>
    <cellStyle name="Comma 14 2 2 8 2" xfId="35021" xr:uid="{FBDD701E-1EBC-4EE0-A7F7-E25FE3BDD5BD}"/>
    <cellStyle name="Comma 14 2 2 9" xfId="13029" xr:uid="{65C2E4E7-588D-4036-8BAC-7F6C0677DEC4}"/>
    <cellStyle name="Comma 14 2 2 9 2" xfId="35022" xr:uid="{ED7EAC70-11D4-4FE2-AA7F-819E0C9EA70D}"/>
    <cellStyle name="Comma 14 2 3" xfId="526" xr:uid="{9CCE34FD-5FD9-4F0C-9F25-E2687147C7CF}"/>
    <cellStyle name="Comma 14 2 3 10" xfId="35023" xr:uid="{BE55D66E-3305-44F3-B0F7-542CCAB9F104}"/>
    <cellStyle name="Comma 14 2 3 2" xfId="1031" xr:uid="{3E48A1CC-5BDB-4C1A-8034-C53126DD08AE}"/>
    <cellStyle name="Comma 14 2 3 2 2" xfId="4734" xr:uid="{4932A917-C2E0-4D5A-87FD-F339FB0A420F}"/>
    <cellStyle name="Comma 14 2 3 2 2 2" xfId="13030" xr:uid="{7F5CFAF9-5DC1-44AE-A27F-F8E1B7A5161E}"/>
    <cellStyle name="Comma 14 2 3 2 2 2 2" xfId="35026" xr:uid="{B187FD71-8786-4183-A627-C1A235037006}"/>
    <cellStyle name="Comma 14 2 3 2 2 3" xfId="13031" xr:uid="{44C38110-DEC7-41CE-82B2-43729B4B34E8}"/>
    <cellStyle name="Comma 14 2 3 2 2 3 2" xfId="35027" xr:uid="{7ACDC9DF-ABB9-43C4-B449-D55B69625416}"/>
    <cellStyle name="Comma 14 2 3 2 2 4" xfId="13032" xr:uid="{9ECD48D1-43F1-4AA3-96AF-47EB56309854}"/>
    <cellStyle name="Comma 14 2 3 2 2 4 2" xfId="35028" xr:uid="{219B8A2B-9B57-4AEA-8AE9-933A2D3396C4}"/>
    <cellStyle name="Comma 14 2 3 2 2 5" xfId="54821" xr:uid="{9C6090E0-C8B0-4104-A54F-AED337B6A115}"/>
    <cellStyle name="Comma 14 2 3 2 2 6" xfId="35025" xr:uid="{EFE0581A-33A5-411A-A043-AE55D9B08F78}"/>
    <cellStyle name="Comma 14 2 3 2 3" xfId="3069" xr:uid="{23EE5FA8-6F3B-4A33-AEFF-CC8464985C7C}"/>
    <cellStyle name="Comma 14 2 3 2 3 2" xfId="13034" xr:uid="{B321B87D-3F88-49C0-A3EA-DC9DE22CF12E}"/>
    <cellStyle name="Comma 14 2 3 2 3 2 2" xfId="35030" xr:uid="{F169FED6-AF0C-48CE-8158-4C3CFE860737}"/>
    <cellStyle name="Comma 14 2 3 2 3 3" xfId="13035" xr:uid="{A1F90171-B32B-4149-8D57-4455C906E7FB}"/>
    <cellStyle name="Comma 14 2 3 2 3 3 2" xfId="35031" xr:uid="{786FA8FC-9384-4E22-A11E-8F8E544B11B6}"/>
    <cellStyle name="Comma 14 2 3 2 3 4" xfId="13036" xr:uid="{27C35174-056E-48EF-9F62-ED2BEDEA20FD}"/>
    <cellStyle name="Comma 14 2 3 2 3 4 2" xfId="35032" xr:uid="{DA9EDB4D-D408-45AF-AFF3-B7DA1EF55D77}"/>
    <cellStyle name="Comma 14 2 3 2 3 5" xfId="53156" xr:uid="{6EB1802F-4646-49AD-A746-331342D26027}"/>
    <cellStyle name="Comma 14 2 3 2 3 6" xfId="35029" xr:uid="{6EAD07EA-1383-4540-91AF-22F209817A29}"/>
    <cellStyle name="Comma 14 2 3 2 3 7" xfId="13033" xr:uid="{55FA9ED8-7941-4C25-AF6A-019C0112F38A}"/>
    <cellStyle name="Comma 14 2 3 2 4" xfId="13037" xr:uid="{D38DD429-191C-473C-A4DF-5EF86189DDF6}"/>
    <cellStyle name="Comma 14 2 3 2 4 2" xfId="35033" xr:uid="{241C7E2B-530E-481C-8E96-10D3446039CB}"/>
    <cellStyle name="Comma 14 2 3 2 5" xfId="13038" xr:uid="{EF933FF6-F5CA-420D-9E67-7B2023742C19}"/>
    <cellStyle name="Comma 14 2 3 2 5 2" xfId="35034" xr:uid="{032CE24F-2E16-4DED-BC83-07B4FF9853E9}"/>
    <cellStyle name="Comma 14 2 3 2 6" xfId="51123" xr:uid="{13CF0E0C-AF01-408C-B071-054519A9F7DF}"/>
    <cellStyle name="Comma 14 2 3 2 7" xfId="35024" xr:uid="{26D76922-6D6A-4B8A-AB09-05ED3DAA2E95}"/>
    <cellStyle name="Comma 14 2 3 3" xfId="1525" xr:uid="{F938C362-755A-49A0-879B-D7D2B2CABE53}"/>
    <cellStyle name="Comma 14 2 3 3 2" xfId="2572" xr:uid="{2130FAB8-57E1-493D-8BFB-AD910D6592F8}"/>
    <cellStyle name="Comma 14 2 3 3 2 2" xfId="13040" xr:uid="{4774FC4D-0E76-489B-821E-E9FCC54DBDB8}"/>
    <cellStyle name="Comma 14 2 3 3 2 2 2" xfId="35037" xr:uid="{603A28DE-0EFB-41C3-ADDD-927846A93823}"/>
    <cellStyle name="Comma 14 2 3 3 2 3" xfId="13041" xr:uid="{642A269A-6419-4127-9CD9-9F4FBB3F3A21}"/>
    <cellStyle name="Comma 14 2 3 3 2 3 2" xfId="35038" xr:uid="{C0E1E411-ADE7-481C-910C-3702E582D348}"/>
    <cellStyle name="Comma 14 2 3 3 2 4" xfId="13042" xr:uid="{0B6836C8-AE3D-4AC4-979E-B8B93927DB13}"/>
    <cellStyle name="Comma 14 2 3 3 2 4 2" xfId="35039" xr:uid="{92723922-38E1-4342-A9F8-6B461073F24F}"/>
    <cellStyle name="Comma 14 2 3 3 2 5" xfId="52660" xr:uid="{F6B66FBD-92F9-4BE3-A0CB-127FF298BC9F}"/>
    <cellStyle name="Comma 14 2 3 3 2 6" xfId="35036" xr:uid="{7E8F7948-E1B9-46CD-99AC-5DFA53F686C8}"/>
    <cellStyle name="Comma 14 2 3 3 2 7" xfId="13039" xr:uid="{F361DB27-8C6E-4C3E-B6BD-AE65CE7C730B}"/>
    <cellStyle name="Comma 14 2 3 3 3" xfId="13043" xr:uid="{C2132DB3-148F-4DD5-B1C5-55E1BD5230F4}"/>
    <cellStyle name="Comma 14 2 3 3 3 2" xfId="35040" xr:uid="{D0E4C0FF-8122-43CD-8622-B8DA65CCEAFE}"/>
    <cellStyle name="Comma 14 2 3 3 4" xfId="13044" xr:uid="{59586B75-E9DC-404C-835B-96245BA4D0C4}"/>
    <cellStyle name="Comma 14 2 3 3 4 2" xfId="35041" xr:uid="{02BA7133-4CAF-48DC-AD78-60E5BEE93648}"/>
    <cellStyle name="Comma 14 2 3 3 5" xfId="51617" xr:uid="{EF083D93-F7E5-47D1-AC06-D1EE6A17A657}"/>
    <cellStyle name="Comma 14 2 3 3 6" xfId="35035" xr:uid="{334A1DD9-770A-459B-9C03-80B611832666}"/>
    <cellStyle name="Comma 14 2 3 4" xfId="3564" xr:uid="{1512D526-B167-4266-A31D-4AFD189154A6}"/>
    <cellStyle name="Comma 14 2 3 4 2" xfId="13045" xr:uid="{083C6586-858D-406E-AC45-B016BEDAC0D9}"/>
    <cellStyle name="Comma 14 2 3 4 2 2" xfId="35043" xr:uid="{DF841459-EFE3-4E1D-95EF-A947FE45C12D}"/>
    <cellStyle name="Comma 14 2 3 4 3" xfId="13046" xr:uid="{BFC51185-AC4C-4557-A53B-EFE68AE6B24C}"/>
    <cellStyle name="Comma 14 2 3 4 3 2" xfId="35044" xr:uid="{932DF371-D528-4A94-A6B3-843FC17C3150}"/>
    <cellStyle name="Comma 14 2 3 4 4" xfId="13047" xr:uid="{F92085DA-0793-4A39-B0E0-121B96594532}"/>
    <cellStyle name="Comma 14 2 3 4 4 2" xfId="35045" xr:uid="{6455B912-EDEE-4442-9CF0-BB9E9C299DBB}"/>
    <cellStyle name="Comma 14 2 3 4 5" xfId="53651" xr:uid="{84B5EB3B-CD0C-469D-97B4-23641DAAA0B9}"/>
    <cellStyle name="Comma 14 2 3 4 6" xfId="35042" xr:uid="{7A8971F0-4A8E-4AC4-A1B9-E7921B53FE04}"/>
    <cellStyle name="Comma 14 2 3 5" xfId="4237" xr:uid="{9BC9D361-70FB-4DFF-B89D-B2A29974C98B}"/>
    <cellStyle name="Comma 14 2 3 5 2" xfId="13048" xr:uid="{A25F2367-62DF-47FB-8378-9D5251428992}"/>
    <cellStyle name="Comma 14 2 3 5 2 2" xfId="35047" xr:uid="{235EB061-F059-4A0A-85C9-4C3C80308D24}"/>
    <cellStyle name="Comma 14 2 3 5 3" xfId="13049" xr:uid="{D9AC16C0-B3CE-4D97-8A84-CB0B35FF6008}"/>
    <cellStyle name="Comma 14 2 3 5 3 2" xfId="35048" xr:uid="{3D35EED0-3145-4497-99E6-B1BA75A55062}"/>
    <cellStyle name="Comma 14 2 3 5 4" xfId="13050" xr:uid="{4DE56A2C-E958-445A-B647-8C98E8FDFEB0}"/>
    <cellStyle name="Comma 14 2 3 5 4 2" xfId="35049" xr:uid="{1F30E209-98DC-486A-B90D-D287CC72A61A}"/>
    <cellStyle name="Comma 14 2 3 5 5" xfId="54324" xr:uid="{0BA345B6-85AF-43C1-9BA9-A1313E16A6EF}"/>
    <cellStyle name="Comma 14 2 3 5 6" xfId="35046" xr:uid="{253ED4B3-E77D-4DCB-9C4F-B6C4C0AF8392}"/>
    <cellStyle name="Comma 14 2 3 6" xfId="2051" xr:uid="{F099A048-CA92-4632-87D5-9CC61D44CD34}"/>
    <cellStyle name="Comma 14 2 3 6 2" xfId="13052" xr:uid="{CE1BAD3D-8BC0-416B-A6D7-6B259B0B4A98}"/>
    <cellStyle name="Comma 14 2 3 6 2 2" xfId="35051" xr:uid="{A32DDDEB-B181-4A16-9D9C-D5E945092159}"/>
    <cellStyle name="Comma 14 2 3 6 3" xfId="13053" xr:uid="{FC399308-714D-441E-9B2C-1D2F5C177FAB}"/>
    <cellStyle name="Comma 14 2 3 6 3 2" xfId="35052" xr:uid="{67B0C97F-FF19-4DBB-98EF-EE41F957EB08}"/>
    <cellStyle name="Comma 14 2 3 6 4" xfId="13054" xr:uid="{BBA7E729-3862-49C6-A92A-71036493567B}"/>
    <cellStyle name="Comma 14 2 3 6 4 2" xfId="35053" xr:uid="{7748C55E-9DF0-44A8-B048-0EE4A27A20CE}"/>
    <cellStyle name="Comma 14 2 3 6 5" xfId="52140" xr:uid="{3883F8CD-0E3C-437F-953C-95C6DC0C6CB7}"/>
    <cellStyle name="Comma 14 2 3 6 6" xfId="35050" xr:uid="{2965DCD3-0A57-42B2-B296-66DA794CA201}"/>
    <cellStyle name="Comma 14 2 3 6 7" xfId="13051" xr:uid="{793C2ECB-BE3B-474F-9AFB-71A1A8928F0C}"/>
    <cellStyle name="Comma 14 2 3 7" xfId="13055" xr:uid="{8653061B-8422-43DF-BE80-FC76C2974DF1}"/>
    <cellStyle name="Comma 14 2 3 7 2" xfId="35054" xr:uid="{034855BD-49EB-471D-9FF5-ED869F8F9FA8}"/>
    <cellStyle name="Comma 14 2 3 8" xfId="13056" xr:uid="{4CC107AD-E600-4800-9A57-35E01C3427E3}"/>
    <cellStyle name="Comma 14 2 3 8 2" xfId="35055" xr:uid="{7C0B7DE6-B640-4DAC-969C-C0C326306878}"/>
    <cellStyle name="Comma 14 2 3 9" xfId="50620" xr:uid="{CC4D9185-8D67-4304-8730-3C4997C2538E}"/>
    <cellStyle name="Comma 14 2 4" xfId="783" xr:uid="{83B04B8E-7169-416B-B5C6-ABBED61F977F}"/>
    <cellStyle name="Comma 14 2 4 2" xfId="4486" xr:uid="{C5EA5BD8-6BE2-4763-BFC5-3EC2C356F00F}"/>
    <cellStyle name="Comma 14 2 4 2 2" xfId="13057" xr:uid="{A068ADF1-AF2B-4965-B8F8-38C68A182CB7}"/>
    <cellStyle name="Comma 14 2 4 2 2 2" xfId="35058" xr:uid="{3DD3B91A-DB12-4C4A-A2A9-F7A06BB74B0B}"/>
    <cellStyle name="Comma 14 2 4 2 3" xfId="13058" xr:uid="{2AB405C6-39B0-4ADC-A020-9CAD7A2F9287}"/>
    <cellStyle name="Comma 14 2 4 2 3 2" xfId="35059" xr:uid="{85BDCA0A-7929-42CD-887A-F3BC63D1E060}"/>
    <cellStyle name="Comma 14 2 4 2 4" xfId="13059" xr:uid="{FFE8080D-3D2D-4DF8-993C-790E7F9C51F8}"/>
    <cellStyle name="Comma 14 2 4 2 4 2" xfId="35060" xr:uid="{B99CBB5F-7BEE-4255-8B36-BC4DA37D3426}"/>
    <cellStyle name="Comma 14 2 4 2 5" xfId="54573" xr:uid="{BADA6EF2-C710-4C8D-8418-52281DDAC8A0}"/>
    <cellStyle name="Comma 14 2 4 2 6" xfId="35057" xr:uid="{32776097-AFE2-4E76-A6C6-0FF9015A6D3A}"/>
    <cellStyle name="Comma 14 2 4 3" xfId="2821" xr:uid="{45DEEF0D-97E1-40F5-A716-7CCFFF4FB95E}"/>
    <cellStyle name="Comma 14 2 4 3 2" xfId="13061" xr:uid="{1F15999B-5B2F-419E-B33F-F3B078E34CC0}"/>
    <cellStyle name="Comma 14 2 4 3 2 2" xfId="35062" xr:uid="{00A0BAF7-7E23-40B1-BCB4-B1C31B0ACE46}"/>
    <cellStyle name="Comma 14 2 4 3 3" xfId="13062" xr:uid="{316C5F5F-4A0D-4D49-8BC2-5DA371717309}"/>
    <cellStyle name="Comma 14 2 4 3 3 2" xfId="35063" xr:uid="{10DB4DFA-893C-4FCB-96B4-E6CA4B6BC6F3}"/>
    <cellStyle name="Comma 14 2 4 3 4" xfId="13063" xr:uid="{D4A58B1B-1779-49CE-9FD4-7755E937A741}"/>
    <cellStyle name="Comma 14 2 4 3 4 2" xfId="35064" xr:uid="{D726A307-1662-4E1A-AB86-0480A321D8FC}"/>
    <cellStyle name="Comma 14 2 4 3 5" xfId="52908" xr:uid="{B8D9064F-940D-4632-AF0E-F99108E70111}"/>
    <cellStyle name="Comma 14 2 4 3 6" xfId="35061" xr:uid="{2146FE4F-8F0E-4252-8CC4-B7C36C853251}"/>
    <cellStyle name="Comma 14 2 4 3 7" xfId="13060" xr:uid="{1FB34A0E-965F-4661-BB98-D6B70629F7AE}"/>
    <cellStyle name="Comma 14 2 4 4" xfId="13064" xr:uid="{D4AB6C21-12DA-4D9B-AE04-5B89B76D2DF8}"/>
    <cellStyle name="Comma 14 2 4 4 2" xfId="35065" xr:uid="{77FD06B0-ED3D-426F-9701-AA5E6504BBB3}"/>
    <cellStyle name="Comma 14 2 4 5" xfId="13065" xr:uid="{1F418EAA-FE23-45C1-A8EC-0066360A9383}"/>
    <cellStyle name="Comma 14 2 4 5 2" xfId="35066" xr:uid="{43407A1B-79D2-4748-B5F0-C9248C84C260}"/>
    <cellStyle name="Comma 14 2 4 6" xfId="50875" xr:uid="{46E6CDD4-53D3-4BA5-AA70-333C47E759D8}"/>
    <cellStyle name="Comma 14 2 4 7" xfId="35056" xr:uid="{18154609-084E-45FC-A2E1-B80DEF5B4EE4}"/>
    <cellStyle name="Comma 14 2 5" xfId="1278" xr:uid="{618B721E-EE35-4004-9BA1-6F6229948BFF}"/>
    <cellStyle name="Comma 14 2 5 2" xfId="2323" xr:uid="{4CF920E0-EAF0-4649-9F5B-7097F6E556DA}"/>
    <cellStyle name="Comma 14 2 5 2 2" xfId="13067" xr:uid="{BD25C7EE-6887-42E8-B00B-425B1E8444EE}"/>
    <cellStyle name="Comma 14 2 5 2 2 2" xfId="35069" xr:uid="{D710F325-4B4B-4252-AEEE-76105DACC12B}"/>
    <cellStyle name="Comma 14 2 5 2 3" xfId="13068" xr:uid="{FCEF593A-5107-48B4-88F3-E73A89106C9E}"/>
    <cellStyle name="Comma 14 2 5 2 3 2" xfId="35070" xr:uid="{44123B37-10ED-4EB3-B2CE-7247268621C3}"/>
    <cellStyle name="Comma 14 2 5 2 4" xfId="13069" xr:uid="{A187A19C-19EF-40AB-8217-1A4DCC4D9D12}"/>
    <cellStyle name="Comma 14 2 5 2 4 2" xfId="35071" xr:uid="{F51469A2-2292-486E-8596-6A8997F89E3C}"/>
    <cellStyle name="Comma 14 2 5 2 5" xfId="52411" xr:uid="{28C1229A-C26C-4A78-A450-42AFDF35ACAB}"/>
    <cellStyle name="Comma 14 2 5 2 6" xfId="35068" xr:uid="{9BC6FD40-EA42-408B-A060-52091E21AF44}"/>
    <cellStyle name="Comma 14 2 5 2 7" xfId="13066" xr:uid="{85F12501-D3DF-4FC9-B173-7FB9C13B0928}"/>
    <cellStyle name="Comma 14 2 5 3" xfId="13070" xr:uid="{6B033F87-3EBF-4D37-A313-8C4771A40E08}"/>
    <cellStyle name="Comma 14 2 5 3 2" xfId="35072" xr:uid="{3C9FB625-0388-48DD-9B24-ADB4E4CAB980}"/>
    <cellStyle name="Comma 14 2 5 4" xfId="13071" xr:uid="{43CB9E5B-7DFD-4C9B-A27D-37188CE758A5}"/>
    <cellStyle name="Comma 14 2 5 4 2" xfId="35073" xr:uid="{5244B5FD-401E-491B-BBBA-072AD3177A9F}"/>
    <cellStyle name="Comma 14 2 5 5" xfId="51370" xr:uid="{DCEA37E7-0D89-4C13-8B0D-C2C2B89F27E3}"/>
    <cellStyle name="Comma 14 2 5 6" xfId="35067" xr:uid="{134ED4F0-A58D-4657-A4BA-2BAE1EA08DD4}"/>
    <cellStyle name="Comma 14 2 6" xfId="3315" xr:uid="{BAE5AD02-7A91-49EB-A516-A513F681B864}"/>
    <cellStyle name="Comma 14 2 6 2" xfId="13072" xr:uid="{3512F10F-46E8-4C16-AEFD-7493274CB23A}"/>
    <cellStyle name="Comma 14 2 6 2 2" xfId="35075" xr:uid="{5B54EA68-BE7A-42C1-865F-B7BFDB2805C4}"/>
    <cellStyle name="Comma 14 2 6 3" xfId="13073" xr:uid="{622C0E8D-5BAC-4D4A-9AF4-5902DC78BC2D}"/>
    <cellStyle name="Comma 14 2 6 3 2" xfId="35076" xr:uid="{E562E11B-34C1-46B9-BA0A-991F1E67C991}"/>
    <cellStyle name="Comma 14 2 6 4" xfId="13074" xr:uid="{B34D3B2C-9DF8-4334-B43E-66B31194AAFF}"/>
    <cellStyle name="Comma 14 2 6 4 2" xfId="35077" xr:uid="{D4ED76C2-21F3-4182-B851-382C74B0BE56}"/>
    <cellStyle name="Comma 14 2 6 5" xfId="53402" xr:uid="{13622CB9-CA77-4B31-A684-BA1B4E48483B}"/>
    <cellStyle name="Comma 14 2 6 6" xfId="35074" xr:uid="{B2809682-6F92-4434-87D7-2168805B5A33}"/>
    <cellStyle name="Comma 14 2 7" xfId="3901" xr:uid="{DAAF71D7-388C-498F-89F0-F20F75F0D12C}"/>
    <cellStyle name="Comma 14 2 7 2" xfId="13075" xr:uid="{BDBE2988-B201-4613-B57F-600107143EEA}"/>
    <cellStyle name="Comma 14 2 7 2 2" xfId="35079" xr:uid="{14DF79DD-7ABB-4F1B-B568-93D7F5650DA5}"/>
    <cellStyle name="Comma 14 2 7 3" xfId="13076" xr:uid="{A7623C5B-0014-4FB9-9645-859A673E4B00}"/>
    <cellStyle name="Comma 14 2 7 3 2" xfId="35080" xr:uid="{3D2C2E71-2AB0-43D5-89EC-15F308560EC3}"/>
    <cellStyle name="Comma 14 2 7 4" xfId="13077" xr:uid="{017286C9-A2BE-4172-96FC-28D9A40C4FE6}"/>
    <cellStyle name="Comma 14 2 7 4 2" xfId="35081" xr:uid="{0E2EB189-8969-4C43-B132-A14704F94E2C}"/>
    <cellStyle name="Comma 14 2 7 5" xfId="53988" xr:uid="{36B0DBA6-2A85-479A-9C57-F1A72D29511B}"/>
    <cellStyle name="Comma 14 2 7 6" xfId="35078" xr:uid="{095923DC-F96D-4C07-863E-DF6563716CD9}"/>
    <cellStyle name="Comma 14 2 8" xfId="1803" xr:uid="{15BFB5D8-71EE-4E14-A7C0-BE6B35F6E464}"/>
    <cellStyle name="Comma 14 2 8 2" xfId="13079" xr:uid="{5302B576-CB4D-45E1-B551-8CE575E9E879}"/>
    <cellStyle name="Comma 14 2 8 2 2" xfId="35083" xr:uid="{2B15C6C5-F26E-4C6E-BF07-2E749FAF0C14}"/>
    <cellStyle name="Comma 14 2 8 3" xfId="13080" xr:uid="{646DB37B-69B0-4868-9192-C039C174E1C8}"/>
    <cellStyle name="Comma 14 2 8 3 2" xfId="35084" xr:uid="{F476C7BF-EBA9-4602-BD95-FDD5D09E66E4}"/>
    <cellStyle name="Comma 14 2 8 4" xfId="13081" xr:uid="{ACD7D74A-875D-434A-A0BA-3A88D5FAB15B}"/>
    <cellStyle name="Comma 14 2 8 4 2" xfId="35085" xr:uid="{533C8B40-1184-47ED-92FA-D656A0A13413}"/>
    <cellStyle name="Comma 14 2 8 5" xfId="51892" xr:uid="{3A2299D6-DBD6-4485-8DE1-410404349F3A}"/>
    <cellStyle name="Comma 14 2 8 6" xfId="35082" xr:uid="{6124D7EE-F584-4F93-96DA-B49F087439CA}"/>
    <cellStyle name="Comma 14 2 8 7" xfId="13078" xr:uid="{0FF25F57-D3A2-43F0-A09C-3AC228A95B50}"/>
    <cellStyle name="Comma 14 2 9" xfId="13082" xr:uid="{47FD58D0-1883-4B8E-BC08-B125C05935D0}"/>
    <cellStyle name="Comma 14 2 9 2" xfId="35086" xr:uid="{601C1322-6C75-400A-8F9A-82AEB922F22C}"/>
    <cellStyle name="Comma 14 3" xfId="2254" xr:uid="{E4E64C3F-0919-4CC2-8043-EE52899FA4C3}"/>
    <cellStyle name="Comma 14 3 2" xfId="13083" xr:uid="{87631D27-240E-43C2-8D70-EF7119E30E37}"/>
    <cellStyle name="Comma 14 3 2 2" xfId="35088" xr:uid="{FFEA9D8A-E50E-43A9-9240-8FD1C3A74958}"/>
    <cellStyle name="Comma 14 3 3" xfId="13084" xr:uid="{038A04C0-B301-42F6-AA3F-ECDC3D39F9C2}"/>
    <cellStyle name="Comma 14 3 3 2" xfId="35089" xr:uid="{4F300DE3-8DD5-4F77-A7EB-1AF77233B26E}"/>
    <cellStyle name="Comma 14 3 4" xfId="13085" xr:uid="{3BED81AA-F12A-4979-8243-71899D9B2997}"/>
    <cellStyle name="Comma 14 3 4 2" xfId="35090" xr:uid="{2D969F3A-C8BE-4DF1-BCD5-230DF7D2B1FD}"/>
    <cellStyle name="Comma 14 3 5" xfId="52342" xr:uid="{481E2FDD-A1C3-4D95-BA02-878BEFBCE690}"/>
    <cellStyle name="Comma 14 3 6" xfId="35087" xr:uid="{4738DF0A-1CEB-49A3-8F2F-C1B9FB31FE30}"/>
    <cellStyle name="Comma 14 4" xfId="3753" xr:uid="{5478CFB6-005B-4AE3-9627-7A16B92E28F9}"/>
    <cellStyle name="Comma 14 4 2" xfId="13086" xr:uid="{B723C26C-9636-477C-9695-709C3CDFE750}"/>
    <cellStyle name="Comma 14 4 2 2" xfId="35092" xr:uid="{3D1D5CCF-276C-4C82-9149-8CAB11FC1EB4}"/>
    <cellStyle name="Comma 14 4 3" xfId="13087" xr:uid="{6D3A068C-2DEF-497B-B49C-B6574BA82955}"/>
    <cellStyle name="Comma 14 4 3 2" xfId="35093" xr:uid="{33A3E5AD-E9C7-4C29-B836-E4F345048EEE}"/>
    <cellStyle name="Comma 14 4 4" xfId="13088" xr:uid="{65DFAC65-5117-4985-8699-BA02FEB1F36E}"/>
    <cellStyle name="Comma 14 4 4 2" xfId="35094" xr:uid="{A55E3885-737D-4638-AF73-3A7C59855334}"/>
    <cellStyle name="Comma 14 4 5" xfId="53840" xr:uid="{E06B8785-0A7E-4449-9D3A-C7C5C50E8309}"/>
    <cellStyle name="Comma 14 4 6" xfId="35091" xr:uid="{86879063-131A-4CF0-A365-3BA95D523609}"/>
    <cellStyle name="Comma 14 5" xfId="3803" xr:uid="{86C2D749-A000-4F21-89ED-0AE8C6D5AF26}"/>
    <cellStyle name="Comma 14 5 2" xfId="13089" xr:uid="{70D11D77-72AA-42AA-93DC-63EFA8373ADF}"/>
    <cellStyle name="Comma 14 5 2 2" xfId="35096" xr:uid="{C4F93648-8809-43AF-A028-BE1532744D19}"/>
    <cellStyle name="Comma 14 5 3" xfId="13090" xr:uid="{2DD6B927-2A21-4AA7-BDEE-E65B0EA3EF90}"/>
    <cellStyle name="Comma 14 5 3 2" xfId="35097" xr:uid="{3E02250C-F34F-4349-832E-23F7C1F851FB}"/>
    <cellStyle name="Comma 14 5 4" xfId="13091" xr:uid="{A383F281-531D-4F65-B347-7AB96132C905}"/>
    <cellStyle name="Comma 14 5 4 2" xfId="35098" xr:uid="{8A3E5E99-ADAB-4400-B8B3-566C4D201283}"/>
    <cellStyle name="Comma 14 5 5" xfId="53890" xr:uid="{3533E010-F76A-43B8-939F-9D2DA410AC5C}"/>
    <cellStyle name="Comma 14 5 6" xfId="35095" xr:uid="{AB8F0033-5913-47CF-BB53-57EF6E64C5A4}"/>
    <cellStyle name="Comma 14 6" xfId="1734" xr:uid="{CDFF8610-B89A-44F1-8D58-204E139758FF}"/>
    <cellStyle name="Comma 14 6 2" xfId="13093" xr:uid="{30EEF220-A0F6-43A1-A78D-33A46B78E3FB}"/>
    <cellStyle name="Comma 14 6 2 2" xfId="35100" xr:uid="{DE28B371-B337-46BE-B91C-5801FA4D3522}"/>
    <cellStyle name="Comma 14 6 3" xfId="13094" xr:uid="{F125B10B-DA42-42FB-BF4C-681BF0FA3CDD}"/>
    <cellStyle name="Comma 14 6 3 2" xfId="35101" xr:uid="{614CD38A-9C24-4B56-85A8-4BFA326D7467}"/>
    <cellStyle name="Comma 14 6 4" xfId="13095" xr:uid="{FEDFCE78-C66F-4BDF-8D1D-FE18794DE9F6}"/>
    <cellStyle name="Comma 14 6 4 2" xfId="35102" xr:uid="{A6258298-7A45-4D31-82DA-02630DEAC8E2}"/>
    <cellStyle name="Comma 14 6 5" xfId="51823" xr:uid="{B1428C93-E6B4-4B46-BD3D-51B7D4C2219C}"/>
    <cellStyle name="Comma 14 6 6" xfId="35099" xr:uid="{9EB3F002-3F5C-445B-9784-467C0B67DEA0}"/>
    <cellStyle name="Comma 14 6 7" xfId="13092" xr:uid="{CB940ADA-1A7B-4C58-ADC0-2EA995D0B3A5}"/>
    <cellStyle name="Comma 14 7" xfId="13096" xr:uid="{9351CF01-8122-4B17-8F34-37655FFD406C}"/>
    <cellStyle name="Comma 14 7 2" xfId="35103" xr:uid="{4F497A10-ED26-478A-9055-220EC5A38EB7}"/>
    <cellStyle name="Comma 14 8" xfId="13097" xr:uid="{2057D0F9-194A-46F9-813F-02DB8BE0EC1D}"/>
    <cellStyle name="Comma 14 8 2" xfId="35104" xr:uid="{D5A59B80-BCC0-452D-ABA2-4A1344CB5D78}"/>
    <cellStyle name="Comma 14 9" xfId="50180" xr:uid="{CCCC26EB-CF95-4F19-B76C-CA81464838D2}"/>
    <cellStyle name="Comma 15" xfId="81" xr:uid="{562B520C-81C5-4A93-B8A8-562769363E0F}"/>
    <cellStyle name="Comma 15 10" xfId="35105" xr:uid="{00696890-DB2D-4272-90B5-00A7FD4A4C0F}"/>
    <cellStyle name="Comma 15 2" xfId="186" xr:uid="{5FA137B8-0102-4B4E-B076-8A3E06B16807}"/>
    <cellStyle name="Comma 15 2 10" xfId="13098" xr:uid="{452DDC2B-7EA4-46CC-AFE9-1A807626C3AA}"/>
    <cellStyle name="Comma 15 2 10 2" xfId="35107" xr:uid="{DE94F2A1-C02E-468D-84AB-FEA6C6EDE427}"/>
    <cellStyle name="Comma 15 2 11" xfId="50283" xr:uid="{2CC74457-2775-4322-AB04-4A3C1845C096}"/>
    <cellStyle name="Comma 15 2 12" xfId="35106" xr:uid="{E5131A52-D47C-4448-8093-C12538ABEF7D}"/>
    <cellStyle name="Comma 15 2 2" xfId="374" xr:uid="{5FE912B4-0AD6-432A-B128-43FE765D1272}"/>
    <cellStyle name="Comma 15 2 2 10" xfId="50470" xr:uid="{99A39988-979F-4520-8CBE-A963D9CF0263}"/>
    <cellStyle name="Comma 15 2 2 11" xfId="35108" xr:uid="{3BDFD8E0-62AB-4383-9B8F-CD49A0DACE3C}"/>
    <cellStyle name="Comma 15 2 2 2" xfId="650" xr:uid="{4B7306C1-897F-425C-881D-5C7E9373B2F4}"/>
    <cellStyle name="Comma 15 2 2 2 10" xfId="35109" xr:uid="{01931088-B43C-43D5-B503-7E5ADB3C07EB}"/>
    <cellStyle name="Comma 15 2 2 2 2" xfId="1155" xr:uid="{3D39370F-BAE1-4993-81FD-E7EB57AD5541}"/>
    <cellStyle name="Comma 15 2 2 2 2 2" xfId="4858" xr:uid="{A64B6BC0-C1F4-4A21-A079-7B8D9A48792F}"/>
    <cellStyle name="Comma 15 2 2 2 2 2 2" xfId="13099" xr:uid="{BFC245E9-5F6F-493B-94CD-1A8B715FC0E6}"/>
    <cellStyle name="Comma 15 2 2 2 2 2 2 2" xfId="35112" xr:uid="{1347CDC5-90A8-4FB5-9CA5-D031F6399772}"/>
    <cellStyle name="Comma 15 2 2 2 2 2 3" xfId="13100" xr:uid="{DE4F3D8D-237B-4D4C-8779-0A62310B17E4}"/>
    <cellStyle name="Comma 15 2 2 2 2 2 3 2" xfId="35113" xr:uid="{49829315-C02A-47AF-9FCB-43E4E17D3ACC}"/>
    <cellStyle name="Comma 15 2 2 2 2 2 4" xfId="13101" xr:uid="{A9B316E9-0A79-482C-974A-37BFFA5E400E}"/>
    <cellStyle name="Comma 15 2 2 2 2 2 4 2" xfId="35114" xr:uid="{0402CA65-9502-44ED-A39A-4669A663D54B}"/>
    <cellStyle name="Comma 15 2 2 2 2 2 5" xfId="54945" xr:uid="{4C8485BA-8083-4FB5-964A-8251D650B1DA}"/>
    <cellStyle name="Comma 15 2 2 2 2 2 6" xfId="35111" xr:uid="{1C79626E-370E-4CB3-A89C-F1FF42014D22}"/>
    <cellStyle name="Comma 15 2 2 2 2 3" xfId="3193" xr:uid="{FC1F5C3F-82F3-488F-8B49-55FC45D4860F}"/>
    <cellStyle name="Comma 15 2 2 2 2 3 2" xfId="13103" xr:uid="{CB03742D-182D-4B41-A120-A0C91F835F2F}"/>
    <cellStyle name="Comma 15 2 2 2 2 3 2 2" xfId="35116" xr:uid="{93571A6C-D26F-4F60-91E5-4BFE18FF1C3B}"/>
    <cellStyle name="Comma 15 2 2 2 2 3 3" xfId="13104" xr:uid="{250FF227-8BA9-41C6-AED2-4BF5490A94A7}"/>
    <cellStyle name="Comma 15 2 2 2 2 3 3 2" xfId="35117" xr:uid="{7D25CC6F-5AE9-48E2-8DAD-8430DC6EA7D1}"/>
    <cellStyle name="Comma 15 2 2 2 2 3 4" xfId="13105" xr:uid="{2EDFF6F6-498F-40A5-BDDA-8DC4C4DB27FA}"/>
    <cellStyle name="Comma 15 2 2 2 2 3 4 2" xfId="35118" xr:uid="{6AB75FBC-EC20-423C-BB04-51F0E5FB932B}"/>
    <cellStyle name="Comma 15 2 2 2 2 3 5" xfId="53280" xr:uid="{6EF46A5F-EE20-4D4A-96B1-AE7D9493AF3E}"/>
    <cellStyle name="Comma 15 2 2 2 2 3 6" xfId="35115" xr:uid="{1A9553D0-E4AA-465E-AB46-82A4C953CD3E}"/>
    <cellStyle name="Comma 15 2 2 2 2 3 7" xfId="13102" xr:uid="{8C08E38F-474F-41DB-AA40-2A69EE653CEE}"/>
    <cellStyle name="Comma 15 2 2 2 2 4" xfId="13106" xr:uid="{1AB56D91-ADF6-4886-855B-8B37835A97C6}"/>
    <cellStyle name="Comma 15 2 2 2 2 4 2" xfId="35119" xr:uid="{D5C7D283-8BA9-4746-9A80-8C3013D02F4E}"/>
    <cellStyle name="Comma 15 2 2 2 2 5" xfId="13107" xr:uid="{88C09C30-4BBF-489E-BAD2-740CD2FE885C}"/>
    <cellStyle name="Comma 15 2 2 2 2 5 2" xfId="35120" xr:uid="{7E0031AA-9BB8-48FF-A1F4-4AE0FA2EE97D}"/>
    <cellStyle name="Comma 15 2 2 2 2 6" xfId="51247" xr:uid="{421AA343-C5C8-4E4D-9CAD-94E2D5F65887}"/>
    <cellStyle name="Comma 15 2 2 2 2 7" xfId="35110" xr:uid="{8E725187-7F53-4B9E-85FC-D83790907919}"/>
    <cellStyle name="Comma 15 2 2 2 3" xfId="1649" xr:uid="{29F7B3E9-1936-487F-8454-D5C9EE5C540D}"/>
    <cellStyle name="Comma 15 2 2 2 3 2" xfId="2696" xr:uid="{D8A72F72-44BA-4299-B3E3-A9EEADEB2047}"/>
    <cellStyle name="Comma 15 2 2 2 3 2 2" xfId="13109" xr:uid="{12F3D983-CCF1-466D-8D1D-6B5A0BE2EA11}"/>
    <cellStyle name="Comma 15 2 2 2 3 2 2 2" xfId="35123" xr:uid="{506C3C4B-D741-4116-893C-E441DEF0E734}"/>
    <cellStyle name="Comma 15 2 2 2 3 2 3" xfId="13110" xr:uid="{324F30E2-A167-4FB8-9B50-6DE399EA6C21}"/>
    <cellStyle name="Comma 15 2 2 2 3 2 3 2" xfId="35124" xr:uid="{818A22D7-971A-441B-97C0-12659F916541}"/>
    <cellStyle name="Comma 15 2 2 2 3 2 4" xfId="13111" xr:uid="{F8DFBFB9-EED7-46BA-ABE0-B3B1A511FEEA}"/>
    <cellStyle name="Comma 15 2 2 2 3 2 4 2" xfId="35125" xr:uid="{CC083A05-1E8A-4654-8C0A-7EC741B299C4}"/>
    <cellStyle name="Comma 15 2 2 2 3 2 5" xfId="52784" xr:uid="{D493AF5A-E32D-4D57-AA99-74C7C1DFE77F}"/>
    <cellStyle name="Comma 15 2 2 2 3 2 6" xfId="35122" xr:uid="{EFFCDF38-D68B-4E6C-8D2D-989FEFDA9AAE}"/>
    <cellStyle name="Comma 15 2 2 2 3 2 7" xfId="13108" xr:uid="{DB0A21DB-A5AC-4EAB-BE1A-5347E6382A65}"/>
    <cellStyle name="Comma 15 2 2 2 3 3" xfId="13112" xr:uid="{A3E3D630-A878-4B15-8260-7A0FF2DF5BDB}"/>
    <cellStyle name="Comma 15 2 2 2 3 3 2" xfId="35126" xr:uid="{55953BD9-2B58-40C1-8124-E00BA0865082}"/>
    <cellStyle name="Comma 15 2 2 2 3 4" xfId="13113" xr:uid="{A28A15B8-B9BB-4271-B159-F0AF8FA243F0}"/>
    <cellStyle name="Comma 15 2 2 2 3 4 2" xfId="35127" xr:uid="{2FA25853-2DF8-4F01-9D8E-BBC925B322FA}"/>
    <cellStyle name="Comma 15 2 2 2 3 5" xfId="51741" xr:uid="{D81A2C69-0429-4CFF-BF78-34460EC50641}"/>
    <cellStyle name="Comma 15 2 2 2 3 6" xfId="35121" xr:uid="{5170A745-8926-4C2D-AA8E-DA370A66E56E}"/>
    <cellStyle name="Comma 15 2 2 2 4" xfId="3688" xr:uid="{F183276A-FFD0-49F6-A5C7-3C92595EA960}"/>
    <cellStyle name="Comma 15 2 2 2 4 2" xfId="13114" xr:uid="{81F9E3EC-3D38-453D-8949-898D418D7F87}"/>
    <cellStyle name="Comma 15 2 2 2 4 2 2" xfId="35129" xr:uid="{3F6B4397-82A8-4219-82DD-3D5F983FEA64}"/>
    <cellStyle name="Comma 15 2 2 2 4 3" xfId="13115" xr:uid="{B32270A6-4138-459F-890F-7DD8F13EAE8A}"/>
    <cellStyle name="Comma 15 2 2 2 4 3 2" xfId="35130" xr:uid="{678C13BA-AD75-44FC-A3C9-3ED6C0D839F0}"/>
    <cellStyle name="Comma 15 2 2 2 4 4" xfId="13116" xr:uid="{E7E41F69-0306-42D6-805A-62E753186CB5}"/>
    <cellStyle name="Comma 15 2 2 2 4 4 2" xfId="35131" xr:uid="{B0FC830D-73D9-4357-9D8C-E0392C6A7028}"/>
    <cellStyle name="Comma 15 2 2 2 4 5" xfId="53775" xr:uid="{359CD328-D5FD-49AA-989C-E0A2EC06549E}"/>
    <cellStyle name="Comma 15 2 2 2 4 6" xfId="35128" xr:uid="{13702269-FE99-4A11-AA4E-B6D2A6ED7708}"/>
    <cellStyle name="Comma 15 2 2 2 5" xfId="4361" xr:uid="{D9CDC63E-B01B-4F39-B622-3AC7501F18CB}"/>
    <cellStyle name="Comma 15 2 2 2 5 2" xfId="13117" xr:uid="{7724C273-33DC-4A0F-BEC5-DF4DD37F3462}"/>
    <cellStyle name="Comma 15 2 2 2 5 2 2" xfId="35133" xr:uid="{D17F3258-5042-469D-BC98-3C8062343D5B}"/>
    <cellStyle name="Comma 15 2 2 2 5 3" xfId="13118" xr:uid="{BEED114E-89E7-442C-97D0-B4D767FC1BC0}"/>
    <cellStyle name="Comma 15 2 2 2 5 3 2" xfId="35134" xr:uid="{CFA02988-97AD-4531-BC27-00A0664906A2}"/>
    <cellStyle name="Comma 15 2 2 2 5 4" xfId="13119" xr:uid="{73164C01-E3A6-4A33-A546-E54FCD28A8C9}"/>
    <cellStyle name="Comma 15 2 2 2 5 4 2" xfId="35135" xr:uid="{57D57201-2BFB-4EFD-9788-677659BD4AB1}"/>
    <cellStyle name="Comma 15 2 2 2 5 5" xfId="54448" xr:uid="{1FC76822-F0DD-4F88-A0B4-B4693014AF06}"/>
    <cellStyle name="Comma 15 2 2 2 5 6" xfId="35132" xr:uid="{F2A2B6FD-FF90-49B8-92DE-6AF558E64753}"/>
    <cellStyle name="Comma 15 2 2 2 6" xfId="2175" xr:uid="{C23DB605-4316-4298-B549-3806FF76E0DA}"/>
    <cellStyle name="Comma 15 2 2 2 6 2" xfId="13121" xr:uid="{5D241F8A-987B-4C56-BF89-4D50B5F95F10}"/>
    <cellStyle name="Comma 15 2 2 2 6 2 2" xfId="35137" xr:uid="{78ECCA88-8134-4092-8C5D-8DB669CEDC9E}"/>
    <cellStyle name="Comma 15 2 2 2 6 3" xfId="13122" xr:uid="{7D809E0C-8BA3-4484-A770-4C377C02FBD0}"/>
    <cellStyle name="Comma 15 2 2 2 6 3 2" xfId="35138" xr:uid="{E9BF05A5-E37A-49BE-913B-B8E244960954}"/>
    <cellStyle name="Comma 15 2 2 2 6 4" xfId="13123" xr:uid="{9B306BE6-BAD1-4150-9F06-833E3397E58D}"/>
    <cellStyle name="Comma 15 2 2 2 6 4 2" xfId="35139" xr:uid="{8FB6BD33-1C9A-44C0-937E-1716A9DE7923}"/>
    <cellStyle name="Comma 15 2 2 2 6 5" xfId="52264" xr:uid="{4DF836B1-EB9B-4019-B831-57EFE45E340D}"/>
    <cellStyle name="Comma 15 2 2 2 6 6" xfId="35136" xr:uid="{50073A43-10BE-45C3-9925-5F7A40478820}"/>
    <cellStyle name="Comma 15 2 2 2 6 7" xfId="13120" xr:uid="{914501FD-0543-4F38-9809-90411941A66F}"/>
    <cellStyle name="Comma 15 2 2 2 7" xfId="13124" xr:uid="{D9F3485E-616B-45F1-A0B8-EDBB28BD6AC4}"/>
    <cellStyle name="Comma 15 2 2 2 7 2" xfId="35140" xr:uid="{1229FDBF-D10E-4A27-AAFA-66948B54C054}"/>
    <cellStyle name="Comma 15 2 2 2 8" xfId="13125" xr:uid="{B2725324-2A74-4AE0-BE49-4608240F65B2}"/>
    <cellStyle name="Comma 15 2 2 2 8 2" xfId="35141" xr:uid="{92074790-915F-4EB4-9B5E-868A0D6D1855}"/>
    <cellStyle name="Comma 15 2 2 2 9" xfId="50744" xr:uid="{45A4769D-C12E-4AA6-BB79-544BDE6B8DF2}"/>
    <cellStyle name="Comma 15 2 2 3" xfId="907" xr:uid="{1740E15C-7BF8-4560-A5D4-51AB5943F220}"/>
    <cellStyle name="Comma 15 2 2 3 2" xfId="4610" xr:uid="{F6C34FE2-DF14-4674-BAB0-27E2BA28E0A9}"/>
    <cellStyle name="Comma 15 2 2 3 2 2" xfId="13126" xr:uid="{9EFD8EB0-7952-4BCD-80B2-2FAF02BDF7AD}"/>
    <cellStyle name="Comma 15 2 2 3 2 2 2" xfId="35144" xr:uid="{A806B897-F42D-4AAC-9E29-45B7F18AC157}"/>
    <cellStyle name="Comma 15 2 2 3 2 3" xfId="13127" xr:uid="{B85F7331-98C3-43B9-AC2D-3A346A6C2233}"/>
    <cellStyle name="Comma 15 2 2 3 2 3 2" xfId="35145" xr:uid="{FA88D4D2-E279-4CDF-9F9C-883EC68208AA}"/>
    <cellStyle name="Comma 15 2 2 3 2 4" xfId="13128" xr:uid="{09EFF263-46C6-4BF7-B91D-E840114373FD}"/>
    <cellStyle name="Comma 15 2 2 3 2 4 2" xfId="35146" xr:uid="{A144363F-2FFA-4D2C-9204-7F3264D9F44F}"/>
    <cellStyle name="Comma 15 2 2 3 2 5" xfId="54697" xr:uid="{CB847B8B-BBD8-4355-B116-F6E9BA6D8E39}"/>
    <cellStyle name="Comma 15 2 2 3 2 6" xfId="35143" xr:uid="{4A94241F-9D9D-4049-A5E7-248A3662BDD4}"/>
    <cellStyle name="Comma 15 2 2 3 3" xfId="2945" xr:uid="{F27D7765-406B-462F-BA3D-9D7B7A3C3FF4}"/>
    <cellStyle name="Comma 15 2 2 3 3 2" xfId="13130" xr:uid="{AE2FC004-88FF-44AD-ABC8-5929650D03EB}"/>
    <cellStyle name="Comma 15 2 2 3 3 2 2" xfId="35148" xr:uid="{C42F5B0F-13EA-42DF-BF1B-FD8E439305F0}"/>
    <cellStyle name="Comma 15 2 2 3 3 3" xfId="13131" xr:uid="{9F5B8C9A-ACE0-4E47-BFF2-E38584AF5E52}"/>
    <cellStyle name="Comma 15 2 2 3 3 3 2" xfId="35149" xr:uid="{7C8611DA-F47F-41AC-B072-7759D2922A82}"/>
    <cellStyle name="Comma 15 2 2 3 3 4" xfId="13132" xr:uid="{93F5114A-51E5-4471-91A9-919DB2301094}"/>
    <cellStyle name="Comma 15 2 2 3 3 4 2" xfId="35150" xr:uid="{8F8EF3DB-7B8F-4BDF-BB5B-9DB3DCB286F2}"/>
    <cellStyle name="Comma 15 2 2 3 3 5" xfId="53032" xr:uid="{B2B68DE1-BB71-455D-B301-9FC2C0E80BBC}"/>
    <cellStyle name="Comma 15 2 2 3 3 6" xfId="35147" xr:uid="{E985E870-8286-4D8A-9C5F-6FA5B3E0A5A1}"/>
    <cellStyle name="Comma 15 2 2 3 3 7" xfId="13129" xr:uid="{BB213EBE-0964-4403-B1DD-731ABC20534B}"/>
    <cellStyle name="Comma 15 2 2 3 4" xfId="13133" xr:uid="{6AB6A478-795C-465E-AC06-408C5A263A06}"/>
    <cellStyle name="Comma 15 2 2 3 4 2" xfId="35151" xr:uid="{0CEDBBC0-D961-44FA-AC5C-915C23A27504}"/>
    <cellStyle name="Comma 15 2 2 3 5" xfId="13134" xr:uid="{8508252C-ECD0-40DC-9695-7B6563F5AA54}"/>
    <cellStyle name="Comma 15 2 2 3 5 2" xfId="35152" xr:uid="{A53248A5-7900-4F91-831B-41B2745390F1}"/>
    <cellStyle name="Comma 15 2 2 3 6" xfId="50999" xr:uid="{FC97AA7B-00D8-4E86-B44F-7BB3DD6A4E97}"/>
    <cellStyle name="Comma 15 2 2 3 7" xfId="35142" xr:uid="{4C0769F9-DB95-4BA3-9F74-224A0E90AED6}"/>
    <cellStyle name="Comma 15 2 2 4" xfId="1402" xr:uid="{C69F8A55-B14D-457F-A621-303C314863CB}"/>
    <cellStyle name="Comma 15 2 2 4 2" xfId="2448" xr:uid="{508B300D-F240-4EC1-8638-9AF327962C15}"/>
    <cellStyle name="Comma 15 2 2 4 2 2" xfId="13136" xr:uid="{E0FC08B3-2C29-4040-8A68-02BA8E2E92B8}"/>
    <cellStyle name="Comma 15 2 2 4 2 2 2" xfId="35155" xr:uid="{E1051C40-E21C-453D-84E1-CA8E843F18A8}"/>
    <cellStyle name="Comma 15 2 2 4 2 3" xfId="13137" xr:uid="{54553B0D-0CC1-4C5A-936D-660EAA1C4615}"/>
    <cellStyle name="Comma 15 2 2 4 2 3 2" xfId="35156" xr:uid="{33C47688-F41D-47D4-B649-0CCF240E92B9}"/>
    <cellStyle name="Comma 15 2 2 4 2 4" xfId="13138" xr:uid="{C231A60C-71FE-4914-908D-9B1A2FA53EEF}"/>
    <cellStyle name="Comma 15 2 2 4 2 4 2" xfId="35157" xr:uid="{43BE5F0D-61EE-4ABC-B4D6-77162A0E8F6D}"/>
    <cellStyle name="Comma 15 2 2 4 2 5" xfId="52536" xr:uid="{24163B77-86A3-4EC4-B4EB-C22B7B7DAF68}"/>
    <cellStyle name="Comma 15 2 2 4 2 6" xfId="35154" xr:uid="{17C64D30-CC57-4E96-BCCB-42F414EEADD7}"/>
    <cellStyle name="Comma 15 2 2 4 2 7" xfId="13135" xr:uid="{EE76888E-0B1F-45CF-AA17-58ABAA322CCA}"/>
    <cellStyle name="Comma 15 2 2 4 3" xfId="13139" xr:uid="{9198D122-8F51-40B2-A6FE-22D38201D275}"/>
    <cellStyle name="Comma 15 2 2 4 3 2" xfId="35158" xr:uid="{FC13B173-5F70-481A-BFE7-A2512480F4D3}"/>
    <cellStyle name="Comma 15 2 2 4 4" xfId="13140" xr:uid="{4CF911EC-3C13-484C-B83D-CEAA861EFBB5}"/>
    <cellStyle name="Comma 15 2 2 4 4 2" xfId="35159" xr:uid="{972FBECB-9D06-484B-AFAB-62DB3EC12A07}"/>
    <cellStyle name="Comma 15 2 2 4 5" xfId="51494" xr:uid="{924A6821-F1C6-47C6-99AE-94C8859C4EF3}"/>
    <cellStyle name="Comma 15 2 2 4 6" xfId="35153" xr:uid="{2B9F04CC-37AC-42A3-BE46-AA9D62266927}"/>
    <cellStyle name="Comma 15 2 2 5" xfId="3439" xr:uid="{1A043D86-2D2E-4FDA-AB6E-162C0B12AE4C}"/>
    <cellStyle name="Comma 15 2 2 5 2" xfId="13141" xr:uid="{11D6F914-D55C-4A97-ACB2-7620F297539E}"/>
    <cellStyle name="Comma 15 2 2 5 2 2" xfId="35161" xr:uid="{3A3DC7AF-2471-4188-B2C6-2BCFC6A27867}"/>
    <cellStyle name="Comma 15 2 2 5 3" xfId="13142" xr:uid="{D667BB96-DA7B-4E78-83BD-3FFF6BDE86D1}"/>
    <cellStyle name="Comma 15 2 2 5 3 2" xfId="35162" xr:uid="{DCD3DFFE-A3CE-4D94-9F75-0E50443F3EAB}"/>
    <cellStyle name="Comma 15 2 2 5 4" xfId="13143" xr:uid="{EA39A173-EBE2-462B-BF98-DF7C8E3F6EBA}"/>
    <cellStyle name="Comma 15 2 2 5 4 2" xfId="35163" xr:uid="{E0C0A221-8853-4729-B5A7-64F519A22A60}"/>
    <cellStyle name="Comma 15 2 2 5 5" xfId="53526" xr:uid="{83C7D942-3F0D-4F7F-A35B-4B4BA6DD60C1}"/>
    <cellStyle name="Comma 15 2 2 5 6" xfId="35160" xr:uid="{EB7D1693-9282-41DF-9C79-15704497F5B1}"/>
    <cellStyle name="Comma 15 2 2 6" xfId="4088" xr:uid="{B6293104-18D2-412B-8FBD-B913DE056EA9}"/>
    <cellStyle name="Comma 15 2 2 6 2" xfId="13144" xr:uid="{B0A5FFB0-8016-4651-B399-398D4490975A}"/>
    <cellStyle name="Comma 15 2 2 6 2 2" xfId="35165" xr:uid="{5F1CD5EA-701D-41C7-931F-106B2F5D269E}"/>
    <cellStyle name="Comma 15 2 2 6 3" xfId="13145" xr:uid="{6D4371B5-4BA8-40E0-B71C-952C11183EE1}"/>
    <cellStyle name="Comma 15 2 2 6 3 2" xfId="35166" xr:uid="{722237C3-78F9-4161-A656-8B3ACB9E8E19}"/>
    <cellStyle name="Comma 15 2 2 6 4" xfId="13146" xr:uid="{8676F08C-C58E-4AEC-A29A-B3E4AD03F2BB}"/>
    <cellStyle name="Comma 15 2 2 6 4 2" xfId="35167" xr:uid="{5AEAF72C-13B8-4124-87EF-6D41D9FD94FF}"/>
    <cellStyle name="Comma 15 2 2 6 5" xfId="54175" xr:uid="{BC4051FD-0DEA-49DF-9F0F-4303BD100880}"/>
    <cellStyle name="Comma 15 2 2 6 6" xfId="35164" xr:uid="{5A60FF0C-100D-4612-AC8B-14B09F3456E8}"/>
    <cellStyle name="Comma 15 2 2 7" xfId="1928" xr:uid="{E38E26A2-2AB6-4666-948C-6DC769A08F39}"/>
    <cellStyle name="Comma 15 2 2 7 2" xfId="13148" xr:uid="{FFB323AE-6224-477B-BD9E-B8120AB0AA08}"/>
    <cellStyle name="Comma 15 2 2 7 2 2" xfId="35169" xr:uid="{8293ABC8-6157-4C99-B39F-DD5CC8C7785A}"/>
    <cellStyle name="Comma 15 2 2 7 3" xfId="13149" xr:uid="{F18246F4-A8FC-4B85-9A7B-B4111EA742AB}"/>
    <cellStyle name="Comma 15 2 2 7 3 2" xfId="35170" xr:uid="{8F40E5C6-21D5-4B9B-A2F9-AE7426EF3FE7}"/>
    <cellStyle name="Comma 15 2 2 7 4" xfId="13150" xr:uid="{A240F131-B009-4EB4-99C1-10BBEFA10701}"/>
    <cellStyle name="Comma 15 2 2 7 4 2" xfId="35171" xr:uid="{099FA1F3-69D4-4EEA-8B61-E19A4B156F1A}"/>
    <cellStyle name="Comma 15 2 2 7 5" xfId="52017" xr:uid="{A7A7E124-D3BF-48D5-97AD-BF6DB246EE67}"/>
    <cellStyle name="Comma 15 2 2 7 6" xfId="35168" xr:uid="{A110151C-0992-4E0D-9528-5E1730BDC099}"/>
    <cellStyle name="Comma 15 2 2 7 7" xfId="13147" xr:uid="{DC18D392-82A8-4353-B669-178FA040C9AC}"/>
    <cellStyle name="Comma 15 2 2 8" xfId="13151" xr:uid="{7434BFEE-84CF-4F3B-A70F-44A2B88573CE}"/>
    <cellStyle name="Comma 15 2 2 8 2" xfId="35172" xr:uid="{E3F7D92C-DC11-4548-A077-09B584427717}"/>
    <cellStyle name="Comma 15 2 2 9" xfId="13152" xr:uid="{194B1A40-151D-4EC1-9E42-1357D75E22F2}"/>
    <cellStyle name="Comma 15 2 2 9 2" xfId="35173" xr:uid="{52E19B33-DC65-4EBA-9D7F-0219C72DF2FF}"/>
    <cellStyle name="Comma 15 2 3" xfId="527" xr:uid="{D5C5C5D3-A64A-48BA-9215-60C669978C8C}"/>
    <cellStyle name="Comma 15 2 3 10" xfId="35174" xr:uid="{96A4B03B-44A7-462F-8D11-24054A1C526D}"/>
    <cellStyle name="Comma 15 2 3 2" xfId="1032" xr:uid="{15BAAE80-F206-4477-AD7F-B90A85B97B73}"/>
    <cellStyle name="Comma 15 2 3 2 2" xfId="4735" xr:uid="{E511D7D5-2E95-40E1-A567-DA25D907BD31}"/>
    <cellStyle name="Comma 15 2 3 2 2 2" xfId="13153" xr:uid="{F55127B8-97E5-4869-B4C5-F7FEDB02C060}"/>
    <cellStyle name="Comma 15 2 3 2 2 2 2" xfId="35177" xr:uid="{5EE91241-C020-4988-9C8D-5BEF1D33F548}"/>
    <cellStyle name="Comma 15 2 3 2 2 3" xfId="13154" xr:uid="{F730C947-8E1E-4A21-8633-8E6F4951CEE4}"/>
    <cellStyle name="Comma 15 2 3 2 2 3 2" xfId="35178" xr:uid="{94ADD2F1-8442-47D5-9F80-2F2038EA2BE4}"/>
    <cellStyle name="Comma 15 2 3 2 2 4" xfId="13155" xr:uid="{BAD8AF9F-D4D3-4FE7-AAE9-BB58B34EE0D7}"/>
    <cellStyle name="Comma 15 2 3 2 2 4 2" xfId="35179" xr:uid="{51F9CEEE-3704-48FA-AC19-1F831ADC03F5}"/>
    <cellStyle name="Comma 15 2 3 2 2 5" xfId="54822" xr:uid="{9F779955-CBFF-407A-A4EC-1EFCEC7393FF}"/>
    <cellStyle name="Comma 15 2 3 2 2 6" xfId="35176" xr:uid="{DCC919E2-364F-4171-9BE8-9365D8CEB93F}"/>
    <cellStyle name="Comma 15 2 3 2 3" xfId="3070" xr:uid="{D5B642D8-F0BA-48B3-ACB3-F22265554D1B}"/>
    <cellStyle name="Comma 15 2 3 2 3 2" xfId="13157" xr:uid="{5CE10111-736E-4856-A3B9-9E454716F12E}"/>
    <cellStyle name="Comma 15 2 3 2 3 2 2" xfId="35181" xr:uid="{665B7969-E676-444E-B183-4D3C00B859D6}"/>
    <cellStyle name="Comma 15 2 3 2 3 3" xfId="13158" xr:uid="{33CE0BF6-FA7C-4A24-957E-C498D5C75265}"/>
    <cellStyle name="Comma 15 2 3 2 3 3 2" xfId="35182" xr:uid="{B7F74D06-92E1-428A-A61E-AD7BF2773276}"/>
    <cellStyle name="Comma 15 2 3 2 3 4" xfId="13159" xr:uid="{EAB8BD5B-C69C-4FB1-ABDD-8CD229439B4F}"/>
    <cellStyle name="Comma 15 2 3 2 3 4 2" xfId="35183" xr:uid="{CB2F85AB-2334-42EB-AFF2-C1191E2DE870}"/>
    <cellStyle name="Comma 15 2 3 2 3 5" xfId="53157" xr:uid="{B5EDFD89-9C74-4E96-9AC7-AFA3E39FE115}"/>
    <cellStyle name="Comma 15 2 3 2 3 6" xfId="35180" xr:uid="{F52A135F-900B-4F12-A037-7036A7387633}"/>
    <cellStyle name="Comma 15 2 3 2 3 7" xfId="13156" xr:uid="{BC7027EF-0BD7-4F77-9D79-6CA5F1A17647}"/>
    <cellStyle name="Comma 15 2 3 2 4" xfId="13160" xr:uid="{B0FD6CA3-7A7C-49BB-B290-A89CCBA76C1E}"/>
    <cellStyle name="Comma 15 2 3 2 4 2" xfId="35184" xr:uid="{6080BC3D-E9E3-4CCD-AFB9-44D17FE66E6B}"/>
    <cellStyle name="Comma 15 2 3 2 5" xfId="13161" xr:uid="{A937B82D-3FC1-4901-AECE-024F6738B5D0}"/>
    <cellStyle name="Comma 15 2 3 2 5 2" xfId="35185" xr:uid="{3EEDD688-EFCF-460E-9CFD-FB2D7301A4C0}"/>
    <cellStyle name="Comma 15 2 3 2 6" xfId="51124" xr:uid="{AC7AF1D4-B382-4F42-82F7-DC418217D1DF}"/>
    <cellStyle name="Comma 15 2 3 2 7" xfId="35175" xr:uid="{40396512-DC9F-4C07-B15A-F783FDD19B3C}"/>
    <cellStyle name="Comma 15 2 3 3" xfId="1526" xr:uid="{F063EA72-1CC7-47E5-91C3-B0D1626768A6}"/>
    <cellStyle name="Comma 15 2 3 3 2" xfId="2573" xr:uid="{E5F74B1B-4796-4DC0-9E5A-496876F25593}"/>
    <cellStyle name="Comma 15 2 3 3 2 2" xfId="13163" xr:uid="{3E8DAF97-67D1-4865-B967-836987FCCC1B}"/>
    <cellStyle name="Comma 15 2 3 3 2 2 2" xfId="35188" xr:uid="{C64AF607-33C7-43F5-961B-703E90F861C8}"/>
    <cellStyle name="Comma 15 2 3 3 2 3" xfId="13164" xr:uid="{FA9D5DF8-0CDA-4906-B042-5DD8791D5D10}"/>
    <cellStyle name="Comma 15 2 3 3 2 3 2" xfId="35189" xr:uid="{DA1B6FF7-24B5-4B2D-AB8F-7AFD189FE02A}"/>
    <cellStyle name="Comma 15 2 3 3 2 4" xfId="13165" xr:uid="{791029BB-E216-4035-A93F-18771D1D487F}"/>
    <cellStyle name="Comma 15 2 3 3 2 4 2" xfId="35190" xr:uid="{ECAF3610-88E7-4347-B3EF-B44EF6EAD702}"/>
    <cellStyle name="Comma 15 2 3 3 2 5" xfId="52661" xr:uid="{5E4EE0FB-8643-454B-8749-020BAF4C91D6}"/>
    <cellStyle name="Comma 15 2 3 3 2 6" xfId="35187" xr:uid="{255091E3-5F84-455C-9427-22A5DA0F99CF}"/>
    <cellStyle name="Comma 15 2 3 3 2 7" xfId="13162" xr:uid="{C026C661-6E7F-460E-8BE5-BABF8E616F0F}"/>
    <cellStyle name="Comma 15 2 3 3 3" xfId="13166" xr:uid="{2B5F27FA-9CC1-45CA-8477-25533F025A75}"/>
    <cellStyle name="Comma 15 2 3 3 3 2" xfId="35191" xr:uid="{12EFC107-49F7-4E3E-8EBE-4ACE72E72D02}"/>
    <cellStyle name="Comma 15 2 3 3 4" xfId="13167" xr:uid="{CD21417B-5008-475C-9862-8A479171CA51}"/>
    <cellStyle name="Comma 15 2 3 3 4 2" xfId="35192" xr:uid="{B5AC8C40-89E0-4CC6-9A04-D01AFB93B624}"/>
    <cellStyle name="Comma 15 2 3 3 5" xfId="51618" xr:uid="{854FEB18-BD05-494B-9162-8DF4F3084E98}"/>
    <cellStyle name="Comma 15 2 3 3 6" xfId="35186" xr:uid="{E5FE4B0B-BA30-4ACF-BC6B-32C3DD5ADF1B}"/>
    <cellStyle name="Comma 15 2 3 4" xfId="3565" xr:uid="{70764DD6-7E7A-4E33-9A74-970367B2B8AF}"/>
    <cellStyle name="Comma 15 2 3 4 2" xfId="13168" xr:uid="{E72E2238-34B8-475F-8100-2DC08D458DA5}"/>
    <cellStyle name="Comma 15 2 3 4 2 2" xfId="35194" xr:uid="{2081D673-C68B-4120-9BDA-92EEE66F1D08}"/>
    <cellStyle name="Comma 15 2 3 4 3" xfId="13169" xr:uid="{FCBFD6CC-2B77-4011-B548-8ED8861D2A8E}"/>
    <cellStyle name="Comma 15 2 3 4 3 2" xfId="35195" xr:uid="{014DB61F-0242-48D7-93A1-CE110BF9FB67}"/>
    <cellStyle name="Comma 15 2 3 4 4" xfId="13170" xr:uid="{82D440B3-04B8-42E0-AC0F-BB5DE6BB3A8A}"/>
    <cellStyle name="Comma 15 2 3 4 4 2" xfId="35196" xr:uid="{AE2DB517-50FC-42B2-BDE8-5AEABD7D1581}"/>
    <cellStyle name="Comma 15 2 3 4 5" xfId="53652" xr:uid="{6E6D25D4-40C6-4B00-866B-C3938E68A88D}"/>
    <cellStyle name="Comma 15 2 3 4 6" xfId="35193" xr:uid="{05690A43-36E8-4229-B65A-E104E161ACE5}"/>
    <cellStyle name="Comma 15 2 3 5" xfId="4238" xr:uid="{FF931A07-352F-443C-8A28-8A4EA88EC11D}"/>
    <cellStyle name="Comma 15 2 3 5 2" xfId="13171" xr:uid="{A349A3CF-85B9-4BCE-844D-29FB80B4E1A6}"/>
    <cellStyle name="Comma 15 2 3 5 2 2" xfId="35198" xr:uid="{A49A3CD1-2EAF-4784-B1DB-EB130D58294B}"/>
    <cellStyle name="Comma 15 2 3 5 3" xfId="13172" xr:uid="{03DD9F2A-D41C-4F2D-B82C-356E9A55080B}"/>
    <cellStyle name="Comma 15 2 3 5 3 2" xfId="35199" xr:uid="{C576BD37-D33C-40F3-B9FF-3326426C7E93}"/>
    <cellStyle name="Comma 15 2 3 5 4" xfId="13173" xr:uid="{1048F759-9C1C-4984-8356-1A16D69C0F4B}"/>
    <cellStyle name="Comma 15 2 3 5 4 2" xfId="35200" xr:uid="{2C6D6E28-907C-4714-89CB-D21F785AC91A}"/>
    <cellStyle name="Comma 15 2 3 5 5" xfId="54325" xr:uid="{4F7513ED-EA91-47B7-BBA7-226521EEC9D3}"/>
    <cellStyle name="Comma 15 2 3 5 6" xfId="35197" xr:uid="{79BEC19D-FE0D-4338-A39F-445286AEBEDA}"/>
    <cellStyle name="Comma 15 2 3 6" xfId="2052" xr:uid="{FD3B3E5F-6D49-4B31-9C49-23C0CE10EA2C}"/>
    <cellStyle name="Comma 15 2 3 6 2" xfId="13175" xr:uid="{E1AC92A1-F13C-4559-BFAB-8C5A48E52961}"/>
    <cellStyle name="Comma 15 2 3 6 2 2" xfId="35202" xr:uid="{A09136A9-55D3-47F9-96C6-95DA5735C3C1}"/>
    <cellStyle name="Comma 15 2 3 6 3" xfId="13176" xr:uid="{7D2502C6-531B-402E-9E0F-7CF9A4FD5D92}"/>
    <cellStyle name="Comma 15 2 3 6 3 2" xfId="35203" xr:uid="{CE614D31-77D7-431B-8C74-02FF35E9C045}"/>
    <cellStyle name="Comma 15 2 3 6 4" xfId="13177" xr:uid="{F7442117-2792-45E6-AC13-E078841D4082}"/>
    <cellStyle name="Comma 15 2 3 6 4 2" xfId="35204" xr:uid="{32898889-2FD5-4EE8-B3CF-F5861A55CD76}"/>
    <cellStyle name="Comma 15 2 3 6 5" xfId="52141" xr:uid="{2028D606-D82D-499A-BC36-92A8B00C22B3}"/>
    <cellStyle name="Comma 15 2 3 6 6" xfId="35201" xr:uid="{F2A0AA93-A194-41C5-A35D-1C6568CC6578}"/>
    <cellStyle name="Comma 15 2 3 6 7" xfId="13174" xr:uid="{7420FD50-82A0-4C3F-A732-A8FFE8EC764F}"/>
    <cellStyle name="Comma 15 2 3 7" xfId="13178" xr:uid="{09BF1052-6BDB-4A3E-BFA6-645E0F0DF893}"/>
    <cellStyle name="Comma 15 2 3 7 2" xfId="35205" xr:uid="{44ABA0ED-A543-443E-902E-C6883322A1B9}"/>
    <cellStyle name="Comma 15 2 3 8" xfId="13179" xr:uid="{A9191B7A-C551-4125-8AA4-56C2CB3518A2}"/>
    <cellStyle name="Comma 15 2 3 8 2" xfId="35206" xr:uid="{B2D481F1-2FA0-4B1E-835D-1AC868D35BC2}"/>
    <cellStyle name="Comma 15 2 3 9" xfId="50621" xr:uid="{AA5DFE1B-30A0-4809-8E87-C6BCA46AF0DF}"/>
    <cellStyle name="Comma 15 2 4" xfId="784" xr:uid="{32B1BB5F-1E3F-43EC-9493-26A120256F2E}"/>
    <cellStyle name="Comma 15 2 4 2" xfId="4487" xr:uid="{4E57E4E0-F2BE-4C35-8CE2-CDDE0B7DC472}"/>
    <cellStyle name="Comma 15 2 4 2 2" xfId="13180" xr:uid="{93FA1DD3-DC81-4BEE-AA52-72B95A811CF1}"/>
    <cellStyle name="Comma 15 2 4 2 2 2" xfId="35209" xr:uid="{2257475B-3661-40BB-B5DF-055EF712F30C}"/>
    <cellStyle name="Comma 15 2 4 2 3" xfId="13181" xr:uid="{E42111EC-C919-4EB1-8723-4EC9CD0ED186}"/>
    <cellStyle name="Comma 15 2 4 2 3 2" xfId="35210" xr:uid="{89692CFA-9FCA-42D5-BBFD-5D7F50A7F155}"/>
    <cellStyle name="Comma 15 2 4 2 4" xfId="13182" xr:uid="{6FCA6DC2-5CD6-4A1D-A5DB-1AAB3B301056}"/>
    <cellStyle name="Comma 15 2 4 2 4 2" xfId="35211" xr:uid="{529A99FA-202D-4A6B-9372-D6FD739497DF}"/>
    <cellStyle name="Comma 15 2 4 2 5" xfId="54574" xr:uid="{A56BD4C5-FB86-4CF7-BCF0-4BFDE7A2D3ED}"/>
    <cellStyle name="Comma 15 2 4 2 6" xfId="35208" xr:uid="{EC2031F1-3A1A-42FB-96F1-FB7B7D7B6BB5}"/>
    <cellStyle name="Comma 15 2 4 3" xfId="2822" xr:uid="{A099FAFE-34E1-4B3B-904A-154913DFF9EF}"/>
    <cellStyle name="Comma 15 2 4 3 2" xfId="13184" xr:uid="{98F608A7-3910-461D-90DD-EFB234FB2441}"/>
    <cellStyle name="Comma 15 2 4 3 2 2" xfId="35213" xr:uid="{4E8727A6-7534-4A94-81C5-30E0A8CC4BA7}"/>
    <cellStyle name="Comma 15 2 4 3 3" xfId="13185" xr:uid="{AE477065-6E8F-4AC6-A031-02AE50728D0C}"/>
    <cellStyle name="Comma 15 2 4 3 3 2" xfId="35214" xr:uid="{3A4FB2D6-FA0D-452C-AB2B-E16765D196A8}"/>
    <cellStyle name="Comma 15 2 4 3 4" xfId="13186" xr:uid="{2284AA86-8EF8-4A8D-ABEC-819BB4EBDF8F}"/>
    <cellStyle name="Comma 15 2 4 3 4 2" xfId="35215" xr:uid="{FB4491A2-33E7-4A00-9EEF-639737267CB1}"/>
    <cellStyle name="Comma 15 2 4 3 5" xfId="52909" xr:uid="{151B3E84-C2D3-42E3-9330-410F08A020F3}"/>
    <cellStyle name="Comma 15 2 4 3 6" xfId="35212" xr:uid="{DBF342B8-2E3F-4C0D-9304-FE33888206F7}"/>
    <cellStyle name="Comma 15 2 4 3 7" xfId="13183" xr:uid="{481D3BB5-1C76-4751-8B83-770C3444EA69}"/>
    <cellStyle name="Comma 15 2 4 4" xfId="13187" xr:uid="{F3DBC33C-27FC-4A87-9060-21067E317178}"/>
    <cellStyle name="Comma 15 2 4 4 2" xfId="35216" xr:uid="{C26BF91C-CA01-4999-A751-9C4097A1E05D}"/>
    <cellStyle name="Comma 15 2 4 5" xfId="13188" xr:uid="{D81CAD7E-0E25-4463-A72F-1FDC714600D0}"/>
    <cellStyle name="Comma 15 2 4 5 2" xfId="35217" xr:uid="{05D9650B-D4E0-424F-94CD-B158D0532354}"/>
    <cellStyle name="Comma 15 2 4 6" xfId="50876" xr:uid="{AFFD670E-0052-477C-90FB-9930654A8AC6}"/>
    <cellStyle name="Comma 15 2 4 7" xfId="35207" xr:uid="{6F25F75C-6C27-47EE-992D-6FB654F196A8}"/>
    <cellStyle name="Comma 15 2 5" xfId="1279" xr:uid="{54E0810F-11E8-4D55-B662-D75719EA00D8}"/>
    <cellStyle name="Comma 15 2 5 2" xfId="2324" xr:uid="{39D065E6-0810-4964-A4FD-8B3CC0DB7B7B}"/>
    <cellStyle name="Comma 15 2 5 2 2" xfId="13190" xr:uid="{CB79BEF8-5652-47F3-B3C4-5149764DD358}"/>
    <cellStyle name="Comma 15 2 5 2 2 2" xfId="35220" xr:uid="{17165572-B759-4689-812A-F7A180A1447A}"/>
    <cellStyle name="Comma 15 2 5 2 3" xfId="13191" xr:uid="{1870217B-3996-4F2E-BE04-9577F67725C3}"/>
    <cellStyle name="Comma 15 2 5 2 3 2" xfId="35221" xr:uid="{84169FEB-07D9-481C-879D-2171008A3789}"/>
    <cellStyle name="Comma 15 2 5 2 4" xfId="13192" xr:uid="{2843AEB3-354C-4001-9EBF-AF968F1FD318}"/>
    <cellStyle name="Comma 15 2 5 2 4 2" xfId="35222" xr:uid="{8361C203-B099-4C8A-AE4F-C024B513547D}"/>
    <cellStyle name="Comma 15 2 5 2 5" xfId="52412" xr:uid="{D8921927-2E34-4343-BA13-96F1002952C9}"/>
    <cellStyle name="Comma 15 2 5 2 6" xfId="35219" xr:uid="{4024915F-6E36-4BD9-8E54-C25C7280177A}"/>
    <cellStyle name="Comma 15 2 5 2 7" xfId="13189" xr:uid="{C8F6B0CE-29EE-407B-9B89-035C9A6F8252}"/>
    <cellStyle name="Comma 15 2 5 3" xfId="13193" xr:uid="{96AF9997-EB7A-4B62-9D32-41399FCAB3AA}"/>
    <cellStyle name="Comma 15 2 5 3 2" xfId="35223" xr:uid="{A53AFDBA-B8FB-4590-A604-B8AA5A28ECA4}"/>
    <cellStyle name="Comma 15 2 5 4" xfId="13194" xr:uid="{8F6344D5-3252-4202-875B-24EF2C3C986E}"/>
    <cellStyle name="Comma 15 2 5 4 2" xfId="35224" xr:uid="{F4EF6C51-C2B3-494E-ACA8-E2B1A6836718}"/>
    <cellStyle name="Comma 15 2 5 5" xfId="51371" xr:uid="{7EA6F28B-9E9E-4EE7-9F14-1933F07DF150}"/>
    <cellStyle name="Comma 15 2 5 6" xfId="35218" xr:uid="{E1B6910C-5B4B-4E2B-99FD-C8C3D9AD39D9}"/>
    <cellStyle name="Comma 15 2 6" xfId="3316" xr:uid="{5F023549-9A39-4066-A60D-2DAEED4A4DC7}"/>
    <cellStyle name="Comma 15 2 6 2" xfId="13195" xr:uid="{3B5A32D4-1DAB-4B9D-8575-8D86744C01EA}"/>
    <cellStyle name="Comma 15 2 6 2 2" xfId="35226" xr:uid="{48C5E399-95C3-4885-BC6A-EC584F057842}"/>
    <cellStyle name="Comma 15 2 6 3" xfId="13196" xr:uid="{3148FF19-7590-42EF-B335-BBD2FB85E755}"/>
    <cellStyle name="Comma 15 2 6 3 2" xfId="35227" xr:uid="{1503AAE1-0ED8-4E31-8E21-639E1CC6A072}"/>
    <cellStyle name="Comma 15 2 6 4" xfId="13197" xr:uid="{4D43D180-3C1A-4715-A1CF-1E6A5762DF98}"/>
    <cellStyle name="Comma 15 2 6 4 2" xfId="35228" xr:uid="{EC28105B-B140-42E7-B3AB-B193C050506C}"/>
    <cellStyle name="Comma 15 2 6 5" xfId="53403" xr:uid="{35D2242F-DCB0-4526-872E-AE4F3F11BD14}"/>
    <cellStyle name="Comma 15 2 6 6" xfId="35225" xr:uid="{BCE210C7-F095-485D-81B7-C1DC66CAF4B0}"/>
    <cellStyle name="Comma 15 2 7" xfId="3902" xr:uid="{9AEAF126-20EE-494A-8BE5-D17BCF229902}"/>
    <cellStyle name="Comma 15 2 7 2" xfId="13198" xr:uid="{3505D421-8749-43C9-AEEC-ED510F716754}"/>
    <cellStyle name="Comma 15 2 7 2 2" xfId="35230" xr:uid="{62BA669E-4200-4883-A543-CB568AAFC948}"/>
    <cellStyle name="Comma 15 2 7 3" xfId="13199" xr:uid="{105727EB-9C9F-4569-BFE3-7BF8733CBDCB}"/>
    <cellStyle name="Comma 15 2 7 3 2" xfId="35231" xr:uid="{F8F868A5-DDE8-4259-831D-17D334470BD9}"/>
    <cellStyle name="Comma 15 2 7 4" xfId="13200" xr:uid="{F22FEDE8-61EB-4AC5-8CBE-12417D24D414}"/>
    <cellStyle name="Comma 15 2 7 4 2" xfId="35232" xr:uid="{E43FA45E-1D1C-4391-8DF5-48659B3C402F}"/>
    <cellStyle name="Comma 15 2 7 5" xfId="53989" xr:uid="{E5E3E2A6-A3A0-44FB-99EF-AFDA3D916CBE}"/>
    <cellStyle name="Comma 15 2 7 6" xfId="35229" xr:uid="{AC6A5C65-7A17-4D6C-9264-305D4793DEEA}"/>
    <cellStyle name="Comma 15 2 8" xfId="1804" xr:uid="{A6C175E9-BCD3-4520-8FE3-BCB1A6F278F6}"/>
    <cellStyle name="Comma 15 2 8 2" xfId="13202" xr:uid="{DD857C84-A0A7-4E11-9F0A-728A6B79ECA0}"/>
    <cellStyle name="Comma 15 2 8 2 2" xfId="35234" xr:uid="{9C892A42-24D8-499F-A07F-A21BBC449B01}"/>
    <cellStyle name="Comma 15 2 8 3" xfId="13203" xr:uid="{5D6F42FE-01FC-4752-96B5-789F802225C7}"/>
    <cellStyle name="Comma 15 2 8 3 2" xfId="35235" xr:uid="{171721F8-FE19-4E34-A750-1F4B95A9D619}"/>
    <cellStyle name="Comma 15 2 8 4" xfId="13204" xr:uid="{24C29DD8-A25B-4778-8EB3-365EB7AFBE0E}"/>
    <cellStyle name="Comma 15 2 8 4 2" xfId="35236" xr:uid="{00679D3F-5D7B-4973-A55F-15E9514C4F96}"/>
    <cellStyle name="Comma 15 2 8 5" xfId="51893" xr:uid="{5C915E95-E28F-4F75-BB6E-36B693E98B02}"/>
    <cellStyle name="Comma 15 2 8 6" xfId="35233" xr:uid="{7DF2C32B-B1CF-48E5-84BA-14E527990A84}"/>
    <cellStyle name="Comma 15 2 8 7" xfId="13201" xr:uid="{A615F3E4-ACC4-4B33-A782-EBA97DECF108}"/>
    <cellStyle name="Comma 15 2 9" xfId="13205" xr:uid="{0BD07B47-C066-4637-B219-2236FBAE214B}"/>
    <cellStyle name="Comma 15 2 9 2" xfId="35237" xr:uid="{C60F5184-5499-4028-9625-FAAE5AE073B6}"/>
    <cellStyle name="Comma 15 3" xfId="2255" xr:uid="{560474C9-7C36-4F05-8D53-1707E40ADB60}"/>
    <cellStyle name="Comma 15 3 2" xfId="13206" xr:uid="{BAC6D227-BA53-49A9-B135-D7F2C71F11DF}"/>
    <cellStyle name="Comma 15 3 2 2" xfId="35239" xr:uid="{C48EE64F-3DAE-41FE-AE6B-79490A0665F7}"/>
    <cellStyle name="Comma 15 3 3" xfId="13207" xr:uid="{6713BF96-B69A-43E3-8A50-A7C402A7E230}"/>
    <cellStyle name="Comma 15 3 3 2" xfId="35240" xr:uid="{6089BF3F-FD9B-4BD5-AE18-16DD8F69CFD2}"/>
    <cellStyle name="Comma 15 3 4" xfId="13208" xr:uid="{3ECC46B7-24FA-4C54-A772-28DCE50C51DE}"/>
    <cellStyle name="Comma 15 3 4 2" xfId="35241" xr:uid="{CCB35438-FC75-4FD9-90EF-C32B4C28ED12}"/>
    <cellStyle name="Comma 15 3 5" xfId="52343" xr:uid="{666BA44E-A7B0-4A0E-84E7-52DE30F21928}"/>
    <cellStyle name="Comma 15 3 6" xfId="35238" xr:uid="{8E2D5DF8-0680-457C-8118-B591579205F9}"/>
    <cellStyle name="Comma 15 4" xfId="3754" xr:uid="{703BF4E1-ED5F-4C5D-B799-6610589212A7}"/>
    <cellStyle name="Comma 15 4 2" xfId="13209" xr:uid="{3E7640C5-4750-49EA-9C9D-9E44BD019BB2}"/>
    <cellStyle name="Comma 15 4 2 2" xfId="35243" xr:uid="{29249943-928D-4254-8207-9CE243404BC7}"/>
    <cellStyle name="Comma 15 4 3" xfId="13210" xr:uid="{07513005-68BB-4524-9967-D01589BA0D87}"/>
    <cellStyle name="Comma 15 4 3 2" xfId="35244" xr:uid="{3AAEF889-43F3-41D7-8EA4-DA39E2ADB0E4}"/>
    <cellStyle name="Comma 15 4 4" xfId="13211" xr:uid="{A1C77A97-5B3D-4C19-B722-9D6DE230EAAF}"/>
    <cellStyle name="Comma 15 4 4 2" xfId="35245" xr:uid="{8A0E7C51-E764-437F-8872-CCF257B5735E}"/>
    <cellStyle name="Comma 15 4 5" xfId="53841" xr:uid="{24316037-E5D3-4236-BBF8-6483E743342C}"/>
    <cellStyle name="Comma 15 4 6" xfId="35242" xr:uid="{60F5FCDC-7A39-46BD-8C1C-CC80F4DCC88C}"/>
    <cellStyle name="Comma 15 5" xfId="3804" xr:uid="{4CB935F6-B689-4EA8-9A01-B55B00E6513D}"/>
    <cellStyle name="Comma 15 5 2" xfId="13212" xr:uid="{DAC8FC0F-3E6B-40E0-97A5-393173F4E919}"/>
    <cellStyle name="Comma 15 5 2 2" xfId="35247" xr:uid="{DD16ED4C-1E0C-48DD-9D67-ED4A99B151DD}"/>
    <cellStyle name="Comma 15 5 3" xfId="13213" xr:uid="{EA27B674-78B0-4E8B-867A-A48E834ACB48}"/>
    <cellStyle name="Comma 15 5 3 2" xfId="35248" xr:uid="{23E3FD3D-B523-4860-BC4F-7B8C970FFFAB}"/>
    <cellStyle name="Comma 15 5 4" xfId="13214" xr:uid="{1C532198-2261-48C5-8DD8-67E192BB3ECD}"/>
    <cellStyle name="Comma 15 5 4 2" xfId="35249" xr:uid="{FCB41C10-5579-432D-8399-2FC5F7F5B4DC}"/>
    <cellStyle name="Comma 15 5 5" xfId="53891" xr:uid="{90A713BD-628F-4427-91D1-7ECC2AC1ADFF}"/>
    <cellStyle name="Comma 15 5 6" xfId="35246" xr:uid="{0C72853F-8179-4A2A-909E-44C9C7644AFA}"/>
    <cellStyle name="Comma 15 6" xfId="1735" xr:uid="{DBCBC72A-8442-4F8C-9F5D-8165B05EB7C4}"/>
    <cellStyle name="Comma 15 6 2" xfId="13216" xr:uid="{50273CC1-4592-4A2F-9EC8-6A5FEA68BEC6}"/>
    <cellStyle name="Comma 15 6 2 2" xfId="35251" xr:uid="{0D8DC5BD-70A1-48B1-85C4-B7AB172F6665}"/>
    <cellStyle name="Comma 15 6 3" xfId="13217" xr:uid="{409629A3-8555-44AB-BB25-19866761DA16}"/>
    <cellStyle name="Comma 15 6 3 2" xfId="35252" xr:uid="{778C6A51-F3DE-4824-969D-B6C04F109A10}"/>
    <cellStyle name="Comma 15 6 4" xfId="13218" xr:uid="{37D6F2A9-3CAB-4724-8F18-4ACA6ABBE799}"/>
    <cellStyle name="Comma 15 6 4 2" xfId="35253" xr:uid="{A5D83B91-8CD4-483F-A5F7-6E07CBCE101F}"/>
    <cellStyle name="Comma 15 6 5" xfId="51824" xr:uid="{3CA6E342-0206-464C-8AFD-F77CCC2B4A4F}"/>
    <cellStyle name="Comma 15 6 6" xfId="35250" xr:uid="{99B69148-B10B-4BA7-B06A-B8EBE403ACDA}"/>
    <cellStyle name="Comma 15 6 7" xfId="13215" xr:uid="{6C8E45D6-858D-44EB-9A86-4D3FF41104F3}"/>
    <cellStyle name="Comma 15 7" xfId="13219" xr:uid="{3540A742-42B2-4982-AED3-E4DE52F4786E}"/>
    <cellStyle name="Comma 15 7 2" xfId="35254" xr:uid="{99EFABFB-554E-4112-AC66-BF56863523C7}"/>
    <cellStyle name="Comma 15 8" xfId="13220" xr:uid="{88C3F8D9-5DBF-4C21-A980-29BB74CD0C57}"/>
    <cellStyle name="Comma 15 8 2" xfId="35255" xr:uid="{86CAC805-E0A2-4694-9D86-B9999C3F45DF}"/>
    <cellStyle name="Comma 15 9" xfId="50181" xr:uid="{9760D8F6-1F49-41FB-A5DE-51C0C6D9A7A7}"/>
    <cellStyle name="Comma 16" xfId="82" xr:uid="{2AFA7102-BCF0-47D9-8A44-1F1F33F40F39}"/>
    <cellStyle name="Comma 16 10" xfId="35256" xr:uid="{11F198C2-BD7F-4CE0-A801-74D2B78F4155}"/>
    <cellStyle name="Comma 16 2" xfId="187" xr:uid="{EB79ABCC-C140-4732-AE09-47942577B6E5}"/>
    <cellStyle name="Comma 16 2 10" xfId="13221" xr:uid="{36A9B119-1620-480F-ACB9-2E6698FE67B9}"/>
    <cellStyle name="Comma 16 2 10 2" xfId="35258" xr:uid="{CAB5FFAD-0A1F-4FD3-8F44-4AA8CBA136E4}"/>
    <cellStyle name="Comma 16 2 11" xfId="50284" xr:uid="{FB65253C-8C07-4435-AF3B-A458EFB43DC9}"/>
    <cellStyle name="Comma 16 2 12" xfId="35257" xr:uid="{EB7D599B-6944-4D44-A510-D6B9AE40CCDC}"/>
    <cellStyle name="Comma 16 2 2" xfId="375" xr:uid="{F8F316D7-996C-43F0-B010-5AC83D91889A}"/>
    <cellStyle name="Comma 16 2 2 10" xfId="50471" xr:uid="{00AB080F-C4EE-4B44-BE34-A88F5DE07AEA}"/>
    <cellStyle name="Comma 16 2 2 11" xfId="35259" xr:uid="{D1DC73C7-074A-4DDB-865D-1C425FF14151}"/>
    <cellStyle name="Comma 16 2 2 2" xfId="651" xr:uid="{4E7F86FF-D018-4034-A697-4F69184F6662}"/>
    <cellStyle name="Comma 16 2 2 2 10" xfId="35260" xr:uid="{E82BACA5-D6A1-41E6-AB68-969F9F8BFCAF}"/>
    <cellStyle name="Comma 16 2 2 2 2" xfId="1156" xr:uid="{794496F9-21EC-44A4-BB9D-A8EB605FDF24}"/>
    <cellStyle name="Comma 16 2 2 2 2 2" xfId="4859" xr:uid="{4B785575-80CC-42FA-AC60-3F6DE34E1C75}"/>
    <cellStyle name="Comma 16 2 2 2 2 2 2" xfId="13222" xr:uid="{DA975D56-3FF7-48B1-A42D-708252585F1C}"/>
    <cellStyle name="Comma 16 2 2 2 2 2 2 2" xfId="35263" xr:uid="{9591D38B-7268-4D50-BA0F-1A17F8130CC0}"/>
    <cellStyle name="Comma 16 2 2 2 2 2 3" xfId="13223" xr:uid="{60EB953A-57E0-495E-B1D3-7EF8FFB0CE8F}"/>
    <cellStyle name="Comma 16 2 2 2 2 2 3 2" xfId="35264" xr:uid="{FA78A917-23CC-43DE-A7A7-1E4957D0A687}"/>
    <cellStyle name="Comma 16 2 2 2 2 2 4" xfId="13224" xr:uid="{768A1811-7DD4-4A9B-8D09-B96B68459FA9}"/>
    <cellStyle name="Comma 16 2 2 2 2 2 4 2" xfId="35265" xr:uid="{819CBA51-1046-40DB-9686-4FD5FB3591F5}"/>
    <cellStyle name="Comma 16 2 2 2 2 2 5" xfId="54946" xr:uid="{DD70C7A8-644B-4A13-ADA8-7ABD5037E351}"/>
    <cellStyle name="Comma 16 2 2 2 2 2 6" xfId="35262" xr:uid="{C54F64F4-6BBB-4A4B-BD74-5D756A70D8A0}"/>
    <cellStyle name="Comma 16 2 2 2 2 3" xfId="3194" xr:uid="{2B461813-DE9D-4113-9E2F-A8570F961878}"/>
    <cellStyle name="Comma 16 2 2 2 2 3 2" xfId="13226" xr:uid="{534BA236-A75B-4FED-83C1-EE298AC4D68C}"/>
    <cellStyle name="Comma 16 2 2 2 2 3 2 2" xfId="35267" xr:uid="{0B16F6E7-CD9E-4150-B589-52D7F14E4C85}"/>
    <cellStyle name="Comma 16 2 2 2 2 3 3" xfId="13227" xr:uid="{737E4195-41C2-47DD-81C1-C0B2CE58E8E2}"/>
    <cellStyle name="Comma 16 2 2 2 2 3 3 2" xfId="35268" xr:uid="{1298EA4B-690E-4215-90B3-6BFA754F10D2}"/>
    <cellStyle name="Comma 16 2 2 2 2 3 4" xfId="13228" xr:uid="{FB5C1369-60F3-48DF-B841-30B3B7012B4D}"/>
    <cellStyle name="Comma 16 2 2 2 2 3 4 2" xfId="35269" xr:uid="{3D443F27-DAFF-4B05-8E3B-64B8BDE724EA}"/>
    <cellStyle name="Comma 16 2 2 2 2 3 5" xfId="53281" xr:uid="{D0253788-5432-4BF8-9041-93FD0EE39D5D}"/>
    <cellStyle name="Comma 16 2 2 2 2 3 6" xfId="35266" xr:uid="{C79EAD7B-DA07-4F81-B85B-D09BE1A2ECB8}"/>
    <cellStyle name="Comma 16 2 2 2 2 3 7" xfId="13225" xr:uid="{EEA03DA8-2BDD-4143-AAD3-151289A1B326}"/>
    <cellStyle name="Comma 16 2 2 2 2 4" xfId="13229" xr:uid="{A2F620E5-537E-4607-B1AA-95D170190084}"/>
    <cellStyle name="Comma 16 2 2 2 2 4 2" xfId="35270" xr:uid="{36294C1C-E7B0-4F4F-B707-BB22C51EEB6A}"/>
    <cellStyle name="Comma 16 2 2 2 2 5" xfId="13230" xr:uid="{2CF34CE5-640C-416D-8112-ADE2A31EBAAC}"/>
    <cellStyle name="Comma 16 2 2 2 2 5 2" xfId="35271" xr:uid="{A537E129-246B-4DB7-B04E-90DA3BADD6BC}"/>
    <cellStyle name="Comma 16 2 2 2 2 6" xfId="51248" xr:uid="{3EF5364D-4037-4C9A-9560-3E746C044EF9}"/>
    <cellStyle name="Comma 16 2 2 2 2 7" xfId="35261" xr:uid="{31C45BE8-2B44-46C8-9036-14916AEFF505}"/>
    <cellStyle name="Comma 16 2 2 2 3" xfId="1650" xr:uid="{02B0B325-D15D-4BD1-83AC-14166D736A15}"/>
    <cellStyle name="Comma 16 2 2 2 3 2" xfId="2697" xr:uid="{E7E1F1A0-A4B6-430D-A46C-AF2AC11BB9C1}"/>
    <cellStyle name="Comma 16 2 2 2 3 2 2" xfId="13232" xr:uid="{F4BB5730-473A-4A93-AC7F-6ECAFBD42312}"/>
    <cellStyle name="Comma 16 2 2 2 3 2 2 2" xfId="35274" xr:uid="{6B6BCA7E-D1E7-43EC-85A6-4E4C7A524FA3}"/>
    <cellStyle name="Comma 16 2 2 2 3 2 3" xfId="13233" xr:uid="{A7318C90-4EF4-4107-9EBB-AC6234C57938}"/>
    <cellStyle name="Comma 16 2 2 2 3 2 3 2" xfId="35275" xr:uid="{E50591B7-753E-45A6-A218-5A408D3B3364}"/>
    <cellStyle name="Comma 16 2 2 2 3 2 4" xfId="13234" xr:uid="{AB9AA1A1-8ADB-4C51-A6B6-4092D4C6D56D}"/>
    <cellStyle name="Comma 16 2 2 2 3 2 4 2" xfId="35276" xr:uid="{AC1F3009-0E9E-45DF-AC8F-5AF50C834590}"/>
    <cellStyle name="Comma 16 2 2 2 3 2 5" xfId="52785" xr:uid="{71D5984C-9BAD-4CDE-8982-FF6B4CF6150C}"/>
    <cellStyle name="Comma 16 2 2 2 3 2 6" xfId="35273" xr:uid="{58C46AC8-4C6F-4DD3-B2FE-9E9BF6BA9522}"/>
    <cellStyle name="Comma 16 2 2 2 3 2 7" xfId="13231" xr:uid="{B17CFBF7-BCEC-4857-A334-1B969B84181B}"/>
    <cellStyle name="Comma 16 2 2 2 3 3" xfId="13235" xr:uid="{992B5CB4-28B4-4546-A1B5-E4A05F40B148}"/>
    <cellStyle name="Comma 16 2 2 2 3 3 2" xfId="35277" xr:uid="{34999A84-81EA-4FCA-971F-809B138521D8}"/>
    <cellStyle name="Comma 16 2 2 2 3 4" xfId="13236" xr:uid="{D584F503-46AF-4C5C-8FCD-A21378C80E66}"/>
    <cellStyle name="Comma 16 2 2 2 3 4 2" xfId="35278" xr:uid="{1DCAEAE8-9961-4902-97C3-EE3AB143BF79}"/>
    <cellStyle name="Comma 16 2 2 2 3 5" xfId="51742" xr:uid="{CC8F2406-EE24-4866-86A4-D298ACDE82A3}"/>
    <cellStyle name="Comma 16 2 2 2 3 6" xfId="35272" xr:uid="{C565D9F8-18EF-43C6-8D35-07D1B1B8F31C}"/>
    <cellStyle name="Comma 16 2 2 2 4" xfId="3689" xr:uid="{25492BA2-3855-47F7-B5B7-475C6051016C}"/>
    <cellStyle name="Comma 16 2 2 2 4 2" xfId="13237" xr:uid="{611CDAAE-298B-4F12-9D88-8C8D67BCED22}"/>
    <cellStyle name="Comma 16 2 2 2 4 2 2" xfId="35280" xr:uid="{D22818A3-333E-4511-BF31-580C112D1689}"/>
    <cellStyle name="Comma 16 2 2 2 4 3" xfId="13238" xr:uid="{4BD1B962-B7A8-4817-B78F-D9FC212C1760}"/>
    <cellStyle name="Comma 16 2 2 2 4 3 2" xfId="35281" xr:uid="{BA31D7F0-1186-4668-9D2F-DCF5399D959E}"/>
    <cellStyle name="Comma 16 2 2 2 4 4" xfId="13239" xr:uid="{8CD53534-371E-47B6-A113-26753A47F08D}"/>
    <cellStyle name="Comma 16 2 2 2 4 4 2" xfId="35282" xr:uid="{79065B8E-915C-49F0-8E5C-C13343915E93}"/>
    <cellStyle name="Comma 16 2 2 2 4 5" xfId="53776" xr:uid="{C8D209ED-7992-4A3A-B1D5-7B15D3AA954C}"/>
    <cellStyle name="Comma 16 2 2 2 4 6" xfId="35279" xr:uid="{FA0D40E3-8144-440F-9B74-44479C3DE82E}"/>
    <cellStyle name="Comma 16 2 2 2 5" xfId="4362" xr:uid="{C69DF8AA-7A5F-4084-9F6E-7EB46EA1E5C1}"/>
    <cellStyle name="Comma 16 2 2 2 5 2" xfId="13240" xr:uid="{DF5756CF-F811-4DD3-8AB5-D8AEE7A62703}"/>
    <cellStyle name="Comma 16 2 2 2 5 2 2" xfId="35284" xr:uid="{5464827A-A64C-4F0A-846C-EDD7106BC6E7}"/>
    <cellStyle name="Comma 16 2 2 2 5 3" xfId="13241" xr:uid="{8EFB846C-6329-4C20-A425-5F813A86ADB6}"/>
    <cellStyle name="Comma 16 2 2 2 5 3 2" xfId="35285" xr:uid="{6527AB43-4682-4CC2-A8F5-D1071113E62E}"/>
    <cellStyle name="Comma 16 2 2 2 5 4" xfId="13242" xr:uid="{68542E11-793D-4F1C-A199-E8D034232600}"/>
    <cellStyle name="Comma 16 2 2 2 5 4 2" xfId="35286" xr:uid="{6724442C-96A0-4DBF-AE6E-D686BD5AD612}"/>
    <cellStyle name="Comma 16 2 2 2 5 5" xfId="54449" xr:uid="{629CBE30-9047-4EA9-BFE2-F475AF8ABFA6}"/>
    <cellStyle name="Comma 16 2 2 2 5 6" xfId="35283" xr:uid="{C55F75B4-DF3F-47A0-B3FD-33C75136D65D}"/>
    <cellStyle name="Comma 16 2 2 2 6" xfId="2176" xr:uid="{0743B2AD-6D5C-4CF9-9D60-8A104F49C639}"/>
    <cellStyle name="Comma 16 2 2 2 6 2" xfId="13244" xr:uid="{96B55786-42A9-4571-AE8D-F4FCE036591A}"/>
    <cellStyle name="Comma 16 2 2 2 6 2 2" xfId="35288" xr:uid="{A52799FA-A961-486D-9F11-877763DAD4AB}"/>
    <cellStyle name="Comma 16 2 2 2 6 3" xfId="13245" xr:uid="{64954E41-24CE-41BA-99A1-A58BAD8D4F53}"/>
    <cellStyle name="Comma 16 2 2 2 6 3 2" xfId="35289" xr:uid="{2FBD56C2-1AEC-4D3B-A0F8-EDDA8AAEBABA}"/>
    <cellStyle name="Comma 16 2 2 2 6 4" xfId="13246" xr:uid="{E03EC3AD-96BE-43A9-99ED-3B1B54D3395C}"/>
    <cellStyle name="Comma 16 2 2 2 6 4 2" xfId="35290" xr:uid="{CF9940FA-2F6D-4C9C-A927-D0006D1DFC27}"/>
    <cellStyle name="Comma 16 2 2 2 6 5" xfId="52265" xr:uid="{EA8DD557-DC1E-44CB-A4F0-E69AE0DE4BC3}"/>
    <cellStyle name="Comma 16 2 2 2 6 6" xfId="35287" xr:uid="{B9D6E575-04A3-4DFF-9780-F5ECBB9EDBBD}"/>
    <cellStyle name="Comma 16 2 2 2 6 7" xfId="13243" xr:uid="{20A08607-4D3B-4E66-AE51-CBDBCAB5660C}"/>
    <cellStyle name="Comma 16 2 2 2 7" xfId="13247" xr:uid="{F85917AB-6BB4-45F1-8844-B75C65DB1B49}"/>
    <cellStyle name="Comma 16 2 2 2 7 2" xfId="35291" xr:uid="{077C2559-9759-4C44-9020-6E77C23D814B}"/>
    <cellStyle name="Comma 16 2 2 2 8" xfId="13248" xr:uid="{7DE0AFB5-D153-476C-8C8D-8B4A0A55C8CC}"/>
    <cellStyle name="Comma 16 2 2 2 8 2" xfId="35292" xr:uid="{2F3C3F28-425D-4A1A-B72C-7C5C49B822AC}"/>
    <cellStyle name="Comma 16 2 2 2 9" xfId="50745" xr:uid="{7305281D-BF49-4A33-8432-7F4F7C50410C}"/>
    <cellStyle name="Comma 16 2 2 3" xfId="908" xr:uid="{229516F7-51A4-4BD9-9EFE-5A7E01B7AC4D}"/>
    <cellStyle name="Comma 16 2 2 3 2" xfId="4611" xr:uid="{0CA47BE2-04C4-43C5-9B82-FF89477AE923}"/>
    <cellStyle name="Comma 16 2 2 3 2 2" xfId="13249" xr:uid="{5E9229E7-7623-41F6-BA79-DB704E0DF4AB}"/>
    <cellStyle name="Comma 16 2 2 3 2 2 2" xfId="35295" xr:uid="{145FA38E-C552-4A06-943F-E34270D8A3F3}"/>
    <cellStyle name="Comma 16 2 2 3 2 3" xfId="13250" xr:uid="{75019219-8CE1-4BBE-B9C1-4BA31A8F633F}"/>
    <cellStyle name="Comma 16 2 2 3 2 3 2" xfId="35296" xr:uid="{D3848DA3-C7FC-4AE0-B7F1-6F95652AB378}"/>
    <cellStyle name="Comma 16 2 2 3 2 4" xfId="13251" xr:uid="{9FFAE615-5107-41FF-ADDA-E299BEE4B4FD}"/>
    <cellStyle name="Comma 16 2 2 3 2 4 2" xfId="35297" xr:uid="{5E0E24CB-7B43-44B3-8B69-7F287450D5D4}"/>
    <cellStyle name="Comma 16 2 2 3 2 5" xfId="54698" xr:uid="{C357BDFD-AA35-4A8C-A457-1209CF02D013}"/>
    <cellStyle name="Comma 16 2 2 3 2 6" xfId="35294" xr:uid="{C3D2F634-C542-411A-B2D6-32D9581C61BE}"/>
    <cellStyle name="Comma 16 2 2 3 3" xfId="2946" xr:uid="{F345BE80-CF53-46FD-A3D9-8EEF45D2F999}"/>
    <cellStyle name="Comma 16 2 2 3 3 2" xfId="13253" xr:uid="{CDC8C672-1D2C-4BC8-8F9B-A06FC3F6EE8E}"/>
    <cellStyle name="Comma 16 2 2 3 3 2 2" xfId="35299" xr:uid="{1D9D6D9A-611D-4CB5-8143-957D9FF2EA9C}"/>
    <cellStyle name="Comma 16 2 2 3 3 3" xfId="13254" xr:uid="{40354180-307A-4A6A-9BD6-6940BC77D8D1}"/>
    <cellStyle name="Comma 16 2 2 3 3 3 2" xfId="35300" xr:uid="{6B0AED28-9DD3-4403-9E2E-3AB17AD83F62}"/>
    <cellStyle name="Comma 16 2 2 3 3 4" xfId="13255" xr:uid="{6AAB4CDE-98C2-45AB-9017-4674F88C05F2}"/>
    <cellStyle name="Comma 16 2 2 3 3 4 2" xfId="35301" xr:uid="{0A6F9295-B4DB-4AC5-BE14-F4EF0298DA29}"/>
    <cellStyle name="Comma 16 2 2 3 3 5" xfId="53033" xr:uid="{AD861084-552E-46EC-8D42-909950A66817}"/>
    <cellStyle name="Comma 16 2 2 3 3 6" xfId="35298" xr:uid="{5E9CCA0D-E06A-4F6A-A62B-109D84E3751F}"/>
    <cellStyle name="Comma 16 2 2 3 3 7" xfId="13252" xr:uid="{5AF467EC-A59F-49CB-9B1E-5F9B869203F2}"/>
    <cellStyle name="Comma 16 2 2 3 4" xfId="13256" xr:uid="{997A7E01-5C6D-4504-9A4A-F684EFA25143}"/>
    <cellStyle name="Comma 16 2 2 3 4 2" xfId="35302" xr:uid="{87A7A067-97C8-41B6-BCAF-EDEB8A735698}"/>
    <cellStyle name="Comma 16 2 2 3 5" xfId="13257" xr:uid="{8B2D3F08-4FCD-4F2B-B4D3-C5656C873EF7}"/>
    <cellStyle name="Comma 16 2 2 3 5 2" xfId="35303" xr:uid="{C5B71A53-D41B-47E5-B7DD-C02FF6C726A5}"/>
    <cellStyle name="Comma 16 2 2 3 6" xfId="51000" xr:uid="{DE3CB61D-9FD2-4638-B688-55A4E8EFF725}"/>
    <cellStyle name="Comma 16 2 2 3 7" xfId="35293" xr:uid="{1E8D43F7-C36D-4990-90C4-7C4465BE4686}"/>
    <cellStyle name="Comma 16 2 2 4" xfId="1403" xr:uid="{5079F115-52CA-458D-AEF0-78699FEB6F0D}"/>
    <cellStyle name="Comma 16 2 2 4 2" xfId="2449" xr:uid="{3E2B1864-B095-46E8-832B-45B934BA5BCB}"/>
    <cellStyle name="Comma 16 2 2 4 2 2" xfId="13259" xr:uid="{E2D9B2CD-F9CA-441E-B5EB-EF63DCDC613D}"/>
    <cellStyle name="Comma 16 2 2 4 2 2 2" xfId="35306" xr:uid="{7A3A6715-52B2-495D-AE34-8EF675F3E844}"/>
    <cellStyle name="Comma 16 2 2 4 2 3" xfId="13260" xr:uid="{CD108259-7FDD-4814-B741-8A9BC0AA3C15}"/>
    <cellStyle name="Comma 16 2 2 4 2 3 2" xfId="35307" xr:uid="{6A30BFA5-EF01-47BD-9BB3-365B1B1E46A7}"/>
    <cellStyle name="Comma 16 2 2 4 2 4" xfId="13261" xr:uid="{E8EF15DE-440E-465D-AB21-1C3011EFA4F1}"/>
    <cellStyle name="Comma 16 2 2 4 2 4 2" xfId="35308" xr:uid="{DCE4D0A1-0D9B-4FDB-81B2-C1672B9B934A}"/>
    <cellStyle name="Comma 16 2 2 4 2 5" xfId="52537" xr:uid="{33E903D5-405E-46FA-8FCA-1073AC7A7C0A}"/>
    <cellStyle name="Comma 16 2 2 4 2 6" xfId="35305" xr:uid="{036EED6B-C3C7-4FF4-AAB8-A02D41F93E1E}"/>
    <cellStyle name="Comma 16 2 2 4 2 7" xfId="13258" xr:uid="{55333D43-F28E-412A-ADFB-75E8BE41C6C4}"/>
    <cellStyle name="Comma 16 2 2 4 3" xfId="13262" xr:uid="{8BF29FD8-6BF7-438A-9208-D838C41B509C}"/>
    <cellStyle name="Comma 16 2 2 4 3 2" xfId="35309" xr:uid="{8B0C3D9F-E083-462D-8F29-4511D7121E74}"/>
    <cellStyle name="Comma 16 2 2 4 4" xfId="13263" xr:uid="{F29E94C5-F5DA-4FF1-9E7A-FF6F858DC4CC}"/>
    <cellStyle name="Comma 16 2 2 4 4 2" xfId="35310" xr:uid="{11DE84B0-1CC1-413F-B69A-AB4E82BF2250}"/>
    <cellStyle name="Comma 16 2 2 4 5" xfId="51495" xr:uid="{8BE94742-D8DD-40D1-9511-C4AAC321E9CC}"/>
    <cellStyle name="Comma 16 2 2 4 6" xfId="35304" xr:uid="{560BAF70-5766-48F1-AA4A-956961D87A55}"/>
    <cellStyle name="Comma 16 2 2 5" xfId="3440" xr:uid="{36BD9571-DBC6-4E51-B86B-3C520B1E3416}"/>
    <cellStyle name="Comma 16 2 2 5 2" xfId="13264" xr:uid="{8851EE58-67D8-47A1-8704-B5E792710E30}"/>
    <cellStyle name="Comma 16 2 2 5 2 2" xfId="35312" xr:uid="{283AD38F-A154-4471-91CE-55FA2E293368}"/>
    <cellStyle name="Comma 16 2 2 5 3" xfId="13265" xr:uid="{EC65448F-4F50-49BD-8C6F-DEF405253F83}"/>
    <cellStyle name="Comma 16 2 2 5 3 2" xfId="35313" xr:uid="{FC487781-D30B-4A92-8209-010F0D2172A3}"/>
    <cellStyle name="Comma 16 2 2 5 4" xfId="13266" xr:uid="{FA2C29E4-2808-406A-B837-333BF4EEF6ED}"/>
    <cellStyle name="Comma 16 2 2 5 4 2" xfId="35314" xr:uid="{0C73071C-A7AC-4C0D-A006-9FBD82732B2D}"/>
    <cellStyle name="Comma 16 2 2 5 5" xfId="53527" xr:uid="{5A610265-5BB5-4E95-A2A2-75A7D5392C78}"/>
    <cellStyle name="Comma 16 2 2 5 6" xfId="35311" xr:uid="{FEFD1991-F104-4059-BC8C-8E3727A9B17A}"/>
    <cellStyle name="Comma 16 2 2 6" xfId="4089" xr:uid="{1E3A2BA4-EC95-44D8-8945-9B34017D0D24}"/>
    <cellStyle name="Comma 16 2 2 6 2" xfId="13267" xr:uid="{EAF4CC3B-714A-4E08-8522-EBE02538939E}"/>
    <cellStyle name="Comma 16 2 2 6 2 2" xfId="35316" xr:uid="{FD9DEB5E-D1A4-4780-AEDE-F36FD1BED990}"/>
    <cellStyle name="Comma 16 2 2 6 3" xfId="13268" xr:uid="{A2999EA1-299F-477D-9D03-19A60CC05EF7}"/>
    <cellStyle name="Comma 16 2 2 6 3 2" xfId="35317" xr:uid="{2CA934BA-05B4-41DB-B740-8697ECB2AF6F}"/>
    <cellStyle name="Comma 16 2 2 6 4" xfId="13269" xr:uid="{46EE4184-F9DF-4E2B-887F-5E759EA58130}"/>
    <cellStyle name="Comma 16 2 2 6 4 2" xfId="35318" xr:uid="{2609AE68-908A-4CD8-B723-1BF52C3118EA}"/>
    <cellStyle name="Comma 16 2 2 6 5" xfId="54176" xr:uid="{856CB2BD-6691-48A5-A128-815D886CEC36}"/>
    <cellStyle name="Comma 16 2 2 6 6" xfId="35315" xr:uid="{8831A0EE-E430-495C-BA83-57790F72600D}"/>
    <cellStyle name="Comma 16 2 2 7" xfId="1929" xr:uid="{4385DA17-78B1-46E1-943C-39409FC42DF7}"/>
    <cellStyle name="Comma 16 2 2 7 2" xfId="13271" xr:uid="{16A52F98-E792-4746-8E43-AF90BB57E31C}"/>
    <cellStyle name="Comma 16 2 2 7 2 2" xfId="35320" xr:uid="{5AA085EA-795E-49CB-9CA4-E420D549F894}"/>
    <cellStyle name="Comma 16 2 2 7 3" xfId="13272" xr:uid="{09737FAD-26FA-4464-9DFA-1CEBD99C5044}"/>
    <cellStyle name="Comma 16 2 2 7 3 2" xfId="35321" xr:uid="{ECDDCF0E-BE85-4E53-A39E-2560B632C96F}"/>
    <cellStyle name="Comma 16 2 2 7 4" xfId="13273" xr:uid="{32518EA0-02BB-44D4-B023-C90F360350AB}"/>
    <cellStyle name="Comma 16 2 2 7 4 2" xfId="35322" xr:uid="{B78195A3-10D1-413B-93B5-32DDDE5B806E}"/>
    <cellStyle name="Comma 16 2 2 7 5" xfId="52018" xr:uid="{8CD846EB-1161-4C93-AD24-908843D9E18F}"/>
    <cellStyle name="Comma 16 2 2 7 6" xfId="35319" xr:uid="{90C07075-BE02-4EAF-B387-1653B6EE8225}"/>
    <cellStyle name="Comma 16 2 2 7 7" xfId="13270" xr:uid="{31283553-81A1-4583-99C8-B3292AB8F52D}"/>
    <cellStyle name="Comma 16 2 2 8" xfId="13274" xr:uid="{0131E97E-754F-4B69-8DA3-2E6923BA1BFB}"/>
    <cellStyle name="Comma 16 2 2 8 2" xfId="35323" xr:uid="{0F75269C-CCEA-45DF-BC29-9BDE61E11FA1}"/>
    <cellStyle name="Comma 16 2 2 9" xfId="13275" xr:uid="{238BD73D-CE7F-4544-843C-7F5C0B0A771F}"/>
    <cellStyle name="Comma 16 2 2 9 2" xfId="35324" xr:uid="{522B9F21-3D13-4182-B200-DDFF38B778D7}"/>
    <cellStyle name="Comma 16 2 3" xfId="528" xr:uid="{41F16FE5-0949-4106-8C24-8C3134F0250F}"/>
    <cellStyle name="Comma 16 2 3 10" xfId="35325" xr:uid="{250CC7C8-6192-4598-B572-1EBFBCA02347}"/>
    <cellStyle name="Comma 16 2 3 2" xfId="1033" xr:uid="{9CC91D59-1B44-4F34-A880-3E09783AEE00}"/>
    <cellStyle name="Comma 16 2 3 2 2" xfId="4736" xr:uid="{788AAA3A-5329-4C24-B96E-3C6C0BB2DCC2}"/>
    <cellStyle name="Comma 16 2 3 2 2 2" xfId="13276" xr:uid="{AF790593-EFE8-4777-89B9-4432735F966F}"/>
    <cellStyle name="Comma 16 2 3 2 2 2 2" xfId="35328" xr:uid="{E5737BB1-10FB-40FE-A55A-4BD918CCB018}"/>
    <cellStyle name="Comma 16 2 3 2 2 3" xfId="13277" xr:uid="{F992C738-36A1-4DC9-9B22-887F86A228BD}"/>
    <cellStyle name="Comma 16 2 3 2 2 3 2" xfId="35329" xr:uid="{E574C823-4949-47E2-9728-ABDF0303A547}"/>
    <cellStyle name="Comma 16 2 3 2 2 4" xfId="13278" xr:uid="{762711AA-486B-4CC4-AA33-6449603FED8E}"/>
    <cellStyle name="Comma 16 2 3 2 2 4 2" xfId="35330" xr:uid="{6C51C46B-0B70-43B7-8F50-800F65B7C521}"/>
    <cellStyle name="Comma 16 2 3 2 2 5" xfId="54823" xr:uid="{A7BA3416-4107-4D17-B1D3-ECE1FE0C307D}"/>
    <cellStyle name="Comma 16 2 3 2 2 6" xfId="35327" xr:uid="{5CE16F5A-3EB9-47AD-889D-DA2B54469734}"/>
    <cellStyle name="Comma 16 2 3 2 3" xfId="3071" xr:uid="{A226EEA2-DF0D-4587-95BC-2696372E26E3}"/>
    <cellStyle name="Comma 16 2 3 2 3 2" xfId="13280" xr:uid="{BA1ECA25-E0D0-40C4-B61C-A2CFBC67418F}"/>
    <cellStyle name="Comma 16 2 3 2 3 2 2" xfId="35332" xr:uid="{58E01272-77E8-4B88-A8B4-73B81E958071}"/>
    <cellStyle name="Comma 16 2 3 2 3 3" xfId="13281" xr:uid="{88B95CB6-740F-491B-8FD8-BE57EC530EEE}"/>
    <cellStyle name="Comma 16 2 3 2 3 3 2" xfId="35333" xr:uid="{E480B7D8-585C-4E66-8541-471C09972BC3}"/>
    <cellStyle name="Comma 16 2 3 2 3 4" xfId="13282" xr:uid="{67A1F36E-AC32-41E5-948B-F5662E71B22D}"/>
    <cellStyle name="Comma 16 2 3 2 3 4 2" xfId="35334" xr:uid="{7EBEB40A-D9B7-43FA-A677-6E89D4AE061C}"/>
    <cellStyle name="Comma 16 2 3 2 3 5" xfId="53158" xr:uid="{4488174D-F178-49FD-9430-EB1707956C2D}"/>
    <cellStyle name="Comma 16 2 3 2 3 6" xfId="35331" xr:uid="{13DEF89B-64BC-42B6-B38B-A171FB0E9399}"/>
    <cellStyle name="Comma 16 2 3 2 3 7" xfId="13279" xr:uid="{6AE834E9-6D9F-4163-AC23-3875910CA91B}"/>
    <cellStyle name="Comma 16 2 3 2 4" xfId="13283" xr:uid="{56192124-A10A-4B80-8B62-CFF741BDAB06}"/>
    <cellStyle name="Comma 16 2 3 2 4 2" xfId="35335" xr:uid="{7DA7DF1F-9EA7-4F50-9AE9-0972D3197D2F}"/>
    <cellStyle name="Comma 16 2 3 2 5" xfId="13284" xr:uid="{1980A2CA-F6E1-4463-8871-66B74F436E45}"/>
    <cellStyle name="Comma 16 2 3 2 5 2" xfId="35336" xr:uid="{49862EEB-42C6-4FB9-BD9A-86304D93032B}"/>
    <cellStyle name="Comma 16 2 3 2 6" xfId="51125" xr:uid="{BFEC37B0-095B-44D9-985F-5CDE7C5A02A0}"/>
    <cellStyle name="Comma 16 2 3 2 7" xfId="35326" xr:uid="{0D6209EE-4722-4DE8-A82D-328F6D44267F}"/>
    <cellStyle name="Comma 16 2 3 3" xfId="1527" xr:uid="{CBD06F9B-2B37-41B1-AD9A-EC104F4A0CBA}"/>
    <cellStyle name="Comma 16 2 3 3 2" xfId="2574" xr:uid="{715FB85A-F843-4A14-9B4A-F64880642530}"/>
    <cellStyle name="Comma 16 2 3 3 2 2" xfId="13286" xr:uid="{AFFEDD20-3D07-40C6-8D23-9E1E0E9AABD9}"/>
    <cellStyle name="Comma 16 2 3 3 2 2 2" xfId="35339" xr:uid="{5A4BE780-A8F5-4E7E-BDD5-A90AFC06B7E2}"/>
    <cellStyle name="Comma 16 2 3 3 2 3" xfId="13287" xr:uid="{D5EADA12-0183-4FAB-A159-2F2EF51043E3}"/>
    <cellStyle name="Comma 16 2 3 3 2 3 2" xfId="35340" xr:uid="{7F1BAED6-7856-4D17-B805-6718C9FFBF5F}"/>
    <cellStyle name="Comma 16 2 3 3 2 4" xfId="13288" xr:uid="{1352B70C-1D05-433E-9430-BAE69B3D6FC7}"/>
    <cellStyle name="Comma 16 2 3 3 2 4 2" xfId="35341" xr:uid="{E0C705A1-0E69-4DA5-9B01-4F1CEC0358CC}"/>
    <cellStyle name="Comma 16 2 3 3 2 5" xfId="52662" xr:uid="{006932D5-21D2-4BBD-9E8C-5D4BBDAC766C}"/>
    <cellStyle name="Comma 16 2 3 3 2 6" xfId="35338" xr:uid="{602B8093-2584-4894-918B-08ABC4848342}"/>
    <cellStyle name="Comma 16 2 3 3 2 7" xfId="13285" xr:uid="{1E152AC4-0494-44B6-A5E4-45E538B363B9}"/>
    <cellStyle name="Comma 16 2 3 3 3" xfId="13289" xr:uid="{4491F1FE-95FA-40C0-BD5C-7E02ADB24CF1}"/>
    <cellStyle name="Comma 16 2 3 3 3 2" xfId="35342" xr:uid="{D0370BA4-2609-4CA9-BB2B-3F4D88EE701C}"/>
    <cellStyle name="Comma 16 2 3 3 4" xfId="13290" xr:uid="{AA64F9FF-B4A0-4168-B18D-1E59A931A888}"/>
    <cellStyle name="Comma 16 2 3 3 4 2" xfId="35343" xr:uid="{043F738F-9F2B-4EAC-B1F4-94AE27B698C7}"/>
    <cellStyle name="Comma 16 2 3 3 5" xfId="51619" xr:uid="{E450E295-372D-4DB1-BB24-38971E763DF2}"/>
    <cellStyle name="Comma 16 2 3 3 6" xfId="35337" xr:uid="{8F363CA0-D967-4B7C-84B5-E04959A805F5}"/>
    <cellStyle name="Comma 16 2 3 4" xfId="3566" xr:uid="{7EB29ACD-2710-4CD0-A91A-771E59D463E3}"/>
    <cellStyle name="Comma 16 2 3 4 2" xfId="13291" xr:uid="{73B1FF63-8A0B-45DC-973A-9554A00BBB24}"/>
    <cellStyle name="Comma 16 2 3 4 2 2" xfId="35345" xr:uid="{EE387769-5FD5-4AE0-A059-CD7EEF6B65C6}"/>
    <cellStyle name="Comma 16 2 3 4 3" xfId="13292" xr:uid="{29E87430-7A7E-4BC2-BB5C-4F529E328789}"/>
    <cellStyle name="Comma 16 2 3 4 3 2" xfId="35346" xr:uid="{A23D5202-435E-4E52-80E8-F8F069AB5ACA}"/>
    <cellStyle name="Comma 16 2 3 4 4" xfId="13293" xr:uid="{8022C39E-20F6-4163-85EC-FADBC66BC7F5}"/>
    <cellStyle name="Comma 16 2 3 4 4 2" xfId="35347" xr:uid="{F6769EEE-AA6E-4136-8F2D-468C177A546C}"/>
    <cellStyle name="Comma 16 2 3 4 5" xfId="53653" xr:uid="{E1686996-180F-4428-8532-0659E954207A}"/>
    <cellStyle name="Comma 16 2 3 4 6" xfId="35344" xr:uid="{A9907674-BCAE-49E4-87CE-CA692D160CB2}"/>
    <cellStyle name="Comma 16 2 3 5" xfId="4239" xr:uid="{787E3C64-D158-444D-A85B-4C217E15015E}"/>
    <cellStyle name="Comma 16 2 3 5 2" xfId="13294" xr:uid="{EBC9B5C1-CA4F-4FF3-8588-1C18F5AD4265}"/>
    <cellStyle name="Comma 16 2 3 5 2 2" xfId="35349" xr:uid="{986FA802-3F21-4296-8E0E-788D4386915C}"/>
    <cellStyle name="Comma 16 2 3 5 3" xfId="13295" xr:uid="{F4043A3D-4C3D-435B-9685-6432C004151B}"/>
    <cellStyle name="Comma 16 2 3 5 3 2" xfId="35350" xr:uid="{05BFEB06-D7D9-4DAA-B306-4B0134BC922B}"/>
    <cellStyle name="Comma 16 2 3 5 4" xfId="13296" xr:uid="{3C3F13F1-21F4-456C-B9DE-8489142E9BB4}"/>
    <cellStyle name="Comma 16 2 3 5 4 2" xfId="35351" xr:uid="{95CC9E69-A8C7-452F-91AD-E19870457198}"/>
    <cellStyle name="Comma 16 2 3 5 5" xfId="54326" xr:uid="{ADF4DA3E-3528-47FE-9D41-309DBDFB2CE6}"/>
    <cellStyle name="Comma 16 2 3 5 6" xfId="35348" xr:uid="{BC7541F4-4E93-4CB7-A203-D9D3713651C7}"/>
    <cellStyle name="Comma 16 2 3 6" xfId="2053" xr:uid="{3BB39E58-85C9-4FEB-AE05-9D124B21B4CA}"/>
    <cellStyle name="Comma 16 2 3 6 2" xfId="13298" xr:uid="{209ABBDE-7449-47A8-95C9-92A86E85D521}"/>
    <cellStyle name="Comma 16 2 3 6 2 2" xfId="35353" xr:uid="{EC5DBC43-719D-42EC-8443-7F779FD932BB}"/>
    <cellStyle name="Comma 16 2 3 6 3" xfId="13299" xr:uid="{BA97B939-8593-4A1F-8E3B-90BAE23FAD72}"/>
    <cellStyle name="Comma 16 2 3 6 3 2" xfId="35354" xr:uid="{AE8FC927-7EDA-4378-84D0-7378F078F4D9}"/>
    <cellStyle name="Comma 16 2 3 6 4" xfId="13300" xr:uid="{64313726-D4DF-4E9B-BBEC-15650F8AF47B}"/>
    <cellStyle name="Comma 16 2 3 6 4 2" xfId="35355" xr:uid="{B3799715-4E04-45B0-BA33-B4167CE82D22}"/>
    <cellStyle name="Comma 16 2 3 6 5" xfId="52142" xr:uid="{22471542-4A56-4B0D-8FF4-FF24D4588C94}"/>
    <cellStyle name="Comma 16 2 3 6 6" xfId="35352" xr:uid="{837F7243-730D-4662-81A1-FF7BB48E61E8}"/>
    <cellStyle name="Comma 16 2 3 6 7" xfId="13297" xr:uid="{F5BC1C12-0CB8-487C-B8C8-4037694614DD}"/>
    <cellStyle name="Comma 16 2 3 7" xfId="13301" xr:uid="{BA3FFD4E-F3EA-407C-962C-5679942C1765}"/>
    <cellStyle name="Comma 16 2 3 7 2" xfId="35356" xr:uid="{BD6C0208-E263-4BD6-B24C-61662E0086E6}"/>
    <cellStyle name="Comma 16 2 3 8" xfId="13302" xr:uid="{3AB2D5CA-C1F4-4FE8-AA54-AAA09FF309CC}"/>
    <cellStyle name="Comma 16 2 3 8 2" xfId="35357" xr:uid="{8E90F108-15BD-42E1-B051-E26D08E0F5ED}"/>
    <cellStyle name="Comma 16 2 3 9" xfId="50622" xr:uid="{309CAF30-0F11-4D20-B7E2-D2931331141E}"/>
    <cellStyle name="Comma 16 2 4" xfId="785" xr:uid="{F7612256-EC46-483A-9BA7-6542D750840E}"/>
    <cellStyle name="Comma 16 2 4 2" xfId="4488" xr:uid="{BBFB707A-9A28-4C63-8488-E0D52B0E1EE3}"/>
    <cellStyle name="Comma 16 2 4 2 2" xfId="13303" xr:uid="{6FEDE167-3769-46CD-8565-59025700FBEA}"/>
    <cellStyle name="Comma 16 2 4 2 2 2" xfId="35360" xr:uid="{73D96350-95B0-49FA-8019-68423A8D9A80}"/>
    <cellStyle name="Comma 16 2 4 2 3" xfId="13304" xr:uid="{39F5184A-0B87-483B-A5B4-251DEA8CBBFC}"/>
    <cellStyle name="Comma 16 2 4 2 3 2" xfId="35361" xr:uid="{684D8A46-C98A-450E-9FFC-27E423F8BE37}"/>
    <cellStyle name="Comma 16 2 4 2 4" xfId="13305" xr:uid="{C0940336-69BF-4942-9E8A-66E435148CC1}"/>
    <cellStyle name="Comma 16 2 4 2 4 2" xfId="35362" xr:uid="{3326DEA4-4091-47A4-8F3C-58549A05203D}"/>
    <cellStyle name="Comma 16 2 4 2 5" xfId="54575" xr:uid="{687BF39C-7E50-4152-9A6C-8594F7E1F118}"/>
    <cellStyle name="Comma 16 2 4 2 6" xfId="35359" xr:uid="{BAFF3DC1-78EC-4869-8785-9FD72C9C3313}"/>
    <cellStyle name="Comma 16 2 4 3" xfId="2823" xr:uid="{A295DE4D-F1C6-4BB1-A820-227299BCD7EC}"/>
    <cellStyle name="Comma 16 2 4 3 2" xfId="13307" xr:uid="{2F3C5223-7585-4AC3-8F8D-A23E2D5CE692}"/>
    <cellStyle name="Comma 16 2 4 3 2 2" xfId="35364" xr:uid="{9FA1BDD0-BF6A-4E46-9813-014C6925A4F6}"/>
    <cellStyle name="Comma 16 2 4 3 3" xfId="13308" xr:uid="{66CFF4B3-4A51-4437-96E7-1C8C7257EB14}"/>
    <cellStyle name="Comma 16 2 4 3 3 2" xfId="35365" xr:uid="{8569A6F8-00ED-4ED3-A248-EFD6F5B2172A}"/>
    <cellStyle name="Comma 16 2 4 3 4" xfId="13309" xr:uid="{3F1D08C2-5780-4230-A8F6-42812BB3BAB1}"/>
    <cellStyle name="Comma 16 2 4 3 4 2" xfId="35366" xr:uid="{26F6165E-FB4E-49C7-917A-07DE410A46B5}"/>
    <cellStyle name="Comma 16 2 4 3 5" xfId="52910" xr:uid="{A3E36652-E062-4B55-968B-CB4C9E04FDD2}"/>
    <cellStyle name="Comma 16 2 4 3 6" xfId="35363" xr:uid="{FF044134-3AB0-486E-B4D5-F0F5FD3106E1}"/>
    <cellStyle name="Comma 16 2 4 3 7" xfId="13306" xr:uid="{799BD0EA-11E1-4E60-9E1A-39ADB582F49B}"/>
    <cellStyle name="Comma 16 2 4 4" xfId="13310" xr:uid="{EB4845C5-1B2F-4B7B-96B9-2A52B0946312}"/>
    <cellStyle name="Comma 16 2 4 4 2" xfId="35367" xr:uid="{0FF36019-B945-456F-B2C4-C626E6D0B1CD}"/>
    <cellStyle name="Comma 16 2 4 5" xfId="13311" xr:uid="{BB4D143B-B1D7-4DC7-8396-BDC82DF8C63B}"/>
    <cellStyle name="Comma 16 2 4 5 2" xfId="35368" xr:uid="{5B205BDB-B9CA-4A30-A86B-3E1FB6CDCB36}"/>
    <cellStyle name="Comma 16 2 4 6" xfId="50877" xr:uid="{A88605B5-B895-44DF-A83C-C6F1C34FD640}"/>
    <cellStyle name="Comma 16 2 4 7" xfId="35358" xr:uid="{020DDCCA-9F06-47CC-8D1B-28FBC78D0DDA}"/>
    <cellStyle name="Comma 16 2 5" xfId="1280" xr:uid="{48C3D982-38D2-4609-B5DC-09A7D73FB5CC}"/>
    <cellStyle name="Comma 16 2 5 2" xfId="2325" xr:uid="{CA2E1635-1781-4049-8359-58E604366A09}"/>
    <cellStyle name="Comma 16 2 5 2 2" xfId="13313" xr:uid="{C007A5A8-6FD7-49B0-90BB-2FC7B503BDF0}"/>
    <cellStyle name="Comma 16 2 5 2 2 2" xfId="35371" xr:uid="{6F9B399E-27E7-4800-9A73-43273E638463}"/>
    <cellStyle name="Comma 16 2 5 2 3" xfId="13314" xr:uid="{D5FE7AA3-527C-4237-8D0B-610E18330F6C}"/>
    <cellStyle name="Comma 16 2 5 2 3 2" xfId="35372" xr:uid="{89A7D9C5-22AD-431B-998D-71B52A4F4ABA}"/>
    <cellStyle name="Comma 16 2 5 2 4" xfId="13315" xr:uid="{E110A5C3-94BD-4B23-97DD-3684645B1E5A}"/>
    <cellStyle name="Comma 16 2 5 2 4 2" xfId="35373" xr:uid="{2FF9FBCE-F872-4C08-AA7B-9D209DBC829B}"/>
    <cellStyle name="Comma 16 2 5 2 5" xfId="52413" xr:uid="{D469F28B-94C3-4CB3-9E79-A79556B769E2}"/>
    <cellStyle name="Comma 16 2 5 2 6" xfId="35370" xr:uid="{BAB4258B-B795-406A-9FFE-A16BCD4C8119}"/>
    <cellStyle name="Comma 16 2 5 2 7" xfId="13312" xr:uid="{51663960-6EA7-4DF1-A015-FF2338120AC4}"/>
    <cellStyle name="Comma 16 2 5 3" xfId="13316" xr:uid="{CBE9518A-7ADB-44F8-99DF-9A0813277F39}"/>
    <cellStyle name="Comma 16 2 5 3 2" xfId="35374" xr:uid="{75C2BCE0-DA3A-4152-885E-AD1E9BF816DD}"/>
    <cellStyle name="Comma 16 2 5 4" xfId="13317" xr:uid="{B0A52A8D-03BF-4636-B4CB-B996FDE8AF31}"/>
    <cellStyle name="Comma 16 2 5 4 2" xfId="35375" xr:uid="{C71A4F3A-4902-4E6B-8DDD-C695B137005C}"/>
    <cellStyle name="Comma 16 2 5 5" xfId="51372" xr:uid="{52664278-F9AB-49EA-A4A4-76691878E168}"/>
    <cellStyle name="Comma 16 2 5 6" xfId="35369" xr:uid="{F351B669-47EC-4DBE-9324-E08C894D0EFA}"/>
    <cellStyle name="Comma 16 2 6" xfId="3317" xr:uid="{A1B10E84-C2B2-43A7-A02A-9CA1E343C833}"/>
    <cellStyle name="Comma 16 2 6 2" xfId="13318" xr:uid="{52AD7A98-61AE-422D-A7FA-909D6A302D8A}"/>
    <cellStyle name="Comma 16 2 6 2 2" xfId="35377" xr:uid="{CEFCF2E4-B838-421C-A7AC-B631B515433F}"/>
    <cellStyle name="Comma 16 2 6 3" xfId="13319" xr:uid="{C1A76E9C-4D50-44E4-99B2-D4516616D07B}"/>
    <cellStyle name="Comma 16 2 6 3 2" xfId="35378" xr:uid="{2BEC677A-FB9E-4A03-918E-14C25CF6CA06}"/>
    <cellStyle name="Comma 16 2 6 4" xfId="13320" xr:uid="{7C736DB7-1934-42B8-B254-5075DF81C593}"/>
    <cellStyle name="Comma 16 2 6 4 2" xfId="35379" xr:uid="{B4767D8C-4CF7-4EE6-BE3A-F20BC52573D2}"/>
    <cellStyle name="Comma 16 2 6 5" xfId="53404" xr:uid="{57829D35-432E-4EBE-9A17-39200DBB9D59}"/>
    <cellStyle name="Comma 16 2 6 6" xfId="35376" xr:uid="{EF232182-C16B-4344-B995-9B7378C9E770}"/>
    <cellStyle name="Comma 16 2 7" xfId="3903" xr:uid="{FE06C0DF-FAE9-433D-BF59-B9CD564AD0C5}"/>
    <cellStyle name="Comma 16 2 7 2" xfId="13321" xr:uid="{1992187B-A8E7-4181-82B7-890B31C87821}"/>
    <cellStyle name="Comma 16 2 7 2 2" xfId="35381" xr:uid="{F53F11A6-E98E-4F20-B182-27D4C5DCE5AE}"/>
    <cellStyle name="Comma 16 2 7 3" xfId="13322" xr:uid="{626BB38A-8EE9-4EEB-86FF-2003CF72123F}"/>
    <cellStyle name="Comma 16 2 7 3 2" xfId="35382" xr:uid="{9B52D428-3750-4E26-A04E-53EA34E11D4D}"/>
    <cellStyle name="Comma 16 2 7 4" xfId="13323" xr:uid="{C2C28456-3812-4B43-9FD4-7B519A46B1DB}"/>
    <cellStyle name="Comma 16 2 7 4 2" xfId="35383" xr:uid="{969B7A11-09C5-484A-B884-0ABDEA58BB24}"/>
    <cellStyle name="Comma 16 2 7 5" xfId="53990" xr:uid="{45C6F1D3-A90E-4C4D-B3C1-4D83CD2DE737}"/>
    <cellStyle name="Comma 16 2 7 6" xfId="35380" xr:uid="{802B0D68-1727-4A8D-BCCF-6212996C55B0}"/>
    <cellStyle name="Comma 16 2 8" xfId="1805" xr:uid="{E4DA2391-4D13-4A2B-9282-877DC4D01E84}"/>
    <cellStyle name="Comma 16 2 8 2" xfId="13325" xr:uid="{DAB57735-4F59-41C0-A5E6-09A5665EB4AA}"/>
    <cellStyle name="Comma 16 2 8 2 2" xfId="35385" xr:uid="{BECA02B3-CD39-45D6-8D3A-B37972D2FC09}"/>
    <cellStyle name="Comma 16 2 8 3" xfId="13326" xr:uid="{610280B4-E03B-4585-AADC-D9C004EEA320}"/>
    <cellStyle name="Comma 16 2 8 3 2" xfId="35386" xr:uid="{08AE5C18-1C23-4116-8F77-719D947A2BA6}"/>
    <cellStyle name="Comma 16 2 8 4" xfId="13327" xr:uid="{80EC55BE-09FA-409C-8F27-0203CD7DF3FF}"/>
    <cellStyle name="Comma 16 2 8 4 2" xfId="35387" xr:uid="{C33948BF-3586-48E4-8AF8-8D176FAECA88}"/>
    <cellStyle name="Comma 16 2 8 5" xfId="51894" xr:uid="{645D6393-DEFC-4FDD-AC52-6F120B2EFAE8}"/>
    <cellStyle name="Comma 16 2 8 6" xfId="35384" xr:uid="{A64225AF-6BF5-415B-A8AF-D04B3D81FBF7}"/>
    <cellStyle name="Comma 16 2 8 7" xfId="13324" xr:uid="{FC85D2E4-BB1F-49A5-915B-8A5A0BBDB393}"/>
    <cellStyle name="Comma 16 2 9" xfId="13328" xr:uid="{0EF15C04-17BF-4717-BA3C-5DB6EB32025B}"/>
    <cellStyle name="Comma 16 2 9 2" xfId="35388" xr:uid="{D4CDDC56-E33D-418C-B30B-6D0FDA0D1FA4}"/>
    <cellStyle name="Comma 16 3" xfId="2256" xr:uid="{2729B471-E218-4660-90D1-A648245E2190}"/>
    <cellStyle name="Comma 16 3 2" xfId="13329" xr:uid="{32541CE4-1C0C-48FD-BF06-1277337C524D}"/>
    <cellStyle name="Comma 16 3 2 2" xfId="35390" xr:uid="{1B556234-760C-438B-995C-84CF03C6C38E}"/>
    <cellStyle name="Comma 16 3 3" xfId="13330" xr:uid="{D907ED26-744F-492E-8279-C6F268DAE3DD}"/>
    <cellStyle name="Comma 16 3 3 2" xfId="35391" xr:uid="{8959A76F-A8EC-4C40-BD6D-91AB558D0A16}"/>
    <cellStyle name="Comma 16 3 4" xfId="13331" xr:uid="{C9D8C4E9-5117-4B74-9FED-C2764D6447AB}"/>
    <cellStyle name="Comma 16 3 4 2" xfId="35392" xr:uid="{2939DD11-3544-448B-B588-535C14DE57B4}"/>
    <cellStyle name="Comma 16 3 5" xfId="52344" xr:uid="{2AB92555-1F2D-41E7-A147-7EC86EC39DB1}"/>
    <cellStyle name="Comma 16 3 6" xfId="35389" xr:uid="{A764CD12-23A3-46A1-979B-567EC6C651AA}"/>
    <cellStyle name="Comma 16 4" xfId="3755" xr:uid="{5F723AB7-38E0-4018-B976-E4252B074D0C}"/>
    <cellStyle name="Comma 16 4 2" xfId="13332" xr:uid="{6CD66580-166F-480D-AFCA-4FEB434FA454}"/>
    <cellStyle name="Comma 16 4 2 2" xfId="35394" xr:uid="{157E96E4-F29D-4196-9E93-C2D08FE72BC5}"/>
    <cellStyle name="Comma 16 4 3" xfId="13333" xr:uid="{24C83182-89EF-42E6-ADBD-06E1E2587D34}"/>
    <cellStyle name="Comma 16 4 3 2" xfId="35395" xr:uid="{4E656EAF-FA36-48CC-A11D-F2B2F4FD14F9}"/>
    <cellStyle name="Comma 16 4 4" xfId="13334" xr:uid="{AAC28B19-31AF-498F-90CB-997022DF5EA5}"/>
    <cellStyle name="Comma 16 4 4 2" xfId="35396" xr:uid="{6230D3F5-5F18-41D1-8E0C-CB349C72C068}"/>
    <cellStyle name="Comma 16 4 5" xfId="53842" xr:uid="{7DF09732-2DE4-406C-A82C-3E73705B725B}"/>
    <cellStyle name="Comma 16 4 6" xfId="35393" xr:uid="{8FC6C374-2C5B-4B9B-AB6E-783AF55B7017}"/>
    <cellStyle name="Comma 16 5" xfId="3805" xr:uid="{DA872E63-68FD-4A23-AA9F-21A8BF5106D6}"/>
    <cellStyle name="Comma 16 5 2" xfId="13335" xr:uid="{A0B8051B-C940-4252-9DBE-E637A666AF33}"/>
    <cellStyle name="Comma 16 5 2 2" xfId="35398" xr:uid="{E9E8A831-76A8-407C-BAF0-AE1751D14622}"/>
    <cellStyle name="Comma 16 5 3" xfId="13336" xr:uid="{FCA5E265-E2F8-41B7-A24F-37768BFD2A51}"/>
    <cellStyle name="Comma 16 5 3 2" xfId="35399" xr:uid="{5AC047B3-D72A-4F10-AA2D-D80FA695AA7B}"/>
    <cellStyle name="Comma 16 5 4" xfId="13337" xr:uid="{3DD35027-7023-47F8-8597-E9726ECC06B8}"/>
    <cellStyle name="Comma 16 5 4 2" xfId="35400" xr:uid="{695DF372-4C68-47CA-A3B3-7721222ACBF3}"/>
    <cellStyle name="Comma 16 5 5" xfId="53892" xr:uid="{B5037FAB-CB00-4D42-83EA-0D93B19B49AC}"/>
    <cellStyle name="Comma 16 5 6" xfId="35397" xr:uid="{6B3556AA-F11A-4B86-9032-0A28DA70C6B2}"/>
    <cellStyle name="Comma 16 6" xfId="1736" xr:uid="{A6AD763B-C0B1-452E-8A78-E330657083F3}"/>
    <cellStyle name="Comma 16 6 2" xfId="13339" xr:uid="{9A938726-4237-417C-9EB9-1EE5C75A4680}"/>
    <cellStyle name="Comma 16 6 2 2" xfId="35402" xr:uid="{0FE2E00B-D714-493B-96E5-4ECB9D5723E9}"/>
    <cellStyle name="Comma 16 6 3" xfId="13340" xr:uid="{EEBEACB1-D9F2-4BC5-9D25-07A6BFAC5984}"/>
    <cellStyle name="Comma 16 6 3 2" xfId="35403" xr:uid="{AB4989FA-3DC8-456D-A32D-F42FF385DDC6}"/>
    <cellStyle name="Comma 16 6 4" xfId="13341" xr:uid="{4854646B-C03C-4A18-AADD-4A9A9CB114A4}"/>
    <cellStyle name="Comma 16 6 4 2" xfId="35404" xr:uid="{A3B2B03E-7A4D-424C-9664-0CECEEC1E7D3}"/>
    <cellStyle name="Comma 16 6 5" xfId="51825" xr:uid="{DBE8C6C1-E46B-4602-8C14-C1E781019B79}"/>
    <cellStyle name="Comma 16 6 6" xfId="35401" xr:uid="{63156EAA-0AED-4A02-BD8E-9AEBEBDD0602}"/>
    <cellStyle name="Comma 16 6 7" xfId="13338" xr:uid="{70C98D4F-77F3-4C8F-8447-D71F5D76153A}"/>
    <cellStyle name="Comma 16 7" xfId="13342" xr:uid="{7A911DD2-5F47-4472-A80C-CAD26705E930}"/>
    <cellStyle name="Comma 16 7 2" xfId="35405" xr:uid="{8DD95350-3331-4513-B724-FC210658E441}"/>
    <cellStyle name="Comma 16 8" xfId="13343" xr:uid="{4F97DA5E-ED43-454F-A975-E59469B4721E}"/>
    <cellStyle name="Comma 16 8 2" xfId="35406" xr:uid="{42FF48EC-EC2E-4A99-8A34-A832B60C9929}"/>
    <cellStyle name="Comma 16 9" xfId="50182" xr:uid="{38175828-FC9D-4D25-8150-D7C567A09C88}"/>
    <cellStyle name="Comma 17" xfId="83" xr:uid="{50A48A70-C154-4FCA-9790-00BCEA3E3051}"/>
    <cellStyle name="Comma 17 10" xfId="35407" xr:uid="{31979D85-3DDA-49DD-9E2D-FC001810CED8}"/>
    <cellStyle name="Comma 17 2" xfId="188" xr:uid="{638FA9EB-58AA-4C07-AA19-1D623BB23BF6}"/>
    <cellStyle name="Comma 17 2 10" xfId="13344" xr:uid="{EB083C22-D18E-449B-9253-802E35C790DA}"/>
    <cellStyle name="Comma 17 2 10 2" xfId="35409" xr:uid="{872BCF79-28AC-460D-9192-7E074E58F432}"/>
    <cellStyle name="Comma 17 2 11" xfId="50285" xr:uid="{780965D6-EB75-4C3C-AE2E-8B1965388D37}"/>
    <cellStyle name="Comma 17 2 12" xfId="35408" xr:uid="{D26953F0-ECC7-43D5-AD60-410B5F99C9E3}"/>
    <cellStyle name="Comma 17 2 2" xfId="376" xr:uid="{45BFF23D-1E92-4E4A-9214-A202B3E15F4D}"/>
    <cellStyle name="Comma 17 2 2 10" xfId="50472" xr:uid="{222FDB7F-D4BF-4615-8C83-8F6CD0087159}"/>
    <cellStyle name="Comma 17 2 2 11" xfId="35410" xr:uid="{A87A7575-EADD-43CF-B5AF-C644438A92C8}"/>
    <cellStyle name="Comma 17 2 2 2" xfId="652" xr:uid="{6C9F0B39-D382-4C94-8BE6-71D97A810515}"/>
    <cellStyle name="Comma 17 2 2 2 10" xfId="35411" xr:uid="{B0DAF65F-D202-4649-A23E-34F4FDA90FAD}"/>
    <cellStyle name="Comma 17 2 2 2 2" xfId="1157" xr:uid="{F201F5F5-EEDE-43C2-A513-28A14C00C6A2}"/>
    <cellStyle name="Comma 17 2 2 2 2 2" xfId="4860" xr:uid="{F888E844-1788-49D3-A751-A11458F8950D}"/>
    <cellStyle name="Comma 17 2 2 2 2 2 2" xfId="13345" xr:uid="{3313B21A-3652-484D-B692-A28E9E1D7490}"/>
    <cellStyle name="Comma 17 2 2 2 2 2 2 2" xfId="35414" xr:uid="{4F264E4D-6027-4C61-AA0A-721910AFD68E}"/>
    <cellStyle name="Comma 17 2 2 2 2 2 3" xfId="13346" xr:uid="{A8CED1CC-C95A-4D6F-9D2C-108FAA0A18B4}"/>
    <cellStyle name="Comma 17 2 2 2 2 2 3 2" xfId="35415" xr:uid="{B9320ECC-8434-46EB-9634-5013621FAA4F}"/>
    <cellStyle name="Comma 17 2 2 2 2 2 4" xfId="13347" xr:uid="{091733C5-D261-4C7F-9E0A-99002FC4D991}"/>
    <cellStyle name="Comma 17 2 2 2 2 2 4 2" xfId="35416" xr:uid="{101746A2-2185-485A-B40D-2348392A2009}"/>
    <cellStyle name="Comma 17 2 2 2 2 2 5" xfId="54947" xr:uid="{7329AF2A-E7B2-4DE7-88A2-4AD36F90AF72}"/>
    <cellStyle name="Comma 17 2 2 2 2 2 6" xfId="35413" xr:uid="{61BAD8D7-CED8-4DCF-A3D7-F9BC13E531C3}"/>
    <cellStyle name="Comma 17 2 2 2 2 3" xfId="3195" xr:uid="{F7D52226-14D7-4356-AA05-D821B72E3B16}"/>
    <cellStyle name="Comma 17 2 2 2 2 3 2" xfId="13349" xr:uid="{CAC4FC4C-7C38-43F4-9933-2FB78E1B0138}"/>
    <cellStyle name="Comma 17 2 2 2 2 3 2 2" xfId="35418" xr:uid="{292E9403-0658-40B2-B45F-0FE42A40FD30}"/>
    <cellStyle name="Comma 17 2 2 2 2 3 3" xfId="13350" xr:uid="{B9C9DC44-8F7C-425E-AD6F-03B2B71E3B85}"/>
    <cellStyle name="Comma 17 2 2 2 2 3 3 2" xfId="35419" xr:uid="{AC0CE6D0-918A-496D-ACD2-BE3A19629C5B}"/>
    <cellStyle name="Comma 17 2 2 2 2 3 4" xfId="13351" xr:uid="{A38424E8-0E98-4AF9-8524-CEEC2D8D6677}"/>
    <cellStyle name="Comma 17 2 2 2 2 3 4 2" xfId="35420" xr:uid="{91AFF591-8BFC-4674-9BFA-EC88864DDE9C}"/>
    <cellStyle name="Comma 17 2 2 2 2 3 5" xfId="53282" xr:uid="{3081EFA0-FBBF-4E16-A7DB-907483418684}"/>
    <cellStyle name="Comma 17 2 2 2 2 3 6" xfId="35417" xr:uid="{B14245A7-0685-4A5B-86E4-3800A21AAE9A}"/>
    <cellStyle name="Comma 17 2 2 2 2 3 7" xfId="13348" xr:uid="{A8D83A29-175A-4443-B570-940D50D697F5}"/>
    <cellStyle name="Comma 17 2 2 2 2 4" xfId="13352" xr:uid="{03DC84A6-D099-48E7-A7E4-2219FE45A1CB}"/>
    <cellStyle name="Comma 17 2 2 2 2 4 2" xfId="35421" xr:uid="{5E91D2EA-48FE-461A-A406-8AF102888129}"/>
    <cellStyle name="Comma 17 2 2 2 2 5" xfId="13353" xr:uid="{4A18F72B-3292-4934-8F2D-8267CA099FFC}"/>
    <cellStyle name="Comma 17 2 2 2 2 5 2" xfId="35422" xr:uid="{2CDB472C-72A3-4380-ACC7-0E568209D2F7}"/>
    <cellStyle name="Comma 17 2 2 2 2 6" xfId="51249" xr:uid="{46CE0FCE-3507-40A3-AF1D-F2948CAE0A96}"/>
    <cellStyle name="Comma 17 2 2 2 2 7" xfId="35412" xr:uid="{16DE4526-9727-4E2F-A5BC-ADCC46FD51CD}"/>
    <cellStyle name="Comma 17 2 2 2 3" xfId="1651" xr:uid="{ABD73965-638E-45DF-8936-869004436074}"/>
    <cellStyle name="Comma 17 2 2 2 3 2" xfId="2698" xr:uid="{0E33A32F-A580-4BC5-B513-B407EA3B4138}"/>
    <cellStyle name="Comma 17 2 2 2 3 2 2" xfId="13355" xr:uid="{9CF732FA-C135-4336-8DEE-BF0418C51AD0}"/>
    <cellStyle name="Comma 17 2 2 2 3 2 2 2" xfId="35425" xr:uid="{80DC0832-7B7F-4617-B0D1-D2EB34FC3CB6}"/>
    <cellStyle name="Comma 17 2 2 2 3 2 3" xfId="13356" xr:uid="{09FEB822-3647-46F2-AEAD-C6DA530FDBD8}"/>
    <cellStyle name="Comma 17 2 2 2 3 2 3 2" xfId="35426" xr:uid="{DEFE6F75-2909-44A2-9450-C11DE927BE1B}"/>
    <cellStyle name="Comma 17 2 2 2 3 2 4" xfId="13357" xr:uid="{DBFBC377-F8B8-4EED-9E84-F1D87CB5D1CE}"/>
    <cellStyle name="Comma 17 2 2 2 3 2 4 2" xfId="35427" xr:uid="{5ABFA1D6-32D6-47CD-8889-FC3C16304CA4}"/>
    <cellStyle name="Comma 17 2 2 2 3 2 5" xfId="52786" xr:uid="{6FE816B7-9DBD-4176-AA07-2B848A879063}"/>
    <cellStyle name="Comma 17 2 2 2 3 2 6" xfId="35424" xr:uid="{86572298-0268-4D5A-A62B-ED7C848E32A7}"/>
    <cellStyle name="Comma 17 2 2 2 3 2 7" xfId="13354" xr:uid="{29A2E139-FDD7-4073-904E-997C09D7322B}"/>
    <cellStyle name="Comma 17 2 2 2 3 3" xfId="13358" xr:uid="{9AFBCCF1-8486-41FF-9A25-B9568B2BDA31}"/>
    <cellStyle name="Comma 17 2 2 2 3 3 2" xfId="35428" xr:uid="{DE7CA5C2-D831-4199-BEEA-13C3C2EF60D0}"/>
    <cellStyle name="Comma 17 2 2 2 3 4" xfId="13359" xr:uid="{8F35CB49-1E45-401A-845F-05B0B3BFCFAB}"/>
    <cellStyle name="Comma 17 2 2 2 3 4 2" xfId="35429" xr:uid="{320BBC77-5418-4FAB-A9E0-79E13BBC990E}"/>
    <cellStyle name="Comma 17 2 2 2 3 5" xfId="51743" xr:uid="{B29D6009-2545-4A77-AB22-CFEE1A167310}"/>
    <cellStyle name="Comma 17 2 2 2 3 6" xfId="35423" xr:uid="{876FAD92-56B8-4314-9199-D9E530B1D414}"/>
    <cellStyle name="Comma 17 2 2 2 4" xfId="3690" xr:uid="{2B959A08-D16F-4087-B2E1-CC9B6AC350CA}"/>
    <cellStyle name="Comma 17 2 2 2 4 2" xfId="13360" xr:uid="{85C241F3-CAF7-4815-A6DC-82AEC62C1194}"/>
    <cellStyle name="Comma 17 2 2 2 4 2 2" xfId="35431" xr:uid="{D6284A06-DFCD-4499-A5EC-7667F20C61BB}"/>
    <cellStyle name="Comma 17 2 2 2 4 3" xfId="13361" xr:uid="{7A90CF36-0464-4E1B-A899-C499970B2A4E}"/>
    <cellStyle name="Comma 17 2 2 2 4 3 2" xfId="35432" xr:uid="{3B720BED-EF6C-4572-BC7A-C9D45C1AF2D7}"/>
    <cellStyle name="Comma 17 2 2 2 4 4" xfId="13362" xr:uid="{0D82B409-DA28-4619-B3BD-FB0F3231AEEB}"/>
    <cellStyle name="Comma 17 2 2 2 4 4 2" xfId="35433" xr:uid="{7F43FA09-240B-4ACC-99F6-CC58C4B03597}"/>
    <cellStyle name="Comma 17 2 2 2 4 5" xfId="53777" xr:uid="{EC04EEBC-6F9E-4C29-A697-8F9C50E458CA}"/>
    <cellStyle name="Comma 17 2 2 2 4 6" xfId="35430" xr:uid="{F54132B6-A397-4926-B7B1-9B4B63586FC4}"/>
    <cellStyle name="Comma 17 2 2 2 5" xfId="4363" xr:uid="{F05CA68D-6ACC-4A4B-A4DD-E310FE2F0FEA}"/>
    <cellStyle name="Comma 17 2 2 2 5 2" xfId="13363" xr:uid="{12EEBC4D-C64A-4B3E-9573-9B70FB66BD3B}"/>
    <cellStyle name="Comma 17 2 2 2 5 2 2" xfId="35435" xr:uid="{95009203-7C65-4741-834B-EF532AAC4803}"/>
    <cellStyle name="Comma 17 2 2 2 5 3" xfId="13364" xr:uid="{EB908BE4-71AD-42F5-928F-B95C500965CC}"/>
    <cellStyle name="Comma 17 2 2 2 5 3 2" xfId="35436" xr:uid="{001C2E9E-F5CF-4615-A585-5529443E739D}"/>
    <cellStyle name="Comma 17 2 2 2 5 4" xfId="13365" xr:uid="{F2A68CF8-5FEE-435C-A7C8-F0F7B6D7157E}"/>
    <cellStyle name="Comma 17 2 2 2 5 4 2" xfId="35437" xr:uid="{E65A1C26-76FA-4556-A8CB-F10E4F53C901}"/>
    <cellStyle name="Comma 17 2 2 2 5 5" xfId="54450" xr:uid="{B424931A-4064-4F3D-B261-BD86B02382D6}"/>
    <cellStyle name="Comma 17 2 2 2 5 6" xfId="35434" xr:uid="{A00609A6-FEF4-4001-8881-66CC6509E5D6}"/>
    <cellStyle name="Comma 17 2 2 2 6" xfId="2177" xr:uid="{0191B749-4BD6-4D80-B994-1F4C4020D466}"/>
    <cellStyle name="Comma 17 2 2 2 6 2" xfId="13367" xr:uid="{5582AF64-3A23-4B58-AA7A-3BA89FB56331}"/>
    <cellStyle name="Comma 17 2 2 2 6 2 2" xfId="35439" xr:uid="{56FAD6A8-C35B-449A-938E-479FFF27036D}"/>
    <cellStyle name="Comma 17 2 2 2 6 3" xfId="13368" xr:uid="{217C9B0B-DB14-4BFC-874A-DACACC5E0F92}"/>
    <cellStyle name="Comma 17 2 2 2 6 3 2" xfId="35440" xr:uid="{7CBA52B7-80F3-4B87-9277-70188C612B24}"/>
    <cellStyle name="Comma 17 2 2 2 6 4" xfId="13369" xr:uid="{E16CFC42-39B9-44EF-B130-A158E1B33687}"/>
    <cellStyle name="Comma 17 2 2 2 6 4 2" xfId="35441" xr:uid="{020012CA-85D9-4E20-AC26-D1CEFA58BAAA}"/>
    <cellStyle name="Comma 17 2 2 2 6 5" xfId="52266" xr:uid="{FFD8E472-2B52-4E0A-A781-8CAF538DC032}"/>
    <cellStyle name="Comma 17 2 2 2 6 6" xfId="35438" xr:uid="{DA21DB95-987B-47AC-976B-821B9CB5AE33}"/>
    <cellStyle name="Comma 17 2 2 2 6 7" xfId="13366" xr:uid="{97E6B79F-5381-40FB-A01F-365306CBA81B}"/>
    <cellStyle name="Comma 17 2 2 2 7" xfId="13370" xr:uid="{4C95D923-1EE1-47F8-AD16-2212E9B40AFF}"/>
    <cellStyle name="Comma 17 2 2 2 7 2" xfId="35442" xr:uid="{92A4FE32-B3B9-4F3D-AC2D-68609E24FC68}"/>
    <cellStyle name="Comma 17 2 2 2 8" xfId="13371" xr:uid="{D120551C-6346-4022-AAE3-E0860B6F7E3E}"/>
    <cellStyle name="Comma 17 2 2 2 8 2" xfId="35443" xr:uid="{6EC2FF22-DD20-47B1-9CFB-4CD4FC547E73}"/>
    <cellStyle name="Comma 17 2 2 2 9" xfId="50746" xr:uid="{1A7676BC-97DA-4C5C-900B-2EEB4A0557A2}"/>
    <cellStyle name="Comma 17 2 2 3" xfId="909" xr:uid="{596E7D2B-1FC3-439C-B370-B3C5371191CE}"/>
    <cellStyle name="Comma 17 2 2 3 2" xfId="4612" xr:uid="{191F5293-8856-4313-886B-B38BC8064A01}"/>
    <cellStyle name="Comma 17 2 2 3 2 2" xfId="13372" xr:uid="{FC1C682C-18A9-4152-984C-9355B1AB4D05}"/>
    <cellStyle name="Comma 17 2 2 3 2 2 2" xfId="35446" xr:uid="{4DC97950-89D5-4056-A86F-F1E533BC8629}"/>
    <cellStyle name="Comma 17 2 2 3 2 3" xfId="13373" xr:uid="{A003FE95-9945-4ED1-9627-F60BA2FF15F0}"/>
    <cellStyle name="Comma 17 2 2 3 2 3 2" xfId="35447" xr:uid="{5042C3C5-0FA8-48BE-A443-BE6312E152AB}"/>
    <cellStyle name="Comma 17 2 2 3 2 4" xfId="13374" xr:uid="{DCAEB053-8666-4150-990F-1EE4248EEADF}"/>
    <cellStyle name="Comma 17 2 2 3 2 4 2" xfId="35448" xr:uid="{3FA39D16-89A1-4FA5-8F0F-6358BC12268A}"/>
    <cellStyle name="Comma 17 2 2 3 2 5" xfId="54699" xr:uid="{02DA292D-6C97-44D2-B2A9-1BF7EEDC6B1F}"/>
    <cellStyle name="Comma 17 2 2 3 2 6" xfId="35445" xr:uid="{710BF2A9-492E-4471-B3F5-A72151B39E9A}"/>
    <cellStyle name="Comma 17 2 2 3 3" xfId="2947" xr:uid="{5C5F9A13-28BB-4548-8338-C0C798790217}"/>
    <cellStyle name="Comma 17 2 2 3 3 2" xfId="13376" xr:uid="{3102359D-B2E7-4807-A520-3334EF66C19B}"/>
    <cellStyle name="Comma 17 2 2 3 3 2 2" xfId="35450" xr:uid="{B335F7F6-87F9-4BAE-B257-335C8E982A78}"/>
    <cellStyle name="Comma 17 2 2 3 3 3" xfId="13377" xr:uid="{DDDD5DDD-6386-47F7-AFAD-AFB32B962DC8}"/>
    <cellStyle name="Comma 17 2 2 3 3 3 2" xfId="35451" xr:uid="{37B49BAF-4F66-4060-8513-35D3B540BD52}"/>
    <cellStyle name="Comma 17 2 2 3 3 4" xfId="13378" xr:uid="{2CE4FA01-97D5-490D-80A2-E2B982662D53}"/>
    <cellStyle name="Comma 17 2 2 3 3 4 2" xfId="35452" xr:uid="{7A3AFD10-08FF-4ADC-A8BA-F6E359A12655}"/>
    <cellStyle name="Comma 17 2 2 3 3 5" xfId="53034" xr:uid="{C8BD145E-D91E-46F8-8C3C-19A0E3838DD9}"/>
    <cellStyle name="Comma 17 2 2 3 3 6" xfId="35449" xr:uid="{542FAD9C-EC62-49C3-9D40-73AA4CADEB7D}"/>
    <cellStyle name="Comma 17 2 2 3 3 7" xfId="13375" xr:uid="{7C1BA75C-6D9A-48E7-A9E7-EF51E3AD3DD1}"/>
    <cellStyle name="Comma 17 2 2 3 4" xfId="13379" xr:uid="{3BA9AAE1-82FB-4652-9C21-EAB8688A8952}"/>
    <cellStyle name="Comma 17 2 2 3 4 2" xfId="35453" xr:uid="{C8496649-475D-4338-9BC2-992C5834DD62}"/>
    <cellStyle name="Comma 17 2 2 3 5" xfId="13380" xr:uid="{58D50F12-0864-4E1F-A14C-730F74E69004}"/>
    <cellStyle name="Comma 17 2 2 3 5 2" xfId="35454" xr:uid="{038A5471-3AE4-48AF-9532-21DC558DB256}"/>
    <cellStyle name="Comma 17 2 2 3 6" xfId="51001" xr:uid="{AE81185D-A7FE-4E1A-968C-DAEEDB38A67F}"/>
    <cellStyle name="Comma 17 2 2 3 7" xfId="35444" xr:uid="{1B04513A-522A-458E-8EE0-925B0A7F301E}"/>
    <cellStyle name="Comma 17 2 2 4" xfId="1404" xr:uid="{0652A954-E390-4004-A275-F59760641FF9}"/>
    <cellStyle name="Comma 17 2 2 4 2" xfId="2450" xr:uid="{15CCA37E-5391-4D02-A6B6-E502021829A0}"/>
    <cellStyle name="Comma 17 2 2 4 2 2" xfId="13382" xr:uid="{EFC429FE-12C8-4611-97EE-2282610CB5ED}"/>
    <cellStyle name="Comma 17 2 2 4 2 2 2" xfId="35457" xr:uid="{210C8980-156D-48E1-B2FB-DFACBC1A296C}"/>
    <cellStyle name="Comma 17 2 2 4 2 3" xfId="13383" xr:uid="{906DE5F8-5EF6-42A6-B51A-1D67F80257E1}"/>
    <cellStyle name="Comma 17 2 2 4 2 3 2" xfId="35458" xr:uid="{9A9FAD36-7733-4E43-934E-EC6895456045}"/>
    <cellStyle name="Comma 17 2 2 4 2 4" xfId="13384" xr:uid="{C51A919D-1BB9-4FA9-853E-5E9413E29E8D}"/>
    <cellStyle name="Comma 17 2 2 4 2 4 2" xfId="35459" xr:uid="{E597D6EE-794F-4126-8C2A-C9FF35D55271}"/>
    <cellStyle name="Comma 17 2 2 4 2 5" xfId="52538" xr:uid="{65B7AC45-FD5B-4851-9AC8-2172F4A73BD3}"/>
    <cellStyle name="Comma 17 2 2 4 2 6" xfId="35456" xr:uid="{3FA29F91-A445-4E99-9A0E-F24A299E5393}"/>
    <cellStyle name="Comma 17 2 2 4 2 7" xfId="13381" xr:uid="{019BC579-1CEC-4F35-9EBE-32404F96B184}"/>
    <cellStyle name="Comma 17 2 2 4 3" xfId="13385" xr:uid="{F5ED069F-24F8-49CA-A9AD-F9816200BB4A}"/>
    <cellStyle name="Comma 17 2 2 4 3 2" xfId="35460" xr:uid="{F274014E-0B6F-4B6D-8DCF-B6D2900F2D49}"/>
    <cellStyle name="Comma 17 2 2 4 4" xfId="13386" xr:uid="{68DC5BD8-71A2-4C83-9F27-1A385DD1D856}"/>
    <cellStyle name="Comma 17 2 2 4 4 2" xfId="35461" xr:uid="{498B701D-A5A2-407B-A97C-452188DE6DF8}"/>
    <cellStyle name="Comma 17 2 2 4 5" xfId="51496" xr:uid="{0D64CD99-FA98-46AC-8EDA-2DF47E413469}"/>
    <cellStyle name="Comma 17 2 2 4 6" xfId="35455" xr:uid="{EB76E823-8796-4243-8397-B4D6228B543D}"/>
    <cellStyle name="Comma 17 2 2 5" xfId="3441" xr:uid="{36E58904-4192-4104-B8CD-454C2F77CA99}"/>
    <cellStyle name="Comma 17 2 2 5 2" xfId="13387" xr:uid="{536BF454-B1FA-41BE-812B-DB1E2FA3DE98}"/>
    <cellStyle name="Comma 17 2 2 5 2 2" xfId="35463" xr:uid="{F58CD806-D479-4BAE-999A-90756C91C965}"/>
    <cellStyle name="Comma 17 2 2 5 3" xfId="13388" xr:uid="{27008C90-0278-4949-94D1-81B343B6D66F}"/>
    <cellStyle name="Comma 17 2 2 5 3 2" xfId="35464" xr:uid="{5EE92336-D976-415D-8AEC-86CB2667AC0C}"/>
    <cellStyle name="Comma 17 2 2 5 4" xfId="13389" xr:uid="{66120FDB-6C8C-4602-A88F-3D8844AEED07}"/>
    <cellStyle name="Comma 17 2 2 5 4 2" xfId="35465" xr:uid="{6C66E9B3-248F-439B-B953-97EC0877C266}"/>
    <cellStyle name="Comma 17 2 2 5 5" xfId="53528" xr:uid="{1B156226-2720-46E5-A400-51BC9C64F8D8}"/>
    <cellStyle name="Comma 17 2 2 5 6" xfId="35462" xr:uid="{00869A64-C97F-4B8B-BD94-5763BF51326B}"/>
    <cellStyle name="Comma 17 2 2 6" xfId="4090" xr:uid="{A3500600-EE4A-433D-BCE9-09EC3ED9A5C8}"/>
    <cellStyle name="Comma 17 2 2 6 2" xfId="13390" xr:uid="{CB5B1204-6E83-40BC-B3A3-F8EA546ADEF4}"/>
    <cellStyle name="Comma 17 2 2 6 2 2" xfId="35467" xr:uid="{36CC3BB2-3D40-4D1A-8E7A-A94C649FE0B4}"/>
    <cellStyle name="Comma 17 2 2 6 3" xfId="13391" xr:uid="{8C3D200C-24D2-4C1A-AE10-1944F6D82ED1}"/>
    <cellStyle name="Comma 17 2 2 6 3 2" xfId="35468" xr:uid="{07C24F11-30BB-4D89-A46D-B9DBFB12676D}"/>
    <cellStyle name="Comma 17 2 2 6 4" xfId="13392" xr:uid="{6B03AB04-9B6E-45AB-9767-0149331724E5}"/>
    <cellStyle name="Comma 17 2 2 6 4 2" xfId="35469" xr:uid="{3BC0DADF-5A7B-4A4E-82C7-0E6320FA8FE1}"/>
    <cellStyle name="Comma 17 2 2 6 5" xfId="54177" xr:uid="{0653B333-4A60-4B93-AA98-1B3AF18EBF5B}"/>
    <cellStyle name="Comma 17 2 2 6 6" xfId="35466" xr:uid="{A6779A9A-2CC5-4025-851A-F641522751C3}"/>
    <cellStyle name="Comma 17 2 2 7" xfId="1930" xr:uid="{C1E5A4A1-2143-46E7-92DB-80CAAB8C6282}"/>
    <cellStyle name="Comma 17 2 2 7 2" xfId="13394" xr:uid="{4489F49C-F28D-454C-9FD6-18C7BD175739}"/>
    <cellStyle name="Comma 17 2 2 7 2 2" xfId="35471" xr:uid="{8307D212-9935-460F-860C-E3F477CF7959}"/>
    <cellStyle name="Comma 17 2 2 7 3" xfId="13395" xr:uid="{AF7DA8DF-A4C3-4158-8B41-47F2BD5E6363}"/>
    <cellStyle name="Comma 17 2 2 7 3 2" xfId="35472" xr:uid="{490E9C04-98A5-4447-AB76-6332F83DA6D9}"/>
    <cellStyle name="Comma 17 2 2 7 4" xfId="13396" xr:uid="{3806DA7D-0087-4FB2-9C76-6401B0467352}"/>
    <cellStyle name="Comma 17 2 2 7 4 2" xfId="35473" xr:uid="{90B4694E-72AA-4DA7-A412-339FB0ED69CA}"/>
    <cellStyle name="Comma 17 2 2 7 5" xfId="52019" xr:uid="{0AA5FC9D-902B-4B03-87F3-1754F22B7216}"/>
    <cellStyle name="Comma 17 2 2 7 6" xfId="35470" xr:uid="{C9D2B552-2440-4618-A558-6BF3861DE446}"/>
    <cellStyle name="Comma 17 2 2 7 7" xfId="13393" xr:uid="{3491B343-F538-4691-84B3-33F3A373EF8F}"/>
    <cellStyle name="Comma 17 2 2 8" xfId="13397" xr:uid="{75EC2A81-93F2-44AC-8814-641750B46A74}"/>
    <cellStyle name="Comma 17 2 2 8 2" xfId="35474" xr:uid="{EE7C9832-8690-4AA4-9532-4B28BFB00113}"/>
    <cellStyle name="Comma 17 2 2 9" xfId="13398" xr:uid="{094456F9-B733-4562-BD95-7E7D57736C75}"/>
    <cellStyle name="Comma 17 2 2 9 2" xfId="35475" xr:uid="{32FB6AFE-18A2-4B85-87D9-18871E8B01F7}"/>
    <cellStyle name="Comma 17 2 3" xfId="529" xr:uid="{16D2B71F-0262-4FBB-95FC-7D950125D86D}"/>
    <cellStyle name="Comma 17 2 3 10" xfId="35476" xr:uid="{90D21BF2-E474-4880-A169-E6D681917A4B}"/>
    <cellStyle name="Comma 17 2 3 2" xfId="1034" xr:uid="{12CBA414-17C9-43BF-B0B8-BA8A5137C8C7}"/>
    <cellStyle name="Comma 17 2 3 2 2" xfId="4737" xr:uid="{C735D811-5889-4D64-BBEA-450D8487812C}"/>
    <cellStyle name="Comma 17 2 3 2 2 2" xfId="13399" xr:uid="{AEF726BA-E697-4F26-B906-18208BF24C74}"/>
    <cellStyle name="Comma 17 2 3 2 2 2 2" xfId="35479" xr:uid="{0CC011EE-AD1C-48CF-A317-38F2107C62B0}"/>
    <cellStyle name="Comma 17 2 3 2 2 3" xfId="13400" xr:uid="{68D0516E-35F9-4942-B805-10C46E8B2FAC}"/>
    <cellStyle name="Comma 17 2 3 2 2 3 2" xfId="35480" xr:uid="{18C3C932-A4D6-4754-A1A3-28F52AFD439B}"/>
    <cellStyle name="Comma 17 2 3 2 2 4" xfId="13401" xr:uid="{E36BE25A-216A-4A47-81DB-6943EDF346CD}"/>
    <cellStyle name="Comma 17 2 3 2 2 4 2" xfId="35481" xr:uid="{A0A00BA7-53F7-4A79-92A3-098319C204F0}"/>
    <cellStyle name="Comma 17 2 3 2 2 5" xfId="54824" xr:uid="{C3682C5C-20A1-439A-B87B-9B4202B1A14E}"/>
    <cellStyle name="Comma 17 2 3 2 2 6" xfId="35478" xr:uid="{B1585BF9-1F52-4DEA-BF86-ED3983B7BB9E}"/>
    <cellStyle name="Comma 17 2 3 2 3" xfId="3072" xr:uid="{1364D6F7-EBD1-4011-A117-A2C7F495E95F}"/>
    <cellStyle name="Comma 17 2 3 2 3 2" xfId="13403" xr:uid="{5C187190-8319-4A80-837D-9DC430E48E76}"/>
    <cellStyle name="Comma 17 2 3 2 3 2 2" xfId="35483" xr:uid="{5FD3DCE0-6B99-4B1B-BF36-33CD1B457B0A}"/>
    <cellStyle name="Comma 17 2 3 2 3 3" xfId="13404" xr:uid="{4BB5DBE9-3072-4EC5-A559-838EA16CBC01}"/>
    <cellStyle name="Comma 17 2 3 2 3 3 2" xfId="35484" xr:uid="{B597534C-4C8C-4CD2-A7B5-3D1D9B994990}"/>
    <cellStyle name="Comma 17 2 3 2 3 4" xfId="13405" xr:uid="{7813916F-4524-43DB-AC43-E070E4140B9B}"/>
    <cellStyle name="Comma 17 2 3 2 3 4 2" xfId="35485" xr:uid="{4DC2A2A3-1DC2-4A4E-B26D-A5F74490EF24}"/>
    <cellStyle name="Comma 17 2 3 2 3 5" xfId="53159" xr:uid="{D53B8234-AE2B-49C1-A6E5-E098939ADE6B}"/>
    <cellStyle name="Comma 17 2 3 2 3 6" xfId="35482" xr:uid="{ED3884F0-0656-4786-A070-663EE235BE3C}"/>
    <cellStyle name="Comma 17 2 3 2 3 7" xfId="13402" xr:uid="{BB522D5F-9402-4763-B70C-274EF71F1E2A}"/>
    <cellStyle name="Comma 17 2 3 2 4" xfId="13406" xr:uid="{E0B69377-1525-4BF6-93FA-4C23B30EB9BF}"/>
    <cellStyle name="Comma 17 2 3 2 4 2" xfId="35486" xr:uid="{23EFFCBD-4224-4A51-9124-0D44B923BB11}"/>
    <cellStyle name="Comma 17 2 3 2 5" xfId="13407" xr:uid="{5763BCC0-1A71-4EB7-B18F-3B094D9D1704}"/>
    <cellStyle name="Comma 17 2 3 2 5 2" xfId="35487" xr:uid="{C3ED0B3B-B1CD-4C88-BE8E-93325B0D966B}"/>
    <cellStyle name="Comma 17 2 3 2 6" xfId="51126" xr:uid="{49DE5782-779C-4FCE-8205-7A732EAF4D72}"/>
    <cellStyle name="Comma 17 2 3 2 7" xfId="35477" xr:uid="{06CA2E66-D164-4FB5-B4DD-FAE0436E2469}"/>
    <cellStyle name="Comma 17 2 3 3" xfId="1528" xr:uid="{E6B7260C-FF10-443C-A495-ECB3F9C700DD}"/>
    <cellStyle name="Comma 17 2 3 3 2" xfId="2575" xr:uid="{35A1EEED-43C7-4065-B643-63049BD5F7AB}"/>
    <cellStyle name="Comma 17 2 3 3 2 2" xfId="13409" xr:uid="{181B5B4D-B6F9-4946-B0CE-295935AC5E28}"/>
    <cellStyle name="Comma 17 2 3 3 2 2 2" xfId="35490" xr:uid="{BF35134A-2C14-49F0-8D88-F35B91C5E326}"/>
    <cellStyle name="Comma 17 2 3 3 2 3" xfId="13410" xr:uid="{CE6DCC42-F84F-4B40-9134-26F798F626E2}"/>
    <cellStyle name="Comma 17 2 3 3 2 3 2" xfId="35491" xr:uid="{CBB783A7-928E-408B-AD98-D38CF3B199A6}"/>
    <cellStyle name="Comma 17 2 3 3 2 4" xfId="13411" xr:uid="{AFCD866E-FBBD-4D82-9A30-856599C137F7}"/>
    <cellStyle name="Comma 17 2 3 3 2 4 2" xfId="35492" xr:uid="{CA48F968-2CB7-48FE-BAA1-B70C76F6DD0E}"/>
    <cellStyle name="Comma 17 2 3 3 2 5" xfId="52663" xr:uid="{3E766365-A0E6-40D4-896C-F7F5D5EFF259}"/>
    <cellStyle name="Comma 17 2 3 3 2 6" xfId="35489" xr:uid="{282731F9-AC39-4011-87B1-14B570F8F9D2}"/>
    <cellStyle name="Comma 17 2 3 3 2 7" xfId="13408" xr:uid="{C20259FF-5CBE-45E4-82FA-C53E63F2148C}"/>
    <cellStyle name="Comma 17 2 3 3 3" xfId="13412" xr:uid="{241CF296-859B-4A24-9879-61D9565FDE76}"/>
    <cellStyle name="Comma 17 2 3 3 3 2" xfId="35493" xr:uid="{4FAE769E-5B5D-4C69-9D03-DEE490844FAB}"/>
    <cellStyle name="Comma 17 2 3 3 4" xfId="13413" xr:uid="{75665CB3-D431-407F-9FF4-75BC2D2DEE48}"/>
    <cellStyle name="Comma 17 2 3 3 4 2" xfId="35494" xr:uid="{F0A637E9-8783-43D9-A23F-E6835DCC0E27}"/>
    <cellStyle name="Comma 17 2 3 3 5" xfId="51620" xr:uid="{A43C48A0-334B-47C1-95C7-477384ACA4FF}"/>
    <cellStyle name="Comma 17 2 3 3 6" xfId="35488" xr:uid="{9139BBC0-93FF-441D-9CBE-3F9AEEC3A99E}"/>
    <cellStyle name="Comma 17 2 3 4" xfId="3567" xr:uid="{55C96F43-9C9E-458F-8C9F-F2579871636B}"/>
    <cellStyle name="Comma 17 2 3 4 2" xfId="13414" xr:uid="{F18DC431-17F7-4181-AFCA-8A476C36AE99}"/>
    <cellStyle name="Comma 17 2 3 4 2 2" xfId="35496" xr:uid="{DC54FFC6-2F95-48BB-8826-ADDF3C2A99D9}"/>
    <cellStyle name="Comma 17 2 3 4 3" xfId="13415" xr:uid="{3617E547-DA41-462A-B51F-609A458758F7}"/>
    <cellStyle name="Comma 17 2 3 4 3 2" xfId="35497" xr:uid="{F2D64634-9D60-416C-BC70-7E0423118FA6}"/>
    <cellStyle name="Comma 17 2 3 4 4" xfId="13416" xr:uid="{BACF970E-1260-4D29-B4D2-7F62E136C648}"/>
    <cellStyle name="Comma 17 2 3 4 4 2" xfId="35498" xr:uid="{D7FC4DCF-3DB2-4F67-B089-40FF6F7B6138}"/>
    <cellStyle name="Comma 17 2 3 4 5" xfId="53654" xr:uid="{21ED7388-ECC2-45CD-8C84-76B2B53C5001}"/>
    <cellStyle name="Comma 17 2 3 4 6" xfId="35495" xr:uid="{243F554F-F178-414B-84F8-9A72DA1A00F9}"/>
    <cellStyle name="Comma 17 2 3 5" xfId="4240" xr:uid="{1A930A05-549C-4786-9BA5-BF1291747EB4}"/>
    <cellStyle name="Comma 17 2 3 5 2" xfId="13417" xr:uid="{9D4C32B4-86B4-4A8F-B066-20A37C5B2BE6}"/>
    <cellStyle name="Comma 17 2 3 5 2 2" xfId="35500" xr:uid="{7427DD23-4DD8-4027-90F6-25AF1BD9FE1F}"/>
    <cellStyle name="Comma 17 2 3 5 3" xfId="13418" xr:uid="{15078FC0-3840-4AF0-BF0B-375BBB189C8A}"/>
    <cellStyle name="Comma 17 2 3 5 3 2" xfId="35501" xr:uid="{6CDE18DC-569A-40BE-8D9E-E4077A8AB242}"/>
    <cellStyle name="Comma 17 2 3 5 4" xfId="13419" xr:uid="{BBB2AC02-CAF8-4A96-B563-53691959A2C9}"/>
    <cellStyle name="Comma 17 2 3 5 4 2" xfId="35502" xr:uid="{CB0615CB-6BA1-4D53-A1E3-16A66F56FBCB}"/>
    <cellStyle name="Comma 17 2 3 5 5" xfId="54327" xr:uid="{D8905DB4-7FAB-45AD-98F1-1B73560EC2AA}"/>
    <cellStyle name="Comma 17 2 3 5 6" xfId="35499" xr:uid="{B2EE23AD-2988-4487-BEED-3B3B75708CFD}"/>
    <cellStyle name="Comma 17 2 3 6" xfId="2054" xr:uid="{A048CB6D-32D9-4631-ACDE-7AC1FFDDFA80}"/>
    <cellStyle name="Comma 17 2 3 6 2" xfId="13421" xr:uid="{3CF794C5-0FF2-45C5-AA2E-64C5A725303F}"/>
    <cellStyle name="Comma 17 2 3 6 2 2" xfId="35504" xr:uid="{2AFBE10F-912F-4CEB-A1C6-48E492DDEB00}"/>
    <cellStyle name="Comma 17 2 3 6 3" xfId="13422" xr:uid="{65DB2B1F-6FE9-4437-A76E-F06A8A376350}"/>
    <cellStyle name="Comma 17 2 3 6 3 2" xfId="35505" xr:uid="{7CED6E47-B6EB-462F-A82C-B5CDB2FBA778}"/>
    <cellStyle name="Comma 17 2 3 6 4" xfId="13423" xr:uid="{DC3A30E3-8A11-4463-95EC-56C267F8373C}"/>
    <cellStyle name="Comma 17 2 3 6 4 2" xfId="35506" xr:uid="{24F749FF-3E99-446E-ABC1-04829664F7BA}"/>
    <cellStyle name="Comma 17 2 3 6 5" xfId="52143" xr:uid="{2A7C26E4-32BD-4615-B4FC-B28DFF4026BB}"/>
    <cellStyle name="Comma 17 2 3 6 6" xfId="35503" xr:uid="{FDD8E649-111B-4EF6-A424-2892376B5DE9}"/>
    <cellStyle name="Comma 17 2 3 6 7" xfId="13420" xr:uid="{3DDFB9B3-4BB6-4C69-8CA4-DB9AA04600AA}"/>
    <cellStyle name="Comma 17 2 3 7" xfId="13424" xr:uid="{30B2870A-D4A7-4B7A-9DFA-5C9B33ABFEDD}"/>
    <cellStyle name="Comma 17 2 3 7 2" xfId="35507" xr:uid="{2FC25427-C284-496C-B825-56C034CA7FF4}"/>
    <cellStyle name="Comma 17 2 3 8" xfId="13425" xr:uid="{B4804D6C-34AD-450C-9720-5289AACBF183}"/>
    <cellStyle name="Comma 17 2 3 8 2" xfId="35508" xr:uid="{1C9D6A4F-E941-4826-9EBD-63E306D2A30C}"/>
    <cellStyle name="Comma 17 2 3 9" xfId="50623" xr:uid="{6947A600-2174-44DE-8B31-33A59260C2D7}"/>
    <cellStyle name="Comma 17 2 4" xfId="786" xr:uid="{244995AF-1C46-4807-A771-09DFE06EDD0D}"/>
    <cellStyle name="Comma 17 2 4 2" xfId="4489" xr:uid="{535A9BA6-2C98-455F-9311-821E4FA17FD7}"/>
    <cellStyle name="Comma 17 2 4 2 2" xfId="13426" xr:uid="{952DC312-9815-4CC5-82B1-C52E7245EB59}"/>
    <cellStyle name="Comma 17 2 4 2 2 2" xfId="35511" xr:uid="{3598FD60-3782-4878-BEDA-276E70124E96}"/>
    <cellStyle name="Comma 17 2 4 2 3" xfId="13427" xr:uid="{A0CEC7C8-6B36-4993-825C-8828D4B2B439}"/>
    <cellStyle name="Comma 17 2 4 2 3 2" xfId="35512" xr:uid="{60F2F8A6-997D-4B52-A184-2CB48CAF027C}"/>
    <cellStyle name="Comma 17 2 4 2 4" xfId="13428" xr:uid="{B4E0A165-571F-4C87-A258-4270FF4050B6}"/>
    <cellStyle name="Comma 17 2 4 2 4 2" xfId="35513" xr:uid="{966BCC9E-39BB-41B3-9B19-7B06C7836660}"/>
    <cellStyle name="Comma 17 2 4 2 5" xfId="54576" xr:uid="{C038DEE6-AD44-4A07-B972-A60EEC668D35}"/>
    <cellStyle name="Comma 17 2 4 2 6" xfId="35510" xr:uid="{73C7246E-7AAB-4877-A772-7F6401AAA104}"/>
    <cellStyle name="Comma 17 2 4 3" xfId="2824" xr:uid="{BCA785B6-1400-440D-9BE1-7E1D39A74B39}"/>
    <cellStyle name="Comma 17 2 4 3 2" xfId="13430" xr:uid="{770A6FD1-3C6C-4907-8BE5-9E0F194958BD}"/>
    <cellStyle name="Comma 17 2 4 3 2 2" xfId="35515" xr:uid="{3836AF5A-5A90-4168-9388-97B5B74362B6}"/>
    <cellStyle name="Comma 17 2 4 3 3" xfId="13431" xr:uid="{81CA0416-C401-4A71-9B2B-EF6E50884732}"/>
    <cellStyle name="Comma 17 2 4 3 3 2" xfId="35516" xr:uid="{9761324C-EDB6-49A3-9827-4242D86CFAF9}"/>
    <cellStyle name="Comma 17 2 4 3 4" xfId="13432" xr:uid="{C2944FB9-580B-4278-A7A6-07B1AF68502A}"/>
    <cellStyle name="Comma 17 2 4 3 4 2" xfId="35517" xr:uid="{CF8AD2F2-4048-439C-BC24-01440FE7CBD9}"/>
    <cellStyle name="Comma 17 2 4 3 5" xfId="52911" xr:uid="{2B8CB54A-9D5A-4D55-B57A-D98A200309CB}"/>
    <cellStyle name="Comma 17 2 4 3 6" xfId="35514" xr:uid="{500ADD10-9846-4BC8-8F0B-326F3CAC10F2}"/>
    <cellStyle name="Comma 17 2 4 3 7" xfId="13429" xr:uid="{5505FD06-77DC-4C2A-ACD5-936DFD10EF78}"/>
    <cellStyle name="Comma 17 2 4 4" xfId="13433" xr:uid="{B18CB8C7-1787-4EA9-9041-5858F02B658B}"/>
    <cellStyle name="Comma 17 2 4 4 2" xfId="35518" xr:uid="{42AB3BB2-2654-4E30-92FA-B4A98A520DE1}"/>
    <cellStyle name="Comma 17 2 4 5" xfId="13434" xr:uid="{ABE698D3-2A5F-4AA2-993F-735E70805698}"/>
    <cellStyle name="Comma 17 2 4 5 2" xfId="35519" xr:uid="{905E2B59-206F-491B-954E-91F8450B4819}"/>
    <cellStyle name="Comma 17 2 4 6" xfId="50878" xr:uid="{7F55C7FB-772A-4E4A-AC38-97A4E1B5C310}"/>
    <cellStyle name="Comma 17 2 4 7" xfId="35509" xr:uid="{95462353-67D9-49CA-AEEB-E5CBA3DCD8E4}"/>
    <cellStyle name="Comma 17 2 5" xfId="1281" xr:uid="{2ECF0498-E3C0-4C65-BDFB-D2FC2C326451}"/>
    <cellStyle name="Comma 17 2 5 2" xfId="2326" xr:uid="{2E53FCDF-FD41-4C3E-937D-0191E1AD2606}"/>
    <cellStyle name="Comma 17 2 5 2 2" xfId="13436" xr:uid="{3FE9C425-3B0E-4433-BE1A-BCA59D8CDCD8}"/>
    <cellStyle name="Comma 17 2 5 2 2 2" xfId="35522" xr:uid="{44D39348-0588-4E3B-83DB-670FD3F80012}"/>
    <cellStyle name="Comma 17 2 5 2 3" xfId="13437" xr:uid="{2B2F0D69-E314-4298-93FD-B49304815012}"/>
    <cellStyle name="Comma 17 2 5 2 3 2" xfId="35523" xr:uid="{D9B77B45-5C5C-4209-8C51-3E1C318F8BE9}"/>
    <cellStyle name="Comma 17 2 5 2 4" xfId="13438" xr:uid="{1E98E830-2809-4F49-99E1-86B3EE8DE3CB}"/>
    <cellStyle name="Comma 17 2 5 2 4 2" xfId="35524" xr:uid="{9C01BF85-5AFC-44AE-9C32-570C07566A28}"/>
    <cellStyle name="Comma 17 2 5 2 5" xfId="52414" xr:uid="{399C9865-DA3C-472D-ADEE-CF99B7143C95}"/>
    <cellStyle name="Comma 17 2 5 2 6" xfId="35521" xr:uid="{564C8F20-0989-4128-ABD6-77E9133A3363}"/>
    <cellStyle name="Comma 17 2 5 2 7" xfId="13435" xr:uid="{F79B7F06-9F5F-4F5E-A7A7-CECA1372B21C}"/>
    <cellStyle name="Comma 17 2 5 3" xfId="13439" xr:uid="{4D58ACE8-CFF0-47C1-A13C-FEDC2C48521C}"/>
    <cellStyle name="Comma 17 2 5 3 2" xfId="35525" xr:uid="{52801D1E-3518-4013-8DCE-F83204F4E440}"/>
    <cellStyle name="Comma 17 2 5 4" xfId="13440" xr:uid="{2D249B82-949A-4CE6-8FD1-0738FC6BF30D}"/>
    <cellStyle name="Comma 17 2 5 4 2" xfId="35526" xr:uid="{11EBBB4A-B1A5-413E-ACA8-01F80AAC363B}"/>
    <cellStyle name="Comma 17 2 5 5" xfId="51373" xr:uid="{0B1C5088-7376-402A-9672-71FA221E3F36}"/>
    <cellStyle name="Comma 17 2 5 6" xfId="35520" xr:uid="{E90A5236-9FB8-485E-AF6A-D2121737E652}"/>
    <cellStyle name="Comma 17 2 6" xfId="3318" xr:uid="{26B7056A-B985-42F6-BD11-359C2D846834}"/>
    <cellStyle name="Comma 17 2 6 2" xfId="13441" xr:uid="{03AC798F-C432-4763-BF7D-7B694BAD2AA8}"/>
    <cellStyle name="Comma 17 2 6 2 2" xfId="35528" xr:uid="{6B13E611-10C6-4487-819D-568F903CE1E9}"/>
    <cellStyle name="Comma 17 2 6 3" xfId="13442" xr:uid="{7ABD2E90-F450-4851-AB1F-1C8717C1C103}"/>
    <cellStyle name="Comma 17 2 6 3 2" xfId="35529" xr:uid="{65C63AB2-A1F5-4ACF-9889-08FDF9FC4C9D}"/>
    <cellStyle name="Comma 17 2 6 4" xfId="13443" xr:uid="{4B8AB416-39BE-45AF-B1DE-70AA87BF50D1}"/>
    <cellStyle name="Comma 17 2 6 4 2" xfId="35530" xr:uid="{13AF25BB-5D91-405A-AD7C-E7F2D553EC14}"/>
    <cellStyle name="Comma 17 2 6 5" xfId="53405" xr:uid="{037A6038-8761-413B-840A-FE6C671450FD}"/>
    <cellStyle name="Comma 17 2 6 6" xfId="35527" xr:uid="{6861475A-946E-4B33-A8F3-A550E87A1767}"/>
    <cellStyle name="Comma 17 2 7" xfId="3904" xr:uid="{061D750E-9010-46B8-9465-1D0B6184D470}"/>
    <cellStyle name="Comma 17 2 7 2" xfId="13444" xr:uid="{152E1BF5-79DD-4284-9D9C-6332E3131DA9}"/>
    <cellStyle name="Comma 17 2 7 2 2" xfId="35532" xr:uid="{5CFA4C06-146B-478E-B0C8-00E6964E7B81}"/>
    <cellStyle name="Comma 17 2 7 3" xfId="13445" xr:uid="{5BE359EF-BE3B-4F5F-93BB-77D682A5C66F}"/>
    <cellStyle name="Comma 17 2 7 3 2" xfId="35533" xr:uid="{74B7F826-CA35-41CE-B2E3-0500BA42AF68}"/>
    <cellStyle name="Comma 17 2 7 4" xfId="13446" xr:uid="{6C84E463-55E0-4728-9A0F-097C6D2126D8}"/>
    <cellStyle name="Comma 17 2 7 4 2" xfId="35534" xr:uid="{870F2B5A-CFD0-4457-922E-DF494FEC6FC9}"/>
    <cellStyle name="Comma 17 2 7 5" xfId="53991" xr:uid="{882F4D43-B290-4644-9444-332586C7218E}"/>
    <cellStyle name="Comma 17 2 7 6" xfId="35531" xr:uid="{90A5B98A-EDE9-4CF1-8169-ED06452AD2C5}"/>
    <cellStyle name="Comma 17 2 8" xfId="1806" xr:uid="{80BB896A-03C6-4B53-A06E-7A130206473C}"/>
    <cellStyle name="Comma 17 2 8 2" xfId="13448" xr:uid="{D5A19FBC-5E77-4CF5-B48B-FEC7F5912D44}"/>
    <cellStyle name="Comma 17 2 8 2 2" xfId="35536" xr:uid="{C432BC69-829E-4107-9C65-62E9AE2AF2DC}"/>
    <cellStyle name="Comma 17 2 8 3" xfId="13449" xr:uid="{4995678F-E7CD-4093-85A7-0C45198C6F5B}"/>
    <cellStyle name="Comma 17 2 8 3 2" xfId="35537" xr:uid="{655FCA83-EC6E-4700-880A-52FBE3F5F645}"/>
    <cellStyle name="Comma 17 2 8 4" xfId="13450" xr:uid="{0980B705-6018-4170-B3D6-926C8B9D54D7}"/>
    <cellStyle name="Comma 17 2 8 4 2" xfId="35538" xr:uid="{79219F82-26D3-4D39-9B03-6996ADDFAEB5}"/>
    <cellStyle name="Comma 17 2 8 5" xfId="51895" xr:uid="{02EBC155-BFF9-4A91-9B18-B8C9954C2362}"/>
    <cellStyle name="Comma 17 2 8 6" xfId="35535" xr:uid="{C15C77F6-1099-4B09-984C-C3923CD8334A}"/>
    <cellStyle name="Comma 17 2 8 7" xfId="13447" xr:uid="{397FD4AF-FFF9-420A-905F-1024804B230E}"/>
    <cellStyle name="Comma 17 2 9" xfId="13451" xr:uid="{B83CE622-7210-46EC-A944-56FEC7923507}"/>
    <cellStyle name="Comma 17 2 9 2" xfId="35539" xr:uid="{4C28E63A-1DCB-493E-83FE-EA8E90ADEA13}"/>
    <cellStyle name="Comma 17 3" xfId="2257" xr:uid="{B32D512C-4052-487A-AC46-65A22CBA5C60}"/>
    <cellStyle name="Comma 17 3 2" xfId="13452" xr:uid="{7907D51B-335E-453D-9E69-948CBF870916}"/>
    <cellStyle name="Comma 17 3 2 2" xfId="35541" xr:uid="{2F515D00-4BA3-4CF5-A465-CD0ACB6F466F}"/>
    <cellStyle name="Comma 17 3 3" xfId="13453" xr:uid="{7D7941F0-D430-4669-9EEC-01046E094524}"/>
    <cellStyle name="Comma 17 3 3 2" xfId="35542" xr:uid="{734D55B4-68B2-41A9-99D2-7C9A5F4B0D31}"/>
    <cellStyle name="Comma 17 3 4" xfId="13454" xr:uid="{E271A45F-EF44-4A50-914F-88685EB802CE}"/>
    <cellStyle name="Comma 17 3 4 2" xfId="35543" xr:uid="{ECDC0211-6A43-489F-A248-507DA9986955}"/>
    <cellStyle name="Comma 17 3 5" xfId="52345" xr:uid="{598CEC68-E328-4D95-BC0D-9B844ACC909A}"/>
    <cellStyle name="Comma 17 3 6" xfId="35540" xr:uid="{0F8200B4-43EF-40DA-AD61-85CC6ADD34D9}"/>
    <cellStyle name="Comma 17 4" xfId="3756" xr:uid="{1BF2CB4C-730E-4318-BF3E-536AE238CD0D}"/>
    <cellStyle name="Comma 17 4 2" xfId="13455" xr:uid="{82AD5159-B406-4B2D-9F95-28785DB74AA5}"/>
    <cellStyle name="Comma 17 4 2 2" xfId="35545" xr:uid="{5682B6C0-EF3E-4104-B418-5F28F35ED3AE}"/>
    <cellStyle name="Comma 17 4 3" xfId="13456" xr:uid="{9D4E2311-58FA-45CE-AAD7-F08E059E68B1}"/>
    <cellStyle name="Comma 17 4 3 2" xfId="35546" xr:uid="{B81DB66D-B55E-4FB1-828B-16821A8F9846}"/>
    <cellStyle name="Comma 17 4 4" xfId="13457" xr:uid="{F3985225-26A7-4B23-80FC-560C5A360777}"/>
    <cellStyle name="Comma 17 4 4 2" xfId="35547" xr:uid="{B091BE78-A685-4957-A602-ED521C352265}"/>
    <cellStyle name="Comma 17 4 5" xfId="53843" xr:uid="{19D75E7F-B163-40CB-806F-E77D2FACE152}"/>
    <cellStyle name="Comma 17 4 6" xfId="35544" xr:uid="{69BA0C41-5109-42AC-A8F5-B5DD2B2D8859}"/>
    <cellStyle name="Comma 17 5" xfId="3806" xr:uid="{54174B29-D758-4E0A-B98B-DD76210A9D69}"/>
    <cellStyle name="Comma 17 5 2" xfId="13458" xr:uid="{AD9689B3-C511-49D2-A544-1BD0B6BE583B}"/>
    <cellStyle name="Comma 17 5 2 2" xfId="35549" xr:uid="{8F8D13B0-7B74-4A2E-8D86-2F91CCB47C77}"/>
    <cellStyle name="Comma 17 5 3" xfId="13459" xr:uid="{7934FDF0-168D-4006-A576-49106DDF225F}"/>
    <cellStyle name="Comma 17 5 3 2" xfId="35550" xr:uid="{B592F24F-FACE-4740-BE5A-61B8C811DAAE}"/>
    <cellStyle name="Comma 17 5 4" xfId="13460" xr:uid="{C560461F-5F24-4ACC-A6B3-EE5F7864B783}"/>
    <cellStyle name="Comma 17 5 4 2" xfId="35551" xr:uid="{E55A89BE-6385-4A50-B6DC-8714D3ABB49C}"/>
    <cellStyle name="Comma 17 5 5" xfId="53893" xr:uid="{D879107E-195E-41EC-BFD1-1D0009701557}"/>
    <cellStyle name="Comma 17 5 6" xfId="35548" xr:uid="{0676D885-9AC4-4EEA-BEA5-3CB43D2384C4}"/>
    <cellStyle name="Comma 17 6" xfId="1737" xr:uid="{AC16B0C5-1989-4AF8-A1C9-6349859AFBC7}"/>
    <cellStyle name="Comma 17 6 2" xfId="13462" xr:uid="{8093E54E-F3BA-4FD7-ADA5-DBD2B97124E5}"/>
    <cellStyle name="Comma 17 6 2 2" xfId="35553" xr:uid="{FFA287DC-6D0D-4C62-A472-D99FD5EB9834}"/>
    <cellStyle name="Comma 17 6 3" xfId="13463" xr:uid="{2E36E4B7-71B5-46A1-A2C6-18EEFA4D83EF}"/>
    <cellStyle name="Comma 17 6 3 2" xfId="35554" xr:uid="{5618B232-05B0-4053-BA80-E969CB094085}"/>
    <cellStyle name="Comma 17 6 4" xfId="13464" xr:uid="{888CD2DB-13B5-476A-B45C-9CA833489BB7}"/>
    <cellStyle name="Comma 17 6 4 2" xfId="35555" xr:uid="{DF36EC5D-BF99-43EA-9010-E5132051C0ED}"/>
    <cellStyle name="Comma 17 6 5" xfId="51826" xr:uid="{C3A36DB6-D770-41DF-AA1B-CF99D76776F0}"/>
    <cellStyle name="Comma 17 6 6" xfId="35552" xr:uid="{316CD8CC-3017-4176-9D1E-7E5C82FFB2E6}"/>
    <cellStyle name="Comma 17 6 7" xfId="13461" xr:uid="{C0499F09-CEA0-4867-A6CD-4FB205C88A4A}"/>
    <cellStyle name="Comma 17 7" xfId="13465" xr:uid="{B46410FF-5F83-43C6-A883-34D301AD4AC1}"/>
    <cellStyle name="Comma 17 7 2" xfId="35556" xr:uid="{13BCF0E3-1DED-4B55-9660-989329BC6A7F}"/>
    <cellStyle name="Comma 17 8" xfId="13466" xr:uid="{5AAB03F6-E7E0-4233-B591-5A29DA8382F0}"/>
    <cellStyle name="Comma 17 8 2" xfId="35557" xr:uid="{65D0C9AF-B0B1-423B-98A1-39A0D1DAC764}"/>
    <cellStyle name="Comma 17 9" xfId="50183" xr:uid="{A0CF71F4-8430-454D-8156-6E43928333C4}"/>
    <cellStyle name="Comma 18" xfId="123" xr:uid="{50D64016-3BD8-4E18-98AC-5E94D188C715}"/>
    <cellStyle name="Comma 18 10" xfId="35558" xr:uid="{76BBE539-DF1C-4506-BB5A-96A00230E323}"/>
    <cellStyle name="Comma 18 2" xfId="228" xr:uid="{FFAD31A1-EA81-4A5E-891B-957EDB17DE47}"/>
    <cellStyle name="Comma 18 2 10" xfId="13467" xr:uid="{17F0F3AF-F07A-4F4E-91BF-C67A6AA56C71}"/>
    <cellStyle name="Comma 18 2 10 2" xfId="35560" xr:uid="{1AEA867C-61A1-49F0-880B-BB44F1E29ECA}"/>
    <cellStyle name="Comma 18 2 11" xfId="50324" xr:uid="{AF306B82-788E-43F1-ABBB-1774AEA85C02}"/>
    <cellStyle name="Comma 18 2 12" xfId="35559" xr:uid="{789455A0-30A5-4A3E-A1E5-8FE37BCF81A9}"/>
    <cellStyle name="Comma 18 2 2" xfId="413" xr:uid="{E6E89EF9-2D6A-40F1-8CE0-B345586AB8B6}"/>
    <cellStyle name="Comma 18 2 2 10" xfId="50509" xr:uid="{8F2DD8AD-C863-467B-BBE7-E868A35794D7}"/>
    <cellStyle name="Comma 18 2 2 11" xfId="35561" xr:uid="{643A38A8-12DB-45FF-A3AD-6DE6C5B6784D}"/>
    <cellStyle name="Comma 18 2 2 2" xfId="675" xr:uid="{1F73F1DC-ABDB-4D88-81DF-7B358F67A986}"/>
    <cellStyle name="Comma 18 2 2 2 10" xfId="35562" xr:uid="{A16DBE9A-5D30-410B-AFA5-5F4C3E84D6D5}"/>
    <cellStyle name="Comma 18 2 2 2 2" xfId="1180" xr:uid="{40E3890F-7E24-408D-B4AE-247C6F9E6569}"/>
    <cellStyle name="Comma 18 2 2 2 2 2" xfId="4883" xr:uid="{18B1C564-CE7E-4D98-BC69-56D363168340}"/>
    <cellStyle name="Comma 18 2 2 2 2 2 2" xfId="13468" xr:uid="{51CBEDC5-77A7-4685-9128-3ED4FA29356E}"/>
    <cellStyle name="Comma 18 2 2 2 2 2 2 2" xfId="35565" xr:uid="{576EC626-30B2-4C6F-A884-615695BC50DD}"/>
    <cellStyle name="Comma 18 2 2 2 2 2 3" xfId="13469" xr:uid="{4F750096-768C-40D9-9364-F0C03D434903}"/>
    <cellStyle name="Comma 18 2 2 2 2 2 3 2" xfId="35566" xr:uid="{66EDF591-5CDD-4ADB-8415-FF1847984291}"/>
    <cellStyle name="Comma 18 2 2 2 2 2 4" xfId="13470" xr:uid="{586D1389-71CE-4B27-87EE-7769D14BC268}"/>
    <cellStyle name="Comma 18 2 2 2 2 2 4 2" xfId="35567" xr:uid="{313C480A-D0A0-4C38-B1F5-4D621EDE1C5B}"/>
    <cellStyle name="Comma 18 2 2 2 2 2 5" xfId="54970" xr:uid="{5F4BFD9C-2D69-420D-98F1-4167332D6B89}"/>
    <cellStyle name="Comma 18 2 2 2 2 2 6" xfId="35564" xr:uid="{4ECAD1A2-F66E-4F65-8FEB-50546A9E08B6}"/>
    <cellStyle name="Comma 18 2 2 2 2 3" xfId="3218" xr:uid="{FC891854-F967-4885-B27F-0F8E3BB8BCB6}"/>
    <cellStyle name="Comma 18 2 2 2 2 3 2" xfId="13472" xr:uid="{2F923731-9052-457B-ADBD-89ADDF5D741C}"/>
    <cellStyle name="Comma 18 2 2 2 2 3 2 2" xfId="35569" xr:uid="{C4440A05-29C4-4F7E-AF65-4B1E2DCDA4C2}"/>
    <cellStyle name="Comma 18 2 2 2 2 3 3" xfId="13473" xr:uid="{F4DA7C3B-EB6C-4760-A31B-6EE0E36F1B5C}"/>
    <cellStyle name="Comma 18 2 2 2 2 3 3 2" xfId="35570" xr:uid="{B574DE9A-D7B5-4F0C-8940-917922866C3A}"/>
    <cellStyle name="Comma 18 2 2 2 2 3 4" xfId="13474" xr:uid="{AE024A52-1815-4850-AD6E-879841018E82}"/>
    <cellStyle name="Comma 18 2 2 2 2 3 4 2" xfId="35571" xr:uid="{E0DD0101-00A7-434F-99A1-C7F7D0252CCF}"/>
    <cellStyle name="Comma 18 2 2 2 2 3 5" xfId="53305" xr:uid="{26CEB4EB-11C2-4AD0-86E5-A0A7E0977ECB}"/>
    <cellStyle name="Comma 18 2 2 2 2 3 6" xfId="35568" xr:uid="{2FE90DAC-CC89-4B33-A59A-F6BDBB285903}"/>
    <cellStyle name="Comma 18 2 2 2 2 3 7" xfId="13471" xr:uid="{42DE6B04-E751-4146-B0EF-FE2C4904FC6A}"/>
    <cellStyle name="Comma 18 2 2 2 2 4" xfId="13475" xr:uid="{A2F722C4-4C6C-40B8-8BA2-A81F309E8FC4}"/>
    <cellStyle name="Comma 18 2 2 2 2 4 2" xfId="35572" xr:uid="{2086EF86-5946-443D-8396-13D4AC2A66D8}"/>
    <cellStyle name="Comma 18 2 2 2 2 5" xfId="13476" xr:uid="{8EE11BCF-C490-4AC5-86A7-42F22171E767}"/>
    <cellStyle name="Comma 18 2 2 2 2 5 2" xfId="35573" xr:uid="{AA3F6D74-45E2-48E4-96CD-3557E8497790}"/>
    <cellStyle name="Comma 18 2 2 2 2 6" xfId="51272" xr:uid="{8E42C7BE-CF8D-42BB-858A-278869D4B7A8}"/>
    <cellStyle name="Comma 18 2 2 2 2 7" xfId="35563" xr:uid="{E7C3D905-BC0C-4B1E-A5D1-A6D54C44D191}"/>
    <cellStyle name="Comma 18 2 2 2 3" xfId="1674" xr:uid="{3B19FF1E-66EC-460E-97CC-CB4CCB3EA7FE}"/>
    <cellStyle name="Comma 18 2 2 2 3 2" xfId="2721" xr:uid="{C32EB09F-44DF-4859-8A8E-4B6B9B404BFF}"/>
    <cellStyle name="Comma 18 2 2 2 3 2 2" xfId="13478" xr:uid="{3C80C53F-77AA-48BC-8B54-7DCC9A5DF000}"/>
    <cellStyle name="Comma 18 2 2 2 3 2 2 2" xfId="35576" xr:uid="{92EFFB06-628F-4C37-AF75-CD291FBA67BC}"/>
    <cellStyle name="Comma 18 2 2 2 3 2 3" xfId="13479" xr:uid="{AC63692F-8D17-4687-8F33-BB3CB7C713E7}"/>
    <cellStyle name="Comma 18 2 2 2 3 2 3 2" xfId="35577" xr:uid="{DBF42237-3E23-4B59-BA41-1425B6FF6A87}"/>
    <cellStyle name="Comma 18 2 2 2 3 2 4" xfId="13480" xr:uid="{6C3FBFB6-9427-4ECA-8B48-FE390AD1DDF0}"/>
    <cellStyle name="Comma 18 2 2 2 3 2 4 2" xfId="35578" xr:uid="{B2A542D7-E445-4B15-AAF9-A4954420B40B}"/>
    <cellStyle name="Comma 18 2 2 2 3 2 5" xfId="52809" xr:uid="{D206B753-2318-40DD-9DEB-0A53EC5A376C}"/>
    <cellStyle name="Comma 18 2 2 2 3 2 6" xfId="35575" xr:uid="{26DAB718-BF2D-4F75-9B29-1D20639B4DA8}"/>
    <cellStyle name="Comma 18 2 2 2 3 2 7" xfId="13477" xr:uid="{C11B6174-8383-4941-ABB9-DD25F7F10E2F}"/>
    <cellStyle name="Comma 18 2 2 2 3 3" xfId="13481" xr:uid="{B5C6AEDF-89CD-4100-B2F9-1CEFC9B03427}"/>
    <cellStyle name="Comma 18 2 2 2 3 3 2" xfId="35579" xr:uid="{4E5D2926-4FEB-4B35-9CD8-215E4CD04273}"/>
    <cellStyle name="Comma 18 2 2 2 3 4" xfId="13482" xr:uid="{DDCD5B0E-1078-4BC1-A9DD-F868C39D9C02}"/>
    <cellStyle name="Comma 18 2 2 2 3 4 2" xfId="35580" xr:uid="{D9D60EAC-A2C8-4815-AE9A-4FD7330012DC}"/>
    <cellStyle name="Comma 18 2 2 2 3 5" xfId="51766" xr:uid="{A3F51525-6290-40FC-BA84-C969A3725870}"/>
    <cellStyle name="Comma 18 2 2 2 3 6" xfId="35574" xr:uid="{9854525F-CD2E-4F5C-9D2F-646C9705ABAD}"/>
    <cellStyle name="Comma 18 2 2 2 4" xfId="3713" xr:uid="{E9F8E0ED-24CF-4AD7-BC2B-F0EB4D0D9268}"/>
    <cellStyle name="Comma 18 2 2 2 4 2" xfId="13483" xr:uid="{BC483AF9-A398-47FD-92F0-959E186A4C1F}"/>
    <cellStyle name="Comma 18 2 2 2 4 2 2" xfId="35582" xr:uid="{62CB43BB-F2EC-44AE-903E-6506F1520783}"/>
    <cellStyle name="Comma 18 2 2 2 4 3" xfId="13484" xr:uid="{232E6EFE-51C6-4478-A390-80B9043C7403}"/>
    <cellStyle name="Comma 18 2 2 2 4 3 2" xfId="35583" xr:uid="{979B113E-E733-4E40-9531-B3FA49C63C26}"/>
    <cellStyle name="Comma 18 2 2 2 4 4" xfId="13485" xr:uid="{E90FB7C3-CF42-4541-8D37-682D970AACF5}"/>
    <cellStyle name="Comma 18 2 2 2 4 4 2" xfId="35584" xr:uid="{745A5E14-C146-4181-9D6F-E97255749688}"/>
    <cellStyle name="Comma 18 2 2 2 4 5" xfId="53800" xr:uid="{7EAE7796-85A9-4A23-A66B-2954ED5E0C86}"/>
    <cellStyle name="Comma 18 2 2 2 4 6" xfId="35581" xr:uid="{598CA10C-3626-44BB-8DD9-E8D4EFA41D31}"/>
    <cellStyle name="Comma 18 2 2 2 5" xfId="4386" xr:uid="{D8D32C5E-445E-4613-AAB7-94E4166A2FC1}"/>
    <cellStyle name="Comma 18 2 2 2 5 2" xfId="13486" xr:uid="{DC5C09D1-06BF-43CF-97A6-233E0B88334C}"/>
    <cellStyle name="Comma 18 2 2 2 5 2 2" xfId="35586" xr:uid="{5905251B-7A6C-4B2F-BE38-23A31D17BE66}"/>
    <cellStyle name="Comma 18 2 2 2 5 3" xfId="13487" xr:uid="{A0D588BB-54BE-4A4F-B214-0D82568334EA}"/>
    <cellStyle name="Comma 18 2 2 2 5 3 2" xfId="35587" xr:uid="{4179FC0B-227D-45BA-92F6-1E7199F871F5}"/>
    <cellStyle name="Comma 18 2 2 2 5 4" xfId="13488" xr:uid="{084EDA32-6A77-414F-94E3-0A24F353DEF1}"/>
    <cellStyle name="Comma 18 2 2 2 5 4 2" xfId="35588" xr:uid="{E36A70BC-82FF-4E50-B740-B4DDD95CE8E1}"/>
    <cellStyle name="Comma 18 2 2 2 5 5" xfId="54473" xr:uid="{417B44B1-5AD2-4BE4-9B98-62EE21BC24F7}"/>
    <cellStyle name="Comma 18 2 2 2 5 6" xfId="35585" xr:uid="{D6334A38-9FCE-40E7-9D52-36DD983C991D}"/>
    <cellStyle name="Comma 18 2 2 2 6" xfId="2200" xr:uid="{B6F5B289-1177-4B4E-985D-233B1D310B39}"/>
    <cellStyle name="Comma 18 2 2 2 6 2" xfId="13490" xr:uid="{C216363D-6B69-4EB3-BB3B-851AA7EDD2FF}"/>
    <cellStyle name="Comma 18 2 2 2 6 2 2" xfId="35590" xr:uid="{309CBDDE-8E1B-4872-A88B-3455C0CFC87B}"/>
    <cellStyle name="Comma 18 2 2 2 6 3" xfId="13491" xr:uid="{EC2F5F3F-C1BA-4A1C-8762-42FF7924A8DE}"/>
    <cellStyle name="Comma 18 2 2 2 6 3 2" xfId="35591" xr:uid="{0D293AB9-1582-48B6-8FD5-C090F2A210C1}"/>
    <cellStyle name="Comma 18 2 2 2 6 4" xfId="13492" xr:uid="{C15EE235-7B0A-4FA0-A506-000D1CEF80B9}"/>
    <cellStyle name="Comma 18 2 2 2 6 4 2" xfId="35592" xr:uid="{CCD97DA7-B405-43C9-80A9-A29C5043E3C1}"/>
    <cellStyle name="Comma 18 2 2 2 6 5" xfId="52289" xr:uid="{930A79A1-75E0-4DA6-A263-CF0A752FAEDC}"/>
    <cellStyle name="Comma 18 2 2 2 6 6" xfId="35589" xr:uid="{0C41FFB6-0DA7-4396-B5B9-98331E2E21F3}"/>
    <cellStyle name="Comma 18 2 2 2 6 7" xfId="13489" xr:uid="{300117A5-AD65-4162-8621-6D79BA84A511}"/>
    <cellStyle name="Comma 18 2 2 2 7" xfId="13493" xr:uid="{1168DDD0-A354-46C0-AD1F-786B16119A2E}"/>
    <cellStyle name="Comma 18 2 2 2 7 2" xfId="35593" xr:uid="{D49200C4-0D5B-4255-B8DA-FEA754F399BC}"/>
    <cellStyle name="Comma 18 2 2 2 8" xfId="13494" xr:uid="{91D74E4D-D258-43D3-A83B-CF822BC75B13}"/>
    <cellStyle name="Comma 18 2 2 2 8 2" xfId="35594" xr:uid="{6DEC59D2-E0ED-45A1-A167-21F1030BF55E}"/>
    <cellStyle name="Comma 18 2 2 2 9" xfId="50769" xr:uid="{618C3C7D-FC77-4A86-B437-ADC8BB9893CA}"/>
    <cellStyle name="Comma 18 2 2 3" xfId="932" xr:uid="{DFF26403-33C5-47F4-9A4E-18B2974B94CA}"/>
    <cellStyle name="Comma 18 2 2 3 2" xfId="4635" xr:uid="{75096DD5-ED28-4A8F-8453-131AB800DCB4}"/>
    <cellStyle name="Comma 18 2 2 3 2 2" xfId="13495" xr:uid="{0A74FB5C-6CFA-4686-85DF-8F2719BAFC2A}"/>
    <cellStyle name="Comma 18 2 2 3 2 2 2" xfId="35597" xr:uid="{EB37C948-6639-4CF9-B72F-50570715BDC6}"/>
    <cellStyle name="Comma 18 2 2 3 2 3" xfId="13496" xr:uid="{0C39DD9D-0623-478B-A350-B3B6ECABAC2A}"/>
    <cellStyle name="Comma 18 2 2 3 2 3 2" xfId="35598" xr:uid="{FDB8F8A3-D5CF-4368-A590-13BB67DCA290}"/>
    <cellStyle name="Comma 18 2 2 3 2 4" xfId="13497" xr:uid="{BB75B419-99E7-48C6-AC47-DF5EEE0CF065}"/>
    <cellStyle name="Comma 18 2 2 3 2 4 2" xfId="35599" xr:uid="{BD33B130-5789-41D2-94C6-4F1CDBF2512B}"/>
    <cellStyle name="Comma 18 2 2 3 2 5" xfId="54722" xr:uid="{CF7665CD-C664-419B-9DB9-D1916A7C90B4}"/>
    <cellStyle name="Comma 18 2 2 3 2 6" xfId="35596" xr:uid="{628D6501-2F71-4EA1-8C68-192A1F5938BC}"/>
    <cellStyle name="Comma 18 2 2 3 3" xfId="2970" xr:uid="{E0351C07-131F-44CA-AF25-672AC3D6CF01}"/>
    <cellStyle name="Comma 18 2 2 3 3 2" xfId="13499" xr:uid="{6A82960F-90B6-43C2-BC68-E74BA40FAD84}"/>
    <cellStyle name="Comma 18 2 2 3 3 2 2" xfId="35601" xr:uid="{EC0D60FE-D313-45A9-AFBA-0F3DA04D168C}"/>
    <cellStyle name="Comma 18 2 2 3 3 3" xfId="13500" xr:uid="{F804B62F-4701-4578-B022-59E5940FE553}"/>
    <cellStyle name="Comma 18 2 2 3 3 3 2" xfId="35602" xr:uid="{C2162E39-766B-4F42-9CCE-BDB36E62155C}"/>
    <cellStyle name="Comma 18 2 2 3 3 4" xfId="13501" xr:uid="{D30D2F39-39E1-4DEE-B13D-1CD284DC209F}"/>
    <cellStyle name="Comma 18 2 2 3 3 4 2" xfId="35603" xr:uid="{2D931776-BB16-4A39-A59F-B1B3F60CC31F}"/>
    <cellStyle name="Comma 18 2 2 3 3 5" xfId="53057" xr:uid="{F34165EB-E62D-479E-B83D-A43A2E92D006}"/>
    <cellStyle name="Comma 18 2 2 3 3 6" xfId="35600" xr:uid="{F07FBBCE-2A1B-4F81-96A4-5240B07D27B1}"/>
    <cellStyle name="Comma 18 2 2 3 3 7" xfId="13498" xr:uid="{9CD7BB4A-3B5F-4D2F-B004-585D79891DB8}"/>
    <cellStyle name="Comma 18 2 2 3 4" xfId="13502" xr:uid="{BCB28C45-15D2-4358-A8E6-2791BAFC75C6}"/>
    <cellStyle name="Comma 18 2 2 3 4 2" xfId="35604" xr:uid="{73A67D40-D315-4131-9ABB-F08509E9C5C2}"/>
    <cellStyle name="Comma 18 2 2 3 5" xfId="13503" xr:uid="{5B2D06F2-4762-4349-B18E-A72CA1F24E4A}"/>
    <cellStyle name="Comma 18 2 2 3 5 2" xfId="35605" xr:uid="{468C6B32-C0C8-47C7-B9E0-E64A8F3AA8A5}"/>
    <cellStyle name="Comma 18 2 2 3 6" xfId="51024" xr:uid="{4D36DB74-4BCB-485C-9229-BBCB0BB8BB24}"/>
    <cellStyle name="Comma 18 2 2 3 7" xfId="35595" xr:uid="{252AE8ED-9ED3-47AA-BB71-E94FF4410FE6}"/>
    <cellStyle name="Comma 18 2 2 4" xfId="1427" xr:uid="{3DBA23DC-9389-49D8-A1FF-4823A2228D74}"/>
    <cellStyle name="Comma 18 2 2 4 2" xfId="2473" xr:uid="{DCC7775D-181F-474F-9522-FB18880966F9}"/>
    <cellStyle name="Comma 18 2 2 4 2 2" xfId="13505" xr:uid="{5B059561-F9C4-496B-B923-2921133A12C2}"/>
    <cellStyle name="Comma 18 2 2 4 2 2 2" xfId="35608" xr:uid="{5526AEFA-0FEA-4737-B22B-9ACF32667F78}"/>
    <cellStyle name="Comma 18 2 2 4 2 3" xfId="13506" xr:uid="{D18918CA-7EA5-4A95-876B-E939616C37FE}"/>
    <cellStyle name="Comma 18 2 2 4 2 3 2" xfId="35609" xr:uid="{6F5C6DBA-CE67-4E47-9B93-523F7C7C95BE}"/>
    <cellStyle name="Comma 18 2 2 4 2 4" xfId="13507" xr:uid="{DCBDE84E-B4FA-4B38-AF4A-695C003277D6}"/>
    <cellStyle name="Comma 18 2 2 4 2 4 2" xfId="35610" xr:uid="{BD8BE557-3BC3-4075-A0A0-979409DAD13F}"/>
    <cellStyle name="Comma 18 2 2 4 2 5" xfId="52561" xr:uid="{13472B71-1590-4ADF-A70F-C1A4AAC17283}"/>
    <cellStyle name="Comma 18 2 2 4 2 6" xfId="35607" xr:uid="{A8544BDC-F1A6-4D16-82A5-4A6794F91734}"/>
    <cellStyle name="Comma 18 2 2 4 2 7" xfId="13504" xr:uid="{98E090E6-7FDE-4D84-8C0E-ECB7F708D44E}"/>
    <cellStyle name="Comma 18 2 2 4 3" xfId="13508" xr:uid="{F90E4BD2-7068-4512-864C-D0837F2D67C2}"/>
    <cellStyle name="Comma 18 2 2 4 3 2" xfId="35611" xr:uid="{418CA66A-380C-47A3-8FEF-883B1CC093AB}"/>
    <cellStyle name="Comma 18 2 2 4 4" xfId="13509" xr:uid="{56801642-829B-44EA-8E78-77A61097F554}"/>
    <cellStyle name="Comma 18 2 2 4 4 2" xfId="35612" xr:uid="{C5CAE474-78A7-4528-90A9-8BAD06E825D5}"/>
    <cellStyle name="Comma 18 2 2 4 5" xfId="51519" xr:uid="{EC8085FE-4690-4298-AC55-239B876049EE}"/>
    <cellStyle name="Comma 18 2 2 4 6" xfId="35606" xr:uid="{B9969927-9025-45ED-9716-ACBF6DB774D9}"/>
    <cellStyle name="Comma 18 2 2 5" xfId="3464" xr:uid="{713DF297-C6DD-4194-A28F-26E03EE5B393}"/>
    <cellStyle name="Comma 18 2 2 5 2" xfId="13510" xr:uid="{EA8BC3B0-6EDA-44C3-8092-30BE8D105C48}"/>
    <cellStyle name="Comma 18 2 2 5 2 2" xfId="35614" xr:uid="{CC16EAEB-219F-4585-B1AE-FA14A319F7D9}"/>
    <cellStyle name="Comma 18 2 2 5 3" xfId="13511" xr:uid="{FD08872D-A0D0-4186-A1AA-8F789FEE8770}"/>
    <cellStyle name="Comma 18 2 2 5 3 2" xfId="35615" xr:uid="{82119599-BF0B-454A-B0B3-CE402CA7B232}"/>
    <cellStyle name="Comma 18 2 2 5 4" xfId="13512" xr:uid="{3D569562-DBD8-4C2E-963F-BED895B51C62}"/>
    <cellStyle name="Comma 18 2 2 5 4 2" xfId="35616" xr:uid="{3ADAA2E7-A7A8-46A7-8139-219613D5CF9C}"/>
    <cellStyle name="Comma 18 2 2 5 5" xfId="53551" xr:uid="{E5863843-3F2B-4E72-BB95-EEE3B55B43B1}"/>
    <cellStyle name="Comma 18 2 2 5 6" xfId="35613" xr:uid="{B494670B-6175-43EC-B822-D6B314A636A1}"/>
    <cellStyle name="Comma 18 2 2 6" xfId="4127" xr:uid="{0352A215-9FB7-4AD6-B798-3A75FA9B6017}"/>
    <cellStyle name="Comma 18 2 2 6 2" xfId="13513" xr:uid="{77793B1F-B914-4C2E-ABF6-25A6112435A5}"/>
    <cellStyle name="Comma 18 2 2 6 2 2" xfId="35618" xr:uid="{12A93429-17C6-4C78-8DEE-78C6F0F8E479}"/>
    <cellStyle name="Comma 18 2 2 6 3" xfId="13514" xr:uid="{E8F7E65C-3C9E-44E9-B1C6-D8EA8F6343C2}"/>
    <cellStyle name="Comma 18 2 2 6 3 2" xfId="35619" xr:uid="{FEACFD39-A6D1-4265-8782-25AC57230AC1}"/>
    <cellStyle name="Comma 18 2 2 6 4" xfId="13515" xr:uid="{27917854-E7C6-4305-944F-F0F2AFB04B39}"/>
    <cellStyle name="Comma 18 2 2 6 4 2" xfId="35620" xr:uid="{925C7671-EAB6-4ECC-B3A7-249854DB270E}"/>
    <cellStyle name="Comma 18 2 2 6 5" xfId="54214" xr:uid="{DCE1A262-ADF1-451E-B641-873E9D27C3FB}"/>
    <cellStyle name="Comma 18 2 2 6 6" xfId="35617" xr:uid="{F9352C2D-63C7-4565-A165-9C7A4179E019}"/>
    <cellStyle name="Comma 18 2 2 7" xfId="1953" xr:uid="{B7CA4C68-5804-496B-B301-2578A9F23599}"/>
    <cellStyle name="Comma 18 2 2 7 2" xfId="13517" xr:uid="{51D36B87-5B9F-4E51-9F7D-5F1BDEF55B48}"/>
    <cellStyle name="Comma 18 2 2 7 2 2" xfId="35622" xr:uid="{A0E52EF2-08C5-4FE1-BABB-6CC490C452E6}"/>
    <cellStyle name="Comma 18 2 2 7 3" xfId="13518" xr:uid="{A9896482-2B67-4B88-927F-7729B4C77AE0}"/>
    <cellStyle name="Comma 18 2 2 7 3 2" xfId="35623" xr:uid="{8EF830CB-D5FD-4217-8408-998D2A118F28}"/>
    <cellStyle name="Comma 18 2 2 7 4" xfId="13519" xr:uid="{90FE840A-7C97-4340-817E-2581E7741902}"/>
    <cellStyle name="Comma 18 2 2 7 4 2" xfId="35624" xr:uid="{17BEB766-EB46-4248-BA2F-2659BE098D53}"/>
    <cellStyle name="Comma 18 2 2 7 5" xfId="52042" xr:uid="{AC94CF13-46DA-47EC-8CCE-D2C048A59DB9}"/>
    <cellStyle name="Comma 18 2 2 7 6" xfId="35621" xr:uid="{FF9145ED-5EFA-4FD8-927E-3209CB2084DF}"/>
    <cellStyle name="Comma 18 2 2 7 7" xfId="13516" xr:uid="{499BCEE6-DB38-427A-AA72-FFDA190CA500}"/>
    <cellStyle name="Comma 18 2 2 8" xfId="13520" xr:uid="{B1680803-624C-4842-B295-F1A7DDD64013}"/>
    <cellStyle name="Comma 18 2 2 8 2" xfId="35625" xr:uid="{939D043E-E127-4606-B22A-987D933B2387}"/>
    <cellStyle name="Comma 18 2 2 9" xfId="13521" xr:uid="{DA8BBBAD-B08D-4795-A9D7-18DD3AF0BD2F}"/>
    <cellStyle name="Comma 18 2 2 9 2" xfId="35626" xr:uid="{8692D7A5-8C36-4C4B-B8CA-2B05F0132DB5}"/>
    <cellStyle name="Comma 18 2 3" xfId="552" xr:uid="{3DDF4700-72F6-4F72-AE47-53C776AA563F}"/>
    <cellStyle name="Comma 18 2 3 10" xfId="35627" xr:uid="{B02991B7-EAD7-43FD-BC22-6BF6736CA7ED}"/>
    <cellStyle name="Comma 18 2 3 2" xfId="1057" xr:uid="{BC1C82BA-D195-4473-BB9B-FE08D290F2B5}"/>
    <cellStyle name="Comma 18 2 3 2 2" xfId="4760" xr:uid="{1A367186-23C1-40F5-A77C-AA3DC36E4A56}"/>
    <cellStyle name="Comma 18 2 3 2 2 2" xfId="13522" xr:uid="{4D95DA6D-B105-4B61-A934-3756C909F910}"/>
    <cellStyle name="Comma 18 2 3 2 2 2 2" xfId="35630" xr:uid="{42A67A17-DAB3-4813-AB6C-E3D95A9CAFFE}"/>
    <cellStyle name="Comma 18 2 3 2 2 3" xfId="13523" xr:uid="{789B53BB-278E-4D8F-8B50-C6F238C97322}"/>
    <cellStyle name="Comma 18 2 3 2 2 3 2" xfId="35631" xr:uid="{C3535816-DC2E-4565-97AE-7A0B06BF559B}"/>
    <cellStyle name="Comma 18 2 3 2 2 4" xfId="13524" xr:uid="{042AF30E-A944-4308-95AB-B558036C817D}"/>
    <cellStyle name="Comma 18 2 3 2 2 4 2" xfId="35632" xr:uid="{DAD7BDDE-4F63-4ACF-98FB-6AF0F83094CA}"/>
    <cellStyle name="Comma 18 2 3 2 2 5" xfId="54847" xr:uid="{ACCBB77C-3AF2-43E8-BEF8-8F81F42DBFC9}"/>
    <cellStyle name="Comma 18 2 3 2 2 6" xfId="35629" xr:uid="{7972AE04-9B85-4A15-9EBD-31EC88B18F4D}"/>
    <cellStyle name="Comma 18 2 3 2 3" xfId="3095" xr:uid="{09FD1AE6-61F2-45F9-8704-D089AB1F71CA}"/>
    <cellStyle name="Comma 18 2 3 2 3 2" xfId="13526" xr:uid="{B14B7B48-E2FD-4800-9CF2-DA5FCFE57200}"/>
    <cellStyle name="Comma 18 2 3 2 3 2 2" xfId="35634" xr:uid="{F952C6FD-C47B-4D2A-8B71-3EE2CCA7C44E}"/>
    <cellStyle name="Comma 18 2 3 2 3 3" xfId="13527" xr:uid="{A9257AC1-F452-40A7-B25A-3ECA94C82EE2}"/>
    <cellStyle name="Comma 18 2 3 2 3 3 2" xfId="35635" xr:uid="{E92769FE-2C9E-41EE-9520-954DBCD4AAAE}"/>
    <cellStyle name="Comma 18 2 3 2 3 4" xfId="13528" xr:uid="{3ECB2694-5711-4BD0-957B-0D59F640F359}"/>
    <cellStyle name="Comma 18 2 3 2 3 4 2" xfId="35636" xr:uid="{B991C113-BDF6-41E5-B911-52F9C1A7863B}"/>
    <cellStyle name="Comma 18 2 3 2 3 5" xfId="53182" xr:uid="{A9E63EF2-D970-4DE1-BD90-B755DC209DA1}"/>
    <cellStyle name="Comma 18 2 3 2 3 6" xfId="35633" xr:uid="{FBD6AF74-9641-4FC1-9F8F-66E2D8A5CFC8}"/>
    <cellStyle name="Comma 18 2 3 2 3 7" xfId="13525" xr:uid="{2AAFF638-0C31-4158-8C24-A08CD6F21519}"/>
    <cellStyle name="Comma 18 2 3 2 4" xfId="13529" xr:uid="{6BF77F51-A04C-47FB-80E7-E88C3B4F2ABD}"/>
    <cellStyle name="Comma 18 2 3 2 4 2" xfId="35637" xr:uid="{DEE3D4E6-C9E6-49C2-BA7A-81531A026BCF}"/>
    <cellStyle name="Comma 18 2 3 2 5" xfId="13530" xr:uid="{55D30EFC-6268-4B1A-83F4-FEF1CE36A40A}"/>
    <cellStyle name="Comma 18 2 3 2 5 2" xfId="35638" xr:uid="{604D9EB6-7CF6-40D3-944C-27F2B2405F1F}"/>
    <cellStyle name="Comma 18 2 3 2 6" xfId="51149" xr:uid="{2FA9B2D2-3FE1-437C-8E2C-8B3A47C366FE}"/>
    <cellStyle name="Comma 18 2 3 2 7" xfId="35628" xr:uid="{742064E5-49FF-4A00-9D47-728B9E0F4AB3}"/>
    <cellStyle name="Comma 18 2 3 3" xfId="1551" xr:uid="{10CA718C-34A8-4E8D-91D3-147D933AAD7B}"/>
    <cellStyle name="Comma 18 2 3 3 2" xfId="2598" xr:uid="{1DD7AC67-576E-4A97-B2AA-724A490689FF}"/>
    <cellStyle name="Comma 18 2 3 3 2 2" xfId="13532" xr:uid="{B9AF0C1C-BE78-4B9A-B195-7D781926C5FF}"/>
    <cellStyle name="Comma 18 2 3 3 2 2 2" xfId="35641" xr:uid="{906ED854-5357-431D-961B-571817F07341}"/>
    <cellStyle name="Comma 18 2 3 3 2 3" xfId="13533" xr:uid="{8BB56E7E-F2D6-4C3D-A204-01A12E781AB6}"/>
    <cellStyle name="Comma 18 2 3 3 2 3 2" xfId="35642" xr:uid="{41DF3B46-9716-4216-B519-47D0373F8C11}"/>
    <cellStyle name="Comma 18 2 3 3 2 4" xfId="13534" xr:uid="{67CA4F64-96E3-488F-96ED-C1C17288F714}"/>
    <cellStyle name="Comma 18 2 3 3 2 4 2" xfId="35643" xr:uid="{67B33C42-C627-4854-8C9C-FCB4BB869153}"/>
    <cellStyle name="Comma 18 2 3 3 2 5" xfId="52686" xr:uid="{21565B50-8647-4429-8A2A-E735D1CD6214}"/>
    <cellStyle name="Comma 18 2 3 3 2 6" xfId="35640" xr:uid="{6EF6669C-0694-479B-9BAE-A4718FC662C2}"/>
    <cellStyle name="Comma 18 2 3 3 2 7" xfId="13531" xr:uid="{108AE135-5477-4412-99BD-6BBA8CE70564}"/>
    <cellStyle name="Comma 18 2 3 3 3" xfId="13535" xr:uid="{519A0FBE-F971-4181-9FEF-58A4D8E4B342}"/>
    <cellStyle name="Comma 18 2 3 3 3 2" xfId="35644" xr:uid="{5D9B85AE-645F-450E-9D4A-A6210F425F8F}"/>
    <cellStyle name="Comma 18 2 3 3 4" xfId="13536" xr:uid="{7C03CB4F-6981-4BF0-A933-3EDE1E8AB963}"/>
    <cellStyle name="Comma 18 2 3 3 4 2" xfId="35645" xr:uid="{620693BB-940F-444F-823B-BBE7153F007C}"/>
    <cellStyle name="Comma 18 2 3 3 5" xfId="51643" xr:uid="{65E58F7B-AA05-44BC-9AA5-CC7C1BE132FF}"/>
    <cellStyle name="Comma 18 2 3 3 6" xfId="35639" xr:uid="{57AAF2C7-D4D9-457E-A70C-FCF270D1EFF8}"/>
    <cellStyle name="Comma 18 2 3 4" xfId="3590" xr:uid="{681B4284-F427-42CB-8BFE-7FAA60EB26CA}"/>
    <cellStyle name="Comma 18 2 3 4 2" xfId="13537" xr:uid="{09E73E08-D079-48D4-AFD4-1557BDE04765}"/>
    <cellStyle name="Comma 18 2 3 4 2 2" xfId="35647" xr:uid="{2E42AAF9-E56F-4704-9843-638147891EAB}"/>
    <cellStyle name="Comma 18 2 3 4 3" xfId="13538" xr:uid="{031CB428-53E2-45A8-A0C7-9FD34F00F24A}"/>
    <cellStyle name="Comma 18 2 3 4 3 2" xfId="35648" xr:uid="{FE80CE07-6B3D-4259-AA2B-4C871DF83DAA}"/>
    <cellStyle name="Comma 18 2 3 4 4" xfId="13539" xr:uid="{63BC1922-5559-468B-8D75-711BD3E81CF3}"/>
    <cellStyle name="Comma 18 2 3 4 4 2" xfId="35649" xr:uid="{319935CF-0032-4A07-972F-1C089B93CB55}"/>
    <cellStyle name="Comma 18 2 3 4 5" xfId="53677" xr:uid="{845DD2D8-6836-4DF8-8D04-FDD428F957E1}"/>
    <cellStyle name="Comma 18 2 3 4 6" xfId="35646" xr:uid="{C42814BA-F7BA-4070-8F2C-4A76160ABD73}"/>
    <cellStyle name="Comma 18 2 3 5" xfId="4263" xr:uid="{28AF8562-B7F8-4256-A672-F3151C1BBE50}"/>
    <cellStyle name="Comma 18 2 3 5 2" xfId="13540" xr:uid="{D17C68E0-C47B-42EB-BA6E-E5C49C550FA8}"/>
    <cellStyle name="Comma 18 2 3 5 2 2" xfId="35651" xr:uid="{2F5F2906-FA8E-4855-B4D4-3E0D3A7F3DD4}"/>
    <cellStyle name="Comma 18 2 3 5 3" xfId="13541" xr:uid="{7C4459FF-3703-4F87-BEE0-4F8890EE4B98}"/>
    <cellStyle name="Comma 18 2 3 5 3 2" xfId="35652" xr:uid="{A88BA18F-043F-478D-ABA8-7ACC1BC1EE61}"/>
    <cellStyle name="Comma 18 2 3 5 4" xfId="13542" xr:uid="{40075042-2A3B-454A-8EA1-F0FD7A2F804B}"/>
    <cellStyle name="Comma 18 2 3 5 4 2" xfId="35653" xr:uid="{DD46E888-12FE-4B9D-BA23-D2862DCAD47F}"/>
    <cellStyle name="Comma 18 2 3 5 5" xfId="54350" xr:uid="{833622DE-EED3-417A-8C42-B2B58FBD9810}"/>
    <cellStyle name="Comma 18 2 3 5 6" xfId="35650" xr:uid="{6E5C95F0-79A2-40B4-A5E1-A01E012B30A8}"/>
    <cellStyle name="Comma 18 2 3 6" xfId="2077" xr:uid="{0D905B0A-FA8C-4273-B96F-35D9530A0212}"/>
    <cellStyle name="Comma 18 2 3 6 2" xfId="13544" xr:uid="{77DDEB6D-6134-481C-91B1-170C02B272C0}"/>
    <cellStyle name="Comma 18 2 3 6 2 2" xfId="35655" xr:uid="{F83A1FF2-3F8B-456B-967E-42825D29AEB1}"/>
    <cellStyle name="Comma 18 2 3 6 3" xfId="13545" xr:uid="{1316BECA-EAB0-411A-8A84-219DED1FE532}"/>
    <cellStyle name="Comma 18 2 3 6 3 2" xfId="35656" xr:uid="{8DBC18F6-BE36-4C67-A842-E18482340FE3}"/>
    <cellStyle name="Comma 18 2 3 6 4" xfId="13546" xr:uid="{EAAD4C2F-9B77-451C-BB08-10E2F10FA87C}"/>
    <cellStyle name="Comma 18 2 3 6 4 2" xfId="35657" xr:uid="{857758E6-A89B-4FB8-B4DE-C238792B2BE0}"/>
    <cellStyle name="Comma 18 2 3 6 5" xfId="52166" xr:uid="{27A27EE0-946C-444C-AAE9-63001085914E}"/>
    <cellStyle name="Comma 18 2 3 6 6" xfId="35654" xr:uid="{0AFA3471-ADC0-410F-8FD7-12D8DEB9C13F}"/>
    <cellStyle name="Comma 18 2 3 6 7" xfId="13543" xr:uid="{AC1F55E6-3CE0-4D75-8050-E9D49240513D}"/>
    <cellStyle name="Comma 18 2 3 7" xfId="13547" xr:uid="{2581F08E-40CA-43EC-8610-88DE1F6702BC}"/>
    <cellStyle name="Comma 18 2 3 7 2" xfId="35658" xr:uid="{4A0A8AC9-4C8D-4AB3-B578-0A5461E116E5}"/>
    <cellStyle name="Comma 18 2 3 8" xfId="13548" xr:uid="{AC8FE0E2-5E01-497A-B7A6-AEB4FE949E5F}"/>
    <cellStyle name="Comma 18 2 3 8 2" xfId="35659" xr:uid="{0EB6B639-6576-4891-8A28-7C6522F030C4}"/>
    <cellStyle name="Comma 18 2 3 9" xfId="50646" xr:uid="{52C2AC89-2F72-4EA5-BF91-8E5CDE2A8883}"/>
    <cellStyle name="Comma 18 2 4" xfId="809" xr:uid="{F04FA879-D368-4B10-B864-1CF98FF0C985}"/>
    <cellStyle name="Comma 18 2 4 2" xfId="4512" xr:uid="{E0844B5B-14FE-42C0-B48B-C019466F237E}"/>
    <cellStyle name="Comma 18 2 4 2 2" xfId="13549" xr:uid="{16ECDA33-DF60-4101-AA5A-174B61BD50AB}"/>
    <cellStyle name="Comma 18 2 4 2 2 2" xfId="35662" xr:uid="{62059A44-0A55-4A7D-9A5C-3E3BE0755F92}"/>
    <cellStyle name="Comma 18 2 4 2 3" xfId="13550" xr:uid="{8DA057D9-3832-4E44-8E2B-98EE7420CBC1}"/>
    <cellStyle name="Comma 18 2 4 2 3 2" xfId="35663" xr:uid="{344C5004-935E-4A25-A605-9BDF3EB4C838}"/>
    <cellStyle name="Comma 18 2 4 2 4" xfId="13551" xr:uid="{42CB0613-9711-4B64-9F68-8203A11E96D9}"/>
    <cellStyle name="Comma 18 2 4 2 4 2" xfId="35664" xr:uid="{F27BB12D-579E-4876-B916-D47D20203DF9}"/>
    <cellStyle name="Comma 18 2 4 2 5" xfId="54599" xr:uid="{20E68238-D163-4C5A-926A-66A25C09EEE8}"/>
    <cellStyle name="Comma 18 2 4 2 6" xfId="35661" xr:uid="{1A5AF25B-5166-4043-A476-31178F119CF5}"/>
    <cellStyle name="Comma 18 2 4 3" xfId="2847" xr:uid="{D3074021-C8B1-460C-BF51-A1ABEA17EF4F}"/>
    <cellStyle name="Comma 18 2 4 3 2" xfId="13553" xr:uid="{15B25EC2-4BDF-4A47-BAAA-18206F2CA02A}"/>
    <cellStyle name="Comma 18 2 4 3 2 2" xfId="35666" xr:uid="{0CBAC9D2-9144-4A51-B803-FFF1EA05B4B4}"/>
    <cellStyle name="Comma 18 2 4 3 3" xfId="13554" xr:uid="{5DAA237E-006E-4E8E-9B03-5D55C0C93690}"/>
    <cellStyle name="Comma 18 2 4 3 3 2" xfId="35667" xr:uid="{911C430A-A589-4C54-A0A2-003B99B16755}"/>
    <cellStyle name="Comma 18 2 4 3 4" xfId="13555" xr:uid="{06CB8FA3-62F5-46AC-9DD2-30E810D7B081}"/>
    <cellStyle name="Comma 18 2 4 3 4 2" xfId="35668" xr:uid="{36ACD380-DB75-4D2C-AE48-39B8DF63E579}"/>
    <cellStyle name="Comma 18 2 4 3 5" xfId="52934" xr:uid="{2753B3B3-96BD-4706-B50C-C470CA09B60B}"/>
    <cellStyle name="Comma 18 2 4 3 6" xfId="35665" xr:uid="{638C54FC-046E-493C-AF42-F34BF667DFF3}"/>
    <cellStyle name="Comma 18 2 4 3 7" xfId="13552" xr:uid="{B600CFFD-C327-4160-8D29-9ACF6A8D048B}"/>
    <cellStyle name="Comma 18 2 4 4" xfId="13556" xr:uid="{88BB5995-0806-4E59-B411-F616EA21EB9F}"/>
    <cellStyle name="Comma 18 2 4 4 2" xfId="35669" xr:uid="{19D4918E-3E63-4168-92AA-F06528B1EA28}"/>
    <cellStyle name="Comma 18 2 4 5" xfId="13557" xr:uid="{BDD4DE4E-028F-46D2-808C-FAB1F11CC4F0}"/>
    <cellStyle name="Comma 18 2 4 5 2" xfId="35670" xr:uid="{B82F82C0-235C-475B-80FE-3C4D173AEFA2}"/>
    <cellStyle name="Comma 18 2 4 6" xfId="50901" xr:uid="{56036AB2-416D-42C7-8476-29F94B69B1CE}"/>
    <cellStyle name="Comma 18 2 4 7" xfId="35660" xr:uid="{F454BD48-2CC9-4F2B-BCD1-89960CE10760}"/>
    <cellStyle name="Comma 18 2 5" xfId="1304" xr:uid="{E86E1F3C-F648-49FA-92EF-138161434E81}"/>
    <cellStyle name="Comma 18 2 5 2" xfId="2349" xr:uid="{B75E1CAE-5E65-48E4-86A6-4D3090763D75}"/>
    <cellStyle name="Comma 18 2 5 2 2" xfId="13559" xr:uid="{017E0950-2F6B-4E64-A7D5-9D4F78FEA357}"/>
    <cellStyle name="Comma 18 2 5 2 2 2" xfId="35673" xr:uid="{E4059C29-E2A5-4B8C-8038-9E120B0734E6}"/>
    <cellStyle name="Comma 18 2 5 2 3" xfId="13560" xr:uid="{D045667E-F130-44BA-80B3-40180D333DFE}"/>
    <cellStyle name="Comma 18 2 5 2 3 2" xfId="35674" xr:uid="{2F1C143D-517E-4E1D-B5D5-06C90EB64243}"/>
    <cellStyle name="Comma 18 2 5 2 4" xfId="13561" xr:uid="{5FF21713-3D99-4FA8-825B-D5F1F525AB2C}"/>
    <cellStyle name="Comma 18 2 5 2 4 2" xfId="35675" xr:uid="{642103F4-05C5-4B97-98E3-7981D8F4A539}"/>
    <cellStyle name="Comma 18 2 5 2 5" xfId="52437" xr:uid="{D2357D1A-1F54-49CF-B1F2-7E30AB4EC4C4}"/>
    <cellStyle name="Comma 18 2 5 2 6" xfId="35672" xr:uid="{40661D15-5718-4478-871F-2E6B8EAF4EEB}"/>
    <cellStyle name="Comma 18 2 5 2 7" xfId="13558" xr:uid="{D39E4E6A-DAEB-464F-9945-0E6E2636B4AD}"/>
    <cellStyle name="Comma 18 2 5 3" xfId="13562" xr:uid="{1DD37668-D05B-4D9E-81D4-A24FE6C143E4}"/>
    <cellStyle name="Comma 18 2 5 3 2" xfId="35676" xr:uid="{7C10FB00-F9B0-4A6C-922E-F93C255C2511}"/>
    <cellStyle name="Comma 18 2 5 4" xfId="13563" xr:uid="{77799E72-BA9C-4E1A-9A7F-143268B7ADEA}"/>
    <cellStyle name="Comma 18 2 5 4 2" xfId="35677" xr:uid="{B46A7DE6-EB49-4E18-A0E2-92485F6A6A3E}"/>
    <cellStyle name="Comma 18 2 5 5" xfId="51396" xr:uid="{E5199E03-92F4-4CB1-95C1-E49C8D0AFC25}"/>
    <cellStyle name="Comma 18 2 5 6" xfId="35671" xr:uid="{73697E2C-671C-426A-A54C-1572FCFC7447}"/>
    <cellStyle name="Comma 18 2 6" xfId="3341" xr:uid="{CE0BD7D5-7137-4180-A139-3E81D632537B}"/>
    <cellStyle name="Comma 18 2 6 2" xfId="13564" xr:uid="{1E6D8397-F171-4997-B5DD-DFB25AB9D61D}"/>
    <cellStyle name="Comma 18 2 6 2 2" xfId="35679" xr:uid="{27684A64-04F4-46F8-86D0-B36431205950}"/>
    <cellStyle name="Comma 18 2 6 3" xfId="13565" xr:uid="{B0AFDE8B-A83D-43B7-8012-8631CEE49BF8}"/>
    <cellStyle name="Comma 18 2 6 3 2" xfId="35680" xr:uid="{637CDE63-A6DE-48C5-9412-B9679AA7C707}"/>
    <cellStyle name="Comma 18 2 6 4" xfId="13566" xr:uid="{1563A35E-BF91-4BDB-9EC0-79A54A8F29F8}"/>
    <cellStyle name="Comma 18 2 6 4 2" xfId="35681" xr:uid="{C0E441D5-0EC9-41A1-AE21-1B7645B4EEA2}"/>
    <cellStyle name="Comma 18 2 6 5" xfId="53428" xr:uid="{CF32A738-2015-4F8C-850F-EA2351B1858C}"/>
    <cellStyle name="Comma 18 2 6 6" xfId="35678" xr:uid="{A4A4DD85-FC66-4364-AF21-A2F4FABD0C6A}"/>
    <cellStyle name="Comma 18 2 7" xfId="3943" xr:uid="{6155CDC3-408C-4578-9488-45BDA89588DF}"/>
    <cellStyle name="Comma 18 2 7 2" xfId="13567" xr:uid="{95483FE5-FD1F-4BB0-B03B-B2C93A47EA84}"/>
    <cellStyle name="Comma 18 2 7 2 2" xfId="35683" xr:uid="{96163FBA-05D4-441A-80D8-5462D05BAD58}"/>
    <cellStyle name="Comma 18 2 7 3" xfId="13568" xr:uid="{F8B5DDBB-55BE-4517-AB9F-3026F06A4D0D}"/>
    <cellStyle name="Comma 18 2 7 3 2" xfId="35684" xr:uid="{C5123A52-F984-48EE-876F-44FE20EE16B3}"/>
    <cellStyle name="Comma 18 2 7 4" xfId="13569" xr:uid="{28505AB2-213C-42F9-8BC5-BF0C3174F127}"/>
    <cellStyle name="Comma 18 2 7 4 2" xfId="35685" xr:uid="{A28641E9-BA90-49DE-B645-BFB8EB1F822B}"/>
    <cellStyle name="Comma 18 2 7 5" xfId="54030" xr:uid="{407F4888-830E-408A-8934-C285B4D89408}"/>
    <cellStyle name="Comma 18 2 7 6" xfId="35682" xr:uid="{F7052CB7-5A7C-48FD-A8ED-AD0537F525C6}"/>
    <cellStyle name="Comma 18 2 8" xfId="1829" xr:uid="{44643154-E9AA-4D56-B4EC-03003FA3916B}"/>
    <cellStyle name="Comma 18 2 8 2" xfId="13571" xr:uid="{552C8D2A-F65E-40F3-A1F2-E11FADE9C2EF}"/>
    <cellStyle name="Comma 18 2 8 2 2" xfId="35687" xr:uid="{96E67BDD-EB3E-4273-9559-6C8DF76A59A8}"/>
    <cellStyle name="Comma 18 2 8 3" xfId="13572" xr:uid="{BDA16B04-9954-48AC-8EE8-25B1DB5A6C65}"/>
    <cellStyle name="Comma 18 2 8 3 2" xfId="35688" xr:uid="{5AB58EDA-F203-4CD6-B62C-475824CD6FC0}"/>
    <cellStyle name="Comma 18 2 8 4" xfId="13573" xr:uid="{E3D4F3B6-ED33-4435-9136-1B1C666EB9EA}"/>
    <cellStyle name="Comma 18 2 8 4 2" xfId="35689" xr:uid="{B90D9820-43D3-4FB5-8192-8CC9EB0FBFEC}"/>
    <cellStyle name="Comma 18 2 8 5" xfId="51918" xr:uid="{25BD0EBB-B359-46A1-9C8B-D7EC2266FB43}"/>
    <cellStyle name="Comma 18 2 8 6" xfId="35686" xr:uid="{3A363942-F1DC-4A60-9A27-D491FB97A466}"/>
    <cellStyle name="Comma 18 2 8 7" xfId="13570" xr:uid="{7B3336C4-7C95-45D9-8504-CADB89414ECE}"/>
    <cellStyle name="Comma 18 2 9" xfId="13574" xr:uid="{8B3E65E9-276A-49E5-A9CD-7A616C2AADB8}"/>
    <cellStyle name="Comma 18 2 9 2" xfId="35690" xr:uid="{45222D5D-9E10-4D52-9716-566D042DD364}"/>
    <cellStyle name="Comma 18 3" xfId="2280" xr:uid="{7A04733B-1CC7-4333-90AC-6511B49107DC}"/>
    <cellStyle name="Comma 18 3 2" xfId="13575" xr:uid="{CAB49D73-A515-43F3-BA6F-2DF4882AB5DF}"/>
    <cellStyle name="Comma 18 3 2 2" xfId="35692" xr:uid="{4F693764-747D-46CF-A324-4314CA744C14}"/>
    <cellStyle name="Comma 18 3 3" xfId="13576" xr:uid="{F9653554-4A72-4C35-BEA8-8EA01FA651D0}"/>
    <cellStyle name="Comma 18 3 3 2" xfId="35693" xr:uid="{D5B8D135-06C2-4965-AF09-CC06E32B8DE5}"/>
    <cellStyle name="Comma 18 3 4" xfId="13577" xr:uid="{84753347-4643-4D94-8434-A56FE112B1ED}"/>
    <cellStyle name="Comma 18 3 4 2" xfId="35694" xr:uid="{DF494093-19E0-4EC0-BF53-789040ABCE5A}"/>
    <cellStyle name="Comma 18 3 5" xfId="52368" xr:uid="{30FA9D16-7C25-4A0A-8FAF-74BA334981F8}"/>
    <cellStyle name="Comma 18 3 6" xfId="35691" xr:uid="{3DC2C712-E508-4CCB-AAD8-D50BF8D0A791}"/>
    <cellStyle name="Comma 18 4" xfId="3757" xr:uid="{BD86322A-0F1E-497F-999A-01A0DCC8B7DF}"/>
    <cellStyle name="Comma 18 4 2" xfId="13578" xr:uid="{137A7571-EE59-472C-AC41-D9A815B232E0}"/>
    <cellStyle name="Comma 18 4 2 2" xfId="35696" xr:uid="{8A7FBCB3-113D-41F2-A1DD-44F009A0F658}"/>
    <cellStyle name="Comma 18 4 3" xfId="13579" xr:uid="{A455CE7B-AB85-469E-A1B6-3603BD0318D7}"/>
    <cellStyle name="Comma 18 4 3 2" xfId="35697" xr:uid="{8F1E0F23-81CD-4825-8A5D-0791E38C62F2}"/>
    <cellStyle name="Comma 18 4 4" xfId="13580" xr:uid="{EC9EBA19-B8B6-4713-9ACF-B5877438AC0E}"/>
    <cellStyle name="Comma 18 4 4 2" xfId="35698" xr:uid="{673F5728-0598-4018-8C9B-6D4CDB44B280}"/>
    <cellStyle name="Comma 18 4 5" xfId="53844" xr:uid="{506F8926-CA07-4B49-A731-2AC1EF4D551A}"/>
    <cellStyle name="Comma 18 4 6" xfId="35695" xr:uid="{19450C23-6699-43D2-81B2-4894F5CC8CA3}"/>
    <cellStyle name="Comma 18 5" xfId="3843" xr:uid="{54DE340D-3C58-4C31-8A27-3DA746D01D64}"/>
    <cellStyle name="Comma 18 5 2" xfId="13581" xr:uid="{444C0FFA-0635-4AE8-83D7-A8EC06F4D789}"/>
    <cellStyle name="Comma 18 5 2 2" xfId="35700" xr:uid="{35B081D2-31CD-4D4E-A035-9009B41992C7}"/>
    <cellStyle name="Comma 18 5 3" xfId="13582" xr:uid="{9F76441E-DB3E-473F-8723-D60F01725D3C}"/>
    <cellStyle name="Comma 18 5 3 2" xfId="35701" xr:uid="{786AB123-35F2-4D37-BD26-A1B5664DBF0F}"/>
    <cellStyle name="Comma 18 5 4" xfId="13583" xr:uid="{DF4DAE17-70BA-42F6-B46A-E179128C8D28}"/>
    <cellStyle name="Comma 18 5 4 2" xfId="35702" xr:uid="{BA8DAE95-276F-4768-90E4-CF911453E32D}"/>
    <cellStyle name="Comma 18 5 5" xfId="53930" xr:uid="{5E6835FD-07CF-4F35-A74A-3CAC9A974EDB}"/>
    <cellStyle name="Comma 18 5 6" xfId="35699" xr:uid="{18868004-4F92-4A96-9F05-41565328E352}"/>
    <cellStyle name="Comma 18 6" xfId="1760" xr:uid="{785B8645-B9F8-44EA-9C82-281767392C21}"/>
    <cellStyle name="Comma 18 6 2" xfId="13585" xr:uid="{A61DBBBC-8A21-485E-96B0-9BEE7DE01987}"/>
    <cellStyle name="Comma 18 6 2 2" xfId="35704" xr:uid="{D43F23C8-7FA6-4E24-AE45-7FA0E447C698}"/>
    <cellStyle name="Comma 18 6 3" xfId="13586" xr:uid="{C0D48AB1-5878-4428-8B5D-8D2D26B8F178}"/>
    <cellStyle name="Comma 18 6 3 2" xfId="35705" xr:uid="{ACFE5C42-DD04-419E-AF6E-FB0957FF0300}"/>
    <cellStyle name="Comma 18 6 4" xfId="13587" xr:uid="{9942E3B1-F873-423F-8EA9-1277AF7DF592}"/>
    <cellStyle name="Comma 18 6 4 2" xfId="35706" xr:uid="{02FB29CC-B0C9-4B32-82B7-94DAEF56EA89}"/>
    <cellStyle name="Comma 18 6 5" xfId="51849" xr:uid="{4218F0B4-B449-487B-9F54-71CEC81B30B9}"/>
    <cellStyle name="Comma 18 6 6" xfId="35703" xr:uid="{AB59DA11-C8D7-41A7-B292-864DB9BABFB9}"/>
    <cellStyle name="Comma 18 6 7" xfId="13584" xr:uid="{AD09600A-FA32-4CD3-8111-311B60174915}"/>
    <cellStyle name="Comma 18 7" xfId="13588" xr:uid="{96752E23-F7E9-486D-837F-207193542E85}"/>
    <cellStyle name="Comma 18 7 2" xfId="35707" xr:uid="{6B77B4B8-D99B-4087-A555-2C1B5E2EEBB6}"/>
    <cellStyle name="Comma 18 8" xfId="13589" xr:uid="{B5CA6FA7-D6EE-498F-A74C-06450509935E}"/>
    <cellStyle name="Comma 18 8 2" xfId="35708" xr:uid="{BC642379-7963-478C-9617-6C9B6A227159}"/>
    <cellStyle name="Comma 18 9" xfId="50221" xr:uid="{3B2D0843-918B-415E-A104-2395452AAB02}"/>
    <cellStyle name="Comma 19" xfId="124" xr:uid="{9B6BBB14-5673-4840-98F6-300865A4E14C}"/>
    <cellStyle name="Comma 19 10" xfId="35709" xr:uid="{85DED61A-25E3-49B1-A5D0-9031512596E7}"/>
    <cellStyle name="Comma 19 2" xfId="229" xr:uid="{C0426999-EECB-4E80-9A0A-F784E7E60BCD}"/>
    <cellStyle name="Comma 19 2 10" xfId="13590" xr:uid="{3EA4D53D-99EA-426B-81D0-D738B99FFCC2}"/>
    <cellStyle name="Comma 19 2 10 2" xfId="35711" xr:uid="{5A9F6578-DF0C-4795-B0FF-9C5B29CC827A}"/>
    <cellStyle name="Comma 19 2 11" xfId="50325" xr:uid="{5BFB29AA-CD2D-4BFF-ABA5-E8F207F78DCB}"/>
    <cellStyle name="Comma 19 2 12" xfId="35710" xr:uid="{6B1F0943-3F7B-4E88-8ECF-44663357BBE3}"/>
    <cellStyle name="Comma 19 2 2" xfId="414" xr:uid="{90ECF5BE-1B00-4ED8-9522-54EBA42B81F4}"/>
    <cellStyle name="Comma 19 2 2 10" xfId="50510" xr:uid="{5D93B905-4012-40C5-9481-8D5395363D57}"/>
    <cellStyle name="Comma 19 2 2 11" xfId="35712" xr:uid="{1F1EEE1C-3529-4FD5-8962-BFD82B90EFEF}"/>
    <cellStyle name="Comma 19 2 2 2" xfId="676" xr:uid="{4A0A3F5C-CE50-4215-BB3C-BA37FA4BCF52}"/>
    <cellStyle name="Comma 19 2 2 2 10" xfId="35713" xr:uid="{654D5B06-E93E-488A-9DAE-B73B99E3725C}"/>
    <cellStyle name="Comma 19 2 2 2 2" xfId="1181" xr:uid="{17FACEC3-5989-4A0E-91B0-AC74D6A2E4B3}"/>
    <cellStyle name="Comma 19 2 2 2 2 2" xfId="4884" xr:uid="{5BF89628-775D-45C5-ABAB-9AE91FE530B0}"/>
    <cellStyle name="Comma 19 2 2 2 2 2 2" xfId="13591" xr:uid="{DA42D82C-63DD-40EA-840D-9FE39D1C5744}"/>
    <cellStyle name="Comma 19 2 2 2 2 2 2 2" xfId="35716" xr:uid="{4440260B-7FD4-4A07-85C5-6933358A0B9E}"/>
    <cellStyle name="Comma 19 2 2 2 2 2 3" xfId="13592" xr:uid="{9D92CE48-DFCE-4180-ACAF-87807793989A}"/>
    <cellStyle name="Comma 19 2 2 2 2 2 3 2" xfId="35717" xr:uid="{1A9FAECC-BC0A-43DA-A72B-92284B8C3569}"/>
    <cellStyle name="Comma 19 2 2 2 2 2 4" xfId="13593" xr:uid="{ACDD7568-2AA0-462A-9D12-34EA2FFD629C}"/>
    <cellStyle name="Comma 19 2 2 2 2 2 4 2" xfId="35718" xr:uid="{1E883E80-311C-46D7-AFB9-761FF1FC0FE1}"/>
    <cellStyle name="Comma 19 2 2 2 2 2 5" xfId="54971" xr:uid="{0C1699AC-92CC-4616-9C97-81381D6757A3}"/>
    <cellStyle name="Comma 19 2 2 2 2 2 6" xfId="35715" xr:uid="{DE1B3F79-34D8-490D-AAF3-EDD1772DDFAD}"/>
    <cellStyle name="Comma 19 2 2 2 2 3" xfId="3219" xr:uid="{B0C06E14-0B8B-4032-84ED-A840CD92EF15}"/>
    <cellStyle name="Comma 19 2 2 2 2 3 2" xfId="13595" xr:uid="{C563C7D8-FFC9-4BBA-AA21-D20F7FBE5108}"/>
    <cellStyle name="Comma 19 2 2 2 2 3 2 2" xfId="35720" xr:uid="{E2E965C7-8290-4F55-96B6-E07D1902D2D7}"/>
    <cellStyle name="Comma 19 2 2 2 2 3 3" xfId="13596" xr:uid="{F8286A64-9F9B-4E85-9344-12FA0C0162EC}"/>
    <cellStyle name="Comma 19 2 2 2 2 3 3 2" xfId="35721" xr:uid="{6ED9BA32-4C25-4325-AA7E-D079CFC24831}"/>
    <cellStyle name="Comma 19 2 2 2 2 3 4" xfId="13597" xr:uid="{877F4945-F2EB-4490-8F24-605C768733DD}"/>
    <cellStyle name="Comma 19 2 2 2 2 3 4 2" xfId="35722" xr:uid="{533847A6-C14B-49DF-81BB-5F7FDCB97D83}"/>
    <cellStyle name="Comma 19 2 2 2 2 3 5" xfId="53306" xr:uid="{E24B4A97-743F-4076-9B39-1D5E51ED4BAC}"/>
    <cellStyle name="Comma 19 2 2 2 2 3 6" xfId="35719" xr:uid="{CD87BEFD-1078-4C58-8C50-1B004243969D}"/>
    <cellStyle name="Comma 19 2 2 2 2 3 7" xfId="13594" xr:uid="{51A547D9-C852-427B-B9DA-D4F767347C31}"/>
    <cellStyle name="Comma 19 2 2 2 2 4" xfId="13598" xr:uid="{C36866BB-AC6C-4FED-A9F4-A8F6ACA89F73}"/>
    <cellStyle name="Comma 19 2 2 2 2 4 2" xfId="35723" xr:uid="{FCFCFDEB-5D70-4EE5-A92E-76ADB1567800}"/>
    <cellStyle name="Comma 19 2 2 2 2 5" xfId="13599" xr:uid="{AD2B6E2F-850C-46F9-89C6-5D95BAF6DC55}"/>
    <cellStyle name="Comma 19 2 2 2 2 5 2" xfId="35724" xr:uid="{E131A4F0-2E6E-4C79-A255-A80E048B4518}"/>
    <cellStyle name="Comma 19 2 2 2 2 6" xfId="51273" xr:uid="{6D69D551-2B18-4C9E-9CF0-F1744ED5B031}"/>
    <cellStyle name="Comma 19 2 2 2 2 7" xfId="35714" xr:uid="{01D78FB4-A854-4220-BB59-9F596FAA2E6D}"/>
    <cellStyle name="Comma 19 2 2 2 3" xfId="1675" xr:uid="{193DB37A-7FE4-4F25-AE78-137665D20429}"/>
    <cellStyle name="Comma 19 2 2 2 3 2" xfId="2722" xr:uid="{87D1DDB8-E189-4547-A44F-A170990FA745}"/>
    <cellStyle name="Comma 19 2 2 2 3 2 2" xfId="13601" xr:uid="{8D21772D-8498-4343-A00D-13D1D73564FC}"/>
    <cellStyle name="Comma 19 2 2 2 3 2 2 2" xfId="35727" xr:uid="{24C5FCFE-A38E-417B-828B-0511A63707CA}"/>
    <cellStyle name="Comma 19 2 2 2 3 2 3" xfId="13602" xr:uid="{F629BA9F-7F77-4B59-B75A-FE0A795EC8ED}"/>
    <cellStyle name="Comma 19 2 2 2 3 2 3 2" xfId="35728" xr:uid="{DC40A9A1-804F-4279-9441-7A7890C31E8C}"/>
    <cellStyle name="Comma 19 2 2 2 3 2 4" xfId="13603" xr:uid="{0FE49448-D476-48B8-8208-0E84B1E207F2}"/>
    <cellStyle name="Comma 19 2 2 2 3 2 4 2" xfId="35729" xr:uid="{4FCD5EEC-EE98-46F6-98B1-B1D9679AA9CA}"/>
    <cellStyle name="Comma 19 2 2 2 3 2 5" xfId="52810" xr:uid="{6063BED0-1182-401E-9ACD-F30D8DA4FD21}"/>
    <cellStyle name="Comma 19 2 2 2 3 2 6" xfId="35726" xr:uid="{4593701E-E270-467A-9BF9-28357A508F57}"/>
    <cellStyle name="Comma 19 2 2 2 3 2 7" xfId="13600" xr:uid="{8BC71386-8FF7-49FA-9EA8-514B9A7D0F2B}"/>
    <cellStyle name="Comma 19 2 2 2 3 3" xfId="13604" xr:uid="{0D34905F-CB3E-479A-AE3E-8FE5315957CC}"/>
    <cellStyle name="Comma 19 2 2 2 3 3 2" xfId="35730" xr:uid="{4DB5C0B5-C961-4EC0-B0A8-86D0FC9812AD}"/>
    <cellStyle name="Comma 19 2 2 2 3 4" xfId="13605" xr:uid="{68551E40-584D-42C0-A70E-E9D69854DE66}"/>
    <cellStyle name="Comma 19 2 2 2 3 4 2" xfId="35731" xr:uid="{6E54FA64-61F3-4E13-8FBF-F1110A21E155}"/>
    <cellStyle name="Comma 19 2 2 2 3 5" xfId="51767" xr:uid="{53231625-E6A6-4136-8EE4-1E05DC2E2E50}"/>
    <cellStyle name="Comma 19 2 2 2 3 6" xfId="35725" xr:uid="{889747D2-E9CA-4FC1-B893-83EB22477CD5}"/>
    <cellStyle name="Comma 19 2 2 2 4" xfId="3714" xr:uid="{58CEA4A9-7B9E-47FA-90B6-0DFEBD143213}"/>
    <cellStyle name="Comma 19 2 2 2 4 2" xfId="13606" xr:uid="{1620D485-A8F1-4237-A3A9-254897AB9378}"/>
    <cellStyle name="Comma 19 2 2 2 4 2 2" xfId="35733" xr:uid="{58269DB4-699D-451D-BCB1-13693B10F2EB}"/>
    <cellStyle name="Comma 19 2 2 2 4 3" xfId="13607" xr:uid="{EBBB4C3E-F929-4163-8395-537D93299FF3}"/>
    <cellStyle name="Comma 19 2 2 2 4 3 2" xfId="35734" xr:uid="{D80C99F0-98F4-4598-BD34-B378973F0ECD}"/>
    <cellStyle name="Comma 19 2 2 2 4 4" xfId="13608" xr:uid="{F663D3A4-1A5B-4C87-A1D7-56A78EB80751}"/>
    <cellStyle name="Comma 19 2 2 2 4 4 2" xfId="35735" xr:uid="{7DFEDAE4-4D8D-4FB7-8DD4-418945E32546}"/>
    <cellStyle name="Comma 19 2 2 2 4 5" xfId="53801" xr:uid="{F536BC48-3C45-40A3-AC65-DB240C49CF43}"/>
    <cellStyle name="Comma 19 2 2 2 4 6" xfId="35732" xr:uid="{06241548-4E99-4D09-8035-025E51F295F4}"/>
    <cellStyle name="Comma 19 2 2 2 5" xfId="4387" xr:uid="{FB0D95B0-6006-4C6E-AE6F-DBC90C1AB438}"/>
    <cellStyle name="Comma 19 2 2 2 5 2" xfId="13609" xr:uid="{A9650354-58D0-4F7D-BB4F-9A66818DA373}"/>
    <cellStyle name="Comma 19 2 2 2 5 2 2" xfId="35737" xr:uid="{19F320AF-3498-4DC0-AF1D-58BFE409D575}"/>
    <cellStyle name="Comma 19 2 2 2 5 3" xfId="13610" xr:uid="{0C21C860-A55E-4065-8CA4-8754C21959C2}"/>
    <cellStyle name="Comma 19 2 2 2 5 3 2" xfId="35738" xr:uid="{5359E64D-CDCE-4552-9F46-F45A1E9C6AAB}"/>
    <cellStyle name="Comma 19 2 2 2 5 4" xfId="13611" xr:uid="{FB47F31E-36F3-4BE9-B36F-9886A762A2D8}"/>
    <cellStyle name="Comma 19 2 2 2 5 4 2" xfId="35739" xr:uid="{197AD8DB-5980-494F-90D5-D17BBEA997B8}"/>
    <cellStyle name="Comma 19 2 2 2 5 5" xfId="54474" xr:uid="{3C9843A5-0CE5-4A18-AED8-603B57521E15}"/>
    <cellStyle name="Comma 19 2 2 2 5 6" xfId="35736" xr:uid="{B3F176FB-0F88-498F-9BF2-3C6D81E4E3B5}"/>
    <cellStyle name="Comma 19 2 2 2 6" xfId="2201" xr:uid="{258EB19D-1A53-4D69-9974-E30C77A8BAC7}"/>
    <cellStyle name="Comma 19 2 2 2 6 2" xfId="13613" xr:uid="{429B6C28-3C15-4C29-B9B6-9205F57F718F}"/>
    <cellStyle name="Comma 19 2 2 2 6 2 2" xfId="35741" xr:uid="{9657F704-0605-48CE-961B-9C57BB144DE3}"/>
    <cellStyle name="Comma 19 2 2 2 6 3" xfId="13614" xr:uid="{68333F4E-6E88-4BAF-804E-8D101107726C}"/>
    <cellStyle name="Comma 19 2 2 2 6 3 2" xfId="35742" xr:uid="{CB9A7A98-C831-420A-9EAA-2CDDB4ECCC11}"/>
    <cellStyle name="Comma 19 2 2 2 6 4" xfId="13615" xr:uid="{ADA86D38-C457-4571-8321-1BE3E2430539}"/>
    <cellStyle name="Comma 19 2 2 2 6 4 2" xfId="35743" xr:uid="{935E203D-EBFF-41AC-B32A-254440418509}"/>
    <cellStyle name="Comma 19 2 2 2 6 5" xfId="52290" xr:uid="{8A331BD3-9562-457A-8CCA-D806D7BFF210}"/>
    <cellStyle name="Comma 19 2 2 2 6 6" xfId="35740" xr:uid="{0F8C04AA-0DE5-459F-95F0-45F1BBBA5AA9}"/>
    <cellStyle name="Comma 19 2 2 2 6 7" xfId="13612" xr:uid="{302A2F65-3175-439B-850F-B779487F308C}"/>
    <cellStyle name="Comma 19 2 2 2 7" xfId="13616" xr:uid="{887B7D64-0B19-4BFD-B5C2-7A5E25D60E47}"/>
    <cellStyle name="Comma 19 2 2 2 7 2" xfId="35744" xr:uid="{FCC2E8EC-437B-4C63-8645-84F3FDC93575}"/>
    <cellStyle name="Comma 19 2 2 2 8" xfId="13617" xr:uid="{C7C9C5DE-2C75-435B-B3A7-85342780A24A}"/>
    <cellStyle name="Comma 19 2 2 2 8 2" xfId="35745" xr:uid="{6CE30C95-EFB6-48AA-B459-7918B568696D}"/>
    <cellStyle name="Comma 19 2 2 2 9" xfId="50770" xr:uid="{34A66658-BD6E-4293-AD89-EAED5E055819}"/>
    <cellStyle name="Comma 19 2 2 3" xfId="933" xr:uid="{BC234C07-F1BA-40C0-A5DA-F66D96A7B7B1}"/>
    <cellStyle name="Comma 19 2 2 3 2" xfId="4636" xr:uid="{C360A195-7C2B-4C21-B6B4-435FB1D7235A}"/>
    <cellStyle name="Comma 19 2 2 3 2 2" xfId="13618" xr:uid="{8204503D-D333-4885-9533-7CA5BF9C973E}"/>
    <cellStyle name="Comma 19 2 2 3 2 2 2" xfId="35748" xr:uid="{3509229D-C9E2-43DC-B536-E208421EA324}"/>
    <cellStyle name="Comma 19 2 2 3 2 3" xfId="13619" xr:uid="{C30B4094-047F-48AF-A250-F5D6FDFE5C58}"/>
    <cellStyle name="Comma 19 2 2 3 2 3 2" xfId="35749" xr:uid="{4A25C16E-2496-465E-A373-1AF0468132E3}"/>
    <cellStyle name="Comma 19 2 2 3 2 4" xfId="13620" xr:uid="{BD4C519A-C5C2-4C2B-BDDA-FB3F47287E24}"/>
    <cellStyle name="Comma 19 2 2 3 2 4 2" xfId="35750" xr:uid="{A12B1192-361D-490E-9B5E-16FC9C750C04}"/>
    <cellStyle name="Comma 19 2 2 3 2 5" xfId="54723" xr:uid="{29BD7EA4-3142-4729-BC13-05A19ADC1FC8}"/>
    <cellStyle name="Comma 19 2 2 3 2 6" xfId="35747" xr:uid="{AF027877-E763-49A0-9EFB-3D957ABFC872}"/>
    <cellStyle name="Comma 19 2 2 3 3" xfId="2971" xr:uid="{B6D3C131-E825-45CC-83E9-D553253F2422}"/>
    <cellStyle name="Comma 19 2 2 3 3 2" xfId="13622" xr:uid="{D4FBD533-13DA-42F9-BE25-DFF5784E0F29}"/>
    <cellStyle name="Comma 19 2 2 3 3 2 2" xfId="35752" xr:uid="{F7B6848E-E593-4B6A-8564-452A62A32FE4}"/>
    <cellStyle name="Comma 19 2 2 3 3 3" xfId="13623" xr:uid="{4C4973CD-F989-401E-85F3-2490C6182767}"/>
    <cellStyle name="Comma 19 2 2 3 3 3 2" xfId="35753" xr:uid="{0A006D34-5481-4B49-AEC5-1248D7FD4626}"/>
    <cellStyle name="Comma 19 2 2 3 3 4" xfId="13624" xr:uid="{70A50F0C-4CC2-4A77-944A-CF73D0CE8F61}"/>
    <cellStyle name="Comma 19 2 2 3 3 4 2" xfId="35754" xr:uid="{00623BDD-386B-4E2A-AAF7-DD6107116220}"/>
    <cellStyle name="Comma 19 2 2 3 3 5" xfId="53058" xr:uid="{FA26D5D5-FC65-404F-AFEC-62DD3565F385}"/>
    <cellStyle name="Comma 19 2 2 3 3 6" xfId="35751" xr:uid="{73BE1C2D-C9B0-47B3-A65B-F59E3BE92586}"/>
    <cellStyle name="Comma 19 2 2 3 3 7" xfId="13621" xr:uid="{B54D7B99-4046-4D73-B2A1-2FE5F4F8B800}"/>
    <cellStyle name="Comma 19 2 2 3 4" xfId="13625" xr:uid="{08E8712D-4C36-489D-959E-BF4A81568EB3}"/>
    <cellStyle name="Comma 19 2 2 3 4 2" xfId="35755" xr:uid="{0A0EAAF6-885D-455D-A0F9-32279C936994}"/>
    <cellStyle name="Comma 19 2 2 3 5" xfId="13626" xr:uid="{17E388FE-76CB-4206-B08F-F1CBBD68D3E7}"/>
    <cellStyle name="Comma 19 2 2 3 5 2" xfId="35756" xr:uid="{0F754EAE-5DB4-4013-B00C-0E4523D8B658}"/>
    <cellStyle name="Comma 19 2 2 3 6" xfId="51025" xr:uid="{E8592CE2-8951-4D05-AB3D-840DFF7AF4E7}"/>
    <cellStyle name="Comma 19 2 2 3 7" xfId="35746" xr:uid="{1B094004-BB77-46B5-8261-FA39C8EB4147}"/>
    <cellStyle name="Comma 19 2 2 4" xfId="1428" xr:uid="{DC3AB892-9B93-4CA0-96A9-787EDDDC286E}"/>
    <cellStyle name="Comma 19 2 2 4 2" xfId="2474" xr:uid="{6E55D3C1-6588-4960-9326-C720A52C1B67}"/>
    <cellStyle name="Comma 19 2 2 4 2 2" xfId="13628" xr:uid="{53C42990-55A7-4145-A32B-777496ACE0CB}"/>
    <cellStyle name="Comma 19 2 2 4 2 2 2" xfId="35759" xr:uid="{24C141D8-0B02-4C1C-AE0A-582434658E21}"/>
    <cellStyle name="Comma 19 2 2 4 2 3" xfId="13629" xr:uid="{60CF5970-7956-45A4-8952-46D8DC3F1368}"/>
    <cellStyle name="Comma 19 2 2 4 2 3 2" xfId="35760" xr:uid="{7D0D5BCC-B9F2-4FD7-BDAE-9BDD93CAE156}"/>
    <cellStyle name="Comma 19 2 2 4 2 4" xfId="13630" xr:uid="{6DB118CA-E1DD-491C-937A-C695F0795BA4}"/>
    <cellStyle name="Comma 19 2 2 4 2 4 2" xfId="35761" xr:uid="{E401D2A1-7053-434F-A41A-4AB0049551C0}"/>
    <cellStyle name="Comma 19 2 2 4 2 5" xfId="52562" xr:uid="{6ABC9CB9-2C37-4FA8-B2C0-A8280EF62759}"/>
    <cellStyle name="Comma 19 2 2 4 2 6" xfId="35758" xr:uid="{0A24DD00-D5FD-425A-95C6-D064AF34B005}"/>
    <cellStyle name="Comma 19 2 2 4 2 7" xfId="13627" xr:uid="{EB076573-15A1-47D8-BEB6-8CB73A1DC283}"/>
    <cellStyle name="Comma 19 2 2 4 3" xfId="13631" xr:uid="{41F4509E-24AE-4D10-8B82-BA27636E0E84}"/>
    <cellStyle name="Comma 19 2 2 4 3 2" xfId="35762" xr:uid="{5DD20D68-7B05-4815-A737-3DC786D8D761}"/>
    <cellStyle name="Comma 19 2 2 4 4" xfId="13632" xr:uid="{176955A9-2FFD-466D-915B-3D146B7060D5}"/>
    <cellStyle name="Comma 19 2 2 4 4 2" xfId="35763" xr:uid="{ED103EDB-016B-4352-85C5-58DC21B69E9F}"/>
    <cellStyle name="Comma 19 2 2 4 5" xfId="51520" xr:uid="{77D075AA-37B4-4041-97C9-8C7A08C6A479}"/>
    <cellStyle name="Comma 19 2 2 4 6" xfId="35757" xr:uid="{77EAF3C6-1364-4AB4-96AE-8F0ED6333FA0}"/>
    <cellStyle name="Comma 19 2 2 5" xfId="3465" xr:uid="{98BE0747-2C7F-4701-A8AB-F15EA355ABDA}"/>
    <cellStyle name="Comma 19 2 2 5 2" xfId="13633" xr:uid="{91BDB196-763A-4CDA-9DD6-EA1FAEEAB24D}"/>
    <cellStyle name="Comma 19 2 2 5 2 2" xfId="35765" xr:uid="{6FF11766-0AAF-40C8-A361-52EF2A298ADE}"/>
    <cellStyle name="Comma 19 2 2 5 3" xfId="13634" xr:uid="{D31D0762-E922-4C9B-ADE1-C183CF2DE049}"/>
    <cellStyle name="Comma 19 2 2 5 3 2" xfId="35766" xr:uid="{E47CC00F-9256-4A09-9D81-D68C1B720AFB}"/>
    <cellStyle name="Comma 19 2 2 5 4" xfId="13635" xr:uid="{AB339D6F-C081-4653-9880-7A7F18D66FD8}"/>
    <cellStyle name="Comma 19 2 2 5 4 2" xfId="35767" xr:uid="{3F3ABA9C-6287-4BDF-A510-A6A3C4B4EE20}"/>
    <cellStyle name="Comma 19 2 2 5 5" xfId="53552" xr:uid="{98E89AC5-130F-4324-AC1A-E4549DF22B0F}"/>
    <cellStyle name="Comma 19 2 2 5 6" xfId="35764" xr:uid="{9D247F89-3D09-4FB6-A012-437261264617}"/>
    <cellStyle name="Comma 19 2 2 6" xfId="4128" xr:uid="{0CBA61F9-A4D7-4CBB-8204-49B4A7FB71AD}"/>
    <cellStyle name="Comma 19 2 2 6 2" xfId="13636" xr:uid="{EED03A40-317C-4A43-89AA-E6B3027DBE79}"/>
    <cellStyle name="Comma 19 2 2 6 2 2" xfId="35769" xr:uid="{7DB88641-C022-4DBF-AA7A-EBCF85509900}"/>
    <cellStyle name="Comma 19 2 2 6 3" xfId="13637" xr:uid="{A11518C3-7EBB-427B-8012-B4BDA867B4CA}"/>
    <cellStyle name="Comma 19 2 2 6 3 2" xfId="35770" xr:uid="{AD3DD048-76A7-45DE-BA94-301A2F176809}"/>
    <cellStyle name="Comma 19 2 2 6 4" xfId="13638" xr:uid="{653A48BA-7000-402B-B22D-9F48D77E3BB3}"/>
    <cellStyle name="Comma 19 2 2 6 4 2" xfId="35771" xr:uid="{5F502426-8ACB-4453-8550-808D0E2D1E3A}"/>
    <cellStyle name="Comma 19 2 2 6 5" xfId="54215" xr:uid="{DD43F212-0E13-4BA2-89A7-77F14BDA430E}"/>
    <cellStyle name="Comma 19 2 2 6 6" xfId="35768" xr:uid="{E57F7B83-6B28-48FC-840C-9248D5159A89}"/>
    <cellStyle name="Comma 19 2 2 7" xfId="1954" xr:uid="{2C5691E2-89E0-4D3D-AC9D-D57A16E40ADD}"/>
    <cellStyle name="Comma 19 2 2 7 2" xfId="13640" xr:uid="{E879614F-FE99-4995-B58B-33F3EA36BBCE}"/>
    <cellStyle name="Comma 19 2 2 7 2 2" xfId="35773" xr:uid="{A4C5B970-061F-4C21-A1C3-026741FAC3E0}"/>
    <cellStyle name="Comma 19 2 2 7 3" xfId="13641" xr:uid="{02A1CF6B-C2B3-43B8-A286-467E0A52EF50}"/>
    <cellStyle name="Comma 19 2 2 7 3 2" xfId="35774" xr:uid="{3C91EE14-C455-4633-A14F-131AACE49672}"/>
    <cellStyle name="Comma 19 2 2 7 4" xfId="13642" xr:uid="{F9C40083-BBFC-46EB-9AA9-9718E1A32D67}"/>
    <cellStyle name="Comma 19 2 2 7 4 2" xfId="35775" xr:uid="{0232BEA6-8E18-4005-87C1-F7B1C5A58040}"/>
    <cellStyle name="Comma 19 2 2 7 5" xfId="52043" xr:uid="{A521BB36-FBF4-45B2-B3C0-EA157E33ECB6}"/>
    <cellStyle name="Comma 19 2 2 7 6" xfId="35772" xr:uid="{B21AC08C-1843-4844-99A9-DF600EFB5D8E}"/>
    <cellStyle name="Comma 19 2 2 7 7" xfId="13639" xr:uid="{385320A6-EF80-4505-B7B8-BCCDD0024838}"/>
    <cellStyle name="Comma 19 2 2 8" xfId="13643" xr:uid="{128B32B2-57A8-45A1-9A61-3AE16E16631B}"/>
    <cellStyle name="Comma 19 2 2 8 2" xfId="35776" xr:uid="{787C9C18-7F5D-490C-AAC4-E721D0A2A02B}"/>
    <cellStyle name="Comma 19 2 2 9" xfId="13644" xr:uid="{8A183849-2E41-4451-8623-77CB6F12E563}"/>
    <cellStyle name="Comma 19 2 2 9 2" xfId="35777" xr:uid="{1C3C8867-CBC0-4E8B-A2DF-14EFB5943A68}"/>
    <cellStyle name="Comma 19 2 3" xfId="553" xr:uid="{FCCEEB2F-1A0F-48D9-9088-82EB90D3FD67}"/>
    <cellStyle name="Comma 19 2 3 10" xfId="35778" xr:uid="{521AAB61-A496-4490-97DC-63B61310D8DD}"/>
    <cellStyle name="Comma 19 2 3 2" xfId="1058" xr:uid="{D7F6A57A-57EE-4D29-B2B9-31355A81E412}"/>
    <cellStyle name="Comma 19 2 3 2 2" xfId="4761" xr:uid="{4613E49B-40D3-4DBC-9607-671635A2E4D9}"/>
    <cellStyle name="Comma 19 2 3 2 2 2" xfId="13645" xr:uid="{A224D566-4F71-42FD-ADDB-38730C0DF054}"/>
    <cellStyle name="Comma 19 2 3 2 2 2 2" xfId="35781" xr:uid="{58EA12A4-4BAA-4A7A-8262-028ADBED9033}"/>
    <cellStyle name="Comma 19 2 3 2 2 3" xfId="13646" xr:uid="{ADCFAAFC-B74A-4FBB-8F5F-920C8958C36E}"/>
    <cellStyle name="Comma 19 2 3 2 2 3 2" xfId="35782" xr:uid="{1FC33836-CEE9-4762-96DC-91F46B0C6F0E}"/>
    <cellStyle name="Comma 19 2 3 2 2 4" xfId="13647" xr:uid="{54B4F57C-B319-4162-88F2-A2887AD178F5}"/>
    <cellStyle name="Comma 19 2 3 2 2 4 2" xfId="35783" xr:uid="{52161F44-37C7-4C01-8CE9-381F328DD8AC}"/>
    <cellStyle name="Comma 19 2 3 2 2 5" xfId="54848" xr:uid="{0BB52B6C-066E-4B64-B12B-068459E51FC5}"/>
    <cellStyle name="Comma 19 2 3 2 2 6" xfId="35780" xr:uid="{B80881DD-16A0-4B66-8347-1B663DB60E44}"/>
    <cellStyle name="Comma 19 2 3 2 3" xfId="3096" xr:uid="{1E9263A8-F24E-4449-9FC1-7F00D7548E7C}"/>
    <cellStyle name="Comma 19 2 3 2 3 2" xfId="13649" xr:uid="{1A898893-A73B-447E-999C-C8172469162B}"/>
    <cellStyle name="Comma 19 2 3 2 3 2 2" xfId="35785" xr:uid="{3E5ECA7A-B9E4-4016-9C00-AAD08109CB6F}"/>
    <cellStyle name="Comma 19 2 3 2 3 3" xfId="13650" xr:uid="{BBA08E0C-DD5B-4999-9D01-C6925FA0B57C}"/>
    <cellStyle name="Comma 19 2 3 2 3 3 2" xfId="35786" xr:uid="{65FE44AD-0BDF-464D-8F74-B965CB638F4F}"/>
    <cellStyle name="Comma 19 2 3 2 3 4" xfId="13651" xr:uid="{9EED0518-7D5B-4B0C-939E-B24101612E4B}"/>
    <cellStyle name="Comma 19 2 3 2 3 4 2" xfId="35787" xr:uid="{67201319-698E-4062-9D0D-0AA6C294E53F}"/>
    <cellStyle name="Comma 19 2 3 2 3 5" xfId="53183" xr:uid="{A4A196F3-1774-4237-BA91-AFE3BB5B2ED8}"/>
    <cellStyle name="Comma 19 2 3 2 3 6" xfId="35784" xr:uid="{940063F6-B16E-496C-BB8B-E057D8C8E31F}"/>
    <cellStyle name="Comma 19 2 3 2 3 7" xfId="13648" xr:uid="{16BFFBBD-52DD-45BD-BB39-077A6F7A8002}"/>
    <cellStyle name="Comma 19 2 3 2 4" xfId="13652" xr:uid="{0EB78318-8A82-45AE-B587-C54281283057}"/>
    <cellStyle name="Comma 19 2 3 2 4 2" xfId="35788" xr:uid="{49016CD0-C2F2-485F-8BEB-D67EEF1A7223}"/>
    <cellStyle name="Comma 19 2 3 2 5" xfId="13653" xr:uid="{1BF4FA3E-F9A8-4C5C-85B1-B95235A2DC83}"/>
    <cellStyle name="Comma 19 2 3 2 5 2" xfId="35789" xr:uid="{6AAED6A0-0868-424C-BE6F-A4A03201E734}"/>
    <cellStyle name="Comma 19 2 3 2 6" xfId="51150" xr:uid="{2CD57E06-C2E8-4F8E-8A02-EA3E245C4D09}"/>
    <cellStyle name="Comma 19 2 3 2 7" xfId="35779" xr:uid="{513DE7DA-8687-4C9B-9974-2EE4F9139A9B}"/>
    <cellStyle name="Comma 19 2 3 3" xfId="1552" xr:uid="{CB2ED464-6924-4D52-9D1C-D45EEAEFA555}"/>
    <cellStyle name="Comma 19 2 3 3 2" xfId="2599" xr:uid="{EC8BDF13-2654-4F21-99DA-D7F94C3850B7}"/>
    <cellStyle name="Comma 19 2 3 3 2 2" xfId="13655" xr:uid="{CD6AE795-FE71-4F6B-A49C-97CDC327585D}"/>
    <cellStyle name="Comma 19 2 3 3 2 2 2" xfId="35792" xr:uid="{ABFC9037-EDFA-4B2B-99AF-49BC26A89E51}"/>
    <cellStyle name="Comma 19 2 3 3 2 3" xfId="13656" xr:uid="{002A9B5B-9D18-4E16-AD2E-5CB7E763FAA2}"/>
    <cellStyle name="Comma 19 2 3 3 2 3 2" xfId="35793" xr:uid="{0E683692-41BF-4AEA-B7E4-5ECD1085BE39}"/>
    <cellStyle name="Comma 19 2 3 3 2 4" xfId="13657" xr:uid="{C9949A5B-679F-4D09-B56C-7B1C0832371C}"/>
    <cellStyle name="Comma 19 2 3 3 2 4 2" xfId="35794" xr:uid="{44DE60CC-FE24-4E72-A700-9C5407165A2B}"/>
    <cellStyle name="Comma 19 2 3 3 2 5" xfId="52687" xr:uid="{C4B5D02F-9B87-484B-A5D8-5FC648EB6358}"/>
    <cellStyle name="Comma 19 2 3 3 2 6" xfId="35791" xr:uid="{B092C6EC-235B-4924-9822-3CC4E687AE82}"/>
    <cellStyle name="Comma 19 2 3 3 2 7" xfId="13654" xr:uid="{8098FB42-05DC-470B-93E4-C04A96BF0F78}"/>
    <cellStyle name="Comma 19 2 3 3 3" xfId="13658" xr:uid="{B605B031-541F-4979-8629-776646D531E5}"/>
    <cellStyle name="Comma 19 2 3 3 3 2" xfId="35795" xr:uid="{036A568B-EF41-4890-8A49-16A1ABD76731}"/>
    <cellStyle name="Comma 19 2 3 3 4" xfId="13659" xr:uid="{28222BDA-BED6-42F6-8BF5-0FCE9AB03DEF}"/>
    <cellStyle name="Comma 19 2 3 3 4 2" xfId="35796" xr:uid="{A89CDA65-6FC7-4319-8143-DD95E8B5E9C6}"/>
    <cellStyle name="Comma 19 2 3 3 5" xfId="51644" xr:uid="{BA2EC63B-3FF7-4B8E-870F-206311FECC10}"/>
    <cellStyle name="Comma 19 2 3 3 6" xfId="35790" xr:uid="{78BF5F21-676F-4872-B55B-1EB19D927B56}"/>
    <cellStyle name="Comma 19 2 3 4" xfId="3591" xr:uid="{C8B89B10-4E2F-47EA-983E-DC6C4536E0E5}"/>
    <cellStyle name="Comma 19 2 3 4 2" xfId="13660" xr:uid="{51C80BFE-9AAA-4B65-B366-EF12670798D5}"/>
    <cellStyle name="Comma 19 2 3 4 2 2" xfId="35798" xr:uid="{EC16C982-52B8-40DA-A6EB-9D853465B310}"/>
    <cellStyle name="Comma 19 2 3 4 3" xfId="13661" xr:uid="{1562F648-568C-4FE4-9795-DFE07540AFCC}"/>
    <cellStyle name="Comma 19 2 3 4 3 2" xfId="35799" xr:uid="{C6F1BF3C-5EFD-433C-ACDF-06126855FF76}"/>
    <cellStyle name="Comma 19 2 3 4 4" xfId="13662" xr:uid="{E23A43C2-7FDA-4A5F-A34F-53E4A8F77752}"/>
    <cellStyle name="Comma 19 2 3 4 4 2" xfId="35800" xr:uid="{8329FC6A-8D8F-48CE-AE63-DCC7F904E861}"/>
    <cellStyle name="Comma 19 2 3 4 5" xfId="53678" xr:uid="{0CAE2469-6D44-4231-827B-FDF2CABB2CCD}"/>
    <cellStyle name="Comma 19 2 3 4 6" xfId="35797" xr:uid="{B2608C18-3567-4CA4-BC5A-A1CE6EC4FA0B}"/>
    <cellStyle name="Comma 19 2 3 5" xfId="4264" xr:uid="{1202B2A5-A52E-4F20-9E42-9B61F91B722D}"/>
    <cellStyle name="Comma 19 2 3 5 2" xfId="13663" xr:uid="{CBCBD055-E227-4B3E-95D2-161E25F254A5}"/>
    <cellStyle name="Comma 19 2 3 5 2 2" xfId="35802" xr:uid="{56E60872-436E-4211-900D-07BEF35B98EC}"/>
    <cellStyle name="Comma 19 2 3 5 3" xfId="13664" xr:uid="{40450345-6863-4517-853F-CE8C70BB8204}"/>
    <cellStyle name="Comma 19 2 3 5 3 2" xfId="35803" xr:uid="{F3167001-0A33-47DE-94A5-5305D3C18D1B}"/>
    <cellStyle name="Comma 19 2 3 5 4" xfId="13665" xr:uid="{0112747F-5C0D-4815-91D5-D08FD058FAB7}"/>
    <cellStyle name="Comma 19 2 3 5 4 2" xfId="35804" xr:uid="{032A4264-B9B6-47E5-9E6B-E48D790D01F6}"/>
    <cellStyle name="Comma 19 2 3 5 5" xfId="54351" xr:uid="{66EFCD5D-F33F-43EB-A6A2-63C1943B8E4D}"/>
    <cellStyle name="Comma 19 2 3 5 6" xfId="35801" xr:uid="{5C271086-50A7-4E52-A46C-F3BA42061C0E}"/>
    <cellStyle name="Comma 19 2 3 6" xfId="2078" xr:uid="{C37C438A-ACD6-4A4D-8285-CAA909C56487}"/>
    <cellStyle name="Comma 19 2 3 6 2" xfId="13667" xr:uid="{C461E70B-1FC8-4DB1-A596-4E5BEF8E176F}"/>
    <cellStyle name="Comma 19 2 3 6 2 2" xfId="35806" xr:uid="{FD8FCB2C-6048-4DFF-A580-344BA1A134A5}"/>
    <cellStyle name="Comma 19 2 3 6 3" xfId="13668" xr:uid="{5C0C126F-4376-453C-8650-0109FCCC84C6}"/>
    <cellStyle name="Comma 19 2 3 6 3 2" xfId="35807" xr:uid="{21FB76EB-7D96-46E8-AD43-746F2E0A7B4F}"/>
    <cellStyle name="Comma 19 2 3 6 4" xfId="13669" xr:uid="{5730F4E5-5FF1-49CE-BD20-9576AF84459B}"/>
    <cellStyle name="Comma 19 2 3 6 4 2" xfId="35808" xr:uid="{3052518A-325B-41B0-80A0-C3D89D049AE1}"/>
    <cellStyle name="Comma 19 2 3 6 5" xfId="52167" xr:uid="{1462CC72-8D3C-41CB-80A0-A93696E6B785}"/>
    <cellStyle name="Comma 19 2 3 6 6" xfId="35805" xr:uid="{E6F35E2B-CEDF-48C6-94D3-A6520AA4A638}"/>
    <cellStyle name="Comma 19 2 3 6 7" xfId="13666" xr:uid="{B4E30C43-714C-48E1-8B94-A19B93AF412C}"/>
    <cellStyle name="Comma 19 2 3 7" xfId="13670" xr:uid="{267AAA10-03FC-4789-B0D3-A381C759B3B5}"/>
    <cellStyle name="Comma 19 2 3 7 2" xfId="35809" xr:uid="{F83B0FB8-5201-4044-AAD8-7F638F388F2B}"/>
    <cellStyle name="Comma 19 2 3 8" xfId="13671" xr:uid="{355942AE-4A7B-4146-93F9-315D473A1900}"/>
    <cellStyle name="Comma 19 2 3 8 2" xfId="35810" xr:uid="{0EAE7378-8765-4755-9253-9D912A69CEC5}"/>
    <cellStyle name="Comma 19 2 3 9" xfId="50647" xr:uid="{6CF91536-3B71-407E-9530-AB4A05861096}"/>
    <cellStyle name="Comma 19 2 4" xfId="810" xr:uid="{733D0441-EE10-486B-8C93-A45B47083807}"/>
    <cellStyle name="Comma 19 2 4 2" xfId="4513" xr:uid="{183EE28B-9AFA-4753-ACA6-B0580882B856}"/>
    <cellStyle name="Comma 19 2 4 2 2" xfId="13672" xr:uid="{E8D1B1CB-3866-4108-B631-4C6598EAB3FC}"/>
    <cellStyle name="Comma 19 2 4 2 2 2" xfId="35813" xr:uid="{5C9A4BE5-0254-4F6A-9EB9-E52A5E953233}"/>
    <cellStyle name="Comma 19 2 4 2 3" xfId="13673" xr:uid="{C66610E2-CDC3-4A16-9136-785C3F31DBE5}"/>
    <cellStyle name="Comma 19 2 4 2 3 2" xfId="35814" xr:uid="{43D07657-B48F-4C18-AE22-BF155AFF2F08}"/>
    <cellStyle name="Comma 19 2 4 2 4" xfId="13674" xr:uid="{72C0E4B1-28F8-4CEE-B869-8FC908A6612F}"/>
    <cellStyle name="Comma 19 2 4 2 4 2" xfId="35815" xr:uid="{4114B723-AED3-49A9-B966-6A1AC067CC76}"/>
    <cellStyle name="Comma 19 2 4 2 5" xfId="54600" xr:uid="{FE6B06F4-0D5E-420B-AE82-E9AFCD2DD3BD}"/>
    <cellStyle name="Comma 19 2 4 2 6" xfId="35812" xr:uid="{DB858916-53C5-4044-94A9-5CE06CCF8075}"/>
    <cellStyle name="Comma 19 2 4 3" xfId="2848" xr:uid="{F52847CF-8D10-43A9-8758-7BC95B893C6F}"/>
    <cellStyle name="Comma 19 2 4 3 2" xfId="13676" xr:uid="{9AC8649A-AF35-4706-BDCD-49DBF4355221}"/>
    <cellStyle name="Comma 19 2 4 3 2 2" xfId="35817" xr:uid="{6BA14667-FFDB-4D59-BE56-A4A50873A8F8}"/>
    <cellStyle name="Comma 19 2 4 3 3" xfId="13677" xr:uid="{D168E85A-AAFC-4B2A-81AF-382B5CC38E28}"/>
    <cellStyle name="Comma 19 2 4 3 3 2" xfId="35818" xr:uid="{CB216276-E359-4E71-8DC3-AADC88495F0D}"/>
    <cellStyle name="Comma 19 2 4 3 4" xfId="13678" xr:uid="{14622C4B-CD46-4690-BF97-C8F40D11F638}"/>
    <cellStyle name="Comma 19 2 4 3 4 2" xfId="35819" xr:uid="{D6A7D5AB-A984-4B5C-B276-A612B3559C97}"/>
    <cellStyle name="Comma 19 2 4 3 5" xfId="52935" xr:uid="{D88C252A-FA32-4DE5-A5E3-44666569F431}"/>
    <cellStyle name="Comma 19 2 4 3 6" xfId="35816" xr:uid="{71CA64D5-B688-45EB-B49A-50BCAAFF55A1}"/>
    <cellStyle name="Comma 19 2 4 3 7" xfId="13675" xr:uid="{8DA4681E-65F1-4358-AD37-EEDE97559016}"/>
    <cellStyle name="Comma 19 2 4 4" xfId="13679" xr:uid="{468964B3-1FC4-47E3-B975-3A13EF456DE4}"/>
    <cellStyle name="Comma 19 2 4 4 2" xfId="35820" xr:uid="{052568A8-5C0E-4153-B91D-CA92F79CCB24}"/>
    <cellStyle name="Comma 19 2 4 5" xfId="13680" xr:uid="{4F7C4096-9DC9-4349-B520-C487E6855418}"/>
    <cellStyle name="Comma 19 2 4 5 2" xfId="35821" xr:uid="{47E63D3B-8C0D-4E1A-9D22-9306AD07DDCF}"/>
    <cellStyle name="Comma 19 2 4 6" xfId="50902" xr:uid="{18261753-EC6F-46EC-85F1-AC5AAFA53CD6}"/>
    <cellStyle name="Comma 19 2 4 7" xfId="35811" xr:uid="{C4F73CDF-E3F0-4540-AC2A-5EE2C9B8EE5A}"/>
    <cellStyle name="Comma 19 2 5" xfId="1305" xr:uid="{D314DE8A-674F-49AE-BD51-7FEED37F6897}"/>
    <cellStyle name="Comma 19 2 5 2" xfId="2350" xr:uid="{128E145D-6268-4A32-8EC6-E993CD4B0799}"/>
    <cellStyle name="Comma 19 2 5 2 2" xfId="13682" xr:uid="{39976B31-FD59-442A-B5F5-97F8EC742040}"/>
    <cellStyle name="Comma 19 2 5 2 2 2" xfId="35824" xr:uid="{DC70B5A0-81E8-46BC-8D80-C20A9EEB0795}"/>
    <cellStyle name="Comma 19 2 5 2 3" xfId="13683" xr:uid="{ABC785F8-7700-4796-A55B-A7061B20F665}"/>
    <cellStyle name="Comma 19 2 5 2 3 2" xfId="35825" xr:uid="{490B6F37-1BF0-4E80-ABE3-BF08F754CC09}"/>
    <cellStyle name="Comma 19 2 5 2 4" xfId="13684" xr:uid="{D9364A49-153A-44E4-92A6-516772FFD530}"/>
    <cellStyle name="Comma 19 2 5 2 4 2" xfId="35826" xr:uid="{B6C3F8A7-5CAD-42B8-9878-A500A06A9492}"/>
    <cellStyle name="Comma 19 2 5 2 5" xfId="52438" xr:uid="{F6E765E0-7A8B-4EC5-8A79-2FF4B841AEBE}"/>
    <cellStyle name="Comma 19 2 5 2 6" xfId="35823" xr:uid="{2B46E7B5-6209-4B6C-A037-8DE2F4D0457B}"/>
    <cellStyle name="Comma 19 2 5 2 7" xfId="13681" xr:uid="{C9682C6D-FA1D-4CBC-99A2-8E7D1467F8A5}"/>
    <cellStyle name="Comma 19 2 5 3" xfId="13685" xr:uid="{E2FB4A67-F7B1-4C0B-97F5-9C61E8663F37}"/>
    <cellStyle name="Comma 19 2 5 3 2" xfId="35827" xr:uid="{FB378A4F-8899-463A-A097-9D5BA7208C70}"/>
    <cellStyle name="Comma 19 2 5 4" xfId="13686" xr:uid="{3A2BDFC4-E50F-4FB1-9138-4674845917D3}"/>
    <cellStyle name="Comma 19 2 5 4 2" xfId="35828" xr:uid="{4A063295-F904-4602-8AB8-2F23D99DD503}"/>
    <cellStyle name="Comma 19 2 5 5" xfId="51397" xr:uid="{B29D5053-DD25-421A-BC33-6B1F3049D98F}"/>
    <cellStyle name="Comma 19 2 5 6" xfId="35822" xr:uid="{D06135E1-8533-48E9-9C4C-7AFE93E50CC3}"/>
    <cellStyle name="Comma 19 2 6" xfId="3342" xr:uid="{08F81001-D218-4017-B458-42EE3BDD206F}"/>
    <cellStyle name="Comma 19 2 6 2" xfId="13687" xr:uid="{708D35CE-7B67-4A5E-820F-DCE4B06715BC}"/>
    <cellStyle name="Comma 19 2 6 2 2" xfId="35830" xr:uid="{B1DA0242-6DD6-473E-B6FE-9554E5AFAEE2}"/>
    <cellStyle name="Comma 19 2 6 3" xfId="13688" xr:uid="{D8109650-AE3D-49FE-8C80-16E939054BAD}"/>
    <cellStyle name="Comma 19 2 6 3 2" xfId="35831" xr:uid="{E479FC6F-76AB-4DB7-976F-373A04EAB3FD}"/>
    <cellStyle name="Comma 19 2 6 4" xfId="13689" xr:uid="{C752AD2C-C2E3-4189-B739-60299C5734CD}"/>
    <cellStyle name="Comma 19 2 6 4 2" xfId="35832" xr:uid="{48EADCB0-0DF5-4776-8D74-6C67622E999C}"/>
    <cellStyle name="Comma 19 2 6 5" xfId="53429" xr:uid="{A85B6976-6E12-40B7-81EE-1F4AA0491572}"/>
    <cellStyle name="Comma 19 2 6 6" xfId="35829" xr:uid="{EC8DDB57-CC79-4369-B0B7-CA9D8B8FD474}"/>
    <cellStyle name="Comma 19 2 7" xfId="3944" xr:uid="{06768BAB-E616-43EB-B7A1-57751B99633B}"/>
    <cellStyle name="Comma 19 2 7 2" xfId="13690" xr:uid="{5F87F1D5-853C-4D7C-A1D2-3F7C18268F7B}"/>
    <cellStyle name="Comma 19 2 7 2 2" xfId="35834" xr:uid="{E82131FC-10E6-41B2-B7E3-EA989155F515}"/>
    <cellStyle name="Comma 19 2 7 3" xfId="13691" xr:uid="{F31906BC-4C06-43EE-BA9A-AB691EA8606A}"/>
    <cellStyle name="Comma 19 2 7 3 2" xfId="35835" xr:uid="{09348004-FEE0-4132-8C71-B9B478A82FF1}"/>
    <cellStyle name="Comma 19 2 7 4" xfId="13692" xr:uid="{32826136-172B-4FC7-925A-1CC447BA11EC}"/>
    <cellStyle name="Comma 19 2 7 4 2" xfId="35836" xr:uid="{6D3AF573-8305-4849-AAD3-99AC403E3AEB}"/>
    <cellStyle name="Comma 19 2 7 5" xfId="54031" xr:uid="{6E3BDAD4-64DF-4F2B-BFF5-18C356B57DD9}"/>
    <cellStyle name="Comma 19 2 7 6" xfId="35833" xr:uid="{91A93C45-DEF7-4F25-847A-884147581C6D}"/>
    <cellStyle name="Comma 19 2 8" xfId="1830" xr:uid="{624E24C3-A072-4C54-AE53-4FEF9155A0D4}"/>
    <cellStyle name="Comma 19 2 8 2" xfId="13694" xr:uid="{854904F9-9FCE-4F1A-A99F-E6B2C416928B}"/>
    <cellStyle name="Comma 19 2 8 2 2" xfId="35838" xr:uid="{4DE700F3-C0A9-4C8C-AB52-80C4A526D2C8}"/>
    <cellStyle name="Comma 19 2 8 3" xfId="13695" xr:uid="{5B31062C-E182-40EC-833D-DC560EBDC0E7}"/>
    <cellStyle name="Comma 19 2 8 3 2" xfId="35839" xr:uid="{CA53D488-DEE1-456C-9E62-221DD1A38179}"/>
    <cellStyle name="Comma 19 2 8 4" xfId="13696" xr:uid="{CBC89F55-5B3D-44EE-B261-2E289FF987D8}"/>
    <cellStyle name="Comma 19 2 8 4 2" xfId="35840" xr:uid="{917B9799-02BA-4120-90EE-39887E692F82}"/>
    <cellStyle name="Comma 19 2 8 5" xfId="51919" xr:uid="{016C5B70-2501-4CF7-BE11-9F2A37B3681F}"/>
    <cellStyle name="Comma 19 2 8 6" xfId="35837" xr:uid="{88865F9A-CE71-48D6-B134-1BE4BB7AE421}"/>
    <cellStyle name="Comma 19 2 8 7" xfId="13693" xr:uid="{E4A9DC54-027B-4754-A51F-1EE3EB98D8E1}"/>
    <cellStyle name="Comma 19 2 9" xfId="13697" xr:uid="{6D6A3F99-292E-4332-BFCB-2A5BD9251A04}"/>
    <cellStyle name="Comma 19 2 9 2" xfId="35841" xr:uid="{BBE39345-9A47-4056-BA95-8CB4CF7ABEA9}"/>
    <cellStyle name="Comma 19 3" xfId="2281" xr:uid="{1EE7A450-0009-4EF9-8294-01C0959C48C7}"/>
    <cellStyle name="Comma 19 3 2" xfId="13698" xr:uid="{E10ED409-3787-42A2-B5DB-E28D43C2AF7C}"/>
    <cellStyle name="Comma 19 3 2 2" xfId="35843" xr:uid="{4AFF820C-0FEB-466D-B1F1-02B314418F8F}"/>
    <cellStyle name="Comma 19 3 3" xfId="13699" xr:uid="{992CEA8A-8338-4657-96C7-6D36EF912176}"/>
    <cellStyle name="Comma 19 3 3 2" xfId="35844" xr:uid="{089D54EF-73DB-4CF9-8F94-44E17448D204}"/>
    <cellStyle name="Comma 19 3 4" xfId="13700" xr:uid="{D5BB6DE0-6172-4AC9-B6AA-594A5CD97DB1}"/>
    <cellStyle name="Comma 19 3 4 2" xfId="35845" xr:uid="{FC0156F2-969B-4551-B39B-BCCA41E4391A}"/>
    <cellStyle name="Comma 19 3 5" xfId="52369" xr:uid="{F8EFB772-8DA0-4890-B89B-E38663011FB8}"/>
    <cellStyle name="Comma 19 3 6" xfId="35842" xr:uid="{0DD923A0-A48A-41C2-BCEB-1B7AC0865DB7}"/>
    <cellStyle name="Comma 19 4" xfId="3758" xr:uid="{5C9097ED-A492-4759-9D12-65D9139C4221}"/>
    <cellStyle name="Comma 19 4 2" xfId="13701" xr:uid="{FC0BBD74-675D-430F-B132-10BA4CE0AA05}"/>
    <cellStyle name="Comma 19 4 2 2" xfId="35847" xr:uid="{FB1A026D-D7FD-463A-8F24-78566CAE887F}"/>
    <cellStyle name="Comma 19 4 3" xfId="13702" xr:uid="{A6E9F2D1-7E54-4FEE-BDA3-5B05461F88E1}"/>
    <cellStyle name="Comma 19 4 3 2" xfId="35848" xr:uid="{81248684-D109-44C5-B2D1-E2AEAB9B1EAB}"/>
    <cellStyle name="Comma 19 4 4" xfId="13703" xr:uid="{8D8F83B2-C24D-4A24-A8C2-0619F6B9B224}"/>
    <cellStyle name="Comma 19 4 4 2" xfId="35849" xr:uid="{B69C2DDD-D823-439B-ACD2-6FC6D8561011}"/>
    <cellStyle name="Comma 19 4 5" xfId="53845" xr:uid="{806C55A7-5636-4A86-ACE0-46A72591053B}"/>
    <cellStyle name="Comma 19 4 6" xfId="35846" xr:uid="{F585F135-731F-4DDD-B01C-834536E08CD7}"/>
    <cellStyle name="Comma 19 5" xfId="3844" xr:uid="{F24785B6-EFBD-4227-BCBF-77AFDE9AAADE}"/>
    <cellStyle name="Comma 19 5 2" xfId="13704" xr:uid="{4A13D417-0D9F-4722-9FCE-0130AE184C66}"/>
    <cellStyle name="Comma 19 5 2 2" xfId="35851" xr:uid="{9CD76188-3C4F-40A8-B995-233E01B1DB1E}"/>
    <cellStyle name="Comma 19 5 3" xfId="13705" xr:uid="{FAAEFAC5-7F59-465B-8567-59B22F36F8A7}"/>
    <cellStyle name="Comma 19 5 3 2" xfId="35852" xr:uid="{ACBA2535-3409-465B-B1A1-62B35CACDBF0}"/>
    <cellStyle name="Comma 19 5 4" xfId="13706" xr:uid="{51ADA635-4C31-40C0-88CE-DFB9BCD80E25}"/>
    <cellStyle name="Comma 19 5 4 2" xfId="35853" xr:uid="{A72AC682-1608-4961-B298-E7808E97EF4A}"/>
    <cellStyle name="Comma 19 5 5" xfId="53931" xr:uid="{AFB388AA-5158-4518-AFA6-137116FBE694}"/>
    <cellStyle name="Comma 19 5 6" xfId="35850" xr:uid="{5CCDC226-B23B-4106-95A2-CBAB1FFCCB64}"/>
    <cellStyle name="Comma 19 6" xfId="1761" xr:uid="{8BD43793-CF9D-43E7-82E4-E01641502BB0}"/>
    <cellStyle name="Comma 19 6 2" xfId="13708" xr:uid="{9A3A5931-7AD7-41FB-975A-C170E3A223FD}"/>
    <cellStyle name="Comma 19 6 2 2" xfId="35855" xr:uid="{C0E3CEE9-5387-4F29-A53B-3271B93CF701}"/>
    <cellStyle name="Comma 19 6 3" xfId="13709" xr:uid="{4CED42C3-DFE9-4770-9B3B-B41F2F3965E8}"/>
    <cellStyle name="Comma 19 6 3 2" xfId="35856" xr:uid="{5A40EE88-3698-410C-85DF-594DC1421D12}"/>
    <cellStyle name="Comma 19 6 4" xfId="13710" xr:uid="{3C8ABE00-933D-4E0E-8683-CF77817FF153}"/>
    <cellStyle name="Comma 19 6 4 2" xfId="35857" xr:uid="{9B51F313-6E0C-4939-8F7B-5A7821245245}"/>
    <cellStyle name="Comma 19 6 5" xfId="51850" xr:uid="{38AAE109-246A-49D5-9EE0-8D7D0A19631E}"/>
    <cellStyle name="Comma 19 6 6" xfId="35854" xr:uid="{5DD1B6C5-2297-4D1C-82FF-04FFBEACA29C}"/>
    <cellStyle name="Comma 19 6 7" xfId="13707" xr:uid="{144374A5-192B-41CA-9F36-0CD1A563190E}"/>
    <cellStyle name="Comma 19 7" xfId="13711" xr:uid="{4768065F-BACB-4CC0-92B8-DCF67EB03CDA}"/>
    <cellStyle name="Comma 19 7 2" xfId="35858" xr:uid="{FDD4C624-BFEE-4A26-AEC5-F2B3919C2692}"/>
    <cellStyle name="Comma 19 8" xfId="13712" xr:uid="{7BB421D9-367A-4562-9F48-4056FA145365}"/>
    <cellStyle name="Comma 19 8 2" xfId="35859" xr:uid="{8F8DA34A-0168-4F92-BCF5-739C639A6D48}"/>
    <cellStyle name="Comma 19 9" xfId="50222" xr:uid="{0612DA29-9650-41BD-99B9-856135D54730}"/>
    <cellStyle name="Comma 2" xfId="62" xr:uid="{91058FA5-8E74-4BE2-9A36-A28492B16695}"/>
    <cellStyle name="Comma 2 10" xfId="1213" xr:uid="{2A6E3D7B-46D7-4179-9F6B-2C608C6F33D3}"/>
    <cellStyle name="Comma 2 10 2" xfId="4922" xr:uid="{E728E409-9669-4D47-9D00-5A4D508935E4}"/>
    <cellStyle name="Comma 2 10 2 2" xfId="13715" xr:uid="{2C9C2C13-9B01-4AB0-959D-862AF3529361}"/>
    <cellStyle name="Comma 2 10 2 2 2" xfId="35863" xr:uid="{1DE0F364-FBF1-4967-A140-1D6F8FFAF0F6}"/>
    <cellStyle name="Comma 2 10 2 3" xfId="13716" xr:uid="{75C1E31A-0AB3-45F6-8033-75DB1734C832}"/>
    <cellStyle name="Comma 2 10 2 3 2" xfId="35864" xr:uid="{3D431B20-7B85-4F7B-BBA3-8DE0118CB8BB}"/>
    <cellStyle name="Comma 2 10 2 4" xfId="13717" xr:uid="{E1994A32-DFD7-4207-A8C0-F42D1F57EB9A}"/>
    <cellStyle name="Comma 2 10 2 4 2" xfId="35865" xr:uid="{EE430A56-DDBE-484A-904F-CE022EF7F9FF}"/>
    <cellStyle name="Comma 2 10 2 5" xfId="13718" xr:uid="{94692FC1-92D6-42DC-8132-496EF6D7A0EC}"/>
    <cellStyle name="Comma 2 10 2 5 2" xfId="35866" xr:uid="{DF33F322-55F2-4C66-8F0B-5FC4BCDE192B}"/>
    <cellStyle name="Comma 2 10 2 6" xfId="55009" xr:uid="{D58ED7BA-47FD-4A1F-BF6E-0563AFC8978B}"/>
    <cellStyle name="Comma 2 10 2 7" xfId="35862" xr:uid="{424A1302-119B-42D7-AA9A-2B064DA0B186}"/>
    <cellStyle name="Comma 2 10 2 8" xfId="13714" xr:uid="{7E134CF5-E253-48A6-8DC1-49966E7130FD}"/>
    <cellStyle name="Comma 2 10 3" xfId="2241" xr:uid="{B5F2B550-6A9E-4600-B5B5-A0D5F53E5EC2}"/>
    <cellStyle name="Comma 2 10 3 2" xfId="13720" xr:uid="{FFEE1D4B-F4F6-4098-872D-297CCC435205}"/>
    <cellStyle name="Comma 2 10 3 2 2" xfId="35868" xr:uid="{FD26E6C4-8470-4020-AF09-2582224C07E6}"/>
    <cellStyle name="Comma 2 10 3 3" xfId="13721" xr:uid="{629F60CC-9F98-47C8-A0CA-167F0EB7155A}"/>
    <cellStyle name="Comma 2 10 3 3 2" xfId="35869" xr:uid="{D1E9BB0A-9761-42EF-8446-CE7E5B8DE88F}"/>
    <cellStyle name="Comma 2 10 3 4" xfId="13722" xr:uid="{5952295D-EC6B-419B-B34D-CB9D39646D32}"/>
    <cellStyle name="Comma 2 10 3 4 2" xfId="35870" xr:uid="{4B91C9D2-B563-43A8-B379-4F23F62E508B}"/>
    <cellStyle name="Comma 2 10 3 5" xfId="52329" xr:uid="{B8CECF29-2DB2-4EC7-8590-8F1DBD9BE2A0}"/>
    <cellStyle name="Comma 2 10 3 6" xfId="35867" xr:uid="{7D940C20-D50E-4DB5-99BE-A373D3836726}"/>
    <cellStyle name="Comma 2 10 3 7" xfId="13719" xr:uid="{CCE091FD-A104-40D8-BE25-AA0CA388DC72}"/>
    <cellStyle name="Comma 2 10 4" xfId="13723" xr:uid="{C0A50DC0-CFFE-4F1D-886D-AB8C29E01BA6}"/>
    <cellStyle name="Comma 2 10 4 2" xfId="35871" xr:uid="{AC179D5B-8AB2-4F24-B7E6-2174CDC82C81}"/>
    <cellStyle name="Comma 2 10 5" xfId="13724" xr:uid="{2D40329B-F959-4149-BC0B-01B451FA158D}"/>
    <cellStyle name="Comma 2 10 5 2" xfId="35872" xr:uid="{42639E26-1F98-4FA2-B287-D779C44CCF68}"/>
    <cellStyle name="Comma 2 10 6" xfId="51305" xr:uid="{B0008F5D-C52E-4F31-8E6F-9E1EBEA3200A}"/>
    <cellStyle name="Comma 2 10 7" xfId="35861" xr:uid="{9C0D21E4-4F26-4E73-B920-F6EB37036F91}"/>
    <cellStyle name="Comma 2 10 8" xfId="13713" xr:uid="{08B5661A-17E9-415D-B842-AB27493EC23D}"/>
    <cellStyle name="Comma 2 11" xfId="3250" xr:uid="{180894CB-A2A7-4528-BE42-020EDEB9CCC3}"/>
    <cellStyle name="Comma 2 11 2" xfId="5289" xr:uid="{5B150DD2-7184-40AF-AC76-B9B7236394F8}"/>
    <cellStyle name="Comma 2 11 2 2" xfId="13727" xr:uid="{8C762B07-DC33-4112-ADC6-D2FC896473E2}"/>
    <cellStyle name="Comma 2 11 2 2 2" xfId="35875" xr:uid="{15A5E874-1D1C-4CA8-9531-5CA902C5EC69}"/>
    <cellStyle name="Comma 2 11 2 3" xfId="13728" xr:uid="{BB1841A8-5253-4029-8B47-DC7EA40BC7F9}"/>
    <cellStyle name="Comma 2 11 2 3 2" xfId="35876" xr:uid="{E9304BF2-2111-4ED6-A829-3C503C40AA17}"/>
    <cellStyle name="Comma 2 11 2 4" xfId="13729" xr:uid="{B30D92E0-6A8F-4AA1-9902-7C0E42FDA401}"/>
    <cellStyle name="Comma 2 11 2 4 2" xfId="35877" xr:uid="{5DF92B61-46E0-4B34-815D-5190514BB479}"/>
    <cellStyle name="Comma 2 11 2 5" xfId="13730" xr:uid="{3C776B8F-F387-4DFE-AB9C-92C9C46D41FC}"/>
    <cellStyle name="Comma 2 11 2 5 2" xfId="35878" xr:uid="{BC2635AE-FE86-4414-A154-086505553E38}"/>
    <cellStyle name="Comma 2 11 2 6" xfId="55376" xr:uid="{B550E7C1-8EA0-497D-87B0-F6E5362F4CE8}"/>
    <cellStyle name="Comma 2 11 2 7" xfId="35874" xr:uid="{85A70D6D-7ECD-4C97-8BB7-BA10D52E9C09}"/>
    <cellStyle name="Comma 2 11 2 8" xfId="13726" xr:uid="{66BEF2B0-C38F-4692-ADE8-506BAEC15B9F}"/>
    <cellStyle name="Comma 2 11 3" xfId="13731" xr:uid="{7914456B-420A-4507-8170-E65E502F0AB2}"/>
    <cellStyle name="Comma 2 11 3 2" xfId="35879" xr:uid="{27391F81-4344-4A88-B861-B7C1B0B61E18}"/>
    <cellStyle name="Comma 2 11 4" xfId="13732" xr:uid="{9F06057F-C6B8-494F-898B-7DAD67917761}"/>
    <cellStyle name="Comma 2 11 4 2" xfId="35880" xr:uid="{9D4833A9-8397-4131-A0D0-482593B4FA4C}"/>
    <cellStyle name="Comma 2 11 5" xfId="13733" xr:uid="{85B2838C-4996-4FEB-9CDD-680BC08CDC7D}"/>
    <cellStyle name="Comma 2 11 5 2" xfId="35881" xr:uid="{2687B9E0-E1E5-4035-92FD-D130019D650E}"/>
    <cellStyle name="Comma 2 11 6" xfId="13734" xr:uid="{667E5F9F-1A4D-45AC-A31D-EFADF914711E}"/>
    <cellStyle name="Comma 2 11 6 2" xfId="35882" xr:uid="{FBC02D88-ABFF-46D6-B34F-5C21B3EED13F}"/>
    <cellStyle name="Comma 2 11 7" xfId="53337" xr:uid="{5D12CEF4-1CEE-4830-B0D8-526BC97EDF3A}"/>
    <cellStyle name="Comma 2 11 8" xfId="35873" xr:uid="{CC2C5FDA-5E25-400C-B21C-D240F2B3EE5F}"/>
    <cellStyle name="Comma 2 11 9" xfId="13725" xr:uid="{61852CF4-7E26-4455-BE05-704C6DFAD40A}"/>
    <cellStyle name="Comma 2 12" xfId="2230" xr:uid="{0A4664C2-357B-4B67-8F8C-448950C2E094}"/>
    <cellStyle name="Comma 2 12 2" xfId="13735" xr:uid="{4E7B9CFF-0E3C-48CB-B0AC-BBFB90FB51F2}"/>
    <cellStyle name="Comma 2 12 3" xfId="13736" xr:uid="{4F9E8F1D-2986-4BFA-965C-273B73BC13BF}"/>
    <cellStyle name="Comma 2 13" xfId="3786" xr:uid="{A4AD931B-F07A-4F87-9CA6-6A9DFB786432}"/>
    <cellStyle name="Comma 2 13 2" xfId="13738" xr:uid="{990D6CDE-C590-431C-B0F2-497C457F5BC1}"/>
    <cellStyle name="Comma 2 13 2 2" xfId="35884" xr:uid="{75FF83A3-40AC-468C-8179-9937BBB42344}"/>
    <cellStyle name="Comma 2 13 3" xfId="13739" xr:uid="{5950B456-CA6C-4ECA-AAB9-881EE449243A}"/>
    <cellStyle name="Comma 2 13 3 2" xfId="35885" xr:uid="{7AFCF9E7-7D14-4A6B-8266-0DEBE6EA2320}"/>
    <cellStyle name="Comma 2 13 4" xfId="13740" xr:uid="{C92BCBE2-E6E7-46F1-91C0-F12BDF60B35B}"/>
    <cellStyle name="Comma 2 13 4 2" xfId="35886" xr:uid="{56F34E1B-B67D-41EE-891E-898457161348}"/>
    <cellStyle name="Comma 2 13 5" xfId="13741" xr:uid="{4E04A2B9-CF2A-45C5-902C-C1D1FAF45848}"/>
    <cellStyle name="Comma 2 13 5 2" xfId="35887" xr:uid="{E954B6C9-67E9-48DE-B9B8-6B101FF12848}"/>
    <cellStyle name="Comma 2 13 6" xfId="53873" xr:uid="{636B55E1-FA66-449A-8FC1-6FD8947D8665}"/>
    <cellStyle name="Comma 2 13 7" xfId="35883" xr:uid="{0C08A092-2D17-4F64-910B-267B227D0068}"/>
    <cellStyle name="Comma 2 13 8" xfId="13737" xr:uid="{52380A13-6234-47AB-B797-C958EE8FFABF}"/>
    <cellStyle name="Comma 2 14" xfId="1722" xr:uid="{9FA6F68D-03EF-4C11-A87D-2444AD9575B5}"/>
    <cellStyle name="Comma 2 14 2" xfId="13743" xr:uid="{3DDE7E4B-E6DA-47A2-9ED4-84E00E6F5D2F}"/>
    <cellStyle name="Comma 2 14 2 2" xfId="35889" xr:uid="{E8975163-690F-457A-907B-8E5E36E4F61F}"/>
    <cellStyle name="Comma 2 14 3" xfId="13744" xr:uid="{DCA8C9BE-D670-4B63-85ED-E5CD8843FD4A}"/>
    <cellStyle name="Comma 2 14 3 2" xfId="35890" xr:uid="{D33B822D-DC61-49BF-B41D-32D6EE6A38DB}"/>
    <cellStyle name="Comma 2 14 4" xfId="13745" xr:uid="{3D252679-F8D4-4095-B407-FEC4E6921A29}"/>
    <cellStyle name="Comma 2 14 4 2" xfId="35891" xr:uid="{D4F4FBD3-DC2B-4770-AF11-249801814031}"/>
    <cellStyle name="Comma 2 14 5" xfId="51811" xr:uid="{07408C1C-E5A7-42F8-B646-0EE5E4FAFD3A}"/>
    <cellStyle name="Comma 2 14 6" xfId="35888" xr:uid="{3EAAA61C-C9F3-4915-B369-E7B84A71A388}"/>
    <cellStyle name="Comma 2 14 7" xfId="13742" xr:uid="{83453182-4EC6-43CF-875A-495FE5C6108E}"/>
    <cellStyle name="Comma 2 15" xfId="13746" xr:uid="{E1BF573C-5046-453E-8CAA-9816478259A1}"/>
    <cellStyle name="Comma 2 15 2" xfId="35892" xr:uid="{31CF20BB-CA75-46BD-9C8A-44BE0B65FBB3}"/>
    <cellStyle name="Comma 2 16" xfId="13747" xr:uid="{CBDECE62-7749-4F4C-9C48-F82C48C27401}"/>
    <cellStyle name="Comma 2 16 2" xfId="35893" xr:uid="{3856C990-E2ED-4A89-AD49-0275EDE56885}"/>
    <cellStyle name="Comma 2 17" xfId="50162" xr:uid="{63EF43E8-218B-480E-9548-AC970D32BA20}"/>
    <cellStyle name="Comma 2 18" xfId="35860" xr:uid="{E22FC719-3E63-43DE-A9BF-2EEF0978601D}"/>
    <cellStyle name="Comma 2 2" xfId="92" xr:uid="{9BA4A6DC-75E8-42EC-A88E-8E290F210502}"/>
    <cellStyle name="Comma 2 2 10" xfId="13749" xr:uid="{0E33C005-116C-463F-AD00-1972C32A539C}"/>
    <cellStyle name="Comma 2 2 10 2" xfId="35895" xr:uid="{9F21FA4C-8FBC-46FC-BE22-53430CA33F9D}"/>
    <cellStyle name="Comma 2 2 11" xfId="13750" xr:uid="{D751FF63-7504-4FBC-9E8E-808BAB4D6810}"/>
    <cellStyle name="Comma 2 2 11 2" xfId="35896" xr:uid="{E0E5B9C9-DFA7-4450-BD9A-75EF487A14CB}"/>
    <cellStyle name="Comma 2 2 12" xfId="50192" xr:uid="{63009AEF-1CD9-4C23-B413-2122E38C3CF8}"/>
    <cellStyle name="Comma 2 2 13" xfId="35894" xr:uid="{C4007300-1762-435A-8E7A-DA3972F019A5}"/>
    <cellStyle name="Comma 2 2 14" xfId="13748" xr:uid="{A7466DD0-E76A-4858-ADBF-E82B1E0FCAB9}"/>
    <cellStyle name="Comma 2 2 2" xfId="198" xr:uid="{2AFE19DF-0629-4C98-A446-6145992FC2FA}"/>
    <cellStyle name="Comma 2 2 2 10" xfId="13752" xr:uid="{D6DE6703-E6D0-4D7F-B8B1-1D5157B3CF98}"/>
    <cellStyle name="Comma 2 2 2 10 2" xfId="35898" xr:uid="{36116E1B-19B7-4782-8C39-E570E17B2491}"/>
    <cellStyle name="Comma 2 2 2 11" xfId="50295" xr:uid="{93CACF46-E912-4BDF-AD23-6E188C3E581A}"/>
    <cellStyle name="Comma 2 2 2 12" xfId="35897" xr:uid="{3133DE5E-2E0F-4E4A-A8DF-9AC024121E94}"/>
    <cellStyle name="Comma 2 2 2 13" xfId="13751" xr:uid="{25EE6BA1-8FCD-4339-8267-F69EB48910F5}"/>
    <cellStyle name="Comma 2 2 2 2" xfId="384" xr:uid="{99496E63-DB21-4110-B943-798F2A8F7042}"/>
    <cellStyle name="Comma 2 2 2 2 10" xfId="50480" xr:uid="{3894F162-5B20-4B21-AE3A-55E5F81D44BF}"/>
    <cellStyle name="Comma 2 2 2 2 11" xfId="35899" xr:uid="{85E0C2A0-0747-4AA0-A48D-6142159E61FC}"/>
    <cellStyle name="Comma 2 2 2 2 12" xfId="13753" xr:uid="{BDEA5FBA-2942-4B41-9335-BC627E321D4D}"/>
    <cellStyle name="Comma 2 2 2 2 2" xfId="658" xr:uid="{3B44C9C9-6DFD-4815-9955-B85513889F14}"/>
    <cellStyle name="Comma 2 2 2 2 2 10" xfId="35900" xr:uid="{F349AE24-621B-45C7-91A5-0BB82D4568C5}"/>
    <cellStyle name="Comma 2 2 2 2 2 11" xfId="13754" xr:uid="{1EF8DBD4-19A2-4D17-81A5-DF9B42050F97}"/>
    <cellStyle name="Comma 2 2 2 2 2 2" xfId="1163" xr:uid="{3B0D1A52-2F4B-4C86-9004-FF13CCE26E04}"/>
    <cellStyle name="Comma 2 2 2 2 2 2 2" xfId="4866" xr:uid="{A4A9AE08-3D95-4535-A762-B28235F2BFD3}"/>
    <cellStyle name="Comma 2 2 2 2 2 2 2 2" xfId="13757" xr:uid="{8527DCFB-0F7C-4575-AFBF-491D9B25818C}"/>
    <cellStyle name="Comma 2 2 2 2 2 2 2 2 2" xfId="35903" xr:uid="{3234DABB-F7A0-4F90-BE8A-9915502D984F}"/>
    <cellStyle name="Comma 2 2 2 2 2 2 2 3" xfId="13758" xr:uid="{FD232C58-8A0B-4ADB-8164-B7DBC99FD1F9}"/>
    <cellStyle name="Comma 2 2 2 2 2 2 2 3 2" xfId="35904" xr:uid="{349D9CF0-C98B-4E2F-AA0F-9994C3FCAFF7}"/>
    <cellStyle name="Comma 2 2 2 2 2 2 2 4" xfId="13759" xr:uid="{404EA494-CA42-452C-8273-8BA2F2B5735C}"/>
    <cellStyle name="Comma 2 2 2 2 2 2 2 4 2" xfId="35905" xr:uid="{28E43592-3878-4605-8830-6276045ED0C0}"/>
    <cellStyle name="Comma 2 2 2 2 2 2 2 5" xfId="13760" xr:uid="{175FC6A3-20A3-4583-BB75-2586E07162BF}"/>
    <cellStyle name="Comma 2 2 2 2 2 2 2 5 2" xfId="35906" xr:uid="{B3AE42E3-9A2B-413B-9D05-FB55CC2F8E0A}"/>
    <cellStyle name="Comma 2 2 2 2 2 2 2 6" xfId="54953" xr:uid="{2119DACB-6BD6-499E-B7D9-44A5EB605787}"/>
    <cellStyle name="Comma 2 2 2 2 2 2 2 7" xfId="35902" xr:uid="{6AAA3A75-E072-4515-AB7A-8C94689624FE}"/>
    <cellStyle name="Comma 2 2 2 2 2 2 2 8" xfId="13756" xr:uid="{6A47B9AE-5990-4A2D-A80B-163C6B118F06}"/>
    <cellStyle name="Comma 2 2 2 2 2 2 3" xfId="3201" xr:uid="{2953EE05-F610-4B59-A9B2-6237B760F443}"/>
    <cellStyle name="Comma 2 2 2 2 2 2 3 2" xfId="13762" xr:uid="{1B75B46A-B1BA-44BE-973C-6208B5BA5494}"/>
    <cellStyle name="Comma 2 2 2 2 2 2 3 2 2" xfId="35908" xr:uid="{F66B8793-633A-4933-A0E0-F2324A6F9CB4}"/>
    <cellStyle name="Comma 2 2 2 2 2 2 3 3" xfId="13763" xr:uid="{6D3FD44A-5C99-46FE-BA9D-127BE69B218F}"/>
    <cellStyle name="Comma 2 2 2 2 2 2 3 3 2" xfId="35909" xr:uid="{9A739D63-99FB-4527-A458-B6621BAE4B27}"/>
    <cellStyle name="Comma 2 2 2 2 2 2 3 4" xfId="13764" xr:uid="{585536FC-2E20-4A29-9A70-80A63143CC72}"/>
    <cellStyle name="Comma 2 2 2 2 2 2 3 4 2" xfId="35910" xr:uid="{777A30C5-A0E2-4086-B193-4AD9E2F4D2DB}"/>
    <cellStyle name="Comma 2 2 2 2 2 2 3 5" xfId="53288" xr:uid="{7D751F49-5CC6-40F5-B326-737C400CDD33}"/>
    <cellStyle name="Comma 2 2 2 2 2 2 3 6" xfId="35907" xr:uid="{DE3DEFB9-523A-43E5-92CF-9B1B0FE27012}"/>
    <cellStyle name="Comma 2 2 2 2 2 2 3 7" xfId="13761" xr:uid="{2E9612D1-B9AD-4679-989F-BA2CB6053FD6}"/>
    <cellStyle name="Comma 2 2 2 2 2 2 4" xfId="13765" xr:uid="{02C8F4FC-019C-443F-BD6E-4D6E886F3DE1}"/>
    <cellStyle name="Comma 2 2 2 2 2 2 4 2" xfId="35911" xr:uid="{187941C7-FBE4-40F0-B63A-7E01A90F72A7}"/>
    <cellStyle name="Comma 2 2 2 2 2 2 5" xfId="13766" xr:uid="{0D16C6D0-BD7B-4F90-A91D-1A242FCAE36F}"/>
    <cellStyle name="Comma 2 2 2 2 2 2 5 2" xfId="35912" xr:uid="{AFF9C51F-B418-499C-B369-8A1D7E17C2A9}"/>
    <cellStyle name="Comma 2 2 2 2 2 2 6" xfId="51255" xr:uid="{5521727F-3BDE-41D0-B75B-5EC422200EB2}"/>
    <cellStyle name="Comma 2 2 2 2 2 2 7" xfId="35901" xr:uid="{376ACF22-888E-4D63-B0D9-09E8AC506C8E}"/>
    <cellStyle name="Comma 2 2 2 2 2 2 8" xfId="13755" xr:uid="{398D2380-BB0A-4110-B9AA-1E404340BBE3}"/>
    <cellStyle name="Comma 2 2 2 2 2 3" xfId="1657" xr:uid="{3475C782-6E4C-4D20-83C4-7E22C21A84FF}"/>
    <cellStyle name="Comma 2 2 2 2 2 3 2" xfId="5251" xr:uid="{612BC238-E7DC-4884-974F-EE1B4AA25572}"/>
    <cellStyle name="Comma 2 2 2 2 2 3 2 2" xfId="13769" xr:uid="{CE211457-10B4-4CF2-8E26-CF60081F1446}"/>
    <cellStyle name="Comma 2 2 2 2 2 3 2 2 2" xfId="35915" xr:uid="{658BC2F2-AB77-4460-926E-3D10F1145A49}"/>
    <cellStyle name="Comma 2 2 2 2 2 3 2 3" xfId="13770" xr:uid="{71F3B3EB-BBCF-412D-80E7-FE2405F964DC}"/>
    <cellStyle name="Comma 2 2 2 2 2 3 2 3 2" xfId="35916" xr:uid="{ED51DDC1-559A-4478-BE1A-4C2D88685067}"/>
    <cellStyle name="Comma 2 2 2 2 2 3 2 4" xfId="13771" xr:uid="{17ACBFBB-D04C-4EB3-A766-7651556C31FB}"/>
    <cellStyle name="Comma 2 2 2 2 2 3 2 4 2" xfId="35917" xr:uid="{CE10858E-71C9-4C82-9C01-73807005F481}"/>
    <cellStyle name="Comma 2 2 2 2 2 3 2 5" xfId="13772" xr:uid="{EC5057D5-6642-4DF4-BC0C-F03E522C10CE}"/>
    <cellStyle name="Comma 2 2 2 2 2 3 2 5 2" xfId="35918" xr:uid="{C082ED60-CDBD-4B32-AD81-0E91A2D6EB95}"/>
    <cellStyle name="Comma 2 2 2 2 2 3 2 6" xfId="55338" xr:uid="{9FD5FCF3-C5F2-4807-9505-94B260994268}"/>
    <cellStyle name="Comma 2 2 2 2 2 3 2 7" xfId="35914" xr:uid="{E8C2AF15-87F4-4068-88E2-9E25C6970967}"/>
    <cellStyle name="Comma 2 2 2 2 2 3 2 8" xfId="13768" xr:uid="{E9A66C69-0C8E-4C04-9A17-02CA98BB7983}"/>
    <cellStyle name="Comma 2 2 2 2 2 3 3" xfId="2704" xr:uid="{2D1B0B33-D1C5-4C0F-B8D7-1C50B5439169}"/>
    <cellStyle name="Comma 2 2 2 2 2 3 3 2" xfId="13774" xr:uid="{FF9F3F91-4DE8-4AA6-B0DE-A136FFA090DE}"/>
    <cellStyle name="Comma 2 2 2 2 2 3 3 2 2" xfId="35920" xr:uid="{28621DDC-DD26-4D18-A734-77D308A4D0B7}"/>
    <cellStyle name="Comma 2 2 2 2 2 3 3 3" xfId="13775" xr:uid="{E95E7C76-D875-407F-88E7-7AB86F38AC74}"/>
    <cellStyle name="Comma 2 2 2 2 2 3 3 3 2" xfId="35921" xr:uid="{8F55D3C8-45A8-4A4D-95B2-18F269903823}"/>
    <cellStyle name="Comma 2 2 2 2 2 3 3 4" xfId="13776" xr:uid="{7E60F6A5-DD95-4788-918C-CA34163B05F3}"/>
    <cellStyle name="Comma 2 2 2 2 2 3 3 4 2" xfId="35922" xr:uid="{74ACFFF6-B0EC-4764-B3DC-60F23AE938D9}"/>
    <cellStyle name="Comma 2 2 2 2 2 3 3 5" xfId="52792" xr:uid="{9882BA05-B9FC-454A-8F2E-B10AD39D049F}"/>
    <cellStyle name="Comma 2 2 2 2 2 3 3 6" xfId="35919" xr:uid="{7CC7894C-240A-4194-BDAA-1E558DD98B07}"/>
    <cellStyle name="Comma 2 2 2 2 2 3 3 7" xfId="13773" xr:uid="{BBC3CCD7-77BA-4613-934D-D9B99732FC7F}"/>
    <cellStyle name="Comma 2 2 2 2 2 3 4" xfId="13777" xr:uid="{CDB5C401-94A6-4A78-9AA8-F7DCDBBA07FF}"/>
    <cellStyle name="Comma 2 2 2 2 2 3 4 2" xfId="35923" xr:uid="{1EDF396C-F49E-48A6-8976-4C2DD4A63DDE}"/>
    <cellStyle name="Comma 2 2 2 2 2 3 5" xfId="13778" xr:uid="{4B93F9D6-FC5D-40BA-9015-B63528949D76}"/>
    <cellStyle name="Comma 2 2 2 2 2 3 5 2" xfId="35924" xr:uid="{35B4923D-A871-4A19-8BA4-EF99FC1356A0}"/>
    <cellStyle name="Comma 2 2 2 2 2 3 6" xfId="51749" xr:uid="{54F992AE-77B1-49F6-865B-FF5F20FD0F71}"/>
    <cellStyle name="Comma 2 2 2 2 2 3 7" xfId="35913" xr:uid="{DDC28D3A-88F6-499E-86AE-E1F143F762A0}"/>
    <cellStyle name="Comma 2 2 2 2 2 3 8" xfId="13767" xr:uid="{A637BDCD-8E0D-40ED-A18D-0D8D65ED44EC}"/>
    <cellStyle name="Comma 2 2 2 2 2 4" xfId="3696" xr:uid="{F042C7B8-066A-4624-99B8-A247013B8614}"/>
    <cellStyle name="Comma 2 2 2 2 2 4 2" xfId="5619" xr:uid="{0494375A-E1C1-4BAC-A92E-1917F1BC49B3}"/>
    <cellStyle name="Comma 2 2 2 2 2 4 2 2" xfId="13781" xr:uid="{B695120C-1202-4BBF-9E0D-ECCBE950A65D}"/>
    <cellStyle name="Comma 2 2 2 2 2 4 2 2 2" xfId="35927" xr:uid="{0979899F-C869-4490-BADC-3EAEE6B87657}"/>
    <cellStyle name="Comma 2 2 2 2 2 4 2 3" xfId="13782" xr:uid="{19DFA489-B48C-4FA6-91C8-9EBA383838C2}"/>
    <cellStyle name="Comma 2 2 2 2 2 4 2 3 2" xfId="35928" xr:uid="{A5947828-4895-47C8-B2C2-9A3DBB1E656E}"/>
    <cellStyle name="Comma 2 2 2 2 2 4 2 4" xfId="13783" xr:uid="{77D94D57-6AFE-46B0-A5DB-5B6FB5D6B0E3}"/>
    <cellStyle name="Comma 2 2 2 2 2 4 2 4 2" xfId="35929" xr:uid="{209189F7-A6EA-4F73-8ACB-AFD73A8997E1}"/>
    <cellStyle name="Comma 2 2 2 2 2 4 2 5" xfId="13784" xr:uid="{3E684367-0898-4776-8367-C4B73D6B3EDF}"/>
    <cellStyle name="Comma 2 2 2 2 2 4 2 5 2" xfId="35930" xr:uid="{E6DD8FFC-02DB-42B3-9A73-CEE59F240953}"/>
    <cellStyle name="Comma 2 2 2 2 2 4 2 6" xfId="55706" xr:uid="{1C5774C1-3B14-4913-8202-1087FB1F870D}"/>
    <cellStyle name="Comma 2 2 2 2 2 4 2 7" xfId="35926" xr:uid="{D726765E-AC7E-41C6-8A6F-86B8BEA9FDF3}"/>
    <cellStyle name="Comma 2 2 2 2 2 4 2 8" xfId="13780" xr:uid="{6EFA382C-6971-42B9-AF78-6AB375D5CB67}"/>
    <cellStyle name="Comma 2 2 2 2 2 4 3" xfId="13785" xr:uid="{1A029644-673A-4DDB-B571-4BA60D39BF5E}"/>
    <cellStyle name="Comma 2 2 2 2 2 4 3 2" xfId="35931" xr:uid="{16942966-78EF-4A2A-8590-F8995C4687F5}"/>
    <cellStyle name="Comma 2 2 2 2 2 4 4" xfId="13786" xr:uid="{B989DD22-3251-4AD7-8C58-B7E436911DC3}"/>
    <cellStyle name="Comma 2 2 2 2 2 4 4 2" xfId="35932" xr:uid="{005E408A-F078-42C9-88D6-135EF82FB31D}"/>
    <cellStyle name="Comma 2 2 2 2 2 4 5" xfId="13787" xr:uid="{BA254963-1CEF-49D0-88B3-6C35E6F68E89}"/>
    <cellStyle name="Comma 2 2 2 2 2 4 5 2" xfId="35933" xr:uid="{52D3D6CB-D10A-4345-A9EF-ADF4B8EB0BBD}"/>
    <cellStyle name="Comma 2 2 2 2 2 4 6" xfId="13788" xr:uid="{5678DFE7-F607-4D43-A867-F0BE948907F2}"/>
    <cellStyle name="Comma 2 2 2 2 2 4 6 2" xfId="35934" xr:uid="{E58B620F-2800-4A5B-BF9B-B81581A88DA4}"/>
    <cellStyle name="Comma 2 2 2 2 2 4 7" xfId="53783" xr:uid="{6C7D2E2A-0901-4FD9-A5F6-FD011F7C1798}"/>
    <cellStyle name="Comma 2 2 2 2 2 4 8" xfId="35925" xr:uid="{68F11944-AA5C-4AEF-8EC7-43A9B14D2F41}"/>
    <cellStyle name="Comma 2 2 2 2 2 4 9" xfId="13779" xr:uid="{FA3B05B2-C105-49B0-9AE3-84AC8D1DC1AB}"/>
    <cellStyle name="Comma 2 2 2 2 2 5" xfId="4369" xr:uid="{02956BB4-5145-40E9-9E07-889D4929C442}"/>
    <cellStyle name="Comma 2 2 2 2 2 5 2" xfId="13790" xr:uid="{E3A9C33E-3F91-4E71-ABEA-8D24B2388791}"/>
    <cellStyle name="Comma 2 2 2 2 2 5 2 2" xfId="35936" xr:uid="{0F932B04-5ED8-4F07-8BD1-7704064C5B2F}"/>
    <cellStyle name="Comma 2 2 2 2 2 5 3" xfId="13791" xr:uid="{63953C59-0084-4743-8AA9-14461EF6FB32}"/>
    <cellStyle name="Comma 2 2 2 2 2 5 3 2" xfId="35937" xr:uid="{75CF84FA-50EB-4594-BC82-2EFE0FD596EE}"/>
    <cellStyle name="Comma 2 2 2 2 2 5 4" xfId="13792" xr:uid="{355B01FA-47E8-48F9-94AA-E1AF188125D7}"/>
    <cellStyle name="Comma 2 2 2 2 2 5 4 2" xfId="35938" xr:uid="{7144638B-C63C-481F-8132-1B8D52BDBA90}"/>
    <cellStyle name="Comma 2 2 2 2 2 5 5" xfId="13793" xr:uid="{479D0933-6621-4A26-9019-63624E1B6F27}"/>
    <cellStyle name="Comma 2 2 2 2 2 5 5 2" xfId="35939" xr:uid="{A97F9F08-5737-45FD-8AB0-D57364E8717C}"/>
    <cellStyle name="Comma 2 2 2 2 2 5 6" xfId="54456" xr:uid="{964FAA85-7C2F-4B67-BF71-217F02242E89}"/>
    <cellStyle name="Comma 2 2 2 2 2 5 7" xfId="35935" xr:uid="{A7D1D9C1-A719-4144-B72A-F28050EF1FF0}"/>
    <cellStyle name="Comma 2 2 2 2 2 5 8" xfId="13789" xr:uid="{6A308D67-81F6-4CF4-A2EF-D9704CE16BBC}"/>
    <cellStyle name="Comma 2 2 2 2 2 6" xfId="2183" xr:uid="{92F9DB7C-33A3-4ABE-9747-C6453C226027}"/>
    <cellStyle name="Comma 2 2 2 2 2 6 2" xfId="13795" xr:uid="{7AC6530F-F2D3-43E7-9217-71A71C8C1F55}"/>
    <cellStyle name="Comma 2 2 2 2 2 6 2 2" xfId="35941" xr:uid="{40870E8D-0431-4C7F-9368-71B199EF82C9}"/>
    <cellStyle name="Comma 2 2 2 2 2 6 3" xfId="13796" xr:uid="{A639D453-6D09-4DE3-9E45-0C6819FF95E8}"/>
    <cellStyle name="Comma 2 2 2 2 2 6 3 2" xfId="35942" xr:uid="{7224EBAD-B9A7-48E4-BFDD-0945530DA715}"/>
    <cellStyle name="Comma 2 2 2 2 2 6 4" xfId="13797" xr:uid="{DDFB48C7-EDAF-4412-8CA7-069E3BDFDE60}"/>
    <cellStyle name="Comma 2 2 2 2 2 6 4 2" xfId="35943" xr:uid="{47A7241F-74E9-43B8-BDC7-E46AB5CF4257}"/>
    <cellStyle name="Comma 2 2 2 2 2 6 5" xfId="52272" xr:uid="{8A95CA3E-2BFC-40F2-B35E-61210EF8403C}"/>
    <cellStyle name="Comma 2 2 2 2 2 6 6" xfId="35940" xr:uid="{09845F0C-8343-461A-8415-B42CEA0B8D33}"/>
    <cellStyle name="Comma 2 2 2 2 2 6 7" xfId="13794" xr:uid="{BB42984A-7446-4CCF-804F-C289FC2AA6D7}"/>
    <cellStyle name="Comma 2 2 2 2 2 7" xfId="13798" xr:uid="{9ADD34E8-7F48-4BE1-9599-3A67782CA4CC}"/>
    <cellStyle name="Comma 2 2 2 2 2 7 2" xfId="35944" xr:uid="{5FB28419-FACC-4B79-A77C-818099462B91}"/>
    <cellStyle name="Comma 2 2 2 2 2 8" xfId="13799" xr:uid="{4E6F3613-E6EF-4A35-B097-ADD8C2D462CC}"/>
    <cellStyle name="Comma 2 2 2 2 2 8 2" xfId="35945" xr:uid="{3C9354AF-ECD6-4AED-971C-36C0E8F980EB}"/>
    <cellStyle name="Comma 2 2 2 2 2 9" xfId="50752" xr:uid="{0ACE079C-47E6-4314-A84C-0ED3C1CD3C61}"/>
    <cellStyle name="Comma 2 2 2 2 3" xfId="915" xr:uid="{4688E4F8-BD09-4ABF-A63E-0115193CABD8}"/>
    <cellStyle name="Comma 2 2 2 2 3 2" xfId="4618" xr:uid="{EE961D7F-83D1-4F2B-B1B3-A052C63D081D}"/>
    <cellStyle name="Comma 2 2 2 2 3 2 2" xfId="13802" xr:uid="{E9257D41-D139-4DE3-83CD-612D6CC9600E}"/>
    <cellStyle name="Comma 2 2 2 2 3 2 2 2" xfId="35948" xr:uid="{7A9807F7-4DCA-4BBD-9105-4D8A5653FD52}"/>
    <cellStyle name="Comma 2 2 2 2 3 2 3" xfId="13803" xr:uid="{7CC04248-1928-48D4-ACE6-39D9E25AE12D}"/>
    <cellStyle name="Comma 2 2 2 2 3 2 3 2" xfId="35949" xr:uid="{3080145F-5207-4174-B129-4F134ACD40AA}"/>
    <cellStyle name="Comma 2 2 2 2 3 2 4" xfId="13804" xr:uid="{9F9F384D-1027-4EAD-A071-067C99DF699F}"/>
    <cellStyle name="Comma 2 2 2 2 3 2 4 2" xfId="35950" xr:uid="{248FDA8F-F446-4350-8462-DC6B7ED8D2D3}"/>
    <cellStyle name="Comma 2 2 2 2 3 2 5" xfId="13805" xr:uid="{B98DDB8F-F2DC-483F-AC91-92C34FA86B76}"/>
    <cellStyle name="Comma 2 2 2 2 3 2 5 2" xfId="35951" xr:uid="{9863E17D-D438-447E-903D-704F761B2CA0}"/>
    <cellStyle name="Comma 2 2 2 2 3 2 6" xfId="54705" xr:uid="{4459BD0C-9DB7-4DA6-BFCF-ECE73DBB2DD6}"/>
    <cellStyle name="Comma 2 2 2 2 3 2 7" xfId="35947" xr:uid="{A96E15CA-7691-49FB-884B-9F1B1BB69864}"/>
    <cellStyle name="Comma 2 2 2 2 3 2 8" xfId="13801" xr:uid="{265D223C-F146-4F1B-A9AC-FBEC31832415}"/>
    <cellStyle name="Comma 2 2 2 2 3 3" xfId="2953" xr:uid="{D948D29F-15AF-4211-8B6C-0D7A02A2FC96}"/>
    <cellStyle name="Comma 2 2 2 2 3 3 2" xfId="13807" xr:uid="{E7B98885-5DC3-45E5-A323-7EF42CD3D9E1}"/>
    <cellStyle name="Comma 2 2 2 2 3 3 2 2" xfId="35953" xr:uid="{10581035-2902-4B72-AA5B-93B729C99848}"/>
    <cellStyle name="Comma 2 2 2 2 3 3 3" xfId="13808" xr:uid="{44C0F90A-E981-4179-82CF-0DDBA21EB0CC}"/>
    <cellStyle name="Comma 2 2 2 2 3 3 3 2" xfId="35954" xr:uid="{1E98EB43-E1BA-4CBB-BFC9-352DE75760AA}"/>
    <cellStyle name="Comma 2 2 2 2 3 3 4" xfId="13809" xr:uid="{E839E892-93A7-403D-BC7B-A7133228600D}"/>
    <cellStyle name="Comma 2 2 2 2 3 3 4 2" xfId="35955" xr:uid="{CDD53DAA-7A9C-45EB-B43A-997E91F4FBE6}"/>
    <cellStyle name="Comma 2 2 2 2 3 3 5" xfId="53040" xr:uid="{2CDEB4E0-89E6-44F6-BDAF-58B1B24AF738}"/>
    <cellStyle name="Comma 2 2 2 2 3 3 6" xfId="35952" xr:uid="{7A6EC981-2DE9-4890-80EE-23EB3DF482DC}"/>
    <cellStyle name="Comma 2 2 2 2 3 3 7" xfId="13806" xr:uid="{C998F6E2-4C47-40EC-B730-E4E60EF6C7B9}"/>
    <cellStyle name="Comma 2 2 2 2 3 4" xfId="13810" xr:uid="{817AA86D-9F55-4DFD-97FE-F7C5CA90A9E2}"/>
    <cellStyle name="Comma 2 2 2 2 3 4 2" xfId="35956" xr:uid="{268A7253-E125-43FD-9B59-739769C94802}"/>
    <cellStyle name="Comma 2 2 2 2 3 5" xfId="13811" xr:uid="{63AB8BE7-F458-4F03-B508-7399F25E886E}"/>
    <cellStyle name="Comma 2 2 2 2 3 5 2" xfId="35957" xr:uid="{06547DD2-4808-4AD0-BA72-8868FFD1D2F0}"/>
    <cellStyle name="Comma 2 2 2 2 3 6" xfId="51007" xr:uid="{AA55F6F8-D637-46DE-9DB7-1F3A9252D408}"/>
    <cellStyle name="Comma 2 2 2 2 3 7" xfId="35946" xr:uid="{CFC6194B-A4D7-40B6-B290-9072034635AB}"/>
    <cellStyle name="Comma 2 2 2 2 3 8" xfId="13800" xr:uid="{2FC8115A-5761-4DA2-A5DC-E7BCB9A589AE}"/>
    <cellStyle name="Comma 2 2 2 2 4" xfId="1410" xr:uid="{48EE0596-F9F1-45C7-A260-434F8E755D0F}"/>
    <cellStyle name="Comma 2 2 2 2 4 2" xfId="5067" xr:uid="{A3A88C0D-4E6C-4106-AF77-AF4B83F2FE81}"/>
    <cellStyle name="Comma 2 2 2 2 4 2 2" xfId="13814" xr:uid="{E36EA2ED-077D-42B5-BEE7-E38492108E1C}"/>
    <cellStyle name="Comma 2 2 2 2 4 2 2 2" xfId="35960" xr:uid="{361E2D76-8B81-4C7B-8C09-CDB2CD65AF92}"/>
    <cellStyle name="Comma 2 2 2 2 4 2 3" xfId="13815" xr:uid="{2E10416F-0FA0-402F-BEA2-AA765D6703B1}"/>
    <cellStyle name="Comma 2 2 2 2 4 2 3 2" xfId="35961" xr:uid="{56167CB4-8294-475C-9E0B-AC42887033CD}"/>
    <cellStyle name="Comma 2 2 2 2 4 2 4" xfId="13816" xr:uid="{870F2D2D-4686-434A-8CF4-84F16068C20B}"/>
    <cellStyle name="Comma 2 2 2 2 4 2 4 2" xfId="35962" xr:uid="{A8CF3896-EFB7-4014-B109-D87FD142DC43}"/>
    <cellStyle name="Comma 2 2 2 2 4 2 5" xfId="13817" xr:uid="{A5F89CE1-F287-42E6-829C-EC730E9707F3}"/>
    <cellStyle name="Comma 2 2 2 2 4 2 5 2" xfId="35963" xr:uid="{B6A46D6D-4BD2-45A5-A310-A2C8D32A66EB}"/>
    <cellStyle name="Comma 2 2 2 2 4 2 6" xfId="55154" xr:uid="{67B29186-A24F-4CF3-ACB3-67444B5CBC9F}"/>
    <cellStyle name="Comma 2 2 2 2 4 2 7" xfId="35959" xr:uid="{FD2B44BE-94AC-488A-8210-AFAACF6DA9E3}"/>
    <cellStyle name="Comma 2 2 2 2 4 2 8" xfId="13813" xr:uid="{ACFA0DC4-D54C-4353-9844-F38C6248DF86}"/>
    <cellStyle name="Comma 2 2 2 2 4 3" xfId="2456" xr:uid="{43DC7728-04A6-42D2-BFD4-5AEFE77B693A}"/>
    <cellStyle name="Comma 2 2 2 2 4 3 2" xfId="13819" xr:uid="{678A03E0-AF2B-4967-AE6A-E3517EE22104}"/>
    <cellStyle name="Comma 2 2 2 2 4 3 2 2" xfId="35965" xr:uid="{EFBB7460-E6B6-420E-A376-CB44D98869E7}"/>
    <cellStyle name="Comma 2 2 2 2 4 3 3" xfId="13820" xr:uid="{79817FD3-B3EE-452A-A7EB-7FB88390B2A3}"/>
    <cellStyle name="Comma 2 2 2 2 4 3 3 2" xfId="35966" xr:uid="{6AF5F4FF-7EFC-48F2-BAB4-F31A0A41DAC2}"/>
    <cellStyle name="Comma 2 2 2 2 4 3 4" xfId="13821" xr:uid="{4A238DEE-FEE4-4ABA-A86E-273AF0F6F011}"/>
    <cellStyle name="Comma 2 2 2 2 4 3 4 2" xfId="35967" xr:uid="{0E14C638-753D-4FAB-8012-3718170F6C60}"/>
    <cellStyle name="Comma 2 2 2 2 4 3 5" xfId="52544" xr:uid="{50D74518-BB85-4B15-A948-A707C53D01F4}"/>
    <cellStyle name="Comma 2 2 2 2 4 3 6" xfId="35964" xr:uid="{2A373471-7E4D-43B2-ACA4-2CDF3B3F48A3}"/>
    <cellStyle name="Comma 2 2 2 2 4 3 7" xfId="13818" xr:uid="{E1553CB3-88BE-4477-BBA1-21BB5E62838E}"/>
    <cellStyle name="Comma 2 2 2 2 4 4" xfId="13822" xr:uid="{BA3FE858-E8AF-4188-A261-FA9607E33901}"/>
    <cellStyle name="Comma 2 2 2 2 4 4 2" xfId="35968" xr:uid="{8E91C1BE-1D7B-483F-9D05-3204DA3083FD}"/>
    <cellStyle name="Comma 2 2 2 2 4 5" xfId="13823" xr:uid="{B0FB329B-32F8-47EC-B195-53E82ADB002B}"/>
    <cellStyle name="Comma 2 2 2 2 4 5 2" xfId="35969" xr:uid="{5128C19A-5AB1-4DB3-8D3F-D4FFB8DB9086}"/>
    <cellStyle name="Comma 2 2 2 2 4 6" xfId="51502" xr:uid="{7F8C6D67-EE01-42F1-9549-0118A63D1B46}"/>
    <cellStyle name="Comma 2 2 2 2 4 7" xfId="35958" xr:uid="{E383B751-F0EC-4442-96C6-3CB65EDCAA67}"/>
    <cellStyle name="Comma 2 2 2 2 4 8" xfId="13812" xr:uid="{47E82DFB-8841-4D33-9067-FCF63BB95BC6}"/>
    <cellStyle name="Comma 2 2 2 2 5" xfId="3447" xr:uid="{7ACB882D-9DF8-4617-89F0-62FDC2436B12}"/>
    <cellStyle name="Comma 2 2 2 2 5 2" xfId="5435" xr:uid="{2ABBA496-D82A-4395-BB5E-021D19F27227}"/>
    <cellStyle name="Comma 2 2 2 2 5 2 2" xfId="13826" xr:uid="{C2755F78-A66B-45D5-A25A-D341EC4C3322}"/>
    <cellStyle name="Comma 2 2 2 2 5 2 2 2" xfId="35972" xr:uid="{65E6E073-4363-47AB-8041-4B773FB04C93}"/>
    <cellStyle name="Comma 2 2 2 2 5 2 3" xfId="13827" xr:uid="{F5A9FF8A-04AB-4888-8938-3B4C61B3466C}"/>
    <cellStyle name="Comma 2 2 2 2 5 2 3 2" xfId="35973" xr:uid="{7E76684C-7369-4E19-A665-79AFD5D52097}"/>
    <cellStyle name="Comma 2 2 2 2 5 2 4" xfId="13828" xr:uid="{02DCCB0D-8B7E-4A56-89BD-1E97BD2B6FC5}"/>
    <cellStyle name="Comma 2 2 2 2 5 2 4 2" xfId="35974" xr:uid="{DEC35B9A-75CD-4AB1-8A70-FE6C086087EC}"/>
    <cellStyle name="Comma 2 2 2 2 5 2 5" xfId="13829" xr:uid="{4B189080-1632-4016-BA43-121BC0B3025A}"/>
    <cellStyle name="Comma 2 2 2 2 5 2 5 2" xfId="35975" xr:uid="{CA94314E-BBA2-4297-8CF4-FD76C7C258DA}"/>
    <cellStyle name="Comma 2 2 2 2 5 2 6" xfId="55522" xr:uid="{22310411-DEEE-4617-BFF1-AFEB6DE1A584}"/>
    <cellStyle name="Comma 2 2 2 2 5 2 7" xfId="35971" xr:uid="{FBA4F13C-68F6-42A9-A95F-6519E61B48C8}"/>
    <cellStyle name="Comma 2 2 2 2 5 2 8" xfId="13825" xr:uid="{4D70B938-FA2F-4092-9824-2324BC6AD799}"/>
    <cellStyle name="Comma 2 2 2 2 5 3" xfId="13830" xr:uid="{ECB81DC0-F694-4EB6-93D4-31F8F27FE0EE}"/>
    <cellStyle name="Comma 2 2 2 2 5 3 2" xfId="35976" xr:uid="{0F5D665D-4F1D-42AA-B58B-5900364734AD}"/>
    <cellStyle name="Comma 2 2 2 2 5 4" xfId="13831" xr:uid="{1671D74E-3D3D-4184-B181-5908CC85753E}"/>
    <cellStyle name="Comma 2 2 2 2 5 4 2" xfId="35977" xr:uid="{06010D46-E53E-4A2C-89AD-C0BD746BCFAD}"/>
    <cellStyle name="Comma 2 2 2 2 5 5" xfId="13832" xr:uid="{4EA5071F-ED7E-4C6A-816D-4131D4491F58}"/>
    <cellStyle name="Comma 2 2 2 2 5 5 2" xfId="35978" xr:uid="{F13A1F38-5CAF-442E-A1BE-042D7D3EC80E}"/>
    <cellStyle name="Comma 2 2 2 2 5 6" xfId="13833" xr:uid="{518263E6-97CE-4AD2-82F0-6BF40CF8DEA3}"/>
    <cellStyle name="Comma 2 2 2 2 5 6 2" xfId="35979" xr:uid="{7B778C4C-5968-4F88-A309-93FA5E144AB3}"/>
    <cellStyle name="Comma 2 2 2 2 5 7" xfId="53534" xr:uid="{A8DB7BF7-DAC4-4495-8CC7-55DFC47CB553}"/>
    <cellStyle name="Comma 2 2 2 2 5 8" xfId="35970" xr:uid="{E5D5B8EF-5669-4311-8238-6B196A9F7B59}"/>
    <cellStyle name="Comma 2 2 2 2 5 9" xfId="13824" xr:uid="{8FAAEA4B-821A-4186-B89F-E66A96A50BC4}"/>
    <cellStyle name="Comma 2 2 2 2 6" xfId="4098" xr:uid="{E8AB9813-35C1-495E-AB98-396CF9DF56EF}"/>
    <cellStyle name="Comma 2 2 2 2 6 2" xfId="13835" xr:uid="{E45B1A5B-CDC8-4AFD-8768-81A6AE6AA5A9}"/>
    <cellStyle name="Comma 2 2 2 2 6 2 2" xfId="35981" xr:uid="{B915BBA4-DD99-4B71-8860-FB16E19F01B7}"/>
    <cellStyle name="Comma 2 2 2 2 6 3" xfId="13836" xr:uid="{BDC95F12-DB78-4BA1-B113-AF60CCF120D3}"/>
    <cellStyle name="Comma 2 2 2 2 6 3 2" xfId="35982" xr:uid="{06E77F1A-F11B-4ACE-8225-B4AB0834381F}"/>
    <cellStyle name="Comma 2 2 2 2 6 4" xfId="13837" xr:uid="{96D304DF-159F-444E-A528-A550C942A24F}"/>
    <cellStyle name="Comma 2 2 2 2 6 4 2" xfId="35983" xr:uid="{857F9761-691D-4356-A657-6528D18637C3}"/>
    <cellStyle name="Comma 2 2 2 2 6 5" xfId="13838" xr:uid="{D217D174-DAE2-4297-A55F-DC75FE645F84}"/>
    <cellStyle name="Comma 2 2 2 2 6 5 2" xfId="35984" xr:uid="{8D6C2045-E53E-47DF-B883-43C2BC72212E}"/>
    <cellStyle name="Comma 2 2 2 2 6 6" xfId="54185" xr:uid="{E49BB7B1-D07D-4DD1-A2FE-A763A07D2835}"/>
    <cellStyle name="Comma 2 2 2 2 6 7" xfId="35980" xr:uid="{7153DE2D-386E-4EC9-B7B2-923C5DA8C5BB}"/>
    <cellStyle name="Comma 2 2 2 2 6 8" xfId="13834" xr:uid="{1BFC5DA8-E88A-45BE-BECB-F61B544DDB13}"/>
    <cellStyle name="Comma 2 2 2 2 7" xfId="1936" xr:uid="{FB10D924-7490-446F-AFD2-C779A1DC9527}"/>
    <cellStyle name="Comma 2 2 2 2 7 2" xfId="13840" xr:uid="{E76460C1-D817-4A5E-8919-F8A3A822F40D}"/>
    <cellStyle name="Comma 2 2 2 2 7 2 2" xfId="35986" xr:uid="{D42CAAF9-8F56-4D71-85AC-D1803F338E3D}"/>
    <cellStyle name="Comma 2 2 2 2 7 3" xfId="13841" xr:uid="{82F9DEEF-338D-4D79-89DC-8375B42CFF10}"/>
    <cellStyle name="Comma 2 2 2 2 7 3 2" xfId="35987" xr:uid="{CF2B58A0-1BCA-449C-A204-5937181CA7CC}"/>
    <cellStyle name="Comma 2 2 2 2 7 4" xfId="13842" xr:uid="{28A1FF36-DE7A-4DD4-8AE2-0832F63FDABD}"/>
    <cellStyle name="Comma 2 2 2 2 7 4 2" xfId="35988" xr:uid="{7E658365-5FEB-439D-884E-5D7A42DCDB97}"/>
    <cellStyle name="Comma 2 2 2 2 7 5" xfId="52025" xr:uid="{D6F0CE1D-DFD0-49A2-B30B-C2DDD3C09C10}"/>
    <cellStyle name="Comma 2 2 2 2 7 6" xfId="35985" xr:uid="{3B990861-3EA3-4673-8F2E-536F7095111D}"/>
    <cellStyle name="Comma 2 2 2 2 7 7" xfId="13839" xr:uid="{6E3E9A05-4791-4634-A7AC-02FA6A6367DE}"/>
    <cellStyle name="Comma 2 2 2 2 8" xfId="13843" xr:uid="{2E0C4B4E-07BD-4B8B-B863-DA10D65319A5}"/>
    <cellStyle name="Comma 2 2 2 2 8 2" xfId="35989" xr:uid="{3A9EF4D6-8265-4266-B372-9C6C22900A9F}"/>
    <cellStyle name="Comma 2 2 2 2 9" xfId="13844" xr:uid="{02035EA7-1248-4C06-B3A8-D054F921901B}"/>
    <cellStyle name="Comma 2 2 2 2 9 2" xfId="35990" xr:uid="{DD393FC1-0461-4ECC-93AB-3FF378832E86}"/>
    <cellStyle name="Comma 2 2 2 3" xfId="535" xr:uid="{15405CCF-06D1-4CDF-A01A-A731AF09EC8E}"/>
    <cellStyle name="Comma 2 2 2 3 10" xfId="35991" xr:uid="{79925122-B48A-4B07-928B-0A87C32F3F9E}"/>
    <cellStyle name="Comma 2 2 2 3 11" xfId="13845" xr:uid="{F40832D2-4ADC-43F2-9875-3FD0071F4C15}"/>
    <cellStyle name="Comma 2 2 2 3 2" xfId="1040" xr:uid="{02906715-19E8-4F89-896D-1BEE3EC96767}"/>
    <cellStyle name="Comma 2 2 2 3 2 2" xfId="4743" xr:uid="{850E4D37-80FE-4B86-8D9E-E36C741B7CF4}"/>
    <cellStyle name="Comma 2 2 2 3 2 2 2" xfId="13848" xr:uid="{D1388CE7-3A40-4E85-96C3-E289B9374369}"/>
    <cellStyle name="Comma 2 2 2 3 2 2 2 2" xfId="35994" xr:uid="{42C70DBA-C5A6-4A75-8AE1-415203E8EBB1}"/>
    <cellStyle name="Comma 2 2 2 3 2 2 3" xfId="13849" xr:uid="{C8C7FA7D-4F69-4619-92E5-D22F64836F49}"/>
    <cellStyle name="Comma 2 2 2 3 2 2 3 2" xfId="35995" xr:uid="{F384599D-5892-40E4-9022-8BC18F20E562}"/>
    <cellStyle name="Comma 2 2 2 3 2 2 4" xfId="13850" xr:uid="{FBA544BF-80D0-4F0A-8DCF-16F3EB2EA034}"/>
    <cellStyle name="Comma 2 2 2 3 2 2 4 2" xfId="35996" xr:uid="{889FC2A3-FC10-4347-97B8-998CB75096EA}"/>
    <cellStyle name="Comma 2 2 2 3 2 2 5" xfId="13851" xr:uid="{7236C523-BCC7-43BB-BB18-878E3EAA8666}"/>
    <cellStyle name="Comma 2 2 2 3 2 2 5 2" xfId="35997" xr:uid="{77E025F1-96E6-4D1E-BE9E-1E3E69213C5C}"/>
    <cellStyle name="Comma 2 2 2 3 2 2 6" xfId="54830" xr:uid="{2BB8AE54-2CC8-4701-9468-691EE39D32AD}"/>
    <cellStyle name="Comma 2 2 2 3 2 2 7" xfId="35993" xr:uid="{6307B516-6B1B-4075-8587-EB28C4AD94F4}"/>
    <cellStyle name="Comma 2 2 2 3 2 2 8" xfId="13847" xr:uid="{ABC52AB2-57FA-420C-B721-C0AB67F667D7}"/>
    <cellStyle name="Comma 2 2 2 3 2 3" xfId="3078" xr:uid="{6C48D3BF-947E-4113-B765-0931B6F238E5}"/>
    <cellStyle name="Comma 2 2 2 3 2 3 2" xfId="13853" xr:uid="{0A8ADFA2-6A24-4BEA-BB82-554430A97CC9}"/>
    <cellStyle name="Comma 2 2 2 3 2 3 2 2" xfId="35999" xr:uid="{079BD79B-495B-4D5B-B3F0-3301D0FBD196}"/>
    <cellStyle name="Comma 2 2 2 3 2 3 3" xfId="13854" xr:uid="{5E431EC0-26BB-43F8-A34A-853AB3D64746}"/>
    <cellStyle name="Comma 2 2 2 3 2 3 3 2" xfId="36000" xr:uid="{DD344DF3-7425-45C0-A7C4-901B8AD91ABE}"/>
    <cellStyle name="Comma 2 2 2 3 2 3 4" xfId="13855" xr:uid="{4783C779-C19C-484A-967B-1C454D9DEF6D}"/>
    <cellStyle name="Comma 2 2 2 3 2 3 4 2" xfId="36001" xr:uid="{916319A8-6136-4537-92BF-DB69048FB285}"/>
    <cellStyle name="Comma 2 2 2 3 2 3 5" xfId="53165" xr:uid="{F3E15EC1-F4B0-49BE-AFB1-35546247E106}"/>
    <cellStyle name="Comma 2 2 2 3 2 3 6" xfId="35998" xr:uid="{5F6796C6-FF0F-438C-8E9B-A85AFE65A358}"/>
    <cellStyle name="Comma 2 2 2 3 2 3 7" xfId="13852" xr:uid="{39FFC38A-21B0-439E-94ED-7532D2D1DBF2}"/>
    <cellStyle name="Comma 2 2 2 3 2 4" xfId="13856" xr:uid="{AFACAFF1-2096-4DCC-B844-8FF14BF368FB}"/>
    <cellStyle name="Comma 2 2 2 3 2 4 2" xfId="36002" xr:uid="{1AC28ADE-E573-4E92-8111-00D2AECC2B88}"/>
    <cellStyle name="Comma 2 2 2 3 2 5" xfId="13857" xr:uid="{1F22C341-3149-4592-A4C2-033B6F529DA0}"/>
    <cellStyle name="Comma 2 2 2 3 2 5 2" xfId="36003" xr:uid="{FF822DC2-ADAC-48FD-BB0C-F60055E16CA0}"/>
    <cellStyle name="Comma 2 2 2 3 2 6" xfId="51132" xr:uid="{82A3254F-7C29-447D-92AA-A6AFDD9028DF}"/>
    <cellStyle name="Comma 2 2 2 3 2 7" xfId="35992" xr:uid="{CFDE4F30-CA40-44C1-867C-79BD14BE398F}"/>
    <cellStyle name="Comma 2 2 2 3 2 8" xfId="13846" xr:uid="{C6A1E5F5-DAB7-4972-ACBE-F6507214574C}"/>
    <cellStyle name="Comma 2 2 2 3 3" xfId="1534" xr:uid="{DC8FB66D-FC86-4F0A-A2BF-A5EFCAA98D2E}"/>
    <cellStyle name="Comma 2 2 2 3 3 2" xfId="5159" xr:uid="{CA3B4082-0CBF-4B73-950D-50328BF85032}"/>
    <cellStyle name="Comma 2 2 2 3 3 2 2" xfId="13860" xr:uid="{5E6024C1-7860-4DE6-A243-D5DE4A2A5B7F}"/>
    <cellStyle name="Comma 2 2 2 3 3 2 2 2" xfId="36006" xr:uid="{5FEE8F83-8F4F-4102-AF5C-CABD23C07484}"/>
    <cellStyle name="Comma 2 2 2 3 3 2 3" xfId="13861" xr:uid="{16AFFE2F-D2E3-4FAA-8B64-CE3739435400}"/>
    <cellStyle name="Comma 2 2 2 3 3 2 3 2" xfId="36007" xr:uid="{16D2C143-2A4A-49D3-B6A0-546DE0C28409}"/>
    <cellStyle name="Comma 2 2 2 3 3 2 4" xfId="13862" xr:uid="{530FEB7E-5699-43FA-AD97-971FCAE2854B}"/>
    <cellStyle name="Comma 2 2 2 3 3 2 4 2" xfId="36008" xr:uid="{5B2FA9AF-2B19-46FD-8047-6778C1810D04}"/>
    <cellStyle name="Comma 2 2 2 3 3 2 5" xfId="13863" xr:uid="{E261C35C-DF61-44E5-8AEF-E65F76470E8A}"/>
    <cellStyle name="Comma 2 2 2 3 3 2 5 2" xfId="36009" xr:uid="{0614C05A-A2F0-4DEA-84FD-1581C3915B6B}"/>
    <cellStyle name="Comma 2 2 2 3 3 2 6" xfId="55246" xr:uid="{A5EC4145-FA29-44C8-8FDD-132A9992F04D}"/>
    <cellStyle name="Comma 2 2 2 3 3 2 7" xfId="36005" xr:uid="{286962F3-2266-435D-A45A-C77239CE97CB}"/>
    <cellStyle name="Comma 2 2 2 3 3 2 8" xfId="13859" xr:uid="{9324FF98-4A91-4685-A0C0-039B26280BCF}"/>
    <cellStyle name="Comma 2 2 2 3 3 3" xfId="2581" xr:uid="{0DE84F3A-1D18-4CEE-A1AB-F57B2F82AA55}"/>
    <cellStyle name="Comma 2 2 2 3 3 3 2" xfId="13865" xr:uid="{31F25456-BC09-4679-89FF-D6B346057275}"/>
    <cellStyle name="Comma 2 2 2 3 3 3 2 2" xfId="36011" xr:uid="{D8E46E9A-2E69-4C2F-BDCE-F13E62127B93}"/>
    <cellStyle name="Comma 2 2 2 3 3 3 3" xfId="13866" xr:uid="{68CB31B4-77F5-46C3-BEEC-49BB351EA9AB}"/>
    <cellStyle name="Comma 2 2 2 3 3 3 3 2" xfId="36012" xr:uid="{010AE236-0420-4A80-B4A2-A7692D1664B5}"/>
    <cellStyle name="Comma 2 2 2 3 3 3 4" xfId="13867" xr:uid="{ECAA2ACC-3779-4109-8002-4798AB10EB66}"/>
    <cellStyle name="Comma 2 2 2 3 3 3 4 2" xfId="36013" xr:uid="{0F6D342E-EFED-4D15-90A4-2C56A581CA87}"/>
    <cellStyle name="Comma 2 2 2 3 3 3 5" xfId="52669" xr:uid="{A32D631F-A523-491C-845B-8424A113C966}"/>
    <cellStyle name="Comma 2 2 2 3 3 3 6" xfId="36010" xr:uid="{DF33356F-BD8D-4F8E-B3DC-1A56787A779D}"/>
    <cellStyle name="Comma 2 2 2 3 3 3 7" xfId="13864" xr:uid="{97DBC6B1-E2F8-4882-826E-7BC4D3A87361}"/>
    <cellStyle name="Comma 2 2 2 3 3 4" xfId="13868" xr:uid="{2CFA16DD-266F-4EB8-AA3B-38D2FEDF6109}"/>
    <cellStyle name="Comma 2 2 2 3 3 4 2" xfId="36014" xr:uid="{870C9205-60DD-460D-9BDA-75EABB3E8A2A}"/>
    <cellStyle name="Comma 2 2 2 3 3 5" xfId="13869" xr:uid="{BDA178C4-F5EB-492B-8595-1C307EC5FDC8}"/>
    <cellStyle name="Comma 2 2 2 3 3 5 2" xfId="36015" xr:uid="{DF162151-FD38-41F4-9F7C-8970C30CAE98}"/>
    <cellStyle name="Comma 2 2 2 3 3 6" xfId="51626" xr:uid="{AB017D5B-9325-400F-8DB9-C1CF329C66E3}"/>
    <cellStyle name="Comma 2 2 2 3 3 7" xfId="36004" xr:uid="{E98D48FB-F702-407D-A3AC-4D8F169C075E}"/>
    <cellStyle name="Comma 2 2 2 3 3 8" xfId="13858" xr:uid="{A620CB46-EDB3-46BC-B5FB-B315312B870D}"/>
    <cellStyle name="Comma 2 2 2 3 4" xfId="3573" xr:uid="{02C6C90F-2339-48BD-A841-5C190ABAB6BE}"/>
    <cellStyle name="Comma 2 2 2 3 4 2" xfId="5527" xr:uid="{7D8C8E56-174E-4D96-AA34-D58F39915CA6}"/>
    <cellStyle name="Comma 2 2 2 3 4 2 2" xfId="13872" xr:uid="{82E18C50-F9A1-4613-8594-865F9C322CA0}"/>
    <cellStyle name="Comma 2 2 2 3 4 2 2 2" xfId="36018" xr:uid="{179125B3-244B-4C75-B8F4-0359AA7ADA47}"/>
    <cellStyle name="Comma 2 2 2 3 4 2 3" xfId="13873" xr:uid="{F9F90059-C0FF-4B69-96DD-E320BD368752}"/>
    <cellStyle name="Comma 2 2 2 3 4 2 3 2" xfId="36019" xr:uid="{2E934CE2-9F6E-4216-954B-95D241946B8E}"/>
    <cellStyle name="Comma 2 2 2 3 4 2 4" xfId="13874" xr:uid="{EE84603F-9432-4471-94E6-147D37CB99E4}"/>
    <cellStyle name="Comma 2 2 2 3 4 2 4 2" xfId="36020" xr:uid="{C648BC45-070C-4D33-B710-E3F792135B91}"/>
    <cellStyle name="Comma 2 2 2 3 4 2 5" xfId="13875" xr:uid="{7C819E11-7ACF-4687-A247-83BE3E69A1C3}"/>
    <cellStyle name="Comma 2 2 2 3 4 2 5 2" xfId="36021" xr:uid="{576D23C6-6DE5-4B86-82D2-30057EFFBD78}"/>
    <cellStyle name="Comma 2 2 2 3 4 2 6" xfId="55614" xr:uid="{83136411-74DE-4D12-A7ED-40A36A0BEC9F}"/>
    <cellStyle name="Comma 2 2 2 3 4 2 7" xfId="36017" xr:uid="{588FEC9F-392C-4B0B-AD9E-AA2721E6E43D}"/>
    <cellStyle name="Comma 2 2 2 3 4 2 8" xfId="13871" xr:uid="{174305E7-5375-4DCB-A4EC-AABF8B8CAF99}"/>
    <cellStyle name="Comma 2 2 2 3 4 3" xfId="13876" xr:uid="{47228797-D700-4E1D-AFA2-1C5FFD89BFE7}"/>
    <cellStyle name="Comma 2 2 2 3 4 3 2" xfId="36022" xr:uid="{BC816653-F4BD-4041-B34A-B63E9FD4EC08}"/>
    <cellStyle name="Comma 2 2 2 3 4 4" xfId="13877" xr:uid="{8E48FAE8-9C88-4367-BF01-78D5E2FCB089}"/>
    <cellStyle name="Comma 2 2 2 3 4 4 2" xfId="36023" xr:uid="{CE696DB4-9868-4393-8013-2943B25AAA07}"/>
    <cellStyle name="Comma 2 2 2 3 4 5" xfId="13878" xr:uid="{8B513285-972A-4CD6-A6E1-15DF1965A544}"/>
    <cellStyle name="Comma 2 2 2 3 4 5 2" xfId="36024" xr:uid="{5A26AE11-C06E-4DEA-9EC7-FD490A7B4BE0}"/>
    <cellStyle name="Comma 2 2 2 3 4 6" xfId="13879" xr:uid="{61991892-B1F6-4A92-92DA-A4D642ABCC6D}"/>
    <cellStyle name="Comma 2 2 2 3 4 6 2" xfId="36025" xr:uid="{4444CD8C-BC93-4338-A1A0-580063718209}"/>
    <cellStyle name="Comma 2 2 2 3 4 7" xfId="53660" xr:uid="{968F5500-283A-425F-BB6F-8B597789BB2E}"/>
    <cellStyle name="Comma 2 2 2 3 4 8" xfId="36016" xr:uid="{249D295E-C224-4488-825F-92891CAC2A39}"/>
    <cellStyle name="Comma 2 2 2 3 4 9" xfId="13870" xr:uid="{3E0E052B-0790-486E-80D2-26518FA23819}"/>
    <cellStyle name="Comma 2 2 2 3 5" xfId="4246" xr:uid="{DF7CBE72-8A89-4B29-A684-94E741293849}"/>
    <cellStyle name="Comma 2 2 2 3 5 2" xfId="13881" xr:uid="{F4F90BEA-2566-4F44-9C70-DC0E8C6585AA}"/>
    <cellStyle name="Comma 2 2 2 3 5 2 2" xfId="36027" xr:uid="{8D26FCAB-411C-4250-ABD5-D6B3891CE029}"/>
    <cellStyle name="Comma 2 2 2 3 5 3" xfId="13882" xr:uid="{B8541467-13A3-47EB-AA42-D5425DE8A0CF}"/>
    <cellStyle name="Comma 2 2 2 3 5 3 2" xfId="36028" xr:uid="{D5DD86A0-CE7D-4375-8C30-809D2FB20BBF}"/>
    <cellStyle name="Comma 2 2 2 3 5 4" xfId="13883" xr:uid="{E8C9A659-1BDB-4039-9602-505B5E298B59}"/>
    <cellStyle name="Comma 2 2 2 3 5 4 2" xfId="36029" xr:uid="{1AE0E774-B859-4C08-8B80-7D1E3FFDD25A}"/>
    <cellStyle name="Comma 2 2 2 3 5 5" xfId="13884" xr:uid="{37A4ABE8-0841-447F-AA18-B5D4A296B7E3}"/>
    <cellStyle name="Comma 2 2 2 3 5 5 2" xfId="36030" xr:uid="{572CE268-C1BB-446D-B2BB-74160F1D16FA}"/>
    <cellStyle name="Comma 2 2 2 3 5 6" xfId="54333" xr:uid="{6C7610B2-E49D-4952-8675-6D6852A48213}"/>
    <cellStyle name="Comma 2 2 2 3 5 7" xfId="36026" xr:uid="{669F1A3E-F3DF-4A55-8A92-5B6541068479}"/>
    <cellStyle name="Comma 2 2 2 3 5 8" xfId="13880" xr:uid="{1A0B8067-2A69-4ECF-A400-AF579E78D3EB}"/>
    <cellStyle name="Comma 2 2 2 3 6" xfId="2060" xr:uid="{3F57A6EB-9A01-451B-9E45-9DC5E06AC784}"/>
    <cellStyle name="Comma 2 2 2 3 6 2" xfId="13886" xr:uid="{A587C7E4-E4D3-4455-8449-E75F4824D339}"/>
    <cellStyle name="Comma 2 2 2 3 6 2 2" xfId="36032" xr:uid="{8A9F2D3B-113A-4EF9-8938-2E55C6AE1DE1}"/>
    <cellStyle name="Comma 2 2 2 3 6 3" xfId="13887" xr:uid="{354FBE24-3D72-4DB3-AFBA-AE4A28CD41B2}"/>
    <cellStyle name="Comma 2 2 2 3 6 3 2" xfId="36033" xr:uid="{F1D0D4FB-B816-44CE-83EB-A2495DE9E017}"/>
    <cellStyle name="Comma 2 2 2 3 6 4" xfId="13888" xr:uid="{3730B8A4-611B-4C31-914B-0FE8A8C2A8E5}"/>
    <cellStyle name="Comma 2 2 2 3 6 4 2" xfId="36034" xr:uid="{641688AD-F4EB-445A-B789-8C55C3B08DCE}"/>
    <cellStyle name="Comma 2 2 2 3 6 5" xfId="52149" xr:uid="{4074797C-C8DD-4C4C-9D09-D10A3520B6A6}"/>
    <cellStyle name="Comma 2 2 2 3 6 6" xfId="36031" xr:uid="{471CE71F-C8F2-4D6F-A874-FA1B03933978}"/>
    <cellStyle name="Comma 2 2 2 3 6 7" xfId="13885" xr:uid="{090C9304-6369-40F8-B539-5392DD83678A}"/>
    <cellStyle name="Comma 2 2 2 3 7" xfId="13889" xr:uid="{BB67BABD-D1E7-4584-8477-AFF1AABABD80}"/>
    <cellStyle name="Comma 2 2 2 3 7 2" xfId="36035" xr:uid="{B4BB603E-FA49-4288-94AB-07A49F12F504}"/>
    <cellStyle name="Comma 2 2 2 3 8" xfId="13890" xr:uid="{43CE9ED1-E536-4AC7-A569-10EBB5922331}"/>
    <cellStyle name="Comma 2 2 2 3 8 2" xfId="36036" xr:uid="{68CBF54B-FFD2-4AEF-B1E3-BD863C693534}"/>
    <cellStyle name="Comma 2 2 2 3 9" xfId="50629" xr:uid="{FBAADEBA-7077-4C20-9A32-32A47965401B}"/>
    <cellStyle name="Comma 2 2 2 4" xfId="792" xr:uid="{23AF338B-C405-4077-B17B-4FCFED729DB1}"/>
    <cellStyle name="Comma 2 2 2 4 2" xfId="4495" xr:uid="{0DA1F448-F287-403B-8112-3445970387F6}"/>
    <cellStyle name="Comma 2 2 2 4 2 2" xfId="13893" xr:uid="{2B428D1B-2842-4B00-A787-5004E5606199}"/>
    <cellStyle name="Comma 2 2 2 4 2 2 2" xfId="36039" xr:uid="{A5466172-5574-44E9-88F0-F2B8045A41B5}"/>
    <cellStyle name="Comma 2 2 2 4 2 3" xfId="13894" xr:uid="{57DE21F7-07EF-488B-AE1C-96278C88A97B}"/>
    <cellStyle name="Comma 2 2 2 4 2 3 2" xfId="36040" xr:uid="{E54ECC91-DE6A-4181-B038-1AB13E61B086}"/>
    <cellStyle name="Comma 2 2 2 4 2 4" xfId="13895" xr:uid="{0E772986-AE32-4DA9-AF97-58A28CE67B71}"/>
    <cellStyle name="Comma 2 2 2 4 2 4 2" xfId="36041" xr:uid="{F395B8D1-18D3-450A-8143-2BE09B32E266}"/>
    <cellStyle name="Comma 2 2 2 4 2 5" xfId="13896" xr:uid="{3D9D1615-7855-43C3-9BD7-C32397CABF7A}"/>
    <cellStyle name="Comma 2 2 2 4 2 5 2" xfId="36042" xr:uid="{FF628678-906A-471C-A1F4-18D5F7428275}"/>
    <cellStyle name="Comma 2 2 2 4 2 6" xfId="54582" xr:uid="{D9E5C57B-4698-4607-B2CC-13AD2DDF3DBF}"/>
    <cellStyle name="Comma 2 2 2 4 2 7" xfId="36038" xr:uid="{D9732538-581F-4C8F-9DD3-F4B5C38275E1}"/>
    <cellStyle name="Comma 2 2 2 4 2 8" xfId="13892" xr:uid="{FB052243-C590-4D45-A4D0-336C2D9F7543}"/>
    <cellStyle name="Comma 2 2 2 4 3" xfId="2830" xr:uid="{13CB4E33-0F7B-4294-9541-629E8DFD0A4C}"/>
    <cellStyle name="Comma 2 2 2 4 3 2" xfId="13898" xr:uid="{F1E2817B-A4C0-423A-9F16-748171C483AD}"/>
    <cellStyle name="Comma 2 2 2 4 3 2 2" xfId="36044" xr:uid="{37F6AA1A-C5FD-4FCB-A3C7-4E4F06D66D20}"/>
    <cellStyle name="Comma 2 2 2 4 3 3" xfId="13899" xr:uid="{4166C9FC-603C-4AF1-B8D5-65E4F5BA1D64}"/>
    <cellStyle name="Comma 2 2 2 4 3 3 2" xfId="36045" xr:uid="{5408BC30-2C59-422C-95D6-4D45BE4FCACB}"/>
    <cellStyle name="Comma 2 2 2 4 3 4" xfId="13900" xr:uid="{743D14A5-9CC1-4F2E-8A27-0C2F0C5C25E4}"/>
    <cellStyle name="Comma 2 2 2 4 3 4 2" xfId="36046" xr:uid="{6F9A0C9D-80BB-462A-A3C4-6A8B60FDFAD0}"/>
    <cellStyle name="Comma 2 2 2 4 3 5" xfId="52917" xr:uid="{ED6AA885-4785-4F6C-B538-4F0565F33FB5}"/>
    <cellStyle name="Comma 2 2 2 4 3 6" xfId="36043" xr:uid="{08531961-9B33-449F-A810-10CCF5994103}"/>
    <cellStyle name="Comma 2 2 2 4 3 7" xfId="13897" xr:uid="{FC00F59F-E414-4CE2-A2D6-3A86FADE6F66}"/>
    <cellStyle name="Comma 2 2 2 4 4" xfId="13901" xr:uid="{26F61036-39F6-44C0-913E-BCEF1A8E6198}"/>
    <cellStyle name="Comma 2 2 2 4 4 2" xfId="36047" xr:uid="{4B206840-C502-4753-98A1-09FBDE35D45F}"/>
    <cellStyle name="Comma 2 2 2 4 5" xfId="13902" xr:uid="{E30DC23C-2281-4002-A4AE-59E0722997F0}"/>
    <cellStyle name="Comma 2 2 2 4 5 2" xfId="36048" xr:uid="{F7ED1DE4-E6F6-42DC-AA3A-AB58A04B14BE}"/>
    <cellStyle name="Comma 2 2 2 4 6" xfId="50884" xr:uid="{2108F466-CF77-48F6-9F24-AD926DE02B99}"/>
    <cellStyle name="Comma 2 2 2 4 7" xfId="36037" xr:uid="{632B891E-CA48-4726-9012-9F3059B80685}"/>
    <cellStyle name="Comma 2 2 2 4 8" xfId="13891" xr:uid="{312EFD5D-F991-4BEB-A061-6D38561443B0}"/>
    <cellStyle name="Comma 2 2 2 5" xfId="1287" xr:uid="{D5AE3C66-41CB-46B2-B676-962CB29C1FE3}"/>
    <cellStyle name="Comma 2 2 2 5 2" xfId="4976" xr:uid="{441DD0D1-FB2C-47E5-B221-96409E05C3F1}"/>
    <cellStyle name="Comma 2 2 2 5 2 2" xfId="13905" xr:uid="{078A0CE0-458B-4993-9E39-C995C4B72FEF}"/>
    <cellStyle name="Comma 2 2 2 5 2 2 2" xfId="36051" xr:uid="{CA07DA03-88B3-4B2E-AC8A-C0E98DE582F5}"/>
    <cellStyle name="Comma 2 2 2 5 2 3" xfId="13906" xr:uid="{580E6BEF-EA5E-4F75-8EA3-A4DA8575D4AC}"/>
    <cellStyle name="Comma 2 2 2 5 2 3 2" xfId="36052" xr:uid="{4F91BF20-4B2E-4216-A4EB-8AC68791DF59}"/>
    <cellStyle name="Comma 2 2 2 5 2 4" xfId="13907" xr:uid="{4B4E6B93-7AA1-493D-AB4D-93288F177A36}"/>
    <cellStyle name="Comma 2 2 2 5 2 4 2" xfId="36053" xr:uid="{FCF3754A-BD92-4EDD-B406-B387F4E26037}"/>
    <cellStyle name="Comma 2 2 2 5 2 5" xfId="13908" xr:uid="{1BB7EDDC-708F-4888-B61C-16DF7786E614}"/>
    <cellStyle name="Comma 2 2 2 5 2 5 2" xfId="36054" xr:uid="{3769D1B7-87B5-40DB-A9DE-CD2388716811}"/>
    <cellStyle name="Comma 2 2 2 5 2 6" xfId="55063" xr:uid="{5CC8B1AC-4720-4E83-A79C-7912E92201AA}"/>
    <cellStyle name="Comma 2 2 2 5 2 7" xfId="36050" xr:uid="{F734DE40-14F0-4426-B72D-4267B2888F6A}"/>
    <cellStyle name="Comma 2 2 2 5 2 8" xfId="13904" xr:uid="{16BFE9F4-7B4A-4D54-8DE4-19B1C540EDD5}"/>
    <cellStyle name="Comma 2 2 2 5 3" xfId="2332" xr:uid="{0E7E5B46-B585-4F78-AAD0-C3141C5C163B}"/>
    <cellStyle name="Comma 2 2 2 5 3 2" xfId="13910" xr:uid="{BFCBB975-0626-4275-9599-0D11CF354B04}"/>
    <cellStyle name="Comma 2 2 2 5 3 2 2" xfId="36056" xr:uid="{A1063C25-DD75-49BC-AB6E-AC62C326159E}"/>
    <cellStyle name="Comma 2 2 2 5 3 3" xfId="13911" xr:uid="{CA3ABF03-462B-4586-BC10-CB9286320AF2}"/>
    <cellStyle name="Comma 2 2 2 5 3 3 2" xfId="36057" xr:uid="{F6179C4D-C3AF-4BDA-A645-3748AC1F065A}"/>
    <cellStyle name="Comma 2 2 2 5 3 4" xfId="13912" xr:uid="{815A6924-1FBC-4F18-B2A8-D0D2B36A222E}"/>
    <cellStyle name="Comma 2 2 2 5 3 4 2" xfId="36058" xr:uid="{E53E8355-BE9B-4854-B611-E4A75A730D09}"/>
    <cellStyle name="Comma 2 2 2 5 3 5" xfId="52420" xr:uid="{2E6CDC44-9DF3-488E-80D2-0B334950372E}"/>
    <cellStyle name="Comma 2 2 2 5 3 6" xfId="36055" xr:uid="{542B6920-70AA-41D7-9F93-80602E568587}"/>
    <cellStyle name="Comma 2 2 2 5 3 7" xfId="13909" xr:uid="{7AE91AED-4D73-421E-97BB-F46B9542B648}"/>
    <cellStyle name="Comma 2 2 2 5 4" xfId="13913" xr:uid="{AE18FE2A-E490-42FD-9E2E-4898A1EF70FA}"/>
    <cellStyle name="Comma 2 2 2 5 4 2" xfId="36059" xr:uid="{C9C9237D-EAA5-40BA-A316-B81B85D2B8B5}"/>
    <cellStyle name="Comma 2 2 2 5 5" xfId="13914" xr:uid="{B1C6DC51-F728-4178-90A9-F9F563364121}"/>
    <cellStyle name="Comma 2 2 2 5 5 2" xfId="36060" xr:uid="{1AB0F7BA-FEE8-4D9E-BB47-31FAFACE8BAF}"/>
    <cellStyle name="Comma 2 2 2 5 6" xfId="51379" xr:uid="{663AB238-9339-4197-91C4-1752ACF31A04}"/>
    <cellStyle name="Comma 2 2 2 5 7" xfId="36049" xr:uid="{CCA2D2D3-8082-4C81-BFAA-7562819B41F1}"/>
    <cellStyle name="Comma 2 2 2 5 8" xfId="13903" xr:uid="{43EA7328-2B79-4AE8-9947-029B0CC76540}"/>
    <cellStyle name="Comma 2 2 2 6" xfId="3324" xr:uid="{3ADC5090-D408-46D5-9F29-C6DAD9C9227D}"/>
    <cellStyle name="Comma 2 2 2 6 2" xfId="5343" xr:uid="{E31AED2A-6161-4D0C-AC33-5D400772B45B}"/>
    <cellStyle name="Comma 2 2 2 6 2 2" xfId="13917" xr:uid="{4AE21D04-7A96-4D50-BE31-061D935BB2A4}"/>
    <cellStyle name="Comma 2 2 2 6 2 2 2" xfId="36063" xr:uid="{205C4334-C04D-4305-A469-6D2A221BA8B9}"/>
    <cellStyle name="Comma 2 2 2 6 2 3" xfId="13918" xr:uid="{CA652B5A-A309-409A-92A0-7F3B8A5B2845}"/>
    <cellStyle name="Comma 2 2 2 6 2 3 2" xfId="36064" xr:uid="{D06DE303-9BB6-44DF-8F6E-6B46CAA79628}"/>
    <cellStyle name="Comma 2 2 2 6 2 4" xfId="13919" xr:uid="{8AF725A8-2A62-4AB6-AB80-749B825A930F}"/>
    <cellStyle name="Comma 2 2 2 6 2 4 2" xfId="36065" xr:uid="{08705A88-04CE-41BD-B20C-C9B5D5D2D82E}"/>
    <cellStyle name="Comma 2 2 2 6 2 5" xfId="13920" xr:uid="{313A86FE-80B9-4116-A6EE-5B68999AA62A}"/>
    <cellStyle name="Comma 2 2 2 6 2 5 2" xfId="36066" xr:uid="{EA10F764-9025-47FD-ADE2-33CEE327BC51}"/>
    <cellStyle name="Comma 2 2 2 6 2 6" xfId="55430" xr:uid="{42C2F397-F98B-49C4-8D4E-274B720042CD}"/>
    <cellStyle name="Comma 2 2 2 6 2 7" xfId="36062" xr:uid="{19C6827E-56A4-467C-A2FD-516ED1AFDE26}"/>
    <cellStyle name="Comma 2 2 2 6 2 8" xfId="13916" xr:uid="{03BE9774-3E88-4BED-B4AB-BA964A5A5EA7}"/>
    <cellStyle name="Comma 2 2 2 6 3" xfId="13921" xr:uid="{77ABBDB7-D32A-48E1-B51B-5686E782BC3C}"/>
    <cellStyle name="Comma 2 2 2 6 3 2" xfId="36067" xr:uid="{97BB06D7-1940-480B-9B60-5D3F9333E977}"/>
    <cellStyle name="Comma 2 2 2 6 4" xfId="13922" xr:uid="{371A6E03-8408-4081-B574-E5FD732BB314}"/>
    <cellStyle name="Comma 2 2 2 6 4 2" xfId="36068" xr:uid="{6356C72C-2782-4BF9-9622-194E231B425D}"/>
    <cellStyle name="Comma 2 2 2 6 5" xfId="13923" xr:uid="{C8CE89B0-A223-4804-B6A1-690661EFC6CB}"/>
    <cellStyle name="Comma 2 2 2 6 5 2" xfId="36069" xr:uid="{F34CD0A9-4307-43DA-8F4F-1DF6D79E4A96}"/>
    <cellStyle name="Comma 2 2 2 6 6" xfId="13924" xr:uid="{7B9102FC-1974-4B6C-B75C-B25DEE854C75}"/>
    <cellStyle name="Comma 2 2 2 6 6 2" xfId="36070" xr:uid="{07065DF2-5DFA-4B57-A271-29952D4021D7}"/>
    <cellStyle name="Comma 2 2 2 6 7" xfId="53411" xr:uid="{4AA57A87-51BA-4632-9020-8F8163A4B52F}"/>
    <cellStyle name="Comma 2 2 2 6 8" xfId="36061" xr:uid="{0E6F5E12-1F4E-4AFA-847E-34825632ACCD}"/>
    <cellStyle name="Comma 2 2 2 6 9" xfId="13915" xr:uid="{54D20EDD-CE70-4E83-9DD6-4A79FF932DAA}"/>
    <cellStyle name="Comma 2 2 2 7" xfId="3914" xr:uid="{D2B37F59-C27A-45DD-B775-FA5E93C28227}"/>
    <cellStyle name="Comma 2 2 2 7 2" xfId="13926" xr:uid="{6F80300D-4008-4FF2-8CD3-2E6819926886}"/>
    <cellStyle name="Comma 2 2 2 7 2 2" xfId="36072" xr:uid="{184D56B3-E27A-457F-A2D7-81175266D65F}"/>
    <cellStyle name="Comma 2 2 2 7 3" xfId="13927" xr:uid="{7F6E5CB4-A23F-42E0-B9DF-C3E344E05C78}"/>
    <cellStyle name="Comma 2 2 2 7 3 2" xfId="36073" xr:uid="{EEA96E70-9595-4A9F-BBEE-EBB71B0785C0}"/>
    <cellStyle name="Comma 2 2 2 7 4" xfId="13928" xr:uid="{6379E4CA-327C-4590-B228-F0BB12FC76DE}"/>
    <cellStyle name="Comma 2 2 2 7 4 2" xfId="36074" xr:uid="{170D0811-1BDE-4176-B4BA-4DC23792D3B4}"/>
    <cellStyle name="Comma 2 2 2 7 5" xfId="13929" xr:uid="{6C733686-3B42-4383-98AD-5423D6B4B32B}"/>
    <cellStyle name="Comma 2 2 2 7 5 2" xfId="36075" xr:uid="{770223F8-8256-4FD0-AA7E-4D360F561ACA}"/>
    <cellStyle name="Comma 2 2 2 7 6" xfId="54001" xr:uid="{C01CD3D1-95AC-4038-877D-30B9E36146BF}"/>
    <cellStyle name="Comma 2 2 2 7 7" xfId="36071" xr:uid="{E1FCECB7-FB88-4F0B-923C-211CD1A9DC34}"/>
    <cellStyle name="Comma 2 2 2 7 8" xfId="13925" xr:uid="{AB5D07A2-090B-4736-B43C-0AFF670E3F17}"/>
    <cellStyle name="Comma 2 2 2 8" xfId="1812" xr:uid="{B5CF2700-1D65-4E37-8CBB-4D23F457DB4B}"/>
    <cellStyle name="Comma 2 2 2 8 2" xfId="13931" xr:uid="{25DA5804-D402-43EC-8479-B983DFC6DB58}"/>
    <cellStyle name="Comma 2 2 2 8 2 2" xfId="36077" xr:uid="{D29B6FA1-F0EB-48D7-95C2-66BB5E72E7FB}"/>
    <cellStyle name="Comma 2 2 2 8 3" xfId="13932" xr:uid="{B512985B-0DB2-4AF4-8653-C6142C404467}"/>
    <cellStyle name="Comma 2 2 2 8 3 2" xfId="36078" xr:uid="{9E666113-1683-4123-B3AC-1A870DE7F87B}"/>
    <cellStyle name="Comma 2 2 2 8 4" xfId="13933" xr:uid="{EF929B8C-DBBB-49BE-9BA3-4885CA238005}"/>
    <cellStyle name="Comma 2 2 2 8 4 2" xfId="36079" xr:uid="{574CD528-F8DA-4921-A4ED-442FD3D5EF72}"/>
    <cellStyle name="Comma 2 2 2 8 5" xfId="51901" xr:uid="{8FC34F72-B002-4EAF-8EF8-D5D5AFB36A36}"/>
    <cellStyle name="Comma 2 2 2 8 6" xfId="36076" xr:uid="{E6244F7A-9CED-4309-A05D-9DA654E36FA6}"/>
    <cellStyle name="Comma 2 2 2 8 7" xfId="13930" xr:uid="{DBB01D7E-8703-49AB-9CAE-4807B0D64316}"/>
    <cellStyle name="Comma 2 2 2 9" xfId="13934" xr:uid="{0D4AB1E4-9ADF-4B19-A3C7-3686350026BF}"/>
    <cellStyle name="Comma 2 2 2 9 2" xfId="36080" xr:uid="{15E6E8C2-1746-4C87-9D02-28C47BBC5999}"/>
    <cellStyle name="Comma 2 2 3" xfId="291" xr:uid="{6885841D-8FB5-4AB5-96A9-5342038CC21C}"/>
    <cellStyle name="Comma 2 2 3 10" xfId="50387" xr:uid="{5B2F27F7-6C18-4235-8A41-F420AB27A6DE}"/>
    <cellStyle name="Comma 2 2 3 11" xfId="36081" xr:uid="{C348BED4-3381-4BC2-A2E5-93E322F75821}"/>
    <cellStyle name="Comma 2 2 3 12" xfId="13935" xr:uid="{3F03E9D0-B41C-45BF-9FFE-E2696B60C4E0}"/>
    <cellStyle name="Comma 2 2 3 2" xfId="594" xr:uid="{97D6D8E1-D9A6-405E-B14F-379E925301BF}"/>
    <cellStyle name="Comma 2 2 3 2 10" xfId="36082" xr:uid="{0815D413-A201-40C2-947C-A3E0E81D9228}"/>
    <cellStyle name="Comma 2 2 3 2 11" xfId="13936" xr:uid="{D54013DB-7E76-4A51-B633-A1E4C7CECE2C}"/>
    <cellStyle name="Comma 2 2 3 2 2" xfId="1099" xr:uid="{0A249CFA-AA59-4E6B-AB20-2EF611CED719}"/>
    <cellStyle name="Comma 2 2 3 2 2 2" xfId="4802" xr:uid="{B951B8CC-6486-4A37-846B-68DC86A1B52C}"/>
    <cellStyle name="Comma 2 2 3 2 2 2 2" xfId="13939" xr:uid="{9A9879A1-051E-4703-A9A0-A203120E13BE}"/>
    <cellStyle name="Comma 2 2 3 2 2 2 2 2" xfId="36085" xr:uid="{2D0514B2-645D-4FE5-91B4-642B9864D709}"/>
    <cellStyle name="Comma 2 2 3 2 2 2 3" xfId="13940" xr:uid="{1B096E8A-B23C-40D5-B391-56F0AF5E523A}"/>
    <cellStyle name="Comma 2 2 3 2 2 2 3 2" xfId="36086" xr:uid="{1F8D84DD-AFD3-446B-B5D4-8CD80D2ECA7F}"/>
    <cellStyle name="Comma 2 2 3 2 2 2 4" xfId="13941" xr:uid="{D29237D4-CFF8-40CF-86F6-D9860264F638}"/>
    <cellStyle name="Comma 2 2 3 2 2 2 4 2" xfId="36087" xr:uid="{53A6BF90-8045-4A07-9AAC-CFD6B1AFECEB}"/>
    <cellStyle name="Comma 2 2 3 2 2 2 5" xfId="13942" xr:uid="{75699F65-DDA2-47D0-93AB-0668DD4B5166}"/>
    <cellStyle name="Comma 2 2 3 2 2 2 5 2" xfId="36088" xr:uid="{9F3D0479-A880-461B-8D59-9EBB3F47DF13}"/>
    <cellStyle name="Comma 2 2 3 2 2 2 6" xfId="54889" xr:uid="{D95D46BD-8AC9-49EF-A330-BF7EA5AAF207}"/>
    <cellStyle name="Comma 2 2 3 2 2 2 7" xfId="36084" xr:uid="{6F91E7F3-5310-46D8-94DC-BE9793332F82}"/>
    <cellStyle name="Comma 2 2 3 2 2 2 8" xfId="13938" xr:uid="{112E704F-5FE1-489E-A2ED-D749AE9AB975}"/>
    <cellStyle name="Comma 2 2 3 2 2 3" xfId="3137" xr:uid="{72CF103E-5EC6-450C-A86C-F5215AD1EBD5}"/>
    <cellStyle name="Comma 2 2 3 2 2 3 2" xfId="13944" xr:uid="{77FA74AC-32D2-448A-B9EA-D6CDD88487A1}"/>
    <cellStyle name="Comma 2 2 3 2 2 3 2 2" xfId="36090" xr:uid="{9D8F2374-63AD-4AE2-A6AB-64CEBD5A46B8}"/>
    <cellStyle name="Comma 2 2 3 2 2 3 3" xfId="13945" xr:uid="{5387FD83-40CD-4996-BFD2-48B85F268E49}"/>
    <cellStyle name="Comma 2 2 3 2 2 3 3 2" xfId="36091" xr:uid="{17711434-0F36-460B-8A0E-C2EA286CA82E}"/>
    <cellStyle name="Comma 2 2 3 2 2 3 4" xfId="13946" xr:uid="{ED6EFA5C-EA2A-43FB-AC0C-0F28FE35C2D6}"/>
    <cellStyle name="Comma 2 2 3 2 2 3 4 2" xfId="36092" xr:uid="{1A3BA17D-BCCB-4549-BC5C-95A3AA64EC0D}"/>
    <cellStyle name="Comma 2 2 3 2 2 3 5" xfId="53224" xr:uid="{BA14B59A-3F20-48E8-B3E0-07294EC3453A}"/>
    <cellStyle name="Comma 2 2 3 2 2 3 6" xfId="36089" xr:uid="{FDD1676D-CAC4-4AD8-9A28-7450D4E33F4C}"/>
    <cellStyle name="Comma 2 2 3 2 2 3 7" xfId="13943" xr:uid="{2AEFDD56-D7FA-4658-8D07-E9E54C815806}"/>
    <cellStyle name="Comma 2 2 3 2 2 4" xfId="13947" xr:uid="{ED8B0CDF-71EB-471B-9972-8B486D29639F}"/>
    <cellStyle name="Comma 2 2 3 2 2 4 2" xfId="36093" xr:uid="{6202E9F0-31C8-4B39-9DC5-CDEF2B9863CE}"/>
    <cellStyle name="Comma 2 2 3 2 2 5" xfId="13948" xr:uid="{97FB457B-8F97-402F-BC61-E373765B9805}"/>
    <cellStyle name="Comma 2 2 3 2 2 5 2" xfId="36094" xr:uid="{B6328831-B711-4554-8535-C0CC090C655C}"/>
    <cellStyle name="Comma 2 2 3 2 2 6" xfId="51191" xr:uid="{52971E15-1DA9-44F5-9944-0B171262C942}"/>
    <cellStyle name="Comma 2 2 3 2 2 7" xfId="36083" xr:uid="{812C336C-EDED-4B79-91D6-91895C73703C}"/>
    <cellStyle name="Comma 2 2 3 2 2 8" xfId="13937" xr:uid="{1A43FFA2-049C-4CAF-B788-37E574F59344}"/>
    <cellStyle name="Comma 2 2 3 2 3" xfId="1593" xr:uid="{31C6D9C1-1453-472A-9CFB-A4D9B25ED1B4}"/>
    <cellStyle name="Comma 2 2 3 2 3 2" xfId="5206" xr:uid="{6F0E87CA-F843-4A8A-A75B-7D5CBAA71CC5}"/>
    <cellStyle name="Comma 2 2 3 2 3 2 2" xfId="13951" xr:uid="{E60E7983-122B-4718-A395-DE691AFFF914}"/>
    <cellStyle name="Comma 2 2 3 2 3 2 2 2" xfId="36097" xr:uid="{C20C0936-894E-4675-97A3-E0BC95B573EC}"/>
    <cellStyle name="Comma 2 2 3 2 3 2 3" xfId="13952" xr:uid="{1A38E2F1-8E3E-4BB1-97B7-B10E77CB2D9A}"/>
    <cellStyle name="Comma 2 2 3 2 3 2 3 2" xfId="36098" xr:uid="{1AA720B6-A6A4-40F8-BD68-E69175975C1E}"/>
    <cellStyle name="Comma 2 2 3 2 3 2 4" xfId="13953" xr:uid="{22973438-FF66-4DE8-8751-D565C249E55F}"/>
    <cellStyle name="Comma 2 2 3 2 3 2 4 2" xfId="36099" xr:uid="{82A440AB-0729-4E69-843F-07FF1396710B}"/>
    <cellStyle name="Comma 2 2 3 2 3 2 5" xfId="13954" xr:uid="{44BF4A10-D440-487B-8E3C-94BBDB58513B}"/>
    <cellStyle name="Comma 2 2 3 2 3 2 5 2" xfId="36100" xr:uid="{B662CDB1-3D31-42F2-A320-54A0CABD6890}"/>
    <cellStyle name="Comma 2 2 3 2 3 2 6" xfId="55293" xr:uid="{134358CB-DB4B-42D9-B863-2B6FB4B5BD64}"/>
    <cellStyle name="Comma 2 2 3 2 3 2 7" xfId="36096" xr:uid="{617F5672-3AA1-45FB-9860-00679F2E8D35}"/>
    <cellStyle name="Comma 2 2 3 2 3 2 8" xfId="13950" xr:uid="{DF1EC891-EA6F-4998-8A98-68D0BCE7AB9A}"/>
    <cellStyle name="Comma 2 2 3 2 3 3" xfId="2640" xr:uid="{196355A2-CD10-4D59-A387-B58F63ABCA2F}"/>
    <cellStyle name="Comma 2 2 3 2 3 3 2" xfId="13956" xr:uid="{AE3DF56F-860E-4ED7-9C02-1B72E98892E0}"/>
    <cellStyle name="Comma 2 2 3 2 3 3 2 2" xfId="36102" xr:uid="{20515DDE-0663-4D93-BD38-0EB75AA37AFD}"/>
    <cellStyle name="Comma 2 2 3 2 3 3 3" xfId="13957" xr:uid="{CF84D06F-1457-4F77-85BB-39215D5FFE0E}"/>
    <cellStyle name="Comma 2 2 3 2 3 3 3 2" xfId="36103" xr:uid="{9D499F5B-0E76-4861-87FD-7560C5593621}"/>
    <cellStyle name="Comma 2 2 3 2 3 3 4" xfId="13958" xr:uid="{9798C227-73C3-4155-9E8B-BB83E2CDFFC1}"/>
    <cellStyle name="Comma 2 2 3 2 3 3 4 2" xfId="36104" xr:uid="{76826F7C-89BC-4525-8FF6-5705902DD870}"/>
    <cellStyle name="Comma 2 2 3 2 3 3 5" xfId="52728" xr:uid="{F716FE11-662F-4532-A1E0-B5EA24C626B7}"/>
    <cellStyle name="Comma 2 2 3 2 3 3 6" xfId="36101" xr:uid="{325D39F3-10F4-401A-A5A9-F7A44C90C87C}"/>
    <cellStyle name="Comma 2 2 3 2 3 3 7" xfId="13955" xr:uid="{3963E84B-2DDC-4644-B0E2-682DC3446AFF}"/>
    <cellStyle name="Comma 2 2 3 2 3 4" xfId="13959" xr:uid="{5EBC4F0B-31A9-43CC-8C5B-599E93BFFB6B}"/>
    <cellStyle name="Comma 2 2 3 2 3 4 2" xfId="36105" xr:uid="{821465E9-EF8E-478E-BB7B-5DB7453E5948}"/>
    <cellStyle name="Comma 2 2 3 2 3 5" xfId="13960" xr:uid="{7F621369-82B1-48BD-870A-E8338296E7D5}"/>
    <cellStyle name="Comma 2 2 3 2 3 5 2" xfId="36106" xr:uid="{505136E3-00CF-48B5-BECF-6BA13943E83B}"/>
    <cellStyle name="Comma 2 2 3 2 3 6" xfId="51685" xr:uid="{711D5ECB-997F-4F50-A107-4DAC70C9DDE8}"/>
    <cellStyle name="Comma 2 2 3 2 3 7" xfId="36095" xr:uid="{772CF890-195B-4903-98D4-D1A77CE03D78}"/>
    <cellStyle name="Comma 2 2 3 2 3 8" xfId="13949" xr:uid="{ACB8F10D-E252-4764-A6C8-7757EE58DE8D}"/>
    <cellStyle name="Comma 2 2 3 2 4" xfId="3632" xr:uid="{81F25189-BFE4-4C67-8487-5ACDBA76C129}"/>
    <cellStyle name="Comma 2 2 3 2 4 2" xfId="5574" xr:uid="{20D66F79-A825-4340-BFE5-E5E83FA54E24}"/>
    <cellStyle name="Comma 2 2 3 2 4 2 2" xfId="13963" xr:uid="{A1FF4F19-5EAC-47F5-88A8-8524DF7159DC}"/>
    <cellStyle name="Comma 2 2 3 2 4 2 2 2" xfId="36109" xr:uid="{5076BA22-8646-4742-BFE2-A5CED0BCE668}"/>
    <cellStyle name="Comma 2 2 3 2 4 2 3" xfId="13964" xr:uid="{129154AB-FB9D-4FC2-9765-7ACE52101B04}"/>
    <cellStyle name="Comma 2 2 3 2 4 2 3 2" xfId="36110" xr:uid="{969FB140-C855-4AD0-85BD-A0CF3E67703E}"/>
    <cellStyle name="Comma 2 2 3 2 4 2 4" xfId="13965" xr:uid="{B3A68B85-7C8D-44EE-B346-220BC23038D3}"/>
    <cellStyle name="Comma 2 2 3 2 4 2 4 2" xfId="36111" xr:uid="{7D3033DF-2F8E-4045-BFA2-6FF1358A2DBF}"/>
    <cellStyle name="Comma 2 2 3 2 4 2 5" xfId="13966" xr:uid="{C98369F8-8BDF-4282-9BE6-D5D602500101}"/>
    <cellStyle name="Comma 2 2 3 2 4 2 5 2" xfId="36112" xr:uid="{A1265011-8E8A-4E77-97CC-4BBC9FC08175}"/>
    <cellStyle name="Comma 2 2 3 2 4 2 6" xfId="55661" xr:uid="{6D2CC480-170F-4076-A9F0-4D1533D06B07}"/>
    <cellStyle name="Comma 2 2 3 2 4 2 7" xfId="36108" xr:uid="{A54F8695-CE88-4B5A-8666-4C62F97F0A96}"/>
    <cellStyle name="Comma 2 2 3 2 4 2 8" xfId="13962" xr:uid="{AA9C0737-27AC-48CB-ACC2-525226D66AA5}"/>
    <cellStyle name="Comma 2 2 3 2 4 3" xfId="13967" xr:uid="{9024B464-46BC-4CB5-8086-B67782355448}"/>
    <cellStyle name="Comma 2 2 3 2 4 3 2" xfId="36113" xr:uid="{13D4913D-873A-4AF1-80CD-A590DC26F29B}"/>
    <cellStyle name="Comma 2 2 3 2 4 4" xfId="13968" xr:uid="{089B40C2-DFD0-4A32-922F-CD321B262888}"/>
    <cellStyle name="Comma 2 2 3 2 4 4 2" xfId="36114" xr:uid="{83D0D2F0-6605-4BD5-BC7C-7FAF51E8AF01}"/>
    <cellStyle name="Comma 2 2 3 2 4 5" xfId="13969" xr:uid="{88FC35EC-DF45-490E-96ED-93F90528852D}"/>
    <cellStyle name="Comma 2 2 3 2 4 5 2" xfId="36115" xr:uid="{56D6B769-1645-4DAB-BDEB-50598684FB9F}"/>
    <cellStyle name="Comma 2 2 3 2 4 6" xfId="13970" xr:uid="{62DAF567-13C6-4E96-B124-6B4D059B65C0}"/>
    <cellStyle name="Comma 2 2 3 2 4 6 2" xfId="36116" xr:uid="{999BEE41-4929-4190-8C2D-11E9D4058097}"/>
    <cellStyle name="Comma 2 2 3 2 4 7" xfId="53719" xr:uid="{ED226AC3-22CA-44B2-A495-9DD2D5207ED3}"/>
    <cellStyle name="Comma 2 2 3 2 4 8" xfId="36107" xr:uid="{FCD72506-654C-4697-946C-6D53F216C797}"/>
    <cellStyle name="Comma 2 2 3 2 4 9" xfId="13961" xr:uid="{C068C0EC-EE69-4FF5-A14F-823DF5D59404}"/>
    <cellStyle name="Comma 2 2 3 2 5" xfId="4305" xr:uid="{80FA074A-9BC6-4FE3-8A7C-86B54E5C2665}"/>
    <cellStyle name="Comma 2 2 3 2 5 2" xfId="13972" xr:uid="{9B0A7159-A7D1-405E-AED7-8F7A04039549}"/>
    <cellStyle name="Comma 2 2 3 2 5 2 2" xfId="36118" xr:uid="{D2787EE5-C74F-46D8-AEA5-1979B605B494}"/>
    <cellStyle name="Comma 2 2 3 2 5 3" xfId="13973" xr:uid="{D2E7AF7A-876E-49E4-BC2D-AF6BC731404B}"/>
    <cellStyle name="Comma 2 2 3 2 5 3 2" xfId="36119" xr:uid="{DA903EB9-75EC-4556-AB12-2DF24665C112}"/>
    <cellStyle name="Comma 2 2 3 2 5 4" xfId="13974" xr:uid="{7EA07CBC-6664-4738-8AC4-ED41F5BC1E90}"/>
    <cellStyle name="Comma 2 2 3 2 5 4 2" xfId="36120" xr:uid="{F12B8F17-84AB-4FF8-836D-2338209019D8}"/>
    <cellStyle name="Comma 2 2 3 2 5 5" xfId="13975" xr:uid="{D36681CB-28AF-4C24-8D82-AB4C24D0ED3B}"/>
    <cellStyle name="Comma 2 2 3 2 5 5 2" xfId="36121" xr:uid="{40BAC221-3218-4172-A559-336DA3353F7F}"/>
    <cellStyle name="Comma 2 2 3 2 5 6" xfId="54392" xr:uid="{18774A80-68D6-4E3D-9A96-047531E4F0E3}"/>
    <cellStyle name="Comma 2 2 3 2 5 7" xfId="36117" xr:uid="{A65C4176-76A1-4B41-8C59-FD664F4BFA6F}"/>
    <cellStyle name="Comma 2 2 3 2 5 8" xfId="13971" xr:uid="{0920512B-F8B9-44BA-AAC7-9E1731EE4AC6}"/>
    <cellStyle name="Comma 2 2 3 2 6" xfId="2119" xr:uid="{6568BC39-04E7-4FF3-A5E7-57F401C51021}"/>
    <cellStyle name="Comma 2 2 3 2 6 2" xfId="13977" xr:uid="{25D863ED-9B91-48A7-8F7F-3B260C16E1EB}"/>
    <cellStyle name="Comma 2 2 3 2 6 2 2" xfId="36123" xr:uid="{9BEFEA2F-19A3-4A68-BCA4-A389AEC61883}"/>
    <cellStyle name="Comma 2 2 3 2 6 3" xfId="13978" xr:uid="{B91B648C-4416-41C1-A2BD-D343A4806DCD}"/>
    <cellStyle name="Comma 2 2 3 2 6 3 2" xfId="36124" xr:uid="{DDFBC7CB-E310-41EB-BB1A-1692C0320298}"/>
    <cellStyle name="Comma 2 2 3 2 6 4" xfId="13979" xr:uid="{758ECC5A-BDBE-4351-ABF7-B50C8D924324}"/>
    <cellStyle name="Comma 2 2 3 2 6 4 2" xfId="36125" xr:uid="{B4A43AC4-B4DD-4B36-9DA7-CF607099FAF0}"/>
    <cellStyle name="Comma 2 2 3 2 6 5" xfId="52208" xr:uid="{8567B8EB-2C29-4505-9676-279B904C646F}"/>
    <cellStyle name="Comma 2 2 3 2 6 6" xfId="36122" xr:uid="{CA7CC087-A778-4A80-A2CE-ECBB51011300}"/>
    <cellStyle name="Comma 2 2 3 2 6 7" xfId="13976" xr:uid="{9E9A9A03-4E75-4617-9298-D76896C6A0E7}"/>
    <cellStyle name="Comma 2 2 3 2 7" xfId="13980" xr:uid="{0A53A39E-5D64-474F-B836-4C19D30176BC}"/>
    <cellStyle name="Comma 2 2 3 2 7 2" xfId="36126" xr:uid="{3B92B950-5B21-4E1D-80C7-B7509380AF38}"/>
    <cellStyle name="Comma 2 2 3 2 8" xfId="13981" xr:uid="{FF7AC0AB-952F-48B9-86B6-74C15259CBEB}"/>
    <cellStyle name="Comma 2 2 3 2 8 2" xfId="36127" xr:uid="{203E7697-CDBF-4B49-A84C-752667580D20}"/>
    <cellStyle name="Comma 2 2 3 2 9" xfId="50688" xr:uid="{9421C821-F6C6-4929-8729-A4AC263FA149}"/>
    <cellStyle name="Comma 2 2 3 3" xfId="851" xr:uid="{74F2005E-EF47-42E5-A327-AC3935949322}"/>
    <cellStyle name="Comma 2 2 3 3 2" xfId="4554" xr:uid="{D9C8E3F9-9ED6-425D-BD0A-9B86C591E221}"/>
    <cellStyle name="Comma 2 2 3 3 2 2" xfId="13984" xr:uid="{6775A8E4-63C1-47DC-8B61-709B32B58D1E}"/>
    <cellStyle name="Comma 2 2 3 3 2 2 2" xfId="36130" xr:uid="{0B936E05-EB75-4FFD-BED8-55744BD16A92}"/>
    <cellStyle name="Comma 2 2 3 3 2 3" xfId="13985" xr:uid="{D75EA08F-5150-4E99-B90F-894CD1754CA9}"/>
    <cellStyle name="Comma 2 2 3 3 2 3 2" xfId="36131" xr:uid="{2F7FFE6A-1000-4BD8-AFAD-8E23D22A745A}"/>
    <cellStyle name="Comma 2 2 3 3 2 4" xfId="13986" xr:uid="{7C055498-3CCE-42E9-B7E7-A2E38E36FFE5}"/>
    <cellStyle name="Comma 2 2 3 3 2 4 2" xfId="36132" xr:uid="{975B40D6-5B86-4516-98EB-33CD87239AD7}"/>
    <cellStyle name="Comma 2 2 3 3 2 5" xfId="13987" xr:uid="{CD1CFC1E-7180-4837-9315-422CF6D80E25}"/>
    <cellStyle name="Comma 2 2 3 3 2 5 2" xfId="36133" xr:uid="{1EC5E897-25E9-4624-B41B-BC0B16C072E4}"/>
    <cellStyle name="Comma 2 2 3 3 2 6" xfId="54641" xr:uid="{0C2755E0-B2BF-4C8A-BF0D-6E0A6B958CAF}"/>
    <cellStyle name="Comma 2 2 3 3 2 7" xfId="36129" xr:uid="{20344529-EEDC-42AF-8F18-CB9D3BEFE6FC}"/>
    <cellStyle name="Comma 2 2 3 3 2 8" xfId="13983" xr:uid="{C5C7F9CC-7804-4354-A276-FA113EEB2D3C}"/>
    <cellStyle name="Comma 2 2 3 3 3" xfId="2889" xr:uid="{D96B6507-038C-4606-BD3C-62946273B167}"/>
    <cellStyle name="Comma 2 2 3 3 3 2" xfId="13989" xr:uid="{19A9AE48-C824-4572-9F01-9010FDC8AE4A}"/>
    <cellStyle name="Comma 2 2 3 3 3 2 2" xfId="36135" xr:uid="{9A055DA8-DEAA-4C8E-88BB-C8CB10F42AA8}"/>
    <cellStyle name="Comma 2 2 3 3 3 3" xfId="13990" xr:uid="{806725CE-07AB-4CFD-A063-1765F26198B3}"/>
    <cellStyle name="Comma 2 2 3 3 3 3 2" xfId="36136" xr:uid="{5081E1B8-0FCC-4E09-B5A3-BA0E9CF5C3F2}"/>
    <cellStyle name="Comma 2 2 3 3 3 4" xfId="13991" xr:uid="{9F160518-A325-4A42-BA4E-24129C25D76A}"/>
    <cellStyle name="Comma 2 2 3 3 3 4 2" xfId="36137" xr:uid="{4A4EF335-A6C2-464F-9CC2-E04D3BCB77B4}"/>
    <cellStyle name="Comma 2 2 3 3 3 5" xfId="52976" xr:uid="{5D8E52AC-8E27-4A5C-8384-67EFEEECE502}"/>
    <cellStyle name="Comma 2 2 3 3 3 6" xfId="36134" xr:uid="{12BEE61C-C93F-4D6F-A38C-5170E1A89AB4}"/>
    <cellStyle name="Comma 2 2 3 3 3 7" xfId="13988" xr:uid="{1BC86EAA-5C29-48A5-913C-0C7CFA418B8E}"/>
    <cellStyle name="Comma 2 2 3 3 4" xfId="13992" xr:uid="{D1A83D04-6E93-434C-9A6A-336A866B9698}"/>
    <cellStyle name="Comma 2 2 3 3 4 2" xfId="36138" xr:uid="{20E1150D-3D50-4C1B-86A5-0788D72898EC}"/>
    <cellStyle name="Comma 2 2 3 3 5" xfId="13993" xr:uid="{7CA33486-5630-4FA2-B43B-F67C27ADEC2B}"/>
    <cellStyle name="Comma 2 2 3 3 5 2" xfId="36139" xr:uid="{9192BD7D-4280-49BF-BD90-23BCE62F66CD}"/>
    <cellStyle name="Comma 2 2 3 3 6" xfId="50943" xr:uid="{52C4211F-A71D-4942-9E31-15F23F5BEDAD}"/>
    <cellStyle name="Comma 2 2 3 3 7" xfId="36128" xr:uid="{35B33701-35A6-46E7-ACD3-9D7FB5CB4D65}"/>
    <cellStyle name="Comma 2 2 3 3 8" xfId="13982" xr:uid="{4A66D1CE-989A-4628-BD21-60789C2703E7}"/>
    <cellStyle name="Comma 2 2 3 4" xfId="1346" xr:uid="{ECF714EA-30CA-4615-B7EF-F3ED89153EFA}"/>
    <cellStyle name="Comma 2 2 3 4 2" xfId="5023" xr:uid="{1E8A6515-4E6B-42CE-BB06-374E339DA357}"/>
    <cellStyle name="Comma 2 2 3 4 2 2" xfId="13996" xr:uid="{6E229912-4291-48FC-91E3-7B0850BA69B8}"/>
    <cellStyle name="Comma 2 2 3 4 2 2 2" xfId="36142" xr:uid="{9F13DAF5-1E04-40F5-B1AB-75B6264BE6F2}"/>
    <cellStyle name="Comma 2 2 3 4 2 3" xfId="13997" xr:uid="{D230654E-6931-4EFA-9AD7-568C6B2B9300}"/>
    <cellStyle name="Comma 2 2 3 4 2 3 2" xfId="36143" xr:uid="{DB5EE570-31B4-4FCD-A214-4429C4402B72}"/>
    <cellStyle name="Comma 2 2 3 4 2 4" xfId="13998" xr:uid="{65818121-EA8D-497A-9744-108199150C59}"/>
    <cellStyle name="Comma 2 2 3 4 2 4 2" xfId="36144" xr:uid="{DB1CC7E6-AC55-4739-B62E-038428B22529}"/>
    <cellStyle name="Comma 2 2 3 4 2 5" xfId="13999" xr:uid="{0CA8879F-E481-485E-A7F2-3727DB94FF6B}"/>
    <cellStyle name="Comma 2 2 3 4 2 5 2" xfId="36145" xr:uid="{54D9AD56-4365-486E-BD2B-A411929F42B7}"/>
    <cellStyle name="Comma 2 2 3 4 2 6" xfId="55110" xr:uid="{00AB0D04-B332-4E28-B228-D056A56F1480}"/>
    <cellStyle name="Comma 2 2 3 4 2 7" xfId="36141" xr:uid="{2B227199-3845-4C84-A884-2353AE3EB988}"/>
    <cellStyle name="Comma 2 2 3 4 2 8" xfId="13995" xr:uid="{7AA9AE2C-90E0-4220-8FDA-2788F0194DD2}"/>
    <cellStyle name="Comma 2 2 3 4 3" xfId="2392" xr:uid="{C640465D-D051-4035-8A62-A98295DDD079}"/>
    <cellStyle name="Comma 2 2 3 4 3 2" xfId="14001" xr:uid="{6995B0BD-EA3E-4BF9-B4F2-35F292844D62}"/>
    <cellStyle name="Comma 2 2 3 4 3 2 2" xfId="36147" xr:uid="{2C349298-0BBE-40FF-988B-38B397134B8B}"/>
    <cellStyle name="Comma 2 2 3 4 3 3" xfId="14002" xr:uid="{90B9E2A1-3D85-43AF-9D9A-D046F6A506B5}"/>
    <cellStyle name="Comma 2 2 3 4 3 3 2" xfId="36148" xr:uid="{27C3E7AE-9F02-4A3E-8A0C-62BFDE0BC9BF}"/>
    <cellStyle name="Comma 2 2 3 4 3 4" xfId="14003" xr:uid="{C574CBBC-761D-4F73-9DBC-4659AEC06EC8}"/>
    <cellStyle name="Comma 2 2 3 4 3 4 2" xfId="36149" xr:uid="{D782C830-2B84-4522-B874-602EF3294713}"/>
    <cellStyle name="Comma 2 2 3 4 3 5" xfId="52480" xr:uid="{00A56420-396F-40AF-BC20-C6F97A690A71}"/>
    <cellStyle name="Comma 2 2 3 4 3 6" xfId="36146" xr:uid="{DF989667-6639-42C3-AF8B-74C0BC4227A7}"/>
    <cellStyle name="Comma 2 2 3 4 3 7" xfId="14000" xr:uid="{4203EF69-AF35-4B42-8888-12FAF568C0D8}"/>
    <cellStyle name="Comma 2 2 3 4 4" xfId="14004" xr:uid="{5140E68A-ADE2-4E3F-914B-710FAFD177DE}"/>
    <cellStyle name="Comma 2 2 3 4 4 2" xfId="36150" xr:uid="{E2E58044-F56F-4C9C-9C64-DA9C658B3F3D}"/>
    <cellStyle name="Comma 2 2 3 4 5" xfId="14005" xr:uid="{999E36F6-3004-43E3-9754-649E5E1D21E1}"/>
    <cellStyle name="Comma 2 2 3 4 5 2" xfId="36151" xr:uid="{48F07BB4-EF8F-4363-8A24-7E64413F8172}"/>
    <cellStyle name="Comma 2 2 3 4 6" xfId="51438" xr:uid="{A7B65938-0068-4D7A-94A6-17E8BD56139C}"/>
    <cellStyle name="Comma 2 2 3 4 7" xfId="36140" xr:uid="{08C78D3E-7FB0-44FD-A423-710DF62B1E80}"/>
    <cellStyle name="Comma 2 2 3 4 8" xfId="13994" xr:uid="{563DEBF6-B6E8-4766-BBF7-32D9166986A8}"/>
    <cellStyle name="Comma 2 2 3 5" xfId="3383" xr:uid="{D4B8AE3E-6B46-481D-91D7-A18D8351C2B6}"/>
    <cellStyle name="Comma 2 2 3 5 2" xfId="5390" xr:uid="{D2F8CB89-9DAF-451D-BC54-5EB8EE17A307}"/>
    <cellStyle name="Comma 2 2 3 5 2 2" xfId="14008" xr:uid="{233E2DD8-E033-4162-A710-CE4F2F45E188}"/>
    <cellStyle name="Comma 2 2 3 5 2 2 2" xfId="36154" xr:uid="{EE98737C-91AF-4651-A973-1BECC8D3DF52}"/>
    <cellStyle name="Comma 2 2 3 5 2 3" xfId="14009" xr:uid="{EFF6A6A0-D29B-46B8-8142-75FE8ACE9677}"/>
    <cellStyle name="Comma 2 2 3 5 2 3 2" xfId="36155" xr:uid="{42BF35FF-CA75-4138-A927-8225DBAFC1CA}"/>
    <cellStyle name="Comma 2 2 3 5 2 4" xfId="14010" xr:uid="{88D42CC5-CB7C-4668-A3B6-6BBA1162F365}"/>
    <cellStyle name="Comma 2 2 3 5 2 4 2" xfId="36156" xr:uid="{F75AA378-8046-4954-B016-CBDFF063F23E}"/>
    <cellStyle name="Comma 2 2 3 5 2 5" xfId="14011" xr:uid="{D9BEBDCD-7A0A-4764-9ABC-3CAFA886AA74}"/>
    <cellStyle name="Comma 2 2 3 5 2 5 2" xfId="36157" xr:uid="{12E99149-AA07-42AC-8EE1-98AAF98D490E}"/>
    <cellStyle name="Comma 2 2 3 5 2 6" xfId="55477" xr:uid="{FD2DF54E-705A-4119-A0D4-D47C1CD2843A}"/>
    <cellStyle name="Comma 2 2 3 5 2 7" xfId="36153" xr:uid="{9AAC376D-A39C-4997-84B8-F160A76689E2}"/>
    <cellStyle name="Comma 2 2 3 5 2 8" xfId="14007" xr:uid="{D37849DF-08D4-4DBA-8515-60ADB80C31C8}"/>
    <cellStyle name="Comma 2 2 3 5 3" xfId="14012" xr:uid="{26A8D567-0195-4B90-BAE7-FBADED6407FE}"/>
    <cellStyle name="Comma 2 2 3 5 3 2" xfId="36158" xr:uid="{94EA0082-3436-45C5-B3E9-9DBF6F515326}"/>
    <cellStyle name="Comma 2 2 3 5 4" xfId="14013" xr:uid="{9D9C31B0-0E86-4B58-BA97-A5B246263DD3}"/>
    <cellStyle name="Comma 2 2 3 5 4 2" xfId="36159" xr:uid="{DE0FA617-D6A0-4EA7-8D1B-F804DE211510}"/>
    <cellStyle name="Comma 2 2 3 5 5" xfId="14014" xr:uid="{8971E263-4EA7-4C76-BC10-2D9BC93D9E79}"/>
    <cellStyle name="Comma 2 2 3 5 5 2" xfId="36160" xr:uid="{2EE4C374-0F58-4E10-9368-FBE6304C4195}"/>
    <cellStyle name="Comma 2 2 3 5 6" xfId="14015" xr:uid="{6A7E7946-0FC7-42D6-8BDB-E015D5EECAA7}"/>
    <cellStyle name="Comma 2 2 3 5 6 2" xfId="36161" xr:uid="{499D945E-1D6D-44E8-9013-9DCE5CE2C403}"/>
    <cellStyle name="Comma 2 2 3 5 7" xfId="53470" xr:uid="{894C7FE4-6664-4ABB-BE19-192764CB2C94}"/>
    <cellStyle name="Comma 2 2 3 5 8" xfId="36152" xr:uid="{9AE906AB-DCE2-4F4A-92B4-5C83E489DEED}"/>
    <cellStyle name="Comma 2 2 3 5 9" xfId="14006" xr:uid="{33AFDCF2-492E-4AAB-8EF6-F59EEA2091AD}"/>
    <cellStyle name="Comma 2 2 3 6" xfId="4005" xr:uid="{0707937D-21B1-42F5-8980-DD0FD299667A}"/>
    <cellStyle name="Comma 2 2 3 6 2" xfId="14017" xr:uid="{92EB457E-6D6F-4B69-80A0-A715D2970167}"/>
    <cellStyle name="Comma 2 2 3 6 2 2" xfId="36163" xr:uid="{273DEF99-46A7-422C-B60E-D7E56B0555A0}"/>
    <cellStyle name="Comma 2 2 3 6 3" xfId="14018" xr:uid="{9DDB884B-7DF9-4B75-BD0B-990554A0B0E0}"/>
    <cellStyle name="Comma 2 2 3 6 3 2" xfId="36164" xr:uid="{239D5302-52C4-4247-AFBB-CC86A3AA95D6}"/>
    <cellStyle name="Comma 2 2 3 6 4" xfId="14019" xr:uid="{5E116712-EEB6-45FA-BB99-9F6AE9A4D1EB}"/>
    <cellStyle name="Comma 2 2 3 6 4 2" xfId="36165" xr:uid="{6166F2E7-6B26-4A17-A6CD-D251FA959B8D}"/>
    <cellStyle name="Comma 2 2 3 6 5" xfId="14020" xr:uid="{C5BDBED2-1B37-495A-8E54-A3DE0E0729D3}"/>
    <cellStyle name="Comma 2 2 3 6 5 2" xfId="36166" xr:uid="{2911DDF5-4CCB-47BF-A4E9-3DF5B4956FF1}"/>
    <cellStyle name="Comma 2 2 3 6 6" xfId="54092" xr:uid="{1E3AD2AB-287F-4EDB-BD1E-00417D4CB8AA}"/>
    <cellStyle name="Comma 2 2 3 6 7" xfId="36162" xr:uid="{1258A436-B0FF-44CE-A3B5-332DB455DF6B}"/>
    <cellStyle name="Comma 2 2 3 6 8" xfId="14016" xr:uid="{C19CCC50-4008-4FAC-B7DD-5A95A3CDD535}"/>
    <cellStyle name="Comma 2 2 3 7" xfId="1872" xr:uid="{2AE1BB9A-CCBF-4497-96EC-270EA3110600}"/>
    <cellStyle name="Comma 2 2 3 7 2" xfId="14022" xr:uid="{7658156C-646F-4839-8705-88D0BF01BE47}"/>
    <cellStyle name="Comma 2 2 3 7 2 2" xfId="36168" xr:uid="{FE60AA53-6F1B-462E-86AA-4F5915978108}"/>
    <cellStyle name="Comma 2 2 3 7 3" xfId="14023" xr:uid="{158A0A34-F3DB-4770-BDD2-BCE75033EC3A}"/>
    <cellStyle name="Comma 2 2 3 7 3 2" xfId="36169" xr:uid="{B77796B0-0D50-44CC-AD9D-A39B0D4FD66B}"/>
    <cellStyle name="Comma 2 2 3 7 4" xfId="14024" xr:uid="{DA813ABC-9CEF-46B5-97DC-2FC967780646}"/>
    <cellStyle name="Comma 2 2 3 7 4 2" xfId="36170" xr:uid="{4666C200-2464-49AB-839A-B04BEE5B889E}"/>
    <cellStyle name="Comma 2 2 3 7 5" xfId="51961" xr:uid="{CCCBA8F5-C8BA-446A-9932-BCBF06A95632}"/>
    <cellStyle name="Comma 2 2 3 7 6" xfId="36167" xr:uid="{9FE8ADDD-A2BE-43D2-AC36-E16D8C7DED65}"/>
    <cellStyle name="Comma 2 2 3 7 7" xfId="14021" xr:uid="{965E06BB-CA71-4B7A-B1B7-455B7B74EECB}"/>
    <cellStyle name="Comma 2 2 3 8" xfId="14025" xr:uid="{734E2F8D-0190-4551-8AF7-90A7B6CA5CF5}"/>
    <cellStyle name="Comma 2 2 3 8 2" xfId="36171" xr:uid="{637C2172-656D-4393-B843-8558593E6D33}"/>
    <cellStyle name="Comma 2 2 3 9" xfId="14026" xr:uid="{76D95CFC-3FF1-4DC4-8594-229B3F0CCA4C}"/>
    <cellStyle name="Comma 2 2 3 9 2" xfId="36172" xr:uid="{5D179E39-E201-42AF-AA23-4CB262957936}"/>
    <cellStyle name="Comma 2 2 4" xfId="472" xr:uid="{2EC51D82-DF71-4D12-A628-B6F650F7F919}"/>
    <cellStyle name="Comma 2 2 4 10" xfId="36173" xr:uid="{03B7217E-D5C0-4789-BB85-9ED21466942D}"/>
    <cellStyle name="Comma 2 2 4 11" xfId="14027" xr:uid="{1446D778-F990-48B8-A0F4-8E4A7CD929CF}"/>
    <cellStyle name="Comma 2 2 4 2" xfId="977" xr:uid="{3231995A-0849-488D-96C4-972CCB7EEB15}"/>
    <cellStyle name="Comma 2 2 4 2 2" xfId="4680" xr:uid="{4F0B9632-2B51-4526-91A8-E6CB32BD1253}"/>
    <cellStyle name="Comma 2 2 4 2 2 2" xfId="14030" xr:uid="{AD6D9FAA-6E67-4551-9BA3-F2D3E4FC1337}"/>
    <cellStyle name="Comma 2 2 4 2 2 2 2" xfId="36176" xr:uid="{09D75392-1CB9-46AA-9E34-D2644B4B6986}"/>
    <cellStyle name="Comma 2 2 4 2 2 3" xfId="14031" xr:uid="{DB18910C-CB02-4E11-B8E0-CCC4826E6B1B}"/>
    <cellStyle name="Comma 2 2 4 2 2 3 2" xfId="36177" xr:uid="{8D64553E-4FBA-4629-BA31-CC43BD353166}"/>
    <cellStyle name="Comma 2 2 4 2 2 4" xfId="14032" xr:uid="{1EA307D5-7CE7-4C55-86B6-3D6FB1ECBFB3}"/>
    <cellStyle name="Comma 2 2 4 2 2 4 2" xfId="36178" xr:uid="{481F98B3-6EB0-4075-BB91-4DA59CCEAB47}"/>
    <cellStyle name="Comma 2 2 4 2 2 5" xfId="14033" xr:uid="{A4DD013B-4EE0-4488-A3D5-A1994B4BA144}"/>
    <cellStyle name="Comma 2 2 4 2 2 5 2" xfId="36179" xr:uid="{067472B7-3A7F-483D-B733-9401BC5413CF}"/>
    <cellStyle name="Comma 2 2 4 2 2 6" xfId="54767" xr:uid="{B5BD044F-C6B7-4467-8383-1366A5EEFEAB}"/>
    <cellStyle name="Comma 2 2 4 2 2 7" xfId="36175" xr:uid="{F37A42A5-A05F-4566-84B1-9019E6DC4D9C}"/>
    <cellStyle name="Comma 2 2 4 2 2 8" xfId="14029" xr:uid="{593AF05F-47EA-46FA-B799-CD5061F35F90}"/>
    <cellStyle name="Comma 2 2 4 2 3" xfId="3015" xr:uid="{29B871BA-3AE6-4D62-A13B-4184FFC1D4DB}"/>
    <cellStyle name="Comma 2 2 4 2 3 2" xfId="14035" xr:uid="{5089211F-D889-4361-8A27-7CE3A4AF8BE3}"/>
    <cellStyle name="Comma 2 2 4 2 3 2 2" xfId="36181" xr:uid="{C2EBCCBF-055E-40D2-9CC4-FDC56E3FFD73}"/>
    <cellStyle name="Comma 2 2 4 2 3 3" xfId="14036" xr:uid="{3BD5315D-DE05-4664-91C2-FB09837B5E48}"/>
    <cellStyle name="Comma 2 2 4 2 3 3 2" xfId="36182" xr:uid="{5E0CC99C-1298-4BA8-83D2-E8E0961F2748}"/>
    <cellStyle name="Comma 2 2 4 2 3 4" xfId="14037" xr:uid="{95DBE75C-01A4-4325-BA92-48A9216B2B5F}"/>
    <cellStyle name="Comma 2 2 4 2 3 4 2" xfId="36183" xr:uid="{F4681954-86FC-4725-BD29-E873163F7F38}"/>
    <cellStyle name="Comma 2 2 4 2 3 5" xfId="53102" xr:uid="{D24E94C9-E751-4179-A9D4-1ED6C26A989A}"/>
    <cellStyle name="Comma 2 2 4 2 3 6" xfId="36180" xr:uid="{9040E6C8-4702-4462-80F1-D934AA21B388}"/>
    <cellStyle name="Comma 2 2 4 2 3 7" xfId="14034" xr:uid="{4C29457D-29C0-4B80-B1A4-8DC0B9B22D94}"/>
    <cellStyle name="Comma 2 2 4 2 4" xfId="14038" xr:uid="{FFDACF62-B050-40A3-9589-8960B0DB31DF}"/>
    <cellStyle name="Comma 2 2 4 2 4 2" xfId="36184" xr:uid="{3B6E66EB-7DFC-40A3-BD13-402C1035D4B9}"/>
    <cellStyle name="Comma 2 2 4 2 5" xfId="14039" xr:uid="{B4869C75-6740-4F88-BBA5-19C99C8E942E}"/>
    <cellStyle name="Comma 2 2 4 2 5 2" xfId="36185" xr:uid="{15361DFE-2E4D-492D-8E27-0CD5FF7F1C74}"/>
    <cellStyle name="Comma 2 2 4 2 6" xfId="51069" xr:uid="{8B7F4A8D-7F17-408B-B0B5-065106A2CB68}"/>
    <cellStyle name="Comma 2 2 4 2 7" xfId="36174" xr:uid="{86C35A2E-6ECB-4801-A2A0-A175B2FDA150}"/>
    <cellStyle name="Comma 2 2 4 2 8" xfId="14028" xr:uid="{E871FF9A-BB4D-41EA-8E71-5CE4B03BDD0E}"/>
    <cellStyle name="Comma 2 2 4 3" xfId="1471" xr:uid="{2FBDF1FE-805A-4584-9953-57D692D466B3}"/>
    <cellStyle name="Comma 2 2 4 3 2" xfId="5114" xr:uid="{F6B70FEE-EE02-499C-88B4-EB485ABA3600}"/>
    <cellStyle name="Comma 2 2 4 3 2 2" xfId="14042" xr:uid="{7CB83D55-F718-4264-9DF2-7744751E10CA}"/>
    <cellStyle name="Comma 2 2 4 3 2 2 2" xfId="36188" xr:uid="{9AC89570-BA73-48AF-8C98-190B75EC641A}"/>
    <cellStyle name="Comma 2 2 4 3 2 3" xfId="14043" xr:uid="{59101AD6-5495-4151-B04D-6BBE44F11776}"/>
    <cellStyle name="Comma 2 2 4 3 2 3 2" xfId="36189" xr:uid="{634AEE6C-BADC-44FF-929E-246764F656F0}"/>
    <cellStyle name="Comma 2 2 4 3 2 4" xfId="14044" xr:uid="{2D64629C-C048-414D-83FC-A1336FDBF004}"/>
    <cellStyle name="Comma 2 2 4 3 2 4 2" xfId="36190" xr:uid="{E1EC62AD-FB02-49AD-85E4-761F607C8C6B}"/>
    <cellStyle name="Comma 2 2 4 3 2 5" xfId="14045" xr:uid="{14AB3AE2-6901-4E4E-8759-399F7D8F7EA7}"/>
    <cellStyle name="Comma 2 2 4 3 2 5 2" xfId="36191" xr:uid="{335D3057-5734-4316-BB7D-83AE7DB530CF}"/>
    <cellStyle name="Comma 2 2 4 3 2 6" xfId="55201" xr:uid="{3D7F6EB2-F440-4467-914E-24CBED8A5544}"/>
    <cellStyle name="Comma 2 2 4 3 2 7" xfId="36187" xr:uid="{D9B765E9-42C9-4154-BED4-697919459448}"/>
    <cellStyle name="Comma 2 2 4 3 2 8" xfId="14041" xr:uid="{717D6325-A062-4A4F-8511-DE8B38ED975D}"/>
    <cellStyle name="Comma 2 2 4 3 3" xfId="2518" xr:uid="{B00D3B9D-E5CF-49E9-A4F2-948AF19A1F28}"/>
    <cellStyle name="Comma 2 2 4 3 3 2" xfId="14047" xr:uid="{5F56C2F5-7AA8-40E2-AAA5-584646276AFF}"/>
    <cellStyle name="Comma 2 2 4 3 3 2 2" xfId="36193" xr:uid="{DEACB4AF-1C83-4EAD-9B50-034B4079D1B4}"/>
    <cellStyle name="Comma 2 2 4 3 3 3" xfId="14048" xr:uid="{585500CE-334D-4BC0-88AB-5EC7941B56C5}"/>
    <cellStyle name="Comma 2 2 4 3 3 3 2" xfId="36194" xr:uid="{73C8DB72-FE2E-4CF9-9DE1-6ACB3F2DD3B3}"/>
    <cellStyle name="Comma 2 2 4 3 3 4" xfId="14049" xr:uid="{F1B0D7C5-AC64-4E4A-8CFF-E86050C51D5F}"/>
    <cellStyle name="Comma 2 2 4 3 3 4 2" xfId="36195" xr:uid="{285ED136-3030-48BA-B2E7-DE33C822DC41}"/>
    <cellStyle name="Comma 2 2 4 3 3 5" xfId="52606" xr:uid="{62B077C7-08F0-4052-A1BA-432E7C87CB9A}"/>
    <cellStyle name="Comma 2 2 4 3 3 6" xfId="36192" xr:uid="{4AAEB621-9883-4AB8-A7D1-E56A34C2BBE4}"/>
    <cellStyle name="Comma 2 2 4 3 3 7" xfId="14046" xr:uid="{BC82CB1D-0C2B-41CF-A955-055A344BEBA6}"/>
    <cellStyle name="Comma 2 2 4 3 4" xfId="14050" xr:uid="{0F193E7B-00BF-465A-8667-B32DCD19289F}"/>
    <cellStyle name="Comma 2 2 4 3 4 2" xfId="36196" xr:uid="{9A0E2249-4B1C-4B7F-9B06-7EFF62E84536}"/>
    <cellStyle name="Comma 2 2 4 3 5" xfId="14051" xr:uid="{5E7C5ADB-FBAC-4EFF-9667-51F866CB35EE}"/>
    <cellStyle name="Comma 2 2 4 3 5 2" xfId="36197" xr:uid="{BBB15CF5-FB5C-4538-902E-0A698803E7F8}"/>
    <cellStyle name="Comma 2 2 4 3 6" xfId="51563" xr:uid="{66D9B839-E2B1-4F1D-BDC1-BCA36722302F}"/>
    <cellStyle name="Comma 2 2 4 3 7" xfId="36186" xr:uid="{1B787CC0-552F-406A-AA9B-03EE3DE97B59}"/>
    <cellStyle name="Comma 2 2 4 3 8" xfId="14040" xr:uid="{D22FB411-1071-4344-8D82-B1C0C8225078}"/>
    <cellStyle name="Comma 2 2 4 4" xfId="3510" xr:uid="{F7875286-577D-4008-AA95-BFF30B46F348}"/>
    <cellStyle name="Comma 2 2 4 4 2" xfId="5482" xr:uid="{18AF86CF-1BD5-4AEA-94EE-1B1FD10215E4}"/>
    <cellStyle name="Comma 2 2 4 4 2 2" xfId="14054" xr:uid="{33195AF4-B08D-4095-9D13-4346515941B4}"/>
    <cellStyle name="Comma 2 2 4 4 2 2 2" xfId="36200" xr:uid="{0EF52FE2-7E69-4E09-9BA4-0ADB431DF390}"/>
    <cellStyle name="Comma 2 2 4 4 2 3" xfId="14055" xr:uid="{F435AC47-F724-4917-B9B7-9F86F30C048A}"/>
    <cellStyle name="Comma 2 2 4 4 2 3 2" xfId="36201" xr:uid="{B268FC99-D7AA-4F5B-B3B5-A7D2D8CC0197}"/>
    <cellStyle name="Comma 2 2 4 4 2 4" xfId="14056" xr:uid="{00D63A5C-F42D-4638-83D2-F2A5102981EB}"/>
    <cellStyle name="Comma 2 2 4 4 2 4 2" xfId="36202" xr:uid="{F887DAAF-D48F-4770-AD29-6DCAAEB58B70}"/>
    <cellStyle name="Comma 2 2 4 4 2 5" xfId="14057" xr:uid="{FE9C8D4C-3125-4DC1-A037-A2CDC4505A27}"/>
    <cellStyle name="Comma 2 2 4 4 2 5 2" xfId="36203" xr:uid="{60FC4999-0029-48D6-B797-43CEC5E2F28C}"/>
    <cellStyle name="Comma 2 2 4 4 2 6" xfId="55569" xr:uid="{E71F093B-C0F3-40B1-83D8-008E3F237839}"/>
    <cellStyle name="Comma 2 2 4 4 2 7" xfId="36199" xr:uid="{A21C8BBD-2FCB-4751-9535-9659FD896CEC}"/>
    <cellStyle name="Comma 2 2 4 4 2 8" xfId="14053" xr:uid="{28B2E7C8-ECBF-40CC-8623-4BEED4618131}"/>
    <cellStyle name="Comma 2 2 4 4 3" xfId="14058" xr:uid="{4E9E8F52-D7CA-4F22-B92A-A56515C7E287}"/>
    <cellStyle name="Comma 2 2 4 4 3 2" xfId="36204" xr:uid="{191A2BB2-42F4-4661-AFDA-818A171E3E0C}"/>
    <cellStyle name="Comma 2 2 4 4 4" xfId="14059" xr:uid="{7B2A9897-90BE-42F7-8EA2-708EEFDD2767}"/>
    <cellStyle name="Comma 2 2 4 4 4 2" xfId="36205" xr:uid="{59D8A07B-22B6-4860-A931-BCBAF226A522}"/>
    <cellStyle name="Comma 2 2 4 4 5" xfId="14060" xr:uid="{101DCBB4-C1D5-40CF-82B9-BA4D835F4937}"/>
    <cellStyle name="Comma 2 2 4 4 5 2" xfId="36206" xr:uid="{A69032FF-2E0F-4E10-9476-43139FAE7F23}"/>
    <cellStyle name="Comma 2 2 4 4 6" xfId="14061" xr:uid="{A5AF22DB-6822-4B86-BBC5-074376D9EE5B}"/>
    <cellStyle name="Comma 2 2 4 4 6 2" xfId="36207" xr:uid="{F865EAE3-EFDA-4C5A-9603-1DB029745F74}"/>
    <cellStyle name="Comma 2 2 4 4 7" xfId="53597" xr:uid="{860665DC-D6BB-4433-9FD7-D024E75F8C21}"/>
    <cellStyle name="Comma 2 2 4 4 8" xfId="36198" xr:uid="{602711E9-2CC2-465F-B180-2310A9290B9A}"/>
    <cellStyle name="Comma 2 2 4 4 9" xfId="14052" xr:uid="{FDE4A65D-8AC9-49B9-9249-8637CFF9D93C}"/>
    <cellStyle name="Comma 2 2 4 5" xfId="4183" xr:uid="{C11959C8-43DF-40A2-AC5D-CBD34E481BEA}"/>
    <cellStyle name="Comma 2 2 4 5 2" xfId="14063" xr:uid="{715F1816-F8B7-4234-889D-2F88243F935D}"/>
    <cellStyle name="Comma 2 2 4 5 2 2" xfId="36209" xr:uid="{4DA87943-8FAF-4310-A01C-BDE575C8C825}"/>
    <cellStyle name="Comma 2 2 4 5 3" xfId="14064" xr:uid="{EE3A7E92-48EA-4E96-A632-76E4C7969C66}"/>
    <cellStyle name="Comma 2 2 4 5 3 2" xfId="36210" xr:uid="{F4D33556-5F08-4CF1-B5DD-0BF86BB7ED1B}"/>
    <cellStyle name="Comma 2 2 4 5 4" xfId="14065" xr:uid="{A250DAAE-04DD-4798-8A19-AD31B3B09B74}"/>
    <cellStyle name="Comma 2 2 4 5 4 2" xfId="36211" xr:uid="{9584F613-7311-4C7A-B00D-A6EB7F1094C7}"/>
    <cellStyle name="Comma 2 2 4 5 5" xfId="14066" xr:uid="{E5967D7D-066D-4E21-AC39-155CD75AB5DC}"/>
    <cellStyle name="Comma 2 2 4 5 5 2" xfId="36212" xr:uid="{0E768788-629A-4FF6-8C2F-CA6CBDF0D45F}"/>
    <cellStyle name="Comma 2 2 4 5 6" xfId="54270" xr:uid="{C6AFAE34-8CB1-45B7-A550-E9400459947C}"/>
    <cellStyle name="Comma 2 2 4 5 7" xfId="36208" xr:uid="{3E0D7195-1160-49DC-B857-2260C8282B83}"/>
    <cellStyle name="Comma 2 2 4 5 8" xfId="14062" xr:uid="{3F9DBCF1-C958-49E1-BC33-B0B232984934}"/>
    <cellStyle name="Comma 2 2 4 6" xfId="1997" xr:uid="{3C11B38E-8ABA-440F-AC9E-3016C2BCE3D5}"/>
    <cellStyle name="Comma 2 2 4 6 2" xfId="14068" xr:uid="{BFA3375E-5372-400D-B16B-7E62349A129A}"/>
    <cellStyle name="Comma 2 2 4 6 2 2" xfId="36214" xr:uid="{6F2EC245-7154-497A-9547-83DEED358DAD}"/>
    <cellStyle name="Comma 2 2 4 6 3" xfId="14069" xr:uid="{C126F190-7AFD-4A8F-A780-42E7B45850C4}"/>
    <cellStyle name="Comma 2 2 4 6 3 2" xfId="36215" xr:uid="{A24BDD03-E058-492F-A905-EC9567A6A02E}"/>
    <cellStyle name="Comma 2 2 4 6 4" xfId="14070" xr:uid="{4416E3A2-BCA8-4B9E-ADEE-1B440246D292}"/>
    <cellStyle name="Comma 2 2 4 6 4 2" xfId="36216" xr:uid="{2E32E9ED-2421-493E-98AD-4D3D68FBD8EF}"/>
    <cellStyle name="Comma 2 2 4 6 5" xfId="52086" xr:uid="{77DD0C28-B0EB-470A-9541-7CE125D38DF0}"/>
    <cellStyle name="Comma 2 2 4 6 6" xfId="36213" xr:uid="{6D78C959-69C3-458B-AC02-147BD03DFA7C}"/>
    <cellStyle name="Comma 2 2 4 6 7" xfId="14067" xr:uid="{CD982F23-9CA4-405A-820E-4C3AAC3AE3E6}"/>
    <cellStyle name="Comma 2 2 4 7" xfId="14071" xr:uid="{8439E540-9829-4121-923E-1D8508718399}"/>
    <cellStyle name="Comma 2 2 4 7 2" xfId="36217" xr:uid="{CDAAC485-A25B-48F4-9507-1C21871E8E67}"/>
    <cellStyle name="Comma 2 2 4 8" xfId="14072" xr:uid="{1FE5BF8A-6E04-418C-8811-21F83E83DFCB}"/>
    <cellStyle name="Comma 2 2 4 8 2" xfId="36218" xr:uid="{390233EB-385B-4D33-948C-02EA843A9536}"/>
    <cellStyle name="Comma 2 2 4 9" xfId="50566" xr:uid="{35061F0D-39F1-4CD3-9295-47772CAED742}"/>
    <cellStyle name="Comma 2 2 5" xfId="729" xr:uid="{49E85A89-E84A-4D37-B4D0-A77F601E2B80}"/>
    <cellStyle name="Comma 2 2 5 2" xfId="4432" xr:uid="{354CFDC7-0504-462D-94F1-DAA70536D359}"/>
    <cellStyle name="Comma 2 2 5 2 2" xfId="14075" xr:uid="{BA3753C2-FDA8-4279-94D4-17557C76F7AF}"/>
    <cellStyle name="Comma 2 2 5 2 2 2" xfId="36221" xr:uid="{B343E6DE-4F34-463D-8199-71E8C2EB3563}"/>
    <cellStyle name="Comma 2 2 5 2 3" xfId="14076" xr:uid="{B710FAA3-40A2-48BC-86DF-23AF55C49872}"/>
    <cellStyle name="Comma 2 2 5 2 3 2" xfId="36222" xr:uid="{FE52B6A3-F064-4260-95FC-A0766F8DADE3}"/>
    <cellStyle name="Comma 2 2 5 2 4" xfId="14077" xr:uid="{921C18FD-2F3D-4C11-9F75-AEE498FB9071}"/>
    <cellStyle name="Comma 2 2 5 2 4 2" xfId="36223" xr:uid="{3A991CC2-BC97-4371-9A39-08CD1E496FCD}"/>
    <cellStyle name="Comma 2 2 5 2 5" xfId="14078" xr:uid="{70F10F00-0159-4D98-807E-CA7DBE1D8BD3}"/>
    <cellStyle name="Comma 2 2 5 2 5 2" xfId="36224" xr:uid="{99D9BFFD-5D01-4F0A-95F2-58B7D3E609E8}"/>
    <cellStyle name="Comma 2 2 5 2 6" xfId="54519" xr:uid="{DB54E24F-BE65-429F-A41E-25A71648172C}"/>
    <cellStyle name="Comma 2 2 5 2 7" xfId="36220" xr:uid="{F940F3B4-EEE8-468D-9615-25CECBB8DCA6}"/>
    <cellStyle name="Comma 2 2 5 2 8" xfId="14074" xr:uid="{95BDDF6B-D468-4286-BC81-7D84C9FAA5B1}"/>
    <cellStyle name="Comma 2 2 5 3" xfId="2767" xr:uid="{B5D48E25-40AF-4BE5-AFF4-737329558DE4}"/>
    <cellStyle name="Comma 2 2 5 3 2" xfId="14080" xr:uid="{B5E0AAD5-4026-443C-A2AD-0A563138795D}"/>
    <cellStyle name="Comma 2 2 5 3 2 2" xfId="36226" xr:uid="{E823EFE2-87BD-433A-804C-71BA33C4C9B5}"/>
    <cellStyle name="Comma 2 2 5 3 3" xfId="14081" xr:uid="{AB47D211-6265-4744-B594-B99D0C3192D8}"/>
    <cellStyle name="Comma 2 2 5 3 3 2" xfId="36227" xr:uid="{F96DCD3D-E648-44DB-8108-9BB42C538FC0}"/>
    <cellStyle name="Comma 2 2 5 3 4" xfId="14082" xr:uid="{B43DB735-3C0C-44B3-917F-2982279E4F53}"/>
    <cellStyle name="Comma 2 2 5 3 4 2" xfId="36228" xr:uid="{4751E74B-8AA2-4449-8F20-CD94A4EFC404}"/>
    <cellStyle name="Comma 2 2 5 3 5" xfId="52854" xr:uid="{E40CFB08-AB54-43AE-9613-9B022DAB89F0}"/>
    <cellStyle name="Comma 2 2 5 3 6" xfId="36225" xr:uid="{9EF0E928-AFA9-44E0-8D8E-2E18CD9CD78D}"/>
    <cellStyle name="Comma 2 2 5 3 7" xfId="14079" xr:uid="{0B4C1654-DEA6-45F9-9591-8F89C20F4896}"/>
    <cellStyle name="Comma 2 2 5 4" xfId="14083" xr:uid="{855053E5-4F51-435A-AC3A-7758FAE6DE38}"/>
    <cellStyle name="Comma 2 2 5 4 2" xfId="36229" xr:uid="{65F46F6A-AE8A-4548-9C10-890DC971A3E9}"/>
    <cellStyle name="Comma 2 2 5 5" xfId="14084" xr:uid="{A2E93F78-B889-4ECD-A991-785CFC16DB1F}"/>
    <cellStyle name="Comma 2 2 5 5 2" xfId="36230" xr:uid="{9D886105-BFE4-4080-8B85-509243EBBCA0}"/>
    <cellStyle name="Comma 2 2 5 6" xfId="50821" xr:uid="{2B34873C-32F4-416F-B3EA-C2AE84776990}"/>
    <cellStyle name="Comma 2 2 5 7" xfId="36219" xr:uid="{CAE71C86-39B4-4192-A7DE-6007FAEF6ABD}"/>
    <cellStyle name="Comma 2 2 5 8" xfId="14073" xr:uid="{D09EE09B-2743-4AFF-80D1-D6324DD75C2C}"/>
    <cellStyle name="Comma 2 2 6" xfId="1224" xr:uid="{54698A03-2956-4319-AAF8-6AA0D5B22E54}"/>
    <cellStyle name="Comma 2 2 6 2" xfId="4931" xr:uid="{236A47A0-5672-4200-8256-ADEA341D9580}"/>
    <cellStyle name="Comma 2 2 6 2 2" xfId="14087" xr:uid="{34EC3B6E-1E2D-4995-8726-4D6CDD283EAE}"/>
    <cellStyle name="Comma 2 2 6 2 2 2" xfId="36233" xr:uid="{096EBDE9-46AC-4D78-AC5A-0E47C0FE74C3}"/>
    <cellStyle name="Comma 2 2 6 2 3" xfId="14088" xr:uid="{77017F89-403E-449F-930F-60E6A3C37771}"/>
    <cellStyle name="Comma 2 2 6 2 3 2" xfId="36234" xr:uid="{5D4AE213-87EA-4675-8D1C-B78ADE8213B6}"/>
    <cellStyle name="Comma 2 2 6 2 4" xfId="14089" xr:uid="{7A49E757-A4EA-4F1A-A004-85AAD724CB6C}"/>
    <cellStyle name="Comma 2 2 6 2 4 2" xfId="36235" xr:uid="{682834AF-E9E0-444E-AE85-51487799B144}"/>
    <cellStyle name="Comma 2 2 6 2 5" xfId="14090" xr:uid="{17DE90B7-ADF2-44E6-8177-1C35C2BB7F74}"/>
    <cellStyle name="Comma 2 2 6 2 5 2" xfId="36236" xr:uid="{FDF50CEC-6683-4596-A84B-8B328FFFBA35}"/>
    <cellStyle name="Comma 2 2 6 2 6" xfId="55018" xr:uid="{04661430-C24F-4774-BA92-6E97AB5606B4}"/>
    <cellStyle name="Comma 2 2 6 2 7" xfId="36232" xr:uid="{774F4317-1C4F-47CD-817D-6A46836E2305}"/>
    <cellStyle name="Comma 2 2 6 2 8" xfId="14086" xr:uid="{6FC65764-3D5E-40EA-AEFA-6BECAC3A7BB8}"/>
    <cellStyle name="Comma 2 2 6 3" xfId="2263" xr:uid="{198D6411-C55F-4766-8D13-FC3EF3CB95B6}"/>
    <cellStyle name="Comma 2 2 6 3 2" xfId="14092" xr:uid="{F5BC30B8-C221-46C1-B3A1-F8901E325FF3}"/>
    <cellStyle name="Comma 2 2 6 3 2 2" xfId="36238" xr:uid="{BB6EB230-CBCA-4B11-9D77-002BF54A8C27}"/>
    <cellStyle name="Comma 2 2 6 3 3" xfId="14093" xr:uid="{CDCB5791-2560-4916-8301-8A63CE810F33}"/>
    <cellStyle name="Comma 2 2 6 3 3 2" xfId="36239" xr:uid="{BF05B6E1-5013-4FC8-8365-539E80B2F368}"/>
    <cellStyle name="Comma 2 2 6 3 4" xfId="14094" xr:uid="{F7BAA76F-2864-4A4F-AC29-5AFACA15FD76}"/>
    <cellStyle name="Comma 2 2 6 3 4 2" xfId="36240" xr:uid="{149FF643-FF72-4C23-A90D-A49D806912E4}"/>
    <cellStyle name="Comma 2 2 6 3 5" xfId="52351" xr:uid="{FEAB7375-995F-4CAB-8764-6577B93B7A35}"/>
    <cellStyle name="Comma 2 2 6 3 6" xfId="36237" xr:uid="{24765C94-3860-448B-BAE1-FFEA10F85FE0}"/>
    <cellStyle name="Comma 2 2 6 3 7" xfId="14091" xr:uid="{A9125F55-B3D8-4B70-BC26-F0421289FA5A}"/>
    <cellStyle name="Comma 2 2 6 4" xfId="14095" xr:uid="{686D9D29-16E9-4FF5-8D7E-55B5849B2661}"/>
    <cellStyle name="Comma 2 2 6 4 2" xfId="36241" xr:uid="{D96BD6A0-4078-4900-B910-64BB3B210111}"/>
    <cellStyle name="Comma 2 2 6 5" xfId="14096" xr:uid="{B816B143-677E-4475-97E3-0AC5630829FC}"/>
    <cellStyle name="Comma 2 2 6 5 2" xfId="36242" xr:uid="{59FDE67C-4AB5-47FF-8F33-353DB1019F39}"/>
    <cellStyle name="Comma 2 2 6 6" xfId="51316" xr:uid="{6B0E3826-00AC-411B-9252-3C0CF3C7FA27}"/>
    <cellStyle name="Comma 2 2 6 7" xfId="36231" xr:uid="{6B67A9E4-E663-478F-8916-A00F7F876694}"/>
    <cellStyle name="Comma 2 2 6 8" xfId="14085" xr:uid="{CBE99D85-2708-44FD-92EB-C2A16527E1BD}"/>
    <cellStyle name="Comma 2 2 7" xfId="3261" xr:uid="{D09BEFF7-33BC-42C7-B869-3E82D912387C}"/>
    <cellStyle name="Comma 2 2 7 2" xfId="5298" xr:uid="{BAD3B730-3B1D-46E3-A2CB-83BA1DEABBAC}"/>
    <cellStyle name="Comma 2 2 7 2 2" xfId="14099" xr:uid="{77E883C5-2E67-4C93-AE7D-16820740EC9F}"/>
    <cellStyle name="Comma 2 2 7 2 2 2" xfId="36245" xr:uid="{8B7E509E-520D-4307-B7D1-71D05D2DBB06}"/>
    <cellStyle name="Comma 2 2 7 2 3" xfId="14100" xr:uid="{5C913AE6-B42A-4CEB-B81A-6B07E9FC8293}"/>
    <cellStyle name="Comma 2 2 7 2 3 2" xfId="36246" xr:uid="{DB29071B-98F5-42D8-803B-F420D1A72DDA}"/>
    <cellStyle name="Comma 2 2 7 2 4" xfId="14101" xr:uid="{864E0BC0-A159-420B-9E25-AFB1AB2565AD}"/>
    <cellStyle name="Comma 2 2 7 2 4 2" xfId="36247" xr:uid="{6D27B5C3-B94F-494F-8DD4-B74B5871BF76}"/>
    <cellStyle name="Comma 2 2 7 2 5" xfId="14102" xr:uid="{36780758-C5D0-4AF0-88A1-BB3B5B2B9E9F}"/>
    <cellStyle name="Comma 2 2 7 2 5 2" xfId="36248" xr:uid="{9CA515BC-5FFC-4391-B778-3FF0F621E5D7}"/>
    <cellStyle name="Comma 2 2 7 2 6" xfId="55385" xr:uid="{23283D61-C882-42C6-93A3-C904260CD1F2}"/>
    <cellStyle name="Comma 2 2 7 2 7" xfId="36244" xr:uid="{1B402B4C-9F8F-4D5F-B1D5-1BE43B2CBF9F}"/>
    <cellStyle name="Comma 2 2 7 2 8" xfId="14098" xr:uid="{64B7277A-76CB-4B0D-ABE4-FEAFADDAE297}"/>
    <cellStyle name="Comma 2 2 7 3" xfId="14103" xr:uid="{7D9836CC-5273-4C67-9B07-FA4D7A92741B}"/>
    <cellStyle name="Comma 2 2 7 3 2" xfId="36249" xr:uid="{89D3F413-EF24-4018-9E90-55E2610ABE66}"/>
    <cellStyle name="Comma 2 2 7 4" xfId="14104" xr:uid="{AC4A4A6D-8C44-4279-BFEA-23D0DB01F206}"/>
    <cellStyle name="Comma 2 2 7 4 2" xfId="36250" xr:uid="{54E5EEBD-8E8E-4D92-905F-0CD8E4A3A5C0}"/>
    <cellStyle name="Comma 2 2 7 5" xfId="14105" xr:uid="{852898DA-F427-4210-9059-5F67A078223C}"/>
    <cellStyle name="Comma 2 2 7 5 2" xfId="36251" xr:uid="{280D10AF-862E-4B22-91AD-EFBB4EC2AC83}"/>
    <cellStyle name="Comma 2 2 7 6" xfId="14106" xr:uid="{EB53DBB7-A844-4AB0-A369-101C11D709C4}"/>
    <cellStyle name="Comma 2 2 7 6 2" xfId="36252" xr:uid="{A19CF64B-8156-4A42-AB34-E271876BA110}"/>
    <cellStyle name="Comma 2 2 7 7" xfId="53348" xr:uid="{C4E51555-1480-4FDF-AFF1-D4E09AED24EE}"/>
    <cellStyle name="Comma 2 2 7 8" xfId="36243" xr:uid="{3C7DDBCC-E053-4C70-912A-0A9DAE490879}"/>
    <cellStyle name="Comma 2 2 7 9" xfId="14097" xr:uid="{1EF1DE13-F01C-46E8-92BF-C52514212852}"/>
    <cellStyle name="Comma 2 2 8" xfId="3815" xr:uid="{22599575-8319-4AE2-A959-BD8BEA735F0C}"/>
    <cellStyle name="Comma 2 2 8 2" xfId="14108" xr:uid="{F4EC2FD6-88A7-4C74-9F22-B3C07E9D19DC}"/>
    <cellStyle name="Comma 2 2 8 2 2" xfId="36254" xr:uid="{BAC83FD9-0F4F-4AC1-88B6-E0855344EEB9}"/>
    <cellStyle name="Comma 2 2 8 3" xfId="14109" xr:uid="{164A8BA0-FB90-4BDD-B9EB-DF1BD6E1778E}"/>
    <cellStyle name="Comma 2 2 8 3 2" xfId="36255" xr:uid="{177B08EB-73BC-4C15-AA1D-4FBC7A90E37A}"/>
    <cellStyle name="Comma 2 2 8 4" xfId="14110" xr:uid="{10DAB102-9297-4D5A-A4BC-9FB70C7CBA51}"/>
    <cellStyle name="Comma 2 2 8 4 2" xfId="36256" xr:uid="{00ADAAF2-F973-479A-9383-4D29F2A1D567}"/>
    <cellStyle name="Comma 2 2 8 5" xfId="14111" xr:uid="{FCD14B3F-4B68-46B0-8F43-A6B053814E90}"/>
    <cellStyle name="Comma 2 2 8 5 2" xfId="36257" xr:uid="{04E73A5C-993B-4178-8097-0C8C99D6B6B9}"/>
    <cellStyle name="Comma 2 2 8 6" xfId="53902" xr:uid="{A63FED7D-F6EE-4C21-94BF-B272C10D04CD}"/>
    <cellStyle name="Comma 2 2 8 7" xfId="36253" xr:uid="{60D43233-6117-4E1F-B8CB-DB42D44E8334}"/>
    <cellStyle name="Comma 2 2 8 8" xfId="14107" xr:uid="{9E9F4AB9-DB06-4856-A16A-E6F2599F3A03}"/>
    <cellStyle name="Comma 2 2 9" xfId="1743" xr:uid="{64E98ED0-DFC3-4AEE-89DA-C416FA4DF5E0}"/>
    <cellStyle name="Comma 2 2 9 2" xfId="14113" xr:uid="{2BDE2CB8-1463-4EBA-A4C5-83BFC2955CA2}"/>
    <cellStyle name="Comma 2 2 9 2 2" xfId="36259" xr:uid="{C5D4FE3C-8976-40F8-81F9-95E2B6CC947F}"/>
    <cellStyle name="Comma 2 2 9 3" xfId="14114" xr:uid="{66E515DB-5E47-4830-B6B9-457AB070914B}"/>
    <cellStyle name="Comma 2 2 9 3 2" xfId="36260" xr:uid="{49C0DB48-F7C9-48AD-87D1-F3B8505E5F7D}"/>
    <cellStyle name="Comma 2 2 9 4" xfId="14115" xr:uid="{0883FE83-EA15-4C28-A240-51D31420C51D}"/>
    <cellStyle name="Comma 2 2 9 4 2" xfId="36261" xr:uid="{CF2BC7D0-AA29-430F-8914-EA3A9F3125EC}"/>
    <cellStyle name="Comma 2 2 9 5" xfId="51832" xr:uid="{D5962584-F6B7-414F-A552-EC797FB75226}"/>
    <cellStyle name="Comma 2 2 9 6" xfId="36258" xr:uid="{553E5140-8B2F-4839-BA04-6BED7B498D72}"/>
    <cellStyle name="Comma 2 2 9 7" xfId="14112" xr:uid="{74818FA5-3B2E-49BE-BC78-0A05D7F15A1A}"/>
    <cellStyle name="Comma 2 3" xfId="109" xr:uid="{673FE633-57C8-46EC-9BD7-2DD01682F9F9}"/>
    <cellStyle name="Comma 2 3 10" xfId="14117" xr:uid="{D1B402F1-B735-4C96-93BC-15BE0A473685}"/>
    <cellStyle name="Comma 2 3 10 2" xfId="36263" xr:uid="{C0B7B9BF-2FD9-4D56-9670-9ED0D46D44BD}"/>
    <cellStyle name="Comma 2 3 11" xfId="14118" xr:uid="{FE6104AB-3DB7-4AF3-BEB1-3B85F79EA86D}"/>
    <cellStyle name="Comma 2 3 11 2" xfId="36264" xr:uid="{5B4DA98E-C8D0-46FB-AA83-90176B9C1320}"/>
    <cellStyle name="Comma 2 3 12" xfId="50209" xr:uid="{1DE082E8-9637-4B4D-8085-88C6868AEA1E}"/>
    <cellStyle name="Comma 2 3 13" xfId="36262" xr:uid="{BC21C382-B2B2-42ED-863B-A3C92EADEC0E}"/>
    <cellStyle name="Comma 2 3 14" xfId="14116" xr:uid="{F861F88D-1023-4E9D-947B-FF1604CDEF0C}"/>
    <cellStyle name="Comma 2 3 2" xfId="215" xr:uid="{3A929905-C1A5-46E5-98F0-482C7F26CB7A}"/>
    <cellStyle name="Comma 2 3 2 10" xfId="14120" xr:uid="{41CA4950-9115-4288-8BCF-09694A895782}"/>
    <cellStyle name="Comma 2 3 2 10 2" xfId="36266" xr:uid="{1711D192-5DC6-489A-9517-EDE77154D27D}"/>
    <cellStyle name="Comma 2 3 2 11" xfId="50312" xr:uid="{0F061A57-7260-4A3D-AB1A-330AD38E92DC}"/>
    <cellStyle name="Comma 2 3 2 12" xfId="36265" xr:uid="{2FD98511-8A96-49ED-8883-563AC4A8D5F3}"/>
    <cellStyle name="Comma 2 3 2 13" xfId="14119" xr:uid="{7B65A8A0-CB46-47E8-A408-A5098E8CEBD7}"/>
    <cellStyle name="Comma 2 3 2 2" xfId="401" xr:uid="{E2E925E9-A966-40FB-9B2C-A8E7251C4361}"/>
    <cellStyle name="Comma 2 3 2 2 10" xfId="50497" xr:uid="{9935B44E-D57E-47B0-99B8-F9CA6BEBECF9}"/>
    <cellStyle name="Comma 2 3 2 2 11" xfId="36267" xr:uid="{5DEDF348-7C72-4DDB-9502-26671810BC38}"/>
    <cellStyle name="Comma 2 3 2 2 12" xfId="14121" xr:uid="{7CDCB1F1-4340-41CD-9B7C-63A06FF9111C}"/>
    <cellStyle name="Comma 2 3 2 2 2" xfId="667" xr:uid="{2E1475D7-88A4-4C41-846D-CF9B4D96AA24}"/>
    <cellStyle name="Comma 2 3 2 2 2 10" xfId="36268" xr:uid="{1160AFA1-BA8D-42AE-AA71-C5FB51972253}"/>
    <cellStyle name="Comma 2 3 2 2 2 11" xfId="14122" xr:uid="{DDF95906-AAE4-4A2C-8F08-2898FA2719A2}"/>
    <cellStyle name="Comma 2 3 2 2 2 2" xfId="1172" xr:uid="{93A8E51F-B838-48A8-80D5-300D5AB9B877}"/>
    <cellStyle name="Comma 2 3 2 2 2 2 2" xfId="4875" xr:uid="{B98AF67E-54C3-40DC-B8D9-DB996B311927}"/>
    <cellStyle name="Comma 2 3 2 2 2 2 2 2" xfId="14125" xr:uid="{52B9334E-1991-4680-A64F-6EB8280DE24C}"/>
    <cellStyle name="Comma 2 3 2 2 2 2 2 2 2" xfId="36271" xr:uid="{FA400C8D-CB85-4B44-907B-FFA619E927B2}"/>
    <cellStyle name="Comma 2 3 2 2 2 2 2 3" xfId="14126" xr:uid="{3E41E311-557D-4DFE-9967-99C5CF47C474}"/>
    <cellStyle name="Comma 2 3 2 2 2 2 2 3 2" xfId="36272" xr:uid="{F76F5194-9A61-4DD1-AF23-D37E5E43DE91}"/>
    <cellStyle name="Comma 2 3 2 2 2 2 2 4" xfId="14127" xr:uid="{6ED00BF2-774D-4F40-9245-DD47BAEBF4A5}"/>
    <cellStyle name="Comma 2 3 2 2 2 2 2 4 2" xfId="36273" xr:uid="{F2D4346C-A0B1-4888-A27E-16B4CCADFE49}"/>
    <cellStyle name="Comma 2 3 2 2 2 2 2 5" xfId="14128" xr:uid="{CE5AD1E8-26EE-425E-9247-23BCDEE87DE0}"/>
    <cellStyle name="Comma 2 3 2 2 2 2 2 5 2" xfId="36274" xr:uid="{D8ECAB86-EF56-4862-8D81-C8A42BC4A521}"/>
    <cellStyle name="Comma 2 3 2 2 2 2 2 6" xfId="54962" xr:uid="{D0E0965D-246D-4E39-9DD4-9C1C4F750E9C}"/>
    <cellStyle name="Comma 2 3 2 2 2 2 2 7" xfId="36270" xr:uid="{DE05D691-ACB0-47B2-B1F0-FFADB0C2CD25}"/>
    <cellStyle name="Comma 2 3 2 2 2 2 2 8" xfId="14124" xr:uid="{6E29DDF0-4BE0-411F-883A-9F23AE047804}"/>
    <cellStyle name="Comma 2 3 2 2 2 2 3" xfId="3210" xr:uid="{5686D2FD-4067-4A7C-B745-1063383718AF}"/>
    <cellStyle name="Comma 2 3 2 2 2 2 3 2" xfId="14130" xr:uid="{32511F1F-8D61-4DAF-93D0-D8CB857CD54B}"/>
    <cellStyle name="Comma 2 3 2 2 2 2 3 2 2" xfId="36276" xr:uid="{E3FD6DEA-E085-45CC-BC5C-B54CC5E39264}"/>
    <cellStyle name="Comma 2 3 2 2 2 2 3 3" xfId="14131" xr:uid="{631BD96C-0EF9-4DED-85C5-6AAE95CBF5D2}"/>
    <cellStyle name="Comma 2 3 2 2 2 2 3 3 2" xfId="36277" xr:uid="{7131DA2F-2F05-4596-B9BB-CA58B658B48D}"/>
    <cellStyle name="Comma 2 3 2 2 2 2 3 4" xfId="14132" xr:uid="{0F7A12C4-3EDE-4AC0-8AF7-9BBEBAED00E1}"/>
    <cellStyle name="Comma 2 3 2 2 2 2 3 4 2" xfId="36278" xr:uid="{038EB5AE-A331-4A55-912D-649772532736}"/>
    <cellStyle name="Comma 2 3 2 2 2 2 3 5" xfId="53297" xr:uid="{F309086A-515E-4211-B654-93E9D888AEDA}"/>
    <cellStyle name="Comma 2 3 2 2 2 2 3 6" xfId="36275" xr:uid="{EB07B0C5-1CEC-4616-ACAC-BC67A2746AE3}"/>
    <cellStyle name="Comma 2 3 2 2 2 2 3 7" xfId="14129" xr:uid="{4F6D7A88-6A35-4D7F-9BCB-197AFB64ECD2}"/>
    <cellStyle name="Comma 2 3 2 2 2 2 4" xfId="14133" xr:uid="{2F2F1999-9F91-4AC2-95CB-E926667A011B}"/>
    <cellStyle name="Comma 2 3 2 2 2 2 4 2" xfId="36279" xr:uid="{4BCC80B8-FD72-452E-AC9B-BB625A05FA83}"/>
    <cellStyle name="Comma 2 3 2 2 2 2 5" xfId="14134" xr:uid="{A1A18DBE-6E4C-4A25-A852-33B9F6A4208B}"/>
    <cellStyle name="Comma 2 3 2 2 2 2 5 2" xfId="36280" xr:uid="{D4D7B8B7-3964-4B8C-BE8D-B6A303C63FE6}"/>
    <cellStyle name="Comma 2 3 2 2 2 2 6" xfId="51264" xr:uid="{8F02E111-2507-4B89-AFFC-31C3897A60C7}"/>
    <cellStyle name="Comma 2 3 2 2 2 2 7" xfId="36269" xr:uid="{6D4E1181-D21C-4625-8C25-B6F4561B89F6}"/>
    <cellStyle name="Comma 2 3 2 2 2 2 8" xfId="14123" xr:uid="{627DA976-7DF1-4220-9C63-8F9C3D953E36}"/>
    <cellStyle name="Comma 2 3 2 2 2 3" xfId="1666" xr:uid="{936ABDA3-F91B-4967-9C9D-94C615236BAB}"/>
    <cellStyle name="Comma 2 3 2 2 2 3 2" xfId="5260" xr:uid="{78667403-D48E-413B-8EBF-18EBC442EFC7}"/>
    <cellStyle name="Comma 2 3 2 2 2 3 2 2" xfId="14137" xr:uid="{A4127B4D-4333-4E06-9153-ECEF21354DC2}"/>
    <cellStyle name="Comma 2 3 2 2 2 3 2 2 2" xfId="36283" xr:uid="{7402DFA0-E6F7-489F-8F02-5839EB696CE5}"/>
    <cellStyle name="Comma 2 3 2 2 2 3 2 3" xfId="14138" xr:uid="{31F3D8B3-223B-4539-935D-DA447BDB1B5C}"/>
    <cellStyle name="Comma 2 3 2 2 2 3 2 3 2" xfId="36284" xr:uid="{2173E670-7C38-4BEB-8DC0-A7F87555A171}"/>
    <cellStyle name="Comma 2 3 2 2 2 3 2 4" xfId="14139" xr:uid="{0D8BC40B-12BA-46B5-A6BD-AF443574A4CB}"/>
    <cellStyle name="Comma 2 3 2 2 2 3 2 4 2" xfId="36285" xr:uid="{8545B9A1-6ECE-4FC7-B24A-7C1B37E8C6AB}"/>
    <cellStyle name="Comma 2 3 2 2 2 3 2 5" xfId="14140" xr:uid="{F3555903-8C14-4AB1-B830-FB6EE73FC327}"/>
    <cellStyle name="Comma 2 3 2 2 2 3 2 5 2" xfId="36286" xr:uid="{184890A5-2450-48B1-82EE-B143ED4C4904}"/>
    <cellStyle name="Comma 2 3 2 2 2 3 2 6" xfId="55347" xr:uid="{20B0C7D0-FBAA-43CC-94E1-AE4DA8EFEC92}"/>
    <cellStyle name="Comma 2 3 2 2 2 3 2 7" xfId="36282" xr:uid="{C9F5B477-0578-4D8D-8354-7D1AD53959BC}"/>
    <cellStyle name="Comma 2 3 2 2 2 3 2 8" xfId="14136" xr:uid="{3708E873-F6D8-459D-AEC4-4F3FF3243016}"/>
    <cellStyle name="Comma 2 3 2 2 2 3 3" xfId="2713" xr:uid="{7844B8E2-4427-4F18-BB28-095A6DE06635}"/>
    <cellStyle name="Comma 2 3 2 2 2 3 3 2" xfId="14142" xr:uid="{2D8923CA-3869-43F5-94E7-07813FF81776}"/>
    <cellStyle name="Comma 2 3 2 2 2 3 3 2 2" xfId="36288" xr:uid="{67417DCE-F550-41F6-A24E-1ACECD434B15}"/>
    <cellStyle name="Comma 2 3 2 2 2 3 3 3" xfId="14143" xr:uid="{2466FE3D-E4E0-40AF-9A4C-691D46D04AAE}"/>
    <cellStyle name="Comma 2 3 2 2 2 3 3 3 2" xfId="36289" xr:uid="{B8660B6D-5EC1-4614-9DEF-961EE0F5C673}"/>
    <cellStyle name="Comma 2 3 2 2 2 3 3 4" xfId="14144" xr:uid="{4EFED393-535A-4526-B950-78CE50A3065E}"/>
    <cellStyle name="Comma 2 3 2 2 2 3 3 4 2" xfId="36290" xr:uid="{1A9F3D4B-F006-40E7-B2EE-ED614C163872}"/>
    <cellStyle name="Comma 2 3 2 2 2 3 3 5" xfId="52801" xr:uid="{647573C8-728D-437A-8D2C-60F9A6177D15}"/>
    <cellStyle name="Comma 2 3 2 2 2 3 3 6" xfId="36287" xr:uid="{E6E60379-8C01-487F-8859-432D76CD1DF5}"/>
    <cellStyle name="Comma 2 3 2 2 2 3 3 7" xfId="14141" xr:uid="{24F9208E-7C28-4F2F-9DC9-E6948385485A}"/>
    <cellStyle name="Comma 2 3 2 2 2 3 4" xfId="14145" xr:uid="{6F2D84B7-6BDD-4BCE-9E36-1D61BB3F5B76}"/>
    <cellStyle name="Comma 2 3 2 2 2 3 4 2" xfId="36291" xr:uid="{4ED338A3-D04B-42B7-B603-B4D5F02DC13D}"/>
    <cellStyle name="Comma 2 3 2 2 2 3 5" xfId="14146" xr:uid="{831C7CC6-0B26-450E-87D6-B41A5959733A}"/>
    <cellStyle name="Comma 2 3 2 2 2 3 5 2" xfId="36292" xr:uid="{C053DC9A-60D5-43E9-A889-70072726F5DD}"/>
    <cellStyle name="Comma 2 3 2 2 2 3 6" xfId="51758" xr:uid="{ECD3EA89-7AC8-435A-9F91-AA4973D5E005}"/>
    <cellStyle name="Comma 2 3 2 2 2 3 7" xfId="36281" xr:uid="{3E790193-0E79-429A-9110-EF066686653D}"/>
    <cellStyle name="Comma 2 3 2 2 2 3 8" xfId="14135" xr:uid="{AC6B2153-D7FA-4604-876B-614A5530617C}"/>
    <cellStyle name="Comma 2 3 2 2 2 4" xfId="3705" xr:uid="{AFDF0652-995C-41CB-84AB-D17A92099F1B}"/>
    <cellStyle name="Comma 2 3 2 2 2 4 2" xfId="5628" xr:uid="{993A6AEB-966E-4D0E-A62D-94A97AE878AC}"/>
    <cellStyle name="Comma 2 3 2 2 2 4 2 2" xfId="14149" xr:uid="{CDD4C0F7-707C-465D-8BED-9E4088A6DEF2}"/>
    <cellStyle name="Comma 2 3 2 2 2 4 2 2 2" xfId="36295" xr:uid="{7FF3BE28-9013-41F9-8DBC-895BDF045F63}"/>
    <cellStyle name="Comma 2 3 2 2 2 4 2 3" xfId="14150" xr:uid="{0DF3C12A-6F6E-43DD-98C9-F3117E859573}"/>
    <cellStyle name="Comma 2 3 2 2 2 4 2 3 2" xfId="36296" xr:uid="{AF64E575-B708-44A8-9477-EBAE05224176}"/>
    <cellStyle name="Comma 2 3 2 2 2 4 2 4" xfId="14151" xr:uid="{5ACEF3AB-04C9-4E99-9649-A33F2051038D}"/>
    <cellStyle name="Comma 2 3 2 2 2 4 2 4 2" xfId="36297" xr:uid="{1B78F126-A51D-40D4-A977-E40344023858}"/>
    <cellStyle name="Comma 2 3 2 2 2 4 2 5" xfId="14152" xr:uid="{D59A713E-8016-4AF4-A655-5EBE18C83902}"/>
    <cellStyle name="Comma 2 3 2 2 2 4 2 5 2" xfId="36298" xr:uid="{89BD88A5-50ED-4BFB-8961-EB7AEBAB498A}"/>
    <cellStyle name="Comma 2 3 2 2 2 4 2 6" xfId="55715" xr:uid="{AC446801-4D5D-4E00-8850-28477E190282}"/>
    <cellStyle name="Comma 2 3 2 2 2 4 2 7" xfId="36294" xr:uid="{5FAC8E8D-6F97-4D8A-B1F3-F82D2CA230F5}"/>
    <cellStyle name="Comma 2 3 2 2 2 4 2 8" xfId="14148" xr:uid="{CF82941D-3B1F-46AB-B135-906A78E0CC1A}"/>
    <cellStyle name="Comma 2 3 2 2 2 4 3" xfId="14153" xr:uid="{7D6FAD49-B5C2-4902-8F99-CA7A424366A9}"/>
    <cellStyle name="Comma 2 3 2 2 2 4 3 2" xfId="36299" xr:uid="{318BE006-C256-441B-89CD-D104BB3ABA25}"/>
    <cellStyle name="Comma 2 3 2 2 2 4 4" xfId="14154" xr:uid="{1F201795-955D-4135-BF2E-474EA18B22A0}"/>
    <cellStyle name="Comma 2 3 2 2 2 4 4 2" xfId="36300" xr:uid="{02B6C889-EA5A-4B15-B69F-92FA04B8C246}"/>
    <cellStyle name="Comma 2 3 2 2 2 4 5" xfId="14155" xr:uid="{DB70DBFB-3AB5-497A-8977-67AE3D8D3382}"/>
    <cellStyle name="Comma 2 3 2 2 2 4 5 2" xfId="36301" xr:uid="{596FF7D5-A8EB-452D-93A0-F43376C90B78}"/>
    <cellStyle name="Comma 2 3 2 2 2 4 6" xfId="14156" xr:uid="{98383949-F217-447F-B288-773BD422F759}"/>
    <cellStyle name="Comma 2 3 2 2 2 4 6 2" xfId="36302" xr:uid="{4F1D3796-67EF-4D85-83DA-5DE96F6498C5}"/>
    <cellStyle name="Comma 2 3 2 2 2 4 7" xfId="53792" xr:uid="{405789EE-0012-4564-B9CB-9DC93C50859A}"/>
    <cellStyle name="Comma 2 3 2 2 2 4 8" xfId="36293" xr:uid="{63709775-1573-4E19-B564-6D8B349F98DD}"/>
    <cellStyle name="Comma 2 3 2 2 2 4 9" xfId="14147" xr:uid="{AEF1E1AB-A123-4D14-AD2F-E24911F59990}"/>
    <cellStyle name="Comma 2 3 2 2 2 5" xfId="4378" xr:uid="{D32DA224-9395-41AA-8039-6E12C68F071A}"/>
    <cellStyle name="Comma 2 3 2 2 2 5 2" xfId="14158" xr:uid="{AB9530F0-45D6-4CDA-8596-290FBCB10E74}"/>
    <cellStyle name="Comma 2 3 2 2 2 5 2 2" xfId="36304" xr:uid="{4D37EB71-05CF-4FF2-83AE-804B22E51518}"/>
    <cellStyle name="Comma 2 3 2 2 2 5 3" xfId="14159" xr:uid="{51686A2D-6CA7-44FF-9129-5705F45D264D}"/>
    <cellStyle name="Comma 2 3 2 2 2 5 3 2" xfId="36305" xr:uid="{9B9AA4CD-9092-4AC9-B872-35D5B3F1944A}"/>
    <cellStyle name="Comma 2 3 2 2 2 5 4" xfId="14160" xr:uid="{78044AAB-CB00-43CF-A869-842D51AECF12}"/>
    <cellStyle name="Comma 2 3 2 2 2 5 4 2" xfId="36306" xr:uid="{A66B4E08-6E06-4E82-B1E8-EC72BE2B8254}"/>
    <cellStyle name="Comma 2 3 2 2 2 5 5" xfId="14161" xr:uid="{E73A0E8C-FD2C-4226-986D-C807FAEDE0BA}"/>
    <cellStyle name="Comma 2 3 2 2 2 5 5 2" xfId="36307" xr:uid="{DA24C872-D5A6-49E3-9E7A-CBFE3E4C4DFF}"/>
    <cellStyle name="Comma 2 3 2 2 2 5 6" xfId="54465" xr:uid="{CCDFBBEF-C59B-4573-AEC3-004B675F2F72}"/>
    <cellStyle name="Comma 2 3 2 2 2 5 7" xfId="36303" xr:uid="{4433757F-6FC1-4253-B017-99C02D4CBA86}"/>
    <cellStyle name="Comma 2 3 2 2 2 5 8" xfId="14157" xr:uid="{EBCE1F9E-891A-4718-8E3E-B8B09102BC44}"/>
    <cellStyle name="Comma 2 3 2 2 2 6" xfId="2192" xr:uid="{7917BCFC-1D53-4395-8CFA-CC9F383F0C9F}"/>
    <cellStyle name="Comma 2 3 2 2 2 6 2" xfId="14163" xr:uid="{3F1837C1-A2BC-4A84-81B0-8C61A52C2CE2}"/>
    <cellStyle name="Comma 2 3 2 2 2 6 2 2" xfId="36309" xr:uid="{EFAA63D1-0EFF-432C-90AA-D08F0C85BD43}"/>
    <cellStyle name="Comma 2 3 2 2 2 6 3" xfId="14164" xr:uid="{AE512339-AEB3-40F9-8D38-A8B5875C40BF}"/>
    <cellStyle name="Comma 2 3 2 2 2 6 3 2" xfId="36310" xr:uid="{10AC371E-6A67-4292-A727-2FA68D8ECD49}"/>
    <cellStyle name="Comma 2 3 2 2 2 6 4" xfId="14165" xr:uid="{9E11B314-E56A-4942-A4E4-5ACEAA2123B2}"/>
    <cellStyle name="Comma 2 3 2 2 2 6 4 2" xfId="36311" xr:uid="{6C8BC930-FD6D-4D1D-A0D2-568A05A5E7CF}"/>
    <cellStyle name="Comma 2 3 2 2 2 6 5" xfId="52281" xr:uid="{6D401BBD-3CCD-4360-97BB-08C8A4859E19}"/>
    <cellStyle name="Comma 2 3 2 2 2 6 6" xfId="36308" xr:uid="{B3767E05-0E44-4604-8135-05931543A3FE}"/>
    <cellStyle name="Comma 2 3 2 2 2 6 7" xfId="14162" xr:uid="{E5600550-21E4-4B07-A6EB-010FF6AA24B0}"/>
    <cellStyle name="Comma 2 3 2 2 2 7" xfId="14166" xr:uid="{B87D1D95-B941-4892-ACC5-EFE1BCA75EEB}"/>
    <cellStyle name="Comma 2 3 2 2 2 7 2" xfId="36312" xr:uid="{6AC9B3C5-C1B1-435A-A094-A1CD21C1C9A2}"/>
    <cellStyle name="Comma 2 3 2 2 2 8" xfId="14167" xr:uid="{F73AA8D1-D377-41B0-8731-7F68B44C3808}"/>
    <cellStyle name="Comma 2 3 2 2 2 8 2" xfId="36313" xr:uid="{29CCEBEA-F2BE-4859-BCA4-03C9619F2BDF}"/>
    <cellStyle name="Comma 2 3 2 2 2 9" xfId="50761" xr:uid="{BF99DD04-FE57-49A4-8CA5-90387185CDAD}"/>
    <cellStyle name="Comma 2 3 2 2 3" xfId="924" xr:uid="{9EE0AE5F-1A45-4EF9-A276-6018D6D2D013}"/>
    <cellStyle name="Comma 2 3 2 2 3 2" xfId="4627" xr:uid="{EFCD524E-B65A-49A7-AB53-9191743B1A23}"/>
    <cellStyle name="Comma 2 3 2 2 3 2 2" xfId="14170" xr:uid="{41313D93-6D83-4CA2-A564-C2F6A64CF3ED}"/>
    <cellStyle name="Comma 2 3 2 2 3 2 2 2" xfId="36316" xr:uid="{92D896B1-1D15-4D05-843A-ABE8D57AF2B8}"/>
    <cellStyle name="Comma 2 3 2 2 3 2 3" xfId="14171" xr:uid="{5B44549F-BE02-4061-A13D-3253D4C92629}"/>
    <cellStyle name="Comma 2 3 2 2 3 2 3 2" xfId="36317" xr:uid="{89CF66CF-69C5-4212-86F7-5E7B46AEAC4A}"/>
    <cellStyle name="Comma 2 3 2 2 3 2 4" xfId="14172" xr:uid="{C349A797-F018-485F-AC27-08F16D8B71F9}"/>
    <cellStyle name="Comma 2 3 2 2 3 2 4 2" xfId="36318" xr:uid="{39C87BD1-AC60-46E0-BB92-99C0B240DE08}"/>
    <cellStyle name="Comma 2 3 2 2 3 2 5" xfId="14173" xr:uid="{D34BF3AE-A4BC-4625-868C-F7D66EB4C6FB}"/>
    <cellStyle name="Comma 2 3 2 2 3 2 5 2" xfId="36319" xr:uid="{E165368C-C98A-4E45-B2A6-BDF3B1DEB8C7}"/>
    <cellStyle name="Comma 2 3 2 2 3 2 6" xfId="54714" xr:uid="{499A00CA-573B-4AFC-924F-3A6920CC6A32}"/>
    <cellStyle name="Comma 2 3 2 2 3 2 7" xfId="36315" xr:uid="{94F91384-AA88-41D5-8031-B1FC2CC317C8}"/>
    <cellStyle name="Comma 2 3 2 2 3 2 8" xfId="14169" xr:uid="{5EF9C3BD-EE34-4638-A74A-EF3F3F29B0C1}"/>
    <cellStyle name="Comma 2 3 2 2 3 3" xfId="2962" xr:uid="{0E0D4D2E-5616-4719-9E1F-5EF352D90191}"/>
    <cellStyle name="Comma 2 3 2 2 3 3 2" xfId="14175" xr:uid="{5284295F-5609-49BE-9AD4-50B33851AC85}"/>
    <cellStyle name="Comma 2 3 2 2 3 3 2 2" xfId="36321" xr:uid="{2673A618-FC93-4EBC-A810-996D0B024741}"/>
    <cellStyle name="Comma 2 3 2 2 3 3 3" xfId="14176" xr:uid="{8BE8CC37-C855-4372-8654-19758C5A4ED8}"/>
    <cellStyle name="Comma 2 3 2 2 3 3 3 2" xfId="36322" xr:uid="{75DE4C48-2FDF-480D-97C6-243469EA8D1C}"/>
    <cellStyle name="Comma 2 3 2 2 3 3 4" xfId="14177" xr:uid="{CE9095D7-6939-4418-A823-262622BDC3E2}"/>
    <cellStyle name="Comma 2 3 2 2 3 3 4 2" xfId="36323" xr:uid="{2075FD3D-4207-48EB-BF31-85CA93CCB003}"/>
    <cellStyle name="Comma 2 3 2 2 3 3 5" xfId="53049" xr:uid="{7F33BDD9-3C17-4E0B-B1F0-68256A3DAFC6}"/>
    <cellStyle name="Comma 2 3 2 2 3 3 6" xfId="36320" xr:uid="{261F9542-EC43-434A-B82E-0F3270540CC8}"/>
    <cellStyle name="Comma 2 3 2 2 3 3 7" xfId="14174" xr:uid="{7CEAFC01-AC47-40F5-8A5A-EF89B665B96E}"/>
    <cellStyle name="Comma 2 3 2 2 3 4" xfId="14178" xr:uid="{18971DAC-B1EB-4CE6-BD39-6D2D7ACD6799}"/>
    <cellStyle name="Comma 2 3 2 2 3 4 2" xfId="36324" xr:uid="{112CB410-9347-4EF0-8EB8-639A095D82C7}"/>
    <cellStyle name="Comma 2 3 2 2 3 5" xfId="14179" xr:uid="{4347600E-5AB8-4CAE-B221-07DD3609EDCC}"/>
    <cellStyle name="Comma 2 3 2 2 3 5 2" xfId="36325" xr:uid="{E15646AF-6DBD-45A8-B35C-0D155B7F009E}"/>
    <cellStyle name="Comma 2 3 2 2 3 6" xfId="51016" xr:uid="{B031057A-7381-40F4-A017-F889BC4E2C0C}"/>
    <cellStyle name="Comma 2 3 2 2 3 7" xfId="36314" xr:uid="{1963EFA7-230F-4BFF-8A49-222546F913A7}"/>
    <cellStyle name="Comma 2 3 2 2 3 8" xfId="14168" xr:uid="{071929D2-1FAC-4F5C-9CE4-07F9A7D18B3B}"/>
    <cellStyle name="Comma 2 3 2 2 4" xfId="1419" xr:uid="{DEBB9023-29C2-4D15-9C17-15501F21C1AC}"/>
    <cellStyle name="Comma 2 3 2 2 4 2" xfId="5076" xr:uid="{E654DF47-B753-4589-9C4C-7EE06AF9875F}"/>
    <cellStyle name="Comma 2 3 2 2 4 2 2" xfId="14182" xr:uid="{F5305840-FF2D-48EA-9F3D-8E0A782081FB}"/>
    <cellStyle name="Comma 2 3 2 2 4 2 2 2" xfId="36328" xr:uid="{1195EA6D-DF39-4BDE-B912-66F55C2A23F9}"/>
    <cellStyle name="Comma 2 3 2 2 4 2 3" xfId="14183" xr:uid="{07DE204D-74C8-4E1A-B745-330C8269B166}"/>
    <cellStyle name="Comma 2 3 2 2 4 2 3 2" xfId="36329" xr:uid="{FB8A1455-001A-4326-9D06-17E38B9212A0}"/>
    <cellStyle name="Comma 2 3 2 2 4 2 4" xfId="14184" xr:uid="{E3B42CBE-6A31-4139-A84F-ABE2EA4AF5B9}"/>
    <cellStyle name="Comma 2 3 2 2 4 2 4 2" xfId="36330" xr:uid="{282683CB-BF16-4F88-96C0-8347BE82E480}"/>
    <cellStyle name="Comma 2 3 2 2 4 2 5" xfId="14185" xr:uid="{B9C8E3A8-BA10-4805-BCD1-E594CA5D90EA}"/>
    <cellStyle name="Comma 2 3 2 2 4 2 5 2" xfId="36331" xr:uid="{305B5E80-14FC-400D-9779-4C2811E8715C}"/>
    <cellStyle name="Comma 2 3 2 2 4 2 6" xfId="55163" xr:uid="{3DCAC5CF-C925-4BA5-8903-80F4CEF1E1FF}"/>
    <cellStyle name="Comma 2 3 2 2 4 2 7" xfId="36327" xr:uid="{C5D2D7FB-6CB9-4791-9224-2DD54D86FA50}"/>
    <cellStyle name="Comma 2 3 2 2 4 2 8" xfId="14181" xr:uid="{ECACA55C-9027-4EBD-826E-5ACF688A0427}"/>
    <cellStyle name="Comma 2 3 2 2 4 3" xfId="2465" xr:uid="{79A44B3E-C098-417D-87B0-421707A9BAC7}"/>
    <cellStyle name="Comma 2 3 2 2 4 3 2" xfId="14187" xr:uid="{DD9EE65D-2FC2-4B90-A9C2-3AA9E5E49C9F}"/>
    <cellStyle name="Comma 2 3 2 2 4 3 2 2" xfId="36333" xr:uid="{A3213F2A-8C3C-4BC1-958B-108153056941}"/>
    <cellStyle name="Comma 2 3 2 2 4 3 3" xfId="14188" xr:uid="{06F3E3AC-D14A-4C15-A4D6-3FA5D6EEE75D}"/>
    <cellStyle name="Comma 2 3 2 2 4 3 3 2" xfId="36334" xr:uid="{6782C80F-9A0A-4A6D-8A81-256B2A8284D4}"/>
    <cellStyle name="Comma 2 3 2 2 4 3 4" xfId="14189" xr:uid="{12286D81-EBBF-45A9-9757-02855C7E5245}"/>
    <cellStyle name="Comma 2 3 2 2 4 3 4 2" xfId="36335" xr:uid="{F0A6BB3A-8A81-4B7A-9C39-061E0E8D859C}"/>
    <cellStyle name="Comma 2 3 2 2 4 3 5" xfId="52553" xr:uid="{9376E5F0-899B-456A-BAA0-06D23FD799FE}"/>
    <cellStyle name="Comma 2 3 2 2 4 3 6" xfId="36332" xr:uid="{644DB1A5-C31C-4131-B50A-3D83DA849789}"/>
    <cellStyle name="Comma 2 3 2 2 4 3 7" xfId="14186" xr:uid="{47672D36-CF26-4E4C-8444-15AE0DD5AF47}"/>
    <cellStyle name="Comma 2 3 2 2 4 4" xfId="14190" xr:uid="{32E2BA6B-8E97-4843-B64F-589B0F7778FB}"/>
    <cellStyle name="Comma 2 3 2 2 4 4 2" xfId="36336" xr:uid="{1575C327-A5BC-43D1-8709-D137A7F38ABC}"/>
    <cellStyle name="Comma 2 3 2 2 4 5" xfId="14191" xr:uid="{E1205236-67B2-4DD7-987C-FE5762496896}"/>
    <cellStyle name="Comma 2 3 2 2 4 5 2" xfId="36337" xr:uid="{55BB2DC6-6070-4C0C-958E-93B902B11C70}"/>
    <cellStyle name="Comma 2 3 2 2 4 6" xfId="51511" xr:uid="{597FDC74-4F0C-40FF-9D56-BE3F7D6AEC1F}"/>
    <cellStyle name="Comma 2 3 2 2 4 7" xfId="36326" xr:uid="{00C55C71-1211-46BA-8233-2BA4FA0A3240}"/>
    <cellStyle name="Comma 2 3 2 2 4 8" xfId="14180" xr:uid="{E8924DF3-D3F1-429F-B45F-FC415726357B}"/>
    <cellStyle name="Comma 2 3 2 2 5" xfId="3456" xr:uid="{9AFA92CF-A7D0-4353-8121-28B94CE11D3A}"/>
    <cellStyle name="Comma 2 3 2 2 5 2" xfId="5444" xr:uid="{F7AAA691-9162-4131-B001-EFC456ED6BE5}"/>
    <cellStyle name="Comma 2 3 2 2 5 2 2" xfId="14194" xr:uid="{2B8DE3A7-DF99-4ECC-949D-BCA64CF6E43F}"/>
    <cellStyle name="Comma 2 3 2 2 5 2 2 2" xfId="36340" xr:uid="{A84D91DA-37A0-4B2F-8D8C-186941D4C2EA}"/>
    <cellStyle name="Comma 2 3 2 2 5 2 3" xfId="14195" xr:uid="{54BFE48C-FF45-4695-8447-836717A6BDF3}"/>
    <cellStyle name="Comma 2 3 2 2 5 2 3 2" xfId="36341" xr:uid="{7184ABA7-CC54-413C-B36D-6FE0E1D63CEE}"/>
    <cellStyle name="Comma 2 3 2 2 5 2 4" xfId="14196" xr:uid="{591D859B-CC1B-4A74-A09D-F687037F08DF}"/>
    <cellStyle name="Comma 2 3 2 2 5 2 4 2" xfId="36342" xr:uid="{F4D0830F-F553-4806-9162-43B3B236B64E}"/>
    <cellStyle name="Comma 2 3 2 2 5 2 5" xfId="14197" xr:uid="{B33A6747-1AA1-472C-AB07-2A759E5926A7}"/>
    <cellStyle name="Comma 2 3 2 2 5 2 5 2" xfId="36343" xr:uid="{79919322-3FA5-4C4A-A534-D66A977F7DCE}"/>
    <cellStyle name="Comma 2 3 2 2 5 2 6" xfId="55531" xr:uid="{3370D61E-DF5E-4CDC-A2AF-B5FDE13AB5CB}"/>
    <cellStyle name="Comma 2 3 2 2 5 2 7" xfId="36339" xr:uid="{E776C12E-E9D6-4E25-AB88-08D950D881E4}"/>
    <cellStyle name="Comma 2 3 2 2 5 2 8" xfId="14193" xr:uid="{9141FD12-602E-4256-99D5-C6D4B9AB549D}"/>
    <cellStyle name="Comma 2 3 2 2 5 3" xfId="14198" xr:uid="{24AC8FA4-A741-4266-BEF7-9922A18AA4CB}"/>
    <cellStyle name="Comma 2 3 2 2 5 3 2" xfId="36344" xr:uid="{CFEB55FC-A1DD-448B-84C6-C7913798E0C2}"/>
    <cellStyle name="Comma 2 3 2 2 5 4" xfId="14199" xr:uid="{B992DAA2-A19A-43E7-96BF-EF0392AF82AC}"/>
    <cellStyle name="Comma 2 3 2 2 5 4 2" xfId="36345" xr:uid="{4CEE7402-ACD9-4209-8AC7-F2219D2251CE}"/>
    <cellStyle name="Comma 2 3 2 2 5 5" xfId="14200" xr:uid="{BEB9CBBA-F675-4257-ADF6-14CFBB246699}"/>
    <cellStyle name="Comma 2 3 2 2 5 5 2" xfId="36346" xr:uid="{57EBE833-EEEA-4228-A071-B9D594832796}"/>
    <cellStyle name="Comma 2 3 2 2 5 6" xfId="14201" xr:uid="{5E1A7B3F-2A28-49D8-AD66-CDA5EA01BE27}"/>
    <cellStyle name="Comma 2 3 2 2 5 6 2" xfId="36347" xr:uid="{74874D78-397F-41BF-9E83-27E7B16BE853}"/>
    <cellStyle name="Comma 2 3 2 2 5 7" xfId="53543" xr:uid="{0FFB4CD0-A1C1-4B21-88C1-0E80975E9EC9}"/>
    <cellStyle name="Comma 2 3 2 2 5 8" xfId="36338" xr:uid="{39799C39-6FB7-4287-9CE0-8ED1D71B667F}"/>
    <cellStyle name="Comma 2 3 2 2 5 9" xfId="14192" xr:uid="{130ABF1F-5194-4BD3-A51F-D13615AD34F3}"/>
    <cellStyle name="Comma 2 3 2 2 6" xfId="4115" xr:uid="{7A95AC29-1633-4B3F-8251-7F5E4122ABE0}"/>
    <cellStyle name="Comma 2 3 2 2 6 2" xfId="14203" xr:uid="{5FE1C36F-82DB-4CBE-8D48-D8D0DF6DC3A6}"/>
    <cellStyle name="Comma 2 3 2 2 6 2 2" xfId="36349" xr:uid="{CD6EB565-63EE-40D9-B68D-8600D351BF26}"/>
    <cellStyle name="Comma 2 3 2 2 6 3" xfId="14204" xr:uid="{42645F42-82AE-4866-978D-C588F07BDC66}"/>
    <cellStyle name="Comma 2 3 2 2 6 3 2" xfId="36350" xr:uid="{10C20F56-5239-44A5-AE66-9B19D4A0492D}"/>
    <cellStyle name="Comma 2 3 2 2 6 4" xfId="14205" xr:uid="{06DC33FC-5AC3-41D9-A4C2-470CE1014796}"/>
    <cellStyle name="Comma 2 3 2 2 6 4 2" xfId="36351" xr:uid="{DB9702F0-469F-4CF3-B44A-7A2F50786671}"/>
    <cellStyle name="Comma 2 3 2 2 6 5" xfId="14206" xr:uid="{7F168D7C-CB0E-4F0F-902C-5E3C12CD8D6A}"/>
    <cellStyle name="Comma 2 3 2 2 6 5 2" xfId="36352" xr:uid="{CE14D7A7-2DE3-4D50-82E6-34462A405213}"/>
    <cellStyle name="Comma 2 3 2 2 6 6" xfId="54202" xr:uid="{17280880-B330-4B7D-8278-558641574F83}"/>
    <cellStyle name="Comma 2 3 2 2 6 7" xfId="36348" xr:uid="{84A9413D-F67C-40F2-9BD0-6B3666417DC3}"/>
    <cellStyle name="Comma 2 3 2 2 6 8" xfId="14202" xr:uid="{C0ECEB0A-2C74-446B-B1EC-2A257219E1E5}"/>
    <cellStyle name="Comma 2 3 2 2 7" xfId="1945" xr:uid="{FA563F89-C7D2-4BAD-B457-92CA00DA7CD0}"/>
    <cellStyle name="Comma 2 3 2 2 7 2" xfId="14208" xr:uid="{610AA0E6-65C5-411D-960D-2197018E8933}"/>
    <cellStyle name="Comma 2 3 2 2 7 2 2" xfId="36354" xr:uid="{93E69F0F-94DC-4A0F-9655-02DA0E0D9ABD}"/>
    <cellStyle name="Comma 2 3 2 2 7 3" xfId="14209" xr:uid="{B933F06E-4CA2-42FD-BD7E-EDE542CD71FE}"/>
    <cellStyle name="Comma 2 3 2 2 7 3 2" xfId="36355" xr:uid="{429C14B1-65CA-4AB2-9A85-A5C4BA1B7EA0}"/>
    <cellStyle name="Comma 2 3 2 2 7 4" xfId="14210" xr:uid="{01C0FA95-E2CF-465D-9B59-D0066491C926}"/>
    <cellStyle name="Comma 2 3 2 2 7 4 2" xfId="36356" xr:uid="{E7FF9119-2D66-4168-87F0-0C276BEE6F5E}"/>
    <cellStyle name="Comma 2 3 2 2 7 5" xfId="52034" xr:uid="{6F1B8DDD-CD88-414E-ADE6-3B3DF649BF14}"/>
    <cellStyle name="Comma 2 3 2 2 7 6" xfId="36353" xr:uid="{5BF4D060-F89F-4A89-B229-17B2454B958D}"/>
    <cellStyle name="Comma 2 3 2 2 7 7" xfId="14207" xr:uid="{221D689B-61D0-43B6-88B6-8FAD184FCBA2}"/>
    <cellStyle name="Comma 2 3 2 2 8" xfId="14211" xr:uid="{0471A1DE-23A5-47E7-8A2C-BEB855B1CFB9}"/>
    <cellStyle name="Comma 2 3 2 2 8 2" xfId="36357" xr:uid="{7DB013E2-BB9D-4787-9955-6B279049760C}"/>
    <cellStyle name="Comma 2 3 2 2 9" xfId="14212" xr:uid="{CECD77A2-E199-4248-BC3C-D1D491859D2C}"/>
    <cellStyle name="Comma 2 3 2 2 9 2" xfId="36358" xr:uid="{E74B107D-F502-4565-A8EE-08F83315CC44}"/>
    <cellStyle name="Comma 2 3 2 3" xfId="544" xr:uid="{125B8524-F4FD-49CC-A5D3-E6E02EFA381E}"/>
    <cellStyle name="Comma 2 3 2 3 10" xfId="36359" xr:uid="{3593A706-DEF4-43CE-B651-88D15284D993}"/>
    <cellStyle name="Comma 2 3 2 3 11" xfId="14213" xr:uid="{52973951-AD62-4EE8-B06D-9D0A5BD2ED68}"/>
    <cellStyle name="Comma 2 3 2 3 2" xfId="1049" xr:uid="{707948D8-8A43-475F-924B-872453DAF7C7}"/>
    <cellStyle name="Comma 2 3 2 3 2 2" xfId="4752" xr:uid="{6A90CE1B-C64A-4EEA-AAD2-040F7C10C5E6}"/>
    <cellStyle name="Comma 2 3 2 3 2 2 2" xfId="14216" xr:uid="{3C05585D-3E89-46B6-8703-2D695E1F4B1C}"/>
    <cellStyle name="Comma 2 3 2 3 2 2 2 2" xfId="36362" xr:uid="{5F6CA9C0-5766-41C3-8A62-383FF17906AF}"/>
    <cellStyle name="Comma 2 3 2 3 2 2 3" xfId="14217" xr:uid="{EC29601B-B285-4087-8CE1-5D6AD7C04B91}"/>
    <cellStyle name="Comma 2 3 2 3 2 2 3 2" xfId="36363" xr:uid="{CE04C6BE-06A1-48A1-A159-BFD00C7CBDEE}"/>
    <cellStyle name="Comma 2 3 2 3 2 2 4" xfId="14218" xr:uid="{CA955713-E7EE-40F2-A2DC-86404B51B2C8}"/>
    <cellStyle name="Comma 2 3 2 3 2 2 4 2" xfId="36364" xr:uid="{B02A7031-54D1-4D66-AC45-C9407723B233}"/>
    <cellStyle name="Comma 2 3 2 3 2 2 5" xfId="14219" xr:uid="{79E022B3-75C1-4302-887A-557F50E3492D}"/>
    <cellStyle name="Comma 2 3 2 3 2 2 5 2" xfId="36365" xr:uid="{D3532921-3FFD-460C-8B14-9192AB5BF4C4}"/>
    <cellStyle name="Comma 2 3 2 3 2 2 6" xfId="54839" xr:uid="{3C0A7A28-F098-4AFB-BA7F-7BA90117A1E0}"/>
    <cellStyle name="Comma 2 3 2 3 2 2 7" xfId="36361" xr:uid="{B99C3218-D5D4-4522-9E40-65DE46202FF2}"/>
    <cellStyle name="Comma 2 3 2 3 2 2 8" xfId="14215" xr:uid="{28B62AD6-50AE-4D71-905B-D89F04B83ACE}"/>
    <cellStyle name="Comma 2 3 2 3 2 3" xfId="3087" xr:uid="{9F8D4FDD-2855-4A20-B40D-20C8312DBEDA}"/>
    <cellStyle name="Comma 2 3 2 3 2 3 2" xfId="14221" xr:uid="{73357AEA-7741-456E-97F7-02E06B4D615F}"/>
    <cellStyle name="Comma 2 3 2 3 2 3 2 2" xfId="36367" xr:uid="{44AFBE36-4C8A-4E8E-BEF8-92FF5313D905}"/>
    <cellStyle name="Comma 2 3 2 3 2 3 3" xfId="14222" xr:uid="{03EEB63E-1B33-4B3A-8560-C6C35D0F91C1}"/>
    <cellStyle name="Comma 2 3 2 3 2 3 3 2" xfId="36368" xr:uid="{AE0BCB83-D196-44DC-92B7-EEA32190AB2E}"/>
    <cellStyle name="Comma 2 3 2 3 2 3 4" xfId="14223" xr:uid="{86002D86-83F0-4CC7-8A19-DFB5CFC0E476}"/>
    <cellStyle name="Comma 2 3 2 3 2 3 4 2" xfId="36369" xr:uid="{C58C288E-0584-405C-9561-0080985B6AC0}"/>
    <cellStyle name="Comma 2 3 2 3 2 3 5" xfId="53174" xr:uid="{8AC6F4CB-5BE6-4153-961B-85C5AC4DD9B3}"/>
    <cellStyle name="Comma 2 3 2 3 2 3 6" xfId="36366" xr:uid="{E4B9BC73-2B98-4236-BBB6-0907F805822B}"/>
    <cellStyle name="Comma 2 3 2 3 2 3 7" xfId="14220" xr:uid="{1D253AD2-E718-4F42-9862-6225959443B9}"/>
    <cellStyle name="Comma 2 3 2 3 2 4" xfId="14224" xr:uid="{52894111-98C3-4515-8B7A-D2DD1A6CC73F}"/>
    <cellStyle name="Comma 2 3 2 3 2 4 2" xfId="36370" xr:uid="{AF1A65C2-6E8A-4129-BE65-AB9F7394FA38}"/>
    <cellStyle name="Comma 2 3 2 3 2 5" xfId="14225" xr:uid="{090F4FD7-6CF5-4FE1-BB4A-C498B3CEF55B}"/>
    <cellStyle name="Comma 2 3 2 3 2 5 2" xfId="36371" xr:uid="{B2BB968B-D084-4675-AD94-96AE049CE6B4}"/>
    <cellStyle name="Comma 2 3 2 3 2 6" xfId="51141" xr:uid="{D0024E78-AF7D-44F2-9032-A8896D910106}"/>
    <cellStyle name="Comma 2 3 2 3 2 7" xfId="36360" xr:uid="{E7F2150B-9AAB-421A-AC30-9DECDDBD3EDE}"/>
    <cellStyle name="Comma 2 3 2 3 2 8" xfId="14214" xr:uid="{BBBFBCD9-EAD8-41A1-901F-FB98AEDDEA94}"/>
    <cellStyle name="Comma 2 3 2 3 3" xfId="1543" xr:uid="{378C4A51-FA3F-48F9-956F-06993CDF72A0}"/>
    <cellStyle name="Comma 2 3 2 3 3 2" xfId="5168" xr:uid="{53E6BC2F-07BC-4018-BE12-2A64A22836A1}"/>
    <cellStyle name="Comma 2 3 2 3 3 2 2" xfId="14228" xr:uid="{91F511D5-CCAC-4A62-9C39-44F133F9F8E0}"/>
    <cellStyle name="Comma 2 3 2 3 3 2 2 2" xfId="36374" xr:uid="{EC5DC330-2FB8-4FF1-969E-5016B5D61FC8}"/>
    <cellStyle name="Comma 2 3 2 3 3 2 3" xfId="14229" xr:uid="{FA8F4D7E-06EE-441B-9724-A2A1ABABB4C2}"/>
    <cellStyle name="Comma 2 3 2 3 3 2 3 2" xfId="36375" xr:uid="{5AF7588F-4844-4C46-8DA5-FF52BBBC5003}"/>
    <cellStyle name="Comma 2 3 2 3 3 2 4" xfId="14230" xr:uid="{AF98C86B-9D9C-4436-A054-D2A78FC59267}"/>
    <cellStyle name="Comma 2 3 2 3 3 2 4 2" xfId="36376" xr:uid="{983DFA6E-FC00-4062-868C-581C4F6E2EC2}"/>
    <cellStyle name="Comma 2 3 2 3 3 2 5" xfId="14231" xr:uid="{523961BE-10A6-4A07-B8A4-EFA7DDEB5844}"/>
    <cellStyle name="Comma 2 3 2 3 3 2 5 2" xfId="36377" xr:uid="{E6A0FC4F-D08E-4971-9D6B-75E129597EAA}"/>
    <cellStyle name="Comma 2 3 2 3 3 2 6" xfId="55255" xr:uid="{152B65A7-E755-4B30-86D9-352C6FA90C66}"/>
    <cellStyle name="Comma 2 3 2 3 3 2 7" xfId="36373" xr:uid="{B209F879-1767-479E-BE31-4F9C8739051C}"/>
    <cellStyle name="Comma 2 3 2 3 3 2 8" xfId="14227" xr:uid="{61532A5B-7060-4020-A316-4A9E9ED7C5EA}"/>
    <cellStyle name="Comma 2 3 2 3 3 3" xfId="2590" xr:uid="{C0C3833D-FB63-4D54-A698-559E4EBB3BB9}"/>
    <cellStyle name="Comma 2 3 2 3 3 3 2" xfId="14233" xr:uid="{9B7104DE-8430-41F1-8368-78DEDD97DB35}"/>
    <cellStyle name="Comma 2 3 2 3 3 3 2 2" xfId="36379" xr:uid="{30F0F0D4-3330-45F0-B070-D8848083A428}"/>
    <cellStyle name="Comma 2 3 2 3 3 3 3" xfId="14234" xr:uid="{9B6BF17A-FAAC-4E89-A5D5-ADB1A2716D4C}"/>
    <cellStyle name="Comma 2 3 2 3 3 3 3 2" xfId="36380" xr:uid="{56667EE1-1069-4200-83EB-6EC9B3958B3C}"/>
    <cellStyle name="Comma 2 3 2 3 3 3 4" xfId="14235" xr:uid="{95D2B45A-9F27-464C-8E03-0546ECF9E3D4}"/>
    <cellStyle name="Comma 2 3 2 3 3 3 4 2" xfId="36381" xr:uid="{942273F9-C372-4DF5-991B-4E6CB7529921}"/>
    <cellStyle name="Comma 2 3 2 3 3 3 5" xfId="52678" xr:uid="{F0F22BD5-6F92-4BF0-976E-3975613A84C5}"/>
    <cellStyle name="Comma 2 3 2 3 3 3 6" xfId="36378" xr:uid="{F0FC1D30-BD50-48D4-8F92-C3A4E6C46B3F}"/>
    <cellStyle name="Comma 2 3 2 3 3 3 7" xfId="14232" xr:uid="{04D9656B-F2C4-42CE-AF7A-2AAE989329E6}"/>
    <cellStyle name="Comma 2 3 2 3 3 4" xfId="14236" xr:uid="{BA94E0C2-36C2-4048-8145-2260247F4504}"/>
    <cellStyle name="Comma 2 3 2 3 3 4 2" xfId="36382" xr:uid="{93AC3920-8E7A-47A3-A36D-C9CFB47D540D}"/>
    <cellStyle name="Comma 2 3 2 3 3 5" xfId="14237" xr:uid="{C34B70A3-BE12-4D4A-B792-543DABA4BF8A}"/>
    <cellStyle name="Comma 2 3 2 3 3 5 2" xfId="36383" xr:uid="{EDF36262-A65C-4124-A7A9-4FAB4E4094CC}"/>
    <cellStyle name="Comma 2 3 2 3 3 6" xfId="51635" xr:uid="{EC07B996-8A3F-4AE8-83D3-E1A087B708FA}"/>
    <cellStyle name="Comma 2 3 2 3 3 7" xfId="36372" xr:uid="{6C724DEA-59E7-4A3C-A7D8-CB42F1E3EFDA}"/>
    <cellStyle name="Comma 2 3 2 3 3 8" xfId="14226" xr:uid="{A57A6F77-6C97-45DD-8EB5-F5E6D823B51F}"/>
    <cellStyle name="Comma 2 3 2 3 4" xfId="3582" xr:uid="{BF9D723E-FC6B-43C4-89E1-EE9B5B9F3E7B}"/>
    <cellStyle name="Comma 2 3 2 3 4 2" xfId="5536" xr:uid="{F07D1164-06E0-4CCD-8D86-918619B7B03A}"/>
    <cellStyle name="Comma 2 3 2 3 4 2 2" xfId="14240" xr:uid="{918DBF56-6794-4BAC-9A01-54DC996C889B}"/>
    <cellStyle name="Comma 2 3 2 3 4 2 2 2" xfId="36386" xr:uid="{27F91CA5-F390-4A01-89E8-7A5301B876CB}"/>
    <cellStyle name="Comma 2 3 2 3 4 2 3" xfId="14241" xr:uid="{B1E1A4EF-9561-483D-BAD8-15329BA9E23C}"/>
    <cellStyle name="Comma 2 3 2 3 4 2 3 2" xfId="36387" xr:uid="{104C137D-040B-445A-9D7D-0CAE88703ADD}"/>
    <cellStyle name="Comma 2 3 2 3 4 2 4" xfId="14242" xr:uid="{060AFB05-B72E-42C5-92FB-27772669DC22}"/>
    <cellStyle name="Comma 2 3 2 3 4 2 4 2" xfId="36388" xr:uid="{6553293E-303C-4C21-B12A-A2DB0389726B}"/>
    <cellStyle name="Comma 2 3 2 3 4 2 5" xfId="14243" xr:uid="{75DAC69C-FF17-4DAB-9058-2AC82BC3C186}"/>
    <cellStyle name="Comma 2 3 2 3 4 2 5 2" xfId="36389" xr:uid="{D7571F27-BB36-4737-A228-047A6F87CE73}"/>
    <cellStyle name="Comma 2 3 2 3 4 2 6" xfId="55623" xr:uid="{BD7F4F23-B984-4E2C-9E32-9F34203DE609}"/>
    <cellStyle name="Comma 2 3 2 3 4 2 7" xfId="36385" xr:uid="{0F9CDB53-184E-4CE5-B434-936F21469DFE}"/>
    <cellStyle name="Comma 2 3 2 3 4 2 8" xfId="14239" xr:uid="{CAAD2F10-7EA6-48CE-A122-EA6EEE21DE0F}"/>
    <cellStyle name="Comma 2 3 2 3 4 3" xfId="14244" xr:uid="{95C66A56-6761-4BB7-BA13-D6476B714039}"/>
    <cellStyle name="Comma 2 3 2 3 4 3 2" xfId="36390" xr:uid="{E3761D23-57BA-45C2-A738-2E2D2091D0E5}"/>
    <cellStyle name="Comma 2 3 2 3 4 4" xfId="14245" xr:uid="{2231A440-F3ED-4FBD-B98C-5B05D38E8C78}"/>
    <cellStyle name="Comma 2 3 2 3 4 4 2" xfId="36391" xr:uid="{B667BBEF-0084-4BE6-9249-919190919E85}"/>
    <cellStyle name="Comma 2 3 2 3 4 5" xfId="14246" xr:uid="{444192EF-4F9A-432D-BE14-AFA0945B463C}"/>
    <cellStyle name="Comma 2 3 2 3 4 5 2" xfId="36392" xr:uid="{8CAEA4C1-7DA4-4BEE-BA07-ECB589C60CD6}"/>
    <cellStyle name="Comma 2 3 2 3 4 6" xfId="14247" xr:uid="{0C121122-DCED-4B2C-B6AB-2725902EBA36}"/>
    <cellStyle name="Comma 2 3 2 3 4 6 2" xfId="36393" xr:uid="{D87A2CC0-7C05-4A93-A305-D34933E706A6}"/>
    <cellStyle name="Comma 2 3 2 3 4 7" xfId="53669" xr:uid="{10E6B769-A304-4C37-BA65-C1BE0F3EDE0B}"/>
    <cellStyle name="Comma 2 3 2 3 4 8" xfId="36384" xr:uid="{15361B74-9AA4-4D63-B78C-3492FAED9848}"/>
    <cellStyle name="Comma 2 3 2 3 4 9" xfId="14238" xr:uid="{6BC2FE24-9563-4218-8B7D-F54B9C1D645A}"/>
    <cellStyle name="Comma 2 3 2 3 5" xfId="4255" xr:uid="{934E723C-CD11-42EB-9EF5-A9B89661B0B8}"/>
    <cellStyle name="Comma 2 3 2 3 5 2" xfId="14249" xr:uid="{6DD6E464-1983-4A80-8CA8-9A97C9B19FEB}"/>
    <cellStyle name="Comma 2 3 2 3 5 2 2" xfId="36395" xr:uid="{524C601E-7F93-4394-8086-1B6702669CBB}"/>
    <cellStyle name="Comma 2 3 2 3 5 3" xfId="14250" xr:uid="{A141301D-B052-4D2F-8231-660A961E608B}"/>
    <cellStyle name="Comma 2 3 2 3 5 3 2" xfId="36396" xr:uid="{FA21A3C8-F334-4582-9972-F91AB1374636}"/>
    <cellStyle name="Comma 2 3 2 3 5 4" xfId="14251" xr:uid="{07B392A7-673E-4305-B609-63A3D03C10F1}"/>
    <cellStyle name="Comma 2 3 2 3 5 4 2" xfId="36397" xr:uid="{DF4F7FE1-0645-43BF-A36D-0F032F6A5C1E}"/>
    <cellStyle name="Comma 2 3 2 3 5 5" xfId="14252" xr:uid="{5B6D61E8-3ACA-4F4B-A883-9BD025A13631}"/>
    <cellStyle name="Comma 2 3 2 3 5 5 2" xfId="36398" xr:uid="{8091F2E1-7CD8-4CE7-9F46-7FF432F0B8BC}"/>
    <cellStyle name="Comma 2 3 2 3 5 6" xfId="54342" xr:uid="{C07CE6E7-3F4C-43FA-8F7E-C9E92CF0FF15}"/>
    <cellStyle name="Comma 2 3 2 3 5 7" xfId="36394" xr:uid="{2C8EF76A-FF34-4157-A82E-4B24FFDF0A76}"/>
    <cellStyle name="Comma 2 3 2 3 5 8" xfId="14248" xr:uid="{729FDA72-8AA4-4F56-9173-5F360F001424}"/>
    <cellStyle name="Comma 2 3 2 3 6" xfId="2069" xr:uid="{D9E441DC-8ADA-4908-9CC1-FA9A2A950254}"/>
    <cellStyle name="Comma 2 3 2 3 6 2" xfId="14254" xr:uid="{9BED6775-4511-4A81-8B7A-129A29BBEA76}"/>
    <cellStyle name="Comma 2 3 2 3 6 2 2" xfId="36400" xr:uid="{600CA148-C24C-4A36-B792-2A2A2032199C}"/>
    <cellStyle name="Comma 2 3 2 3 6 3" xfId="14255" xr:uid="{05D6A694-9CF6-4ED9-8A7D-11258FE5953B}"/>
    <cellStyle name="Comma 2 3 2 3 6 3 2" xfId="36401" xr:uid="{4E2543C0-0487-44AE-8F8C-27258B8DD0E4}"/>
    <cellStyle name="Comma 2 3 2 3 6 4" xfId="14256" xr:uid="{9A975CBC-2065-49EB-9DED-5508DEFEC910}"/>
    <cellStyle name="Comma 2 3 2 3 6 4 2" xfId="36402" xr:uid="{AA2653A8-F261-48D9-BB74-4DCC612F4799}"/>
    <cellStyle name="Comma 2 3 2 3 6 5" xfId="52158" xr:uid="{83AC01F4-977F-4C73-876F-9C96C0AC686D}"/>
    <cellStyle name="Comma 2 3 2 3 6 6" xfId="36399" xr:uid="{1CA24B82-E741-4CEB-A807-E45F6113BC47}"/>
    <cellStyle name="Comma 2 3 2 3 6 7" xfId="14253" xr:uid="{F8A21D17-C661-43C1-B98F-0494F230908D}"/>
    <cellStyle name="Comma 2 3 2 3 7" xfId="14257" xr:uid="{F64AAF8D-45DD-4DF9-8987-6A109DAE01CF}"/>
    <cellStyle name="Comma 2 3 2 3 7 2" xfId="36403" xr:uid="{FA340CAB-0953-4EFC-A5EF-8465C9065A5A}"/>
    <cellStyle name="Comma 2 3 2 3 8" xfId="14258" xr:uid="{33C307EC-8F7B-40C3-8ECD-C8AF8FFDE028}"/>
    <cellStyle name="Comma 2 3 2 3 8 2" xfId="36404" xr:uid="{D01473DC-19B7-480A-91D0-1816FAD24ADA}"/>
    <cellStyle name="Comma 2 3 2 3 9" xfId="50638" xr:uid="{5125440F-B573-4026-A99F-1969DF5CE37F}"/>
    <cellStyle name="Comma 2 3 2 4" xfId="801" xr:uid="{7A888FCF-C0C7-40B6-A4AC-420D3F576628}"/>
    <cellStyle name="Comma 2 3 2 4 2" xfId="4504" xr:uid="{781C915B-39E6-4981-AD86-F87868FD42FC}"/>
    <cellStyle name="Comma 2 3 2 4 2 2" xfId="14261" xr:uid="{0BE3C18C-5C3E-4C82-9679-BAA5770799E9}"/>
    <cellStyle name="Comma 2 3 2 4 2 2 2" xfId="36407" xr:uid="{D3077AED-384B-474A-AE14-28580BB972D0}"/>
    <cellStyle name="Comma 2 3 2 4 2 3" xfId="14262" xr:uid="{CA214065-17E8-4785-BBAA-2A5283777E0D}"/>
    <cellStyle name="Comma 2 3 2 4 2 3 2" xfId="36408" xr:uid="{9A543110-5902-4201-B4A4-C99E3254788B}"/>
    <cellStyle name="Comma 2 3 2 4 2 4" xfId="14263" xr:uid="{21740D4D-2739-44D2-8153-59FB44D13615}"/>
    <cellStyle name="Comma 2 3 2 4 2 4 2" xfId="36409" xr:uid="{FD26A369-FBE5-4C15-B2EE-7CC1B26202E7}"/>
    <cellStyle name="Comma 2 3 2 4 2 5" xfId="14264" xr:uid="{667A3599-6D2F-4CFE-89A4-72531D304BFC}"/>
    <cellStyle name="Comma 2 3 2 4 2 5 2" xfId="36410" xr:uid="{B3D9F13F-4BB7-46E3-90B8-DF215D461FC2}"/>
    <cellStyle name="Comma 2 3 2 4 2 6" xfId="54591" xr:uid="{A9311DE6-80AC-4D80-BAC3-FAC51C404DCC}"/>
    <cellStyle name="Comma 2 3 2 4 2 7" xfId="36406" xr:uid="{8A4DC196-02C3-4368-87CC-A21BC1F3CCC2}"/>
    <cellStyle name="Comma 2 3 2 4 2 8" xfId="14260" xr:uid="{41200CAD-5446-408F-A18E-C5FEA78307DE}"/>
    <cellStyle name="Comma 2 3 2 4 3" xfId="2839" xr:uid="{A199EA13-6FE9-4D52-9783-85B81599469C}"/>
    <cellStyle name="Comma 2 3 2 4 3 2" xfId="14266" xr:uid="{C6F5D85D-F020-46EF-B40C-1EB98EA365A2}"/>
    <cellStyle name="Comma 2 3 2 4 3 2 2" xfId="36412" xr:uid="{2CE7EF9E-E892-4269-85BF-4C816476B71E}"/>
    <cellStyle name="Comma 2 3 2 4 3 3" xfId="14267" xr:uid="{7C7FB9C4-1BD3-4E02-8E8F-50289DF3C251}"/>
    <cellStyle name="Comma 2 3 2 4 3 3 2" xfId="36413" xr:uid="{157349F3-3FB9-467D-891A-7FCCF585660E}"/>
    <cellStyle name="Comma 2 3 2 4 3 4" xfId="14268" xr:uid="{072BFC08-184C-4AAF-AE74-ED9DF3B82716}"/>
    <cellStyle name="Comma 2 3 2 4 3 4 2" xfId="36414" xr:uid="{B2841EAA-BB5B-4EFB-8DC2-A62C60D1A745}"/>
    <cellStyle name="Comma 2 3 2 4 3 5" xfId="52926" xr:uid="{F9424BBE-0B32-43A4-883D-5517A75ED1F3}"/>
    <cellStyle name="Comma 2 3 2 4 3 6" xfId="36411" xr:uid="{CB82DDA4-224C-4F64-8A6B-6682B41F608E}"/>
    <cellStyle name="Comma 2 3 2 4 3 7" xfId="14265" xr:uid="{9D9FF21B-B114-4F50-9F96-2ED828BD65F4}"/>
    <cellStyle name="Comma 2 3 2 4 4" xfId="14269" xr:uid="{BE6BA41B-80AA-4C23-90CC-5A5D5AE98C4D}"/>
    <cellStyle name="Comma 2 3 2 4 4 2" xfId="36415" xr:uid="{827EE68E-8348-4BFB-BE19-6236C0C85460}"/>
    <cellStyle name="Comma 2 3 2 4 5" xfId="14270" xr:uid="{6EFDF255-0E90-4211-8BD7-DC81E74CC46B}"/>
    <cellStyle name="Comma 2 3 2 4 5 2" xfId="36416" xr:uid="{29474312-CD84-45E2-971D-71F3C4FB0D00}"/>
    <cellStyle name="Comma 2 3 2 4 6" xfId="50893" xr:uid="{3DD8D6F7-0903-4E95-965B-2EFA2C6A309E}"/>
    <cellStyle name="Comma 2 3 2 4 7" xfId="36405" xr:uid="{86DA4777-8228-4973-B41F-C72C2B51021F}"/>
    <cellStyle name="Comma 2 3 2 4 8" xfId="14259" xr:uid="{7C57EEBD-B1E2-4688-AD92-5A6C47B00CBF}"/>
    <cellStyle name="Comma 2 3 2 5" xfId="1296" xr:uid="{B21F6023-94CF-4C76-9D19-40CBC6C91EB1}"/>
    <cellStyle name="Comma 2 3 2 5 2" xfId="4985" xr:uid="{6AFF40D3-6418-4CD2-8191-38599DC08F1A}"/>
    <cellStyle name="Comma 2 3 2 5 2 2" xfId="14273" xr:uid="{2832D3A3-9A8E-4974-B311-D650719208DA}"/>
    <cellStyle name="Comma 2 3 2 5 2 2 2" xfId="36419" xr:uid="{B7992309-DDD9-4941-B812-5F25075C30DF}"/>
    <cellStyle name="Comma 2 3 2 5 2 3" xfId="14274" xr:uid="{6E8F60CE-445A-47B3-9785-719C4DC0C43D}"/>
    <cellStyle name="Comma 2 3 2 5 2 3 2" xfId="36420" xr:uid="{CE01599F-974A-46C8-B8F4-CD3B76DDADB9}"/>
    <cellStyle name="Comma 2 3 2 5 2 4" xfId="14275" xr:uid="{8217FA1E-D357-4A5A-836F-E3F565354A15}"/>
    <cellStyle name="Comma 2 3 2 5 2 4 2" xfId="36421" xr:uid="{30F9D086-C002-403A-9531-8AC82314315C}"/>
    <cellStyle name="Comma 2 3 2 5 2 5" xfId="14276" xr:uid="{8B51D46D-888B-462C-A7C4-31D3F7CEB570}"/>
    <cellStyle name="Comma 2 3 2 5 2 5 2" xfId="36422" xr:uid="{C58A1840-CEC4-4721-B7B3-D1112DB41F03}"/>
    <cellStyle name="Comma 2 3 2 5 2 6" xfId="55072" xr:uid="{C657B037-3354-4D0E-8E12-AC24946D068E}"/>
    <cellStyle name="Comma 2 3 2 5 2 7" xfId="36418" xr:uid="{A0FED599-77D1-42D5-B133-6BFA683E7D38}"/>
    <cellStyle name="Comma 2 3 2 5 2 8" xfId="14272" xr:uid="{385D55F4-BB0F-441C-A9BB-7DF1B26BA0CF}"/>
    <cellStyle name="Comma 2 3 2 5 3" xfId="2341" xr:uid="{89226819-A697-457A-BC75-439D567563CB}"/>
    <cellStyle name="Comma 2 3 2 5 3 2" xfId="14278" xr:uid="{F9B8052B-804F-4253-8D45-66B2DF107FFB}"/>
    <cellStyle name="Comma 2 3 2 5 3 2 2" xfId="36424" xr:uid="{DF54DACC-24FF-48D0-8616-49B0E2956E5C}"/>
    <cellStyle name="Comma 2 3 2 5 3 3" xfId="14279" xr:uid="{D5F84DE5-9BFC-4E51-8B0C-8005D6F97732}"/>
    <cellStyle name="Comma 2 3 2 5 3 3 2" xfId="36425" xr:uid="{FEF35859-23CD-4C76-A0D0-46D26CC05C61}"/>
    <cellStyle name="Comma 2 3 2 5 3 4" xfId="14280" xr:uid="{EE0AF4D7-75CE-4D44-9F46-3B27E7AC3243}"/>
    <cellStyle name="Comma 2 3 2 5 3 4 2" xfId="36426" xr:uid="{2FC7C119-5524-42BB-A735-CBD2942B634E}"/>
    <cellStyle name="Comma 2 3 2 5 3 5" xfId="52429" xr:uid="{F517F510-1625-44A3-99B6-D55C57CD0B54}"/>
    <cellStyle name="Comma 2 3 2 5 3 6" xfId="36423" xr:uid="{ABC1B591-A007-4903-9764-AF73B57B4E45}"/>
    <cellStyle name="Comma 2 3 2 5 3 7" xfId="14277" xr:uid="{B7695A1C-8B30-4DA3-9ECE-28A676634E41}"/>
    <cellStyle name="Comma 2 3 2 5 4" xfId="14281" xr:uid="{FF2E0CF4-575D-4797-9F59-17EE90458938}"/>
    <cellStyle name="Comma 2 3 2 5 4 2" xfId="36427" xr:uid="{7D8F9773-8AB7-473D-8023-13687C55C01E}"/>
    <cellStyle name="Comma 2 3 2 5 5" xfId="14282" xr:uid="{7BF5AB4A-7E45-42A7-A2D8-BD374A81E9D3}"/>
    <cellStyle name="Comma 2 3 2 5 5 2" xfId="36428" xr:uid="{2A156C77-95BF-4555-BE87-83648DE5CED1}"/>
    <cellStyle name="Comma 2 3 2 5 6" xfId="51388" xr:uid="{6AA6D994-7501-4376-B656-AC38D80496B1}"/>
    <cellStyle name="Comma 2 3 2 5 7" xfId="36417" xr:uid="{B40A532F-AB24-4F91-9FBD-B6F7013F6B19}"/>
    <cellStyle name="Comma 2 3 2 5 8" xfId="14271" xr:uid="{E863D44E-D85E-4614-952B-BFEC437E5DA2}"/>
    <cellStyle name="Comma 2 3 2 6" xfId="3333" xr:uid="{263D2422-AF28-406B-8F5E-4E4C80FA08DE}"/>
    <cellStyle name="Comma 2 3 2 6 2" xfId="5352" xr:uid="{F4AE0C05-B90D-4AE3-9EF1-3B8F8A1A948E}"/>
    <cellStyle name="Comma 2 3 2 6 2 2" xfId="14285" xr:uid="{747E2820-85BD-4886-B320-D2DE66A9F166}"/>
    <cellStyle name="Comma 2 3 2 6 2 2 2" xfId="36431" xr:uid="{9A90CCF8-0F95-4E41-80DB-2D238DF231C0}"/>
    <cellStyle name="Comma 2 3 2 6 2 3" xfId="14286" xr:uid="{50C3CFAA-D47E-4388-8039-012DD4F9C9D1}"/>
    <cellStyle name="Comma 2 3 2 6 2 3 2" xfId="36432" xr:uid="{825701BA-A09E-43DF-AD00-975A4E43B159}"/>
    <cellStyle name="Comma 2 3 2 6 2 4" xfId="14287" xr:uid="{EBD0668C-EFC5-48D8-B33E-18735DF897F5}"/>
    <cellStyle name="Comma 2 3 2 6 2 4 2" xfId="36433" xr:uid="{43BD9FC7-D596-4A26-823B-489E94C689ED}"/>
    <cellStyle name="Comma 2 3 2 6 2 5" xfId="14288" xr:uid="{796C064E-9DB7-4ED1-A289-079A6D6BD22F}"/>
    <cellStyle name="Comma 2 3 2 6 2 5 2" xfId="36434" xr:uid="{B2957492-BAFA-471C-990A-7FB85CD31B62}"/>
    <cellStyle name="Comma 2 3 2 6 2 6" xfId="55439" xr:uid="{17862628-1065-475F-B9DE-1929C63A27B0}"/>
    <cellStyle name="Comma 2 3 2 6 2 7" xfId="36430" xr:uid="{A5292BD2-4AC2-465C-A4F1-8445FE594D11}"/>
    <cellStyle name="Comma 2 3 2 6 2 8" xfId="14284" xr:uid="{F5B35638-92AB-4661-854C-C7A94EB6D299}"/>
    <cellStyle name="Comma 2 3 2 6 3" xfId="14289" xr:uid="{2C049FBA-89C5-4732-A1BC-26D4C6AB400C}"/>
    <cellStyle name="Comma 2 3 2 6 3 2" xfId="36435" xr:uid="{956C4700-07CE-4393-87BA-FE78EEAA3417}"/>
    <cellStyle name="Comma 2 3 2 6 4" xfId="14290" xr:uid="{3779D5A6-C67E-48C3-8173-BCAF58940FAD}"/>
    <cellStyle name="Comma 2 3 2 6 4 2" xfId="36436" xr:uid="{FE1BB4BE-1519-4C13-834F-C8AF5452842D}"/>
    <cellStyle name="Comma 2 3 2 6 5" xfId="14291" xr:uid="{2C0767D9-3A47-4FBB-A95C-EC6F02FE7037}"/>
    <cellStyle name="Comma 2 3 2 6 5 2" xfId="36437" xr:uid="{5D9D5E49-0271-4F30-8336-C7538F052274}"/>
    <cellStyle name="Comma 2 3 2 6 6" xfId="14292" xr:uid="{AC80CCB5-D8DA-4DAA-931D-1401CFC44F14}"/>
    <cellStyle name="Comma 2 3 2 6 6 2" xfId="36438" xr:uid="{2916A839-5C93-4A52-B1FD-D41D06B0D70B}"/>
    <cellStyle name="Comma 2 3 2 6 7" xfId="53420" xr:uid="{7DD4A1F8-31C4-48BE-9ACB-B449F2247D68}"/>
    <cellStyle name="Comma 2 3 2 6 8" xfId="36429" xr:uid="{D11AFE1D-7EE5-4DA1-8468-58AA6ED3747D}"/>
    <cellStyle name="Comma 2 3 2 6 9" xfId="14283" xr:uid="{58BBDF6F-ACD6-4889-9E87-3BDB21E467A2}"/>
    <cellStyle name="Comma 2 3 2 7" xfId="3931" xr:uid="{4DDA4358-3EE2-4F1E-96F4-D7BBD350DDAF}"/>
    <cellStyle name="Comma 2 3 2 7 2" xfId="14294" xr:uid="{F69B141E-FEB1-49EA-AA54-FA9C057E5B2E}"/>
    <cellStyle name="Comma 2 3 2 7 2 2" xfId="36440" xr:uid="{3E117E83-7B47-4829-AFD3-FF6A5D74B93D}"/>
    <cellStyle name="Comma 2 3 2 7 3" xfId="14295" xr:uid="{8F1808F0-B55B-4DF2-8AAE-BB0DF9646E69}"/>
    <cellStyle name="Comma 2 3 2 7 3 2" xfId="36441" xr:uid="{EB14C68D-F509-4E54-B76E-CDE8CB8D2DB7}"/>
    <cellStyle name="Comma 2 3 2 7 4" xfId="14296" xr:uid="{8CC23B02-93BF-46F9-BD81-BDB0B496EC1F}"/>
    <cellStyle name="Comma 2 3 2 7 4 2" xfId="36442" xr:uid="{37092569-1E08-4F8B-8343-712B976340AE}"/>
    <cellStyle name="Comma 2 3 2 7 5" xfId="14297" xr:uid="{926CB2DB-4DAC-4B8E-B874-8309E9B88904}"/>
    <cellStyle name="Comma 2 3 2 7 5 2" xfId="36443" xr:uid="{66DFC9C1-13ED-4379-8B06-CD7BA5C67265}"/>
    <cellStyle name="Comma 2 3 2 7 6" xfId="54018" xr:uid="{BBD159B1-46A6-4536-9C7F-0EECF9921C0D}"/>
    <cellStyle name="Comma 2 3 2 7 7" xfId="36439" xr:uid="{A8F00BCB-3C69-4907-A90F-2CB0F2D36AE6}"/>
    <cellStyle name="Comma 2 3 2 7 8" xfId="14293" xr:uid="{291C233F-C36F-437B-A3F8-DD6306A06ABC}"/>
    <cellStyle name="Comma 2 3 2 8" xfId="1821" xr:uid="{4CBDB808-73F4-4A90-BE27-129C96FB82B1}"/>
    <cellStyle name="Comma 2 3 2 8 2" xfId="14299" xr:uid="{3C4CAA83-CDF6-400B-AEF1-8E34BF331AF6}"/>
    <cellStyle name="Comma 2 3 2 8 2 2" xfId="36445" xr:uid="{72DC68F3-0FC6-4FBB-B144-57C782485C6F}"/>
    <cellStyle name="Comma 2 3 2 8 3" xfId="14300" xr:uid="{5AF79D1C-383D-4640-9AE1-07F2C719D42F}"/>
    <cellStyle name="Comma 2 3 2 8 3 2" xfId="36446" xr:uid="{D9F735FC-83D7-4078-8A17-C243FCD48E28}"/>
    <cellStyle name="Comma 2 3 2 8 4" xfId="14301" xr:uid="{B1163BA5-7232-4F81-9095-2BA5AC9AC019}"/>
    <cellStyle name="Comma 2 3 2 8 4 2" xfId="36447" xr:uid="{F6CAAC17-82FE-4D4E-BC31-18409DF254D8}"/>
    <cellStyle name="Comma 2 3 2 8 5" xfId="51910" xr:uid="{86E00657-22CB-445F-9544-9ADBC2E563FA}"/>
    <cellStyle name="Comma 2 3 2 8 6" xfId="36444" xr:uid="{29FCD042-5757-42FC-8BFB-AE99DFE76AB4}"/>
    <cellStyle name="Comma 2 3 2 8 7" xfId="14298" xr:uid="{58543400-8D61-4ABC-85B7-739035076B66}"/>
    <cellStyle name="Comma 2 3 2 9" xfId="14302" xr:uid="{45568163-9624-4D08-88C7-666C134D6326}"/>
    <cellStyle name="Comma 2 3 2 9 2" xfId="36448" xr:uid="{CA00B965-7504-45FB-90DE-A85165E3007D}"/>
    <cellStyle name="Comma 2 3 3" xfId="308" xr:uid="{0B8AA5A2-6ECB-4384-AE8F-1EEFE912764C}"/>
    <cellStyle name="Comma 2 3 3 10" xfId="50404" xr:uid="{7B10FC2D-4848-4359-ACA4-160EBEFE1AE4}"/>
    <cellStyle name="Comma 2 3 3 11" xfId="36449" xr:uid="{9C63F131-EEF2-4969-800A-C4855BFC4858}"/>
    <cellStyle name="Comma 2 3 3 12" xfId="14303" xr:uid="{A95C5F23-68C3-459E-9CFF-791BF8068D1F}"/>
    <cellStyle name="Comma 2 3 3 2" xfId="603" xr:uid="{87EC4BF2-87C1-402E-BAC9-BF8620B360DA}"/>
    <cellStyle name="Comma 2 3 3 2 10" xfId="36450" xr:uid="{4D43D0AA-1640-44FF-982C-A8D81312602F}"/>
    <cellStyle name="Comma 2 3 3 2 11" xfId="14304" xr:uid="{2B099FBE-5FDA-44F7-8C65-F873B244C64C}"/>
    <cellStyle name="Comma 2 3 3 2 2" xfId="1108" xr:uid="{A6F8D4F6-D135-49D0-887F-ED5247B6A274}"/>
    <cellStyle name="Comma 2 3 3 2 2 2" xfId="4811" xr:uid="{963A5646-F33F-46CD-B55E-DBA311D30212}"/>
    <cellStyle name="Comma 2 3 3 2 2 2 2" xfId="14307" xr:uid="{D37883C9-A330-4BA3-9113-ADF55994F201}"/>
    <cellStyle name="Comma 2 3 3 2 2 2 2 2" xfId="36453" xr:uid="{F9E8BAE9-00B8-42E2-B0EE-6B567A397D92}"/>
    <cellStyle name="Comma 2 3 3 2 2 2 3" xfId="14308" xr:uid="{492DC59A-1F1D-4586-9526-6D30113B6B5A}"/>
    <cellStyle name="Comma 2 3 3 2 2 2 3 2" xfId="36454" xr:uid="{067FE010-31E8-4567-9C49-1A09A5BFC065}"/>
    <cellStyle name="Comma 2 3 3 2 2 2 4" xfId="14309" xr:uid="{736D0B63-9465-453C-BE73-52C6FC47A86F}"/>
    <cellStyle name="Comma 2 3 3 2 2 2 4 2" xfId="36455" xr:uid="{D0A8D9E6-7311-4557-8D63-585F52B49B99}"/>
    <cellStyle name="Comma 2 3 3 2 2 2 5" xfId="14310" xr:uid="{23F67176-AA0C-4AF3-A1CC-258D0FF0D503}"/>
    <cellStyle name="Comma 2 3 3 2 2 2 5 2" xfId="36456" xr:uid="{F790F279-E8E3-42E0-91D8-2C5E034F2D3E}"/>
    <cellStyle name="Comma 2 3 3 2 2 2 6" xfId="54898" xr:uid="{00B7140F-2360-4C18-B161-A668223D8734}"/>
    <cellStyle name="Comma 2 3 3 2 2 2 7" xfId="36452" xr:uid="{CC8FFE26-D498-4214-BF25-8A595D8EDC2C}"/>
    <cellStyle name="Comma 2 3 3 2 2 2 8" xfId="14306" xr:uid="{94CDEDA5-3F8C-4677-B2D7-B485DB528797}"/>
    <cellStyle name="Comma 2 3 3 2 2 3" xfId="3146" xr:uid="{7DD12324-6A84-4815-877B-AA63DC24FCD2}"/>
    <cellStyle name="Comma 2 3 3 2 2 3 2" xfId="14312" xr:uid="{339B39D8-94FD-4BBC-B20D-0773E22607CE}"/>
    <cellStyle name="Comma 2 3 3 2 2 3 2 2" xfId="36458" xr:uid="{9C8B8A1A-C01F-4BFA-A6E4-AD39FF52D7E6}"/>
    <cellStyle name="Comma 2 3 3 2 2 3 3" xfId="14313" xr:uid="{04813E79-ED46-4C86-A590-6F601E7BE871}"/>
    <cellStyle name="Comma 2 3 3 2 2 3 3 2" xfId="36459" xr:uid="{812EC53C-2E59-4C52-925F-05706384424C}"/>
    <cellStyle name="Comma 2 3 3 2 2 3 4" xfId="14314" xr:uid="{3527892F-F743-41E0-B91E-F59DCD13E698}"/>
    <cellStyle name="Comma 2 3 3 2 2 3 4 2" xfId="36460" xr:uid="{8D474BC9-E7F5-4892-AB37-17AA52015480}"/>
    <cellStyle name="Comma 2 3 3 2 2 3 5" xfId="53233" xr:uid="{9E11A720-A67D-4832-AF02-E7470A46A85F}"/>
    <cellStyle name="Comma 2 3 3 2 2 3 6" xfId="36457" xr:uid="{C9D70EA3-4F9A-4006-9360-5D69ACB0F462}"/>
    <cellStyle name="Comma 2 3 3 2 2 3 7" xfId="14311" xr:uid="{25FA9DD3-294F-4FA9-80BB-DC936B518E65}"/>
    <cellStyle name="Comma 2 3 3 2 2 4" xfId="14315" xr:uid="{CE63919B-05DA-404C-B734-3583AC8E06C6}"/>
    <cellStyle name="Comma 2 3 3 2 2 4 2" xfId="36461" xr:uid="{D98AE48D-1C1D-407B-B93D-F19A8CDEA181}"/>
    <cellStyle name="Comma 2 3 3 2 2 5" xfId="14316" xr:uid="{4CAA6794-D688-4148-BDCB-E30EA38B12AF}"/>
    <cellStyle name="Comma 2 3 3 2 2 5 2" xfId="36462" xr:uid="{E0D778CE-DDCD-4ED1-BF07-5E410079890A}"/>
    <cellStyle name="Comma 2 3 3 2 2 6" xfId="51200" xr:uid="{00F09EE8-6CDF-4F0B-AA0F-F42527A21EB3}"/>
    <cellStyle name="Comma 2 3 3 2 2 7" xfId="36451" xr:uid="{E7ED324D-080A-43FB-B175-E00B52DBC274}"/>
    <cellStyle name="Comma 2 3 3 2 2 8" xfId="14305" xr:uid="{51DA1042-BC9E-4F06-A933-C6FAD833B99F}"/>
    <cellStyle name="Comma 2 3 3 2 3" xfId="1602" xr:uid="{7C6C646C-93A5-4688-82E5-765A8328D36D}"/>
    <cellStyle name="Comma 2 3 3 2 3 2" xfId="5215" xr:uid="{DAB48F29-9E7F-426F-9ED0-D035813E7996}"/>
    <cellStyle name="Comma 2 3 3 2 3 2 2" xfId="14319" xr:uid="{8171CF47-E61F-4166-A9A5-46F60BF6FF9A}"/>
    <cellStyle name="Comma 2 3 3 2 3 2 2 2" xfId="36465" xr:uid="{1C844244-7053-4ECF-9C1E-77BAF4EC389C}"/>
    <cellStyle name="Comma 2 3 3 2 3 2 3" xfId="14320" xr:uid="{4747710D-9947-4EF5-9E69-A759E267100A}"/>
    <cellStyle name="Comma 2 3 3 2 3 2 3 2" xfId="36466" xr:uid="{A0A37344-7B11-4E9F-91F8-9F03419427EA}"/>
    <cellStyle name="Comma 2 3 3 2 3 2 4" xfId="14321" xr:uid="{9AC52080-2952-4517-AAA6-46D57B2217B9}"/>
    <cellStyle name="Comma 2 3 3 2 3 2 4 2" xfId="36467" xr:uid="{C09E1EFC-B5B7-4375-83FF-523E773A222C}"/>
    <cellStyle name="Comma 2 3 3 2 3 2 5" xfId="14322" xr:uid="{31E01F55-07A3-424F-B6E5-3668CF050A00}"/>
    <cellStyle name="Comma 2 3 3 2 3 2 5 2" xfId="36468" xr:uid="{2910378B-B8F6-4199-84DB-5235DD15C31D}"/>
    <cellStyle name="Comma 2 3 3 2 3 2 6" xfId="55302" xr:uid="{00A641A5-DBD6-4FCE-9A85-431F8C741AD8}"/>
    <cellStyle name="Comma 2 3 3 2 3 2 7" xfId="36464" xr:uid="{2564DE81-6A5C-46D6-B353-31BC571FC441}"/>
    <cellStyle name="Comma 2 3 3 2 3 2 8" xfId="14318" xr:uid="{A49EC56B-FB4A-44A6-98DA-505460CF30DA}"/>
    <cellStyle name="Comma 2 3 3 2 3 3" xfId="2649" xr:uid="{CB251086-0EB1-4A73-9CB2-648005EEA996}"/>
    <cellStyle name="Comma 2 3 3 2 3 3 2" xfId="14324" xr:uid="{1E883DCF-25FC-40DE-A36B-BFA79FAAB79E}"/>
    <cellStyle name="Comma 2 3 3 2 3 3 2 2" xfId="36470" xr:uid="{A2DA76E9-6CF7-43B5-B1FA-B4059F8F96FD}"/>
    <cellStyle name="Comma 2 3 3 2 3 3 3" xfId="14325" xr:uid="{8180CF56-D89F-4BBD-813A-921D0F0AF076}"/>
    <cellStyle name="Comma 2 3 3 2 3 3 3 2" xfId="36471" xr:uid="{7B68904A-5BBA-4903-889F-AE45CC545FD9}"/>
    <cellStyle name="Comma 2 3 3 2 3 3 4" xfId="14326" xr:uid="{FAC1FE07-E532-4B49-AD3C-C8AEBA119539}"/>
    <cellStyle name="Comma 2 3 3 2 3 3 4 2" xfId="36472" xr:uid="{70808356-8722-4E41-A9BC-26E2FD639FC6}"/>
    <cellStyle name="Comma 2 3 3 2 3 3 5" xfId="52737" xr:uid="{1D936F7C-10B3-456F-AE4C-E7A4C3DADAF1}"/>
    <cellStyle name="Comma 2 3 3 2 3 3 6" xfId="36469" xr:uid="{9D374C47-BE3D-4D91-8760-78B466338EA6}"/>
    <cellStyle name="Comma 2 3 3 2 3 3 7" xfId="14323" xr:uid="{2149A7A5-4468-4E02-9A5B-4830DBEC71EC}"/>
    <cellStyle name="Comma 2 3 3 2 3 4" xfId="14327" xr:uid="{997E4F22-4C18-4468-8E2A-AF48AB7EA5B5}"/>
    <cellStyle name="Comma 2 3 3 2 3 4 2" xfId="36473" xr:uid="{886F5FFB-8502-473B-9533-BADA44B273C4}"/>
    <cellStyle name="Comma 2 3 3 2 3 5" xfId="14328" xr:uid="{5312887B-831E-4F23-BFF8-7E8BF91A7792}"/>
    <cellStyle name="Comma 2 3 3 2 3 5 2" xfId="36474" xr:uid="{3720E867-19AB-4A38-998D-C67B7C98BE6E}"/>
    <cellStyle name="Comma 2 3 3 2 3 6" xfId="51694" xr:uid="{8423B9C7-72F9-466B-AA30-5CF2071D2C9F}"/>
    <cellStyle name="Comma 2 3 3 2 3 7" xfId="36463" xr:uid="{9652BC13-2571-4B90-A7FF-8DE3ADF32E50}"/>
    <cellStyle name="Comma 2 3 3 2 3 8" xfId="14317" xr:uid="{A031C719-4DEF-4E8D-88A1-25C70191702E}"/>
    <cellStyle name="Comma 2 3 3 2 4" xfId="3641" xr:uid="{28AF3523-8BA4-45A3-9254-E67A1E12C693}"/>
    <cellStyle name="Comma 2 3 3 2 4 2" xfId="5583" xr:uid="{0642874E-6F54-4838-B02E-440EC4C52C6B}"/>
    <cellStyle name="Comma 2 3 3 2 4 2 2" xfId="14331" xr:uid="{EE944446-9604-475D-9616-E57F59D59F93}"/>
    <cellStyle name="Comma 2 3 3 2 4 2 2 2" xfId="36477" xr:uid="{439CD6DC-CC7F-4701-87BF-CCCFBD71F7ED}"/>
    <cellStyle name="Comma 2 3 3 2 4 2 3" xfId="14332" xr:uid="{E6B72798-A2F3-4B63-A405-CF3C66294AAA}"/>
    <cellStyle name="Comma 2 3 3 2 4 2 3 2" xfId="36478" xr:uid="{B90DACBB-8181-4156-B2A4-0016488BA3FE}"/>
    <cellStyle name="Comma 2 3 3 2 4 2 4" xfId="14333" xr:uid="{E0E697F3-17AB-43BD-8E0A-BE1C027A9798}"/>
    <cellStyle name="Comma 2 3 3 2 4 2 4 2" xfId="36479" xr:uid="{C07398A8-530E-4718-B5F9-AC45DCEAD1C5}"/>
    <cellStyle name="Comma 2 3 3 2 4 2 5" xfId="14334" xr:uid="{50E8BF06-AD30-408B-894D-54F097880C6B}"/>
    <cellStyle name="Comma 2 3 3 2 4 2 5 2" xfId="36480" xr:uid="{F885BFFF-62BC-4049-96D8-308C378E8BC3}"/>
    <cellStyle name="Comma 2 3 3 2 4 2 6" xfId="55670" xr:uid="{ECAA6E1D-AB5A-44B7-998B-18ECACD972DB}"/>
    <cellStyle name="Comma 2 3 3 2 4 2 7" xfId="36476" xr:uid="{70BF7F1B-23C9-46F9-B12D-3A38F9215450}"/>
    <cellStyle name="Comma 2 3 3 2 4 2 8" xfId="14330" xr:uid="{AC111CE5-804D-4950-840A-CF8A0A32E0AE}"/>
    <cellStyle name="Comma 2 3 3 2 4 3" xfId="14335" xr:uid="{08392394-CD28-4BA0-AA06-E9682E9A5569}"/>
    <cellStyle name="Comma 2 3 3 2 4 3 2" xfId="36481" xr:uid="{0907B5EC-3E6B-4C86-905A-4D04FFDAC9CB}"/>
    <cellStyle name="Comma 2 3 3 2 4 4" xfId="14336" xr:uid="{B4975090-812C-4827-89DB-DD0E089C876C}"/>
    <cellStyle name="Comma 2 3 3 2 4 4 2" xfId="36482" xr:uid="{A9106EA4-F3C2-4E0F-B15F-4E28175E601F}"/>
    <cellStyle name="Comma 2 3 3 2 4 5" xfId="14337" xr:uid="{1A995D6F-9C5D-4D9D-92F5-968D505EDF36}"/>
    <cellStyle name="Comma 2 3 3 2 4 5 2" xfId="36483" xr:uid="{D234AF3A-6423-4F64-A3DA-A66B32AAB5E8}"/>
    <cellStyle name="Comma 2 3 3 2 4 6" xfId="14338" xr:uid="{46A2AADF-D2B7-4E49-9AFD-572DE5E7F916}"/>
    <cellStyle name="Comma 2 3 3 2 4 6 2" xfId="36484" xr:uid="{F60EC737-F449-47A2-AD91-943D53CD4FBA}"/>
    <cellStyle name="Comma 2 3 3 2 4 7" xfId="53728" xr:uid="{2E06DC19-412E-4413-82C0-EB838DF9FECA}"/>
    <cellStyle name="Comma 2 3 3 2 4 8" xfId="36475" xr:uid="{096918E7-C2F4-4CD9-B94E-86E593E96C68}"/>
    <cellStyle name="Comma 2 3 3 2 4 9" xfId="14329" xr:uid="{1B98B519-6092-4C92-B08D-2DE1572F1F5C}"/>
    <cellStyle name="Comma 2 3 3 2 5" xfId="4314" xr:uid="{C320B421-D34C-4EEA-A195-8E6490FED427}"/>
    <cellStyle name="Comma 2 3 3 2 5 2" xfId="14340" xr:uid="{91D58E88-A9BB-426E-AA05-D31B9BDA2EE8}"/>
    <cellStyle name="Comma 2 3 3 2 5 2 2" xfId="36486" xr:uid="{DD34672D-2610-47EE-8A6B-EC4FE1FCE307}"/>
    <cellStyle name="Comma 2 3 3 2 5 3" xfId="14341" xr:uid="{5913B921-DCCB-4A5C-BE59-61DEB0EA6D0A}"/>
    <cellStyle name="Comma 2 3 3 2 5 3 2" xfId="36487" xr:uid="{AFF47187-3739-4E47-82BE-A4A0290F4323}"/>
    <cellStyle name="Comma 2 3 3 2 5 4" xfId="14342" xr:uid="{F68A042F-204E-40E2-806E-6DA7AA9BAA00}"/>
    <cellStyle name="Comma 2 3 3 2 5 4 2" xfId="36488" xr:uid="{B7FC5B0D-CA01-4633-9D98-F2718B8CF743}"/>
    <cellStyle name="Comma 2 3 3 2 5 5" xfId="14343" xr:uid="{DEDA042E-DE77-4795-A156-E595CADF733E}"/>
    <cellStyle name="Comma 2 3 3 2 5 5 2" xfId="36489" xr:uid="{500369CC-BCF9-440C-B7DB-89DCA3593ACA}"/>
    <cellStyle name="Comma 2 3 3 2 5 6" xfId="54401" xr:uid="{FEEB21E5-8E22-4026-8839-7F24A3734CE2}"/>
    <cellStyle name="Comma 2 3 3 2 5 7" xfId="36485" xr:uid="{3ED4587B-073F-4173-A8E1-33BF4F72A4DB}"/>
    <cellStyle name="Comma 2 3 3 2 5 8" xfId="14339" xr:uid="{12715466-AB15-4AA9-8761-BBE09EB58472}"/>
    <cellStyle name="Comma 2 3 3 2 6" xfId="2128" xr:uid="{5A2E8123-941B-4A09-9815-47E5980F0788}"/>
    <cellStyle name="Comma 2 3 3 2 6 2" xfId="14345" xr:uid="{10636E3D-10CC-41D4-B255-AC0F2ACA98A1}"/>
    <cellStyle name="Comma 2 3 3 2 6 2 2" xfId="36491" xr:uid="{58F4B74E-6CE1-4FAC-8079-024BF36B3217}"/>
    <cellStyle name="Comma 2 3 3 2 6 3" xfId="14346" xr:uid="{08A63BBA-5523-4910-B79F-826683528534}"/>
    <cellStyle name="Comma 2 3 3 2 6 3 2" xfId="36492" xr:uid="{D04FFD38-F4B6-4F3B-9638-A8DA1C2FE81B}"/>
    <cellStyle name="Comma 2 3 3 2 6 4" xfId="14347" xr:uid="{468B43D0-0169-4491-9E23-CC42B920AD98}"/>
    <cellStyle name="Comma 2 3 3 2 6 4 2" xfId="36493" xr:uid="{08CC5998-5809-4FBE-92B9-1A39D9DEB8D4}"/>
    <cellStyle name="Comma 2 3 3 2 6 5" xfId="52217" xr:uid="{DBAD9015-120B-4145-B566-B83DC21A40BD}"/>
    <cellStyle name="Comma 2 3 3 2 6 6" xfId="36490" xr:uid="{F1487AA2-3F7E-4731-9305-DF9F8A0F72F3}"/>
    <cellStyle name="Comma 2 3 3 2 6 7" xfId="14344" xr:uid="{D93F2652-9912-413C-96DA-5AFB35B91B96}"/>
    <cellStyle name="Comma 2 3 3 2 7" xfId="14348" xr:uid="{C9EA9058-0635-4C32-904B-202FA8FD868F}"/>
    <cellStyle name="Comma 2 3 3 2 7 2" xfId="36494" xr:uid="{3358D0FF-99B7-415B-9324-D49C94E1EDA9}"/>
    <cellStyle name="Comma 2 3 3 2 8" xfId="14349" xr:uid="{5FC18E47-4393-4639-8A49-E83E8FD755A6}"/>
    <cellStyle name="Comma 2 3 3 2 8 2" xfId="36495" xr:uid="{A31265FC-A51D-4F03-B6C8-E9F6B00A3BEA}"/>
    <cellStyle name="Comma 2 3 3 2 9" xfId="50697" xr:uid="{53D0B4BF-4529-4EF4-B265-8B517735B8F1}"/>
    <cellStyle name="Comma 2 3 3 3" xfId="860" xr:uid="{BD877FC2-3A87-4572-94C3-9CBCC783BF72}"/>
    <cellStyle name="Comma 2 3 3 3 2" xfId="4563" xr:uid="{4C6B90A6-E9DA-443D-AFE1-C0EAE27CF2E7}"/>
    <cellStyle name="Comma 2 3 3 3 2 2" xfId="14352" xr:uid="{D8A32821-9E80-44A8-A9C8-263C0BE0DAFD}"/>
    <cellStyle name="Comma 2 3 3 3 2 2 2" xfId="36498" xr:uid="{113100CF-FE26-4ECA-AFCC-CF4003E6CBE1}"/>
    <cellStyle name="Comma 2 3 3 3 2 3" xfId="14353" xr:uid="{D02C80E9-C791-4048-8943-8BCDA8ED411E}"/>
    <cellStyle name="Comma 2 3 3 3 2 3 2" xfId="36499" xr:uid="{41A0DF1E-9A34-4475-BF6D-BE12F09F8563}"/>
    <cellStyle name="Comma 2 3 3 3 2 4" xfId="14354" xr:uid="{4735C0AE-D078-4828-9128-50F87BFDFEBF}"/>
    <cellStyle name="Comma 2 3 3 3 2 4 2" xfId="36500" xr:uid="{11CABF7A-BDEF-4B65-9AE9-F1E6269D3708}"/>
    <cellStyle name="Comma 2 3 3 3 2 5" xfId="14355" xr:uid="{810C7120-7EA7-45AB-9EEC-2412ABC67374}"/>
    <cellStyle name="Comma 2 3 3 3 2 5 2" xfId="36501" xr:uid="{4A748C27-88ED-4F4C-A491-D22C87C7DD23}"/>
    <cellStyle name="Comma 2 3 3 3 2 6" xfId="54650" xr:uid="{4784A634-CCE2-4ACA-9E69-1D29C1AAF398}"/>
    <cellStyle name="Comma 2 3 3 3 2 7" xfId="36497" xr:uid="{8182A060-CE63-48EB-933C-6098751C164A}"/>
    <cellStyle name="Comma 2 3 3 3 2 8" xfId="14351" xr:uid="{967BF907-72EA-4BEA-83E6-EF015119755A}"/>
    <cellStyle name="Comma 2 3 3 3 3" xfId="2898" xr:uid="{6CEB1226-8263-4149-89D6-E855D1CDA38C}"/>
    <cellStyle name="Comma 2 3 3 3 3 2" xfId="14357" xr:uid="{A92442B4-C4BC-43A3-A3AE-2F6677AE910E}"/>
    <cellStyle name="Comma 2 3 3 3 3 2 2" xfId="36503" xr:uid="{45EC2A6F-11B0-499D-8CAC-338E926A6D2F}"/>
    <cellStyle name="Comma 2 3 3 3 3 3" xfId="14358" xr:uid="{25B4603F-45F5-4919-8CC3-C6A6984855BA}"/>
    <cellStyle name="Comma 2 3 3 3 3 3 2" xfId="36504" xr:uid="{763480BB-B72E-4DC2-9997-0CDF265BF772}"/>
    <cellStyle name="Comma 2 3 3 3 3 4" xfId="14359" xr:uid="{0E860428-DF64-4C7F-9C89-2FAFDD415308}"/>
    <cellStyle name="Comma 2 3 3 3 3 4 2" xfId="36505" xr:uid="{F6DDF72A-1F0E-434F-9A66-98D044E98524}"/>
    <cellStyle name="Comma 2 3 3 3 3 5" xfId="52985" xr:uid="{A444F338-C5EA-4E85-9B6B-188B6E301ED0}"/>
    <cellStyle name="Comma 2 3 3 3 3 6" xfId="36502" xr:uid="{E5928D5D-F642-4F5D-B2CB-BC61C52DC5F0}"/>
    <cellStyle name="Comma 2 3 3 3 3 7" xfId="14356" xr:uid="{C8F7550F-26B3-4221-A03A-E78BB179C2E2}"/>
    <cellStyle name="Comma 2 3 3 3 4" xfId="14360" xr:uid="{2300B1E5-3D1D-4708-BD2B-7F5F6C44365C}"/>
    <cellStyle name="Comma 2 3 3 3 4 2" xfId="36506" xr:uid="{D4ADF158-0377-4F39-BFC4-7BFE2DB42DE5}"/>
    <cellStyle name="Comma 2 3 3 3 5" xfId="14361" xr:uid="{5644189E-4247-4552-8733-3508B0D24C82}"/>
    <cellStyle name="Comma 2 3 3 3 5 2" xfId="36507" xr:uid="{464ADC5F-1119-439A-BD72-FD735A992147}"/>
    <cellStyle name="Comma 2 3 3 3 6" xfId="50952" xr:uid="{1B25B583-4AC2-4BE0-9AB7-26AF026A19DF}"/>
    <cellStyle name="Comma 2 3 3 3 7" xfId="36496" xr:uid="{5F516B39-F0C3-4558-B787-D76E3F47B65D}"/>
    <cellStyle name="Comma 2 3 3 3 8" xfId="14350" xr:uid="{C5917B9C-279B-4DCF-8A4C-45F3C7858CDF}"/>
    <cellStyle name="Comma 2 3 3 4" xfId="1355" xr:uid="{613894D3-5A83-4DA6-8339-C6208D89770B}"/>
    <cellStyle name="Comma 2 3 3 4 2" xfId="5032" xr:uid="{6F578BDB-B1AC-4860-82DD-743EC3BE5A13}"/>
    <cellStyle name="Comma 2 3 3 4 2 2" xfId="14364" xr:uid="{6F08AA57-49BC-4EB4-9081-FEDD2F5984AE}"/>
    <cellStyle name="Comma 2 3 3 4 2 2 2" xfId="36510" xr:uid="{F9362EBC-CF61-4C94-B68C-246CF822D21E}"/>
    <cellStyle name="Comma 2 3 3 4 2 3" xfId="14365" xr:uid="{231BEFF2-D91E-44EC-96B6-D9CC661768E8}"/>
    <cellStyle name="Comma 2 3 3 4 2 3 2" xfId="36511" xr:uid="{6F61A3C1-304E-4A2A-97FC-6769EA073254}"/>
    <cellStyle name="Comma 2 3 3 4 2 4" xfId="14366" xr:uid="{DF187489-71B6-48EF-B28F-1BE1C253D69F}"/>
    <cellStyle name="Comma 2 3 3 4 2 4 2" xfId="36512" xr:uid="{9156CCE3-46FD-445C-89D3-5E2972010C88}"/>
    <cellStyle name="Comma 2 3 3 4 2 5" xfId="14367" xr:uid="{810C3A77-6275-4B8C-AE24-B9AF4E23D6D1}"/>
    <cellStyle name="Comma 2 3 3 4 2 5 2" xfId="36513" xr:uid="{B84C5FD8-2DE7-45AD-92B8-9118376E9F1F}"/>
    <cellStyle name="Comma 2 3 3 4 2 6" xfId="55119" xr:uid="{92688AA3-D63F-4A45-91CF-59602D88BA42}"/>
    <cellStyle name="Comma 2 3 3 4 2 7" xfId="36509" xr:uid="{D2EB5EB1-135F-4EF8-890F-B6D865ADF464}"/>
    <cellStyle name="Comma 2 3 3 4 2 8" xfId="14363" xr:uid="{18A495DB-011C-42B6-9F79-FF8F4BAE74B3}"/>
    <cellStyle name="Comma 2 3 3 4 3" xfId="2401" xr:uid="{299E1BF7-836D-43C6-B05C-EBC6AB3A5927}"/>
    <cellStyle name="Comma 2 3 3 4 3 2" xfId="14369" xr:uid="{8779CF26-B0C9-4351-86B1-002A9176DFBE}"/>
    <cellStyle name="Comma 2 3 3 4 3 2 2" xfId="36515" xr:uid="{D7DF3790-1BE7-4B0B-A31C-F860F256F8D3}"/>
    <cellStyle name="Comma 2 3 3 4 3 3" xfId="14370" xr:uid="{79A7DF98-9336-4ED3-AEDA-A56388CCF078}"/>
    <cellStyle name="Comma 2 3 3 4 3 3 2" xfId="36516" xr:uid="{289C9E8E-DAE3-453A-87F0-9B076AF6A209}"/>
    <cellStyle name="Comma 2 3 3 4 3 4" xfId="14371" xr:uid="{07191DB5-011A-4D81-AEF3-7F41B160B76B}"/>
    <cellStyle name="Comma 2 3 3 4 3 4 2" xfId="36517" xr:uid="{A0AB46D0-9373-4714-868A-7089410D924C}"/>
    <cellStyle name="Comma 2 3 3 4 3 5" xfId="52489" xr:uid="{EC99E86E-9CFB-4F9B-80E5-E078DF9C5B81}"/>
    <cellStyle name="Comma 2 3 3 4 3 6" xfId="36514" xr:uid="{4D4388D7-6558-4923-89D6-02837C07702F}"/>
    <cellStyle name="Comma 2 3 3 4 3 7" xfId="14368" xr:uid="{4CBC2836-7478-4D29-BB78-DD13E07DF559}"/>
    <cellStyle name="Comma 2 3 3 4 4" xfId="14372" xr:uid="{1DC350C2-EE8A-4BE0-B08E-9F674A036243}"/>
    <cellStyle name="Comma 2 3 3 4 4 2" xfId="36518" xr:uid="{172A9DF3-8824-42FC-89F9-61D349A75F65}"/>
    <cellStyle name="Comma 2 3 3 4 5" xfId="14373" xr:uid="{34678B8E-AF8B-48BD-88B1-AE964DD0F322}"/>
    <cellStyle name="Comma 2 3 3 4 5 2" xfId="36519" xr:uid="{8C67C802-45BD-4C94-987A-8DC4CF693B3F}"/>
    <cellStyle name="Comma 2 3 3 4 6" xfId="51447" xr:uid="{C4C772E9-7D96-4BD9-9046-4B7825414BA1}"/>
    <cellStyle name="Comma 2 3 3 4 7" xfId="36508" xr:uid="{1C010150-22A0-454E-AA21-9C7F4EBD8B1A}"/>
    <cellStyle name="Comma 2 3 3 4 8" xfId="14362" xr:uid="{631945C4-D7C9-4539-9D6C-3350862687E3}"/>
    <cellStyle name="Comma 2 3 3 5" xfId="3392" xr:uid="{E3FFD102-21F2-4550-9C71-4C8638FEBEB2}"/>
    <cellStyle name="Comma 2 3 3 5 2" xfId="5399" xr:uid="{2A530A9A-AD57-49C1-A233-9D422C0FFFD7}"/>
    <cellStyle name="Comma 2 3 3 5 2 2" xfId="14376" xr:uid="{292E9CB9-259F-491E-B74F-8AD1A9BD2B2A}"/>
    <cellStyle name="Comma 2 3 3 5 2 2 2" xfId="36522" xr:uid="{12C36D75-5119-41A2-B904-5FA180156E54}"/>
    <cellStyle name="Comma 2 3 3 5 2 3" xfId="14377" xr:uid="{A872395C-82DB-4996-9C76-044A4FAA67F0}"/>
    <cellStyle name="Comma 2 3 3 5 2 3 2" xfId="36523" xr:uid="{5C074E84-2263-4470-9A91-4F59EF93BE70}"/>
    <cellStyle name="Comma 2 3 3 5 2 4" xfId="14378" xr:uid="{73E4C708-0517-4BAB-A138-6F718167B330}"/>
    <cellStyle name="Comma 2 3 3 5 2 4 2" xfId="36524" xr:uid="{62ED3AC3-688C-4E9D-9925-5E8A2014EF52}"/>
    <cellStyle name="Comma 2 3 3 5 2 5" xfId="14379" xr:uid="{CDAAD8ED-1E1B-4E94-B16E-C7F6877E509A}"/>
    <cellStyle name="Comma 2 3 3 5 2 5 2" xfId="36525" xr:uid="{0850539F-A9B0-489F-8B7F-AAF7A35A695F}"/>
    <cellStyle name="Comma 2 3 3 5 2 6" xfId="55486" xr:uid="{A880CBC4-9EF3-4C1D-BE23-4817AB3A0D7C}"/>
    <cellStyle name="Comma 2 3 3 5 2 7" xfId="36521" xr:uid="{796E9B6F-7315-4800-93F5-FCED7C6B3AD1}"/>
    <cellStyle name="Comma 2 3 3 5 2 8" xfId="14375" xr:uid="{4039B6BF-FC01-486A-A006-F298FA53ACBC}"/>
    <cellStyle name="Comma 2 3 3 5 3" xfId="14380" xr:uid="{6DCDCCDB-B05D-48F1-9E2C-E63D232B8F3A}"/>
    <cellStyle name="Comma 2 3 3 5 3 2" xfId="36526" xr:uid="{10DF230F-E5DD-4FB0-9AFF-19D11EC8DE10}"/>
    <cellStyle name="Comma 2 3 3 5 4" xfId="14381" xr:uid="{6F67F0B4-A7AE-445D-94BF-C3827928428F}"/>
    <cellStyle name="Comma 2 3 3 5 4 2" xfId="36527" xr:uid="{A58DEDCD-86F4-4FF0-A20F-FFDD3EAFBA2F}"/>
    <cellStyle name="Comma 2 3 3 5 5" xfId="14382" xr:uid="{6378CBA3-7A9F-4B4F-BE44-CFB2D407B7CC}"/>
    <cellStyle name="Comma 2 3 3 5 5 2" xfId="36528" xr:uid="{C0672897-BDF5-40D6-A1B0-5EE24BCBEE7B}"/>
    <cellStyle name="Comma 2 3 3 5 6" xfId="14383" xr:uid="{47B4C245-4885-4303-ABAE-569A03E7036E}"/>
    <cellStyle name="Comma 2 3 3 5 6 2" xfId="36529" xr:uid="{926B7576-6BE6-4D7A-A73D-45A24DB8FFDA}"/>
    <cellStyle name="Comma 2 3 3 5 7" xfId="53479" xr:uid="{9477EAD3-4A3A-4CF0-BC9F-0E74B1F2E2ED}"/>
    <cellStyle name="Comma 2 3 3 5 8" xfId="36520" xr:uid="{923530F6-16A7-4CA9-AF63-B2DC8216FBEB}"/>
    <cellStyle name="Comma 2 3 3 5 9" xfId="14374" xr:uid="{55B53891-E195-4901-AAFC-3BA6619C30C0}"/>
    <cellStyle name="Comma 2 3 3 6" xfId="4022" xr:uid="{EA3859A6-F01E-4430-AA82-C45FAECDDBC5}"/>
    <cellStyle name="Comma 2 3 3 6 2" xfId="14385" xr:uid="{971905E1-E323-44FD-BFF0-7805EEDB031D}"/>
    <cellStyle name="Comma 2 3 3 6 2 2" xfId="36531" xr:uid="{D01C798C-A15A-4996-837C-9B6C79CE16E9}"/>
    <cellStyle name="Comma 2 3 3 6 3" xfId="14386" xr:uid="{0F76A3BC-A161-4FFD-8AB2-4D52F6D62BF9}"/>
    <cellStyle name="Comma 2 3 3 6 3 2" xfId="36532" xr:uid="{6221DE10-C864-455A-B5D8-7A69BEC9709A}"/>
    <cellStyle name="Comma 2 3 3 6 4" xfId="14387" xr:uid="{B00D8070-2909-44FC-AF31-463F9506E059}"/>
    <cellStyle name="Comma 2 3 3 6 4 2" xfId="36533" xr:uid="{CD765CB4-7EA4-4B7E-94AC-DB8AB9DA6BA0}"/>
    <cellStyle name="Comma 2 3 3 6 5" xfId="14388" xr:uid="{1676841A-89BF-4F72-87D9-A865CE13C5F5}"/>
    <cellStyle name="Comma 2 3 3 6 5 2" xfId="36534" xr:uid="{C68ADB3B-CD86-4F30-80AA-ADFDAD991EBC}"/>
    <cellStyle name="Comma 2 3 3 6 6" xfId="54109" xr:uid="{9628C134-F38A-487B-B586-7E24CDB5FB05}"/>
    <cellStyle name="Comma 2 3 3 6 7" xfId="36530" xr:uid="{691E0121-57B3-40CD-8901-B336848652FA}"/>
    <cellStyle name="Comma 2 3 3 6 8" xfId="14384" xr:uid="{2539C4AC-0AB6-447D-8595-33EC164F6355}"/>
    <cellStyle name="Comma 2 3 3 7" xfId="1881" xr:uid="{A7898BCD-7D94-4CF0-9D39-5DEB292A707D}"/>
    <cellStyle name="Comma 2 3 3 7 2" xfId="14390" xr:uid="{B98E841D-757B-455C-BAEB-EE848BA77F30}"/>
    <cellStyle name="Comma 2 3 3 7 2 2" xfId="36536" xr:uid="{69556860-F5C0-4D7D-A717-E3F5A7D707BA}"/>
    <cellStyle name="Comma 2 3 3 7 3" xfId="14391" xr:uid="{DFEA6019-2565-4B28-A17D-B90809F08F8E}"/>
    <cellStyle name="Comma 2 3 3 7 3 2" xfId="36537" xr:uid="{2187C74D-0C48-48B1-8D8D-775A353D203C}"/>
    <cellStyle name="Comma 2 3 3 7 4" xfId="14392" xr:uid="{32A74805-E97A-4C72-A7C7-C0D48FB727B6}"/>
    <cellStyle name="Comma 2 3 3 7 4 2" xfId="36538" xr:uid="{21740835-2C7A-49F8-A516-6E0F7FD48442}"/>
    <cellStyle name="Comma 2 3 3 7 5" xfId="51970" xr:uid="{56643DFE-CBA6-48A2-AE0C-D38FE6F37AD8}"/>
    <cellStyle name="Comma 2 3 3 7 6" xfId="36535" xr:uid="{02E6BB5D-5A11-4321-BB0D-FD2F7A8EAA2D}"/>
    <cellStyle name="Comma 2 3 3 7 7" xfId="14389" xr:uid="{1E566AE8-995F-4C3C-9306-310D0CA4532E}"/>
    <cellStyle name="Comma 2 3 3 8" xfId="14393" xr:uid="{1E70B1D0-606B-41D7-B163-62FEB462F6B4}"/>
    <cellStyle name="Comma 2 3 3 8 2" xfId="36539" xr:uid="{E1ABD6C6-02BF-46C5-B42B-BF1D52BC08DB}"/>
    <cellStyle name="Comma 2 3 3 9" xfId="14394" xr:uid="{37F42804-DB88-4908-B867-65C511C7EFEA}"/>
    <cellStyle name="Comma 2 3 3 9 2" xfId="36540" xr:uid="{C7ED112E-3BA6-4FB3-BC44-D4D4861C1742}"/>
    <cellStyle name="Comma 2 3 4" xfId="481" xr:uid="{B7A25E0E-6912-4B44-B438-DB8F7BAA4356}"/>
    <cellStyle name="Comma 2 3 4 10" xfId="36541" xr:uid="{3A0A0DA1-D861-4226-AE6D-2B771F0F3E2E}"/>
    <cellStyle name="Comma 2 3 4 11" xfId="14395" xr:uid="{BF91ED7A-0BC8-4FA6-A7C7-A89AEE08A9D7}"/>
    <cellStyle name="Comma 2 3 4 2" xfId="986" xr:uid="{587BE370-3E58-4E1F-875D-B6266C950C9B}"/>
    <cellStyle name="Comma 2 3 4 2 2" xfId="4689" xr:uid="{CC5F2B83-3389-4A75-9D81-B235AA58F511}"/>
    <cellStyle name="Comma 2 3 4 2 2 2" xfId="14398" xr:uid="{FDACA8E2-ED0A-4302-8D80-624F2B27A0F2}"/>
    <cellStyle name="Comma 2 3 4 2 2 2 2" xfId="36544" xr:uid="{C054174D-07CF-4879-804F-AEE2D20E44FC}"/>
    <cellStyle name="Comma 2 3 4 2 2 3" xfId="14399" xr:uid="{31D65B5D-FD68-4607-BDCD-B3D3CB950B15}"/>
    <cellStyle name="Comma 2 3 4 2 2 3 2" xfId="36545" xr:uid="{3195E6AF-BDE9-468E-A031-942F9DA7E84F}"/>
    <cellStyle name="Comma 2 3 4 2 2 4" xfId="14400" xr:uid="{D4AB3EDD-737C-4491-B1DE-4A1A0FF82C90}"/>
    <cellStyle name="Comma 2 3 4 2 2 4 2" xfId="36546" xr:uid="{54301F04-E8D4-4440-BA73-890886E0B44F}"/>
    <cellStyle name="Comma 2 3 4 2 2 5" xfId="14401" xr:uid="{A07EEFA8-AE19-4CE9-821B-94415E3F414D}"/>
    <cellStyle name="Comma 2 3 4 2 2 5 2" xfId="36547" xr:uid="{9116AE69-0F60-40DD-920F-80B62FDD8E27}"/>
    <cellStyle name="Comma 2 3 4 2 2 6" xfId="54776" xr:uid="{45310D04-1198-49DF-8073-9602165823E1}"/>
    <cellStyle name="Comma 2 3 4 2 2 7" xfId="36543" xr:uid="{48DF27F5-723D-4098-A36B-72C706B8D0DC}"/>
    <cellStyle name="Comma 2 3 4 2 2 8" xfId="14397" xr:uid="{CDCB821A-86D2-4505-A579-109D9BE89B40}"/>
    <cellStyle name="Comma 2 3 4 2 3" xfId="3024" xr:uid="{7B8DCED8-2066-4C0C-AEE7-7BA2890F7DC8}"/>
    <cellStyle name="Comma 2 3 4 2 3 2" xfId="14403" xr:uid="{57C40B50-944E-4335-93E7-C4F9BC440296}"/>
    <cellStyle name="Comma 2 3 4 2 3 2 2" xfId="36549" xr:uid="{6F275535-F958-4248-854E-57C5153DBADE}"/>
    <cellStyle name="Comma 2 3 4 2 3 3" xfId="14404" xr:uid="{1C67CA92-7256-4D33-BDB2-07F2AE96F0F9}"/>
    <cellStyle name="Comma 2 3 4 2 3 3 2" xfId="36550" xr:uid="{AA442707-CE6D-40DD-9277-68AB7154D962}"/>
    <cellStyle name="Comma 2 3 4 2 3 4" xfId="14405" xr:uid="{EB850D4B-5E4F-4DA4-8F19-DFCD597AF91B}"/>
    <cellStyle name="Comma 2 3 4 2 3 4 2" xfId="36551" xr:uid="{2F3F7BCE-7C29-4D5B-9F14-D916BB4EF396}"/>
    <cellStyle name="Comma 2 3 4 2 3 5" xfId="53111" xr:uid="{6933A6AC-92AB-43FB-A4CA-0E12BDBA0FFD}"/>
    <cellStyle name="Comma 2 3 4 2 3 6" xfId="36548" xr:uid="{89A0DE4E-A8AB-45AD-B5DC-03D2F6C8B50C}"/>
    <cellStyle name="Comma 2 3 4 2 3 7" xfId="14402" xr:uid="{05385CE3-992A-433F-91B5-B60C3524CD4B}"/>
    <cellStyle name="Comma 2 3 4 2 4" xfId="14406" xr:uid="{686524B3-6465-4235-8474-E55260DC444C}"/>
    <cellStyle name="Comma 2 3 4 2 4 2" xfId="36552" xr:uid="{8A0A77D6-AFA4-4AE1-9EF1-BF7364452ADC}"/>
    <cellStyle name="Comma 2 3 4 2 5" xfId="14407" xr:uid="{2E7B83B7-1FE7-490C-98BB-453F1DA0BB81}"/>
    <cellStyle name="Comma 2 3 4 2 5 2" xfId="36553" xr:uid="{AAC1DFE4-42C6-403F-8D4B-6AE4370A2EB5}"/>
    <cellStyle name="Comma 2 3 4 2 6" xfId="51078" xr:uid="{EC30B750-DB4F-4842-9688-158E9C72F94F}"/>
    <cellStyle name="Comma 2 3 4 2 7" xfId="36542" xr:uid="{C6D7AD77-53A6-4670-948A-C9524625CA08}"/>
    <cellStyle name="Comma 2 3 4 2 8" xfId="14396" xr:uid="{2ACB7225-10D5-4C8C-84F8-7D44E8FDB885}"/>
    <cellStyle name="Comma 2 3 4 3" xfId="1480" xr:uid="{C7D023AF-C05C-4311-B6C6-21AE694D32B8}"/>
    <cellStyle name="Comma 2 3 4 3 2" xfId="5123" xr:uid="{8600929D-5065-4E72-94FD-35DF46B88FFA}"/>
    <cellStyle name="Comma 2 3 4 3 2 2" xfId="14410" xr:uid="{E8F88FEC-51B6-48B0-8A32-3004A5F913A7}"/>
    <cellStyle name="Comma 2 3 4 3 2 2 2" xfId="36556" xr:uid="{B79D65CB-46DE-424D-9BBA-1A901B4CEA6A}"/>
    <cellStyle name="Comma 2 3 4 3 2 3" xfId="14411" xr:uid="{866BD5BA-8176-457A-81F8-EBF6DEB8A8D0}"/>
    <cellStyle name="Comma 2 3 4 3 2 3 2" xfId="36557" xr:uid="{F18D8D22-150F-4F70-91C5-735F8C1CAA49}"/>
    <cellStyle name="Comma 2 3 4 3 2 4" xfId="14412" xr:uid="{9DE1D86B-6FB1-4A2F-A543-B20D25073A9A}"/>
    <cellStyle name="Comma 2 3 4 3 2 4 2" xfId="36558" xr:uid="{F067117D-E396-4A3D-BECF-91C4E4DBC0F2}"/>
    <cellStyle name="Comma 2 3 4 3 2 5" xfId="14413" xr:uid="{FE202CCC-A682-4CA4-A7DC-128FBDFC464D}"/>
    <cellStyle name="Comma 2 3 4 3 2 5 2" xfId="36559" xr:uid="{5F652CF3-6D6A-4335-A915-BBBEB9700581}"/>
    <cellStyle name="Comma 2 3 4 3 2 6" xfId="55210" xr:uid="{45539CBB-677C-43E8-A90A-64083B33F335}"/>
    <cellStyle name="Comma 2 3 4 3 2 7" xfId="36555" xr:uid="{14502EBA-C19F-46D3-BFEC-5583833DBDA7}"/>
    <cellStyle name="Comma 2 3 4 3 2 8" xfId="14409" xr:uid="{47F3F1B7-4B8C-4E90-AAAD-57AE8E7E9BF0}"/>
    <cellStyle name="Comma 2 3 4 3 3" xfId="2527" xr:uid="{892615D8-DC1D-4815-B9D3-6F2331C6EB4A}"/>
    <cellStyle name="Comma 2 3 4 3 3 2" xfId="14415" xr:uid="{A5A5D4E2-E89A-4284-9073-3FD8617A7065}"/>
    <cellStyle name="Comma 2 3 4 3 3 2 2" xfId="36561" xr:uid="{EF4DEB24-B8F2-45E6-ADE0-47DA86E3FACD}"/>
    <cellStyle name="Comma 2 3 4 3 3 3" xfId="14416" xr:uid="{22822F59-9719-4553-BAA2-98C734A5F62B}"/>
    <cellStyle name="Comma 2 3 4 3 3 3 2" xfId="36562" xr:uid="{2349DA65-A876-4848-9B7C-0A15BF878017}"/>
    <cellStyle name="Comma 2 3 4 3 3 4" xfId="14417" xr:uid="{F508AA40-971D-491C-827D-CDAF0243DE80}"/>
    <cellStyle name="Comma 2 3 4 3 3 4 2" xfId="36563" xr:uid="{69F680DD-111F-4FF4-A6C7-15FBBF830490}"/>
    <cellStyle name="Comma 2 3 4 3 3 5" xfId="52615" xr:uid="{74034B21-E859-4F01-AE66-965827C5979F}"/>
    <cellStyle name="Comma 2 3 4 3 3 6" xfId="36560" xr:uid="{1A6F3277-77BB-46EA-88CB-628FDFA4D1D0}"/>
    <cellStyle name="Comma 2 3 4 3 3 7" xfId="14414" xr:uid="{E7316465-6D5E-4C29-B916-8B947AD7C8DF}"/>
    <cellStyle name="Comma 2 3 4 3 4" xfId="14418" xr:uid="{6E933496-21CF-4809-BC3B-06757F9DA861}"/>
    <cellStyle name="Comma 2 3 4 3 4 2" xfId="36564" xr:uid="{60C965E0-FBD9-4F89-BBDE-A12C7668F55C}"/>
    <cellStyle name="Comma 2 3 4 3 5" xfId="14419" xr:uid="{2621EB9B-5B08-446F-B3E4-097ECFCC134F}"/>
    <cellStyle name="Comma 2 3 4 3 5 2" xfId="36565" xr:uid="{CB10A50F-DCFA-4A17-A05B-C0D16942F43E}"/>
    <cellStyle name="Comma 2 3 4 3 6" xfId="51572" xr:uid="{E10D599C-A3B8-478C-8180-C5F120CBAF33}"/>
    <cellStyle name="Comma 2 3 4 3 7" xfId="36554" xr:uid="{1F789B75-4D1D-4986-82D9-2FC24D6E7C5F}"/>
    <cellStyle name="Comma 2 3 4 3 8" xfId="14408" xr:uid="{A03219D9-101D-4E96-8EE8-4F7AB4E7C465}"/>
    <cellStyle name="Comma 2 3 4 4" xfId="3519" xr:uid="{91EF7BFC-3CC4-4787-911B-5F938F88A997}"/>
    <cellStyle name="Comma 2 3 4 4 2" xfId="5491" xr:uid="{CFF5BCAE-DCD1-4183-8AD9-630D5B43D9B8}"/>
    <cellStyle name="Comma 2 3 4 4 2 2" xfId="14422" xr:uid="{F883DD7B-34EE-4F05-9B23-C7158137C071}"/>
    <cellStyle name="Comma 2 3 4 4 2 2 2" xfId="36568" xr:uid="{EF340E57-5136-4AEF-B419-3129EE620F8B}"/>
    <cellStyle name="Comma 2 3 4 4 2 3" xfId="14423" xr:uid="{AEE94645-947B-4640-A23D-B9CB11AF6825}"/>
    <cellStyle name="Comma 2 3 4 4 2 3 2" xfId="36569" xr:uid="{9519D9F3-25E1-4FC3-8E5A-21FF1841D2DC}"/>
    <cellStyle name="Comma 2 3 4 4 2 4" xfId="14424" xr:uid="{CB30C420-5529-4F4F-8980-88C2C8EE4BCF}"/>
    <cellStyle name="Comma 2 3 4 4 2 4 2" xfId="36570" xr:uid="{B771127C-528D-442D-9107-AC9675311DA4}"/>
    <cellStyle name="Comma 2 3 4 4 2 5" xfId="14425" xr:uid="{1BDBEBEF-C3B2-46F7-A09A-6ED627D7A073}"/>
    <cellStyle name="Comma 2 3 4 4 2 5 2" xfId="36571" xr:uid="{58B45639-DAD4-4AF3-86BB-E7055C2509DA}"/>
    <cellStyle name="Comma 2 3 4 4 2 6" xfId="55578" xr:uid="{87A231F4-FBB3-48EC-A3FC-5140D99B3E72}"/>
    <cellStyle name="Comma 2 3 4 4 2 7" xfId="36567" xr:uid="{EA147C05-B63B-4C3B-9C42-8C1D383D04F5}"/>
    <cellStyle name="Comma 2 3 4 4 2 8" xfId="14421" xr:uid="{CC5691A2-95FF-4CD8-94C3-D3F9BF0520AB}"/>
    <cellStyle name="Comma 2 3 4 4 3" xfId="14426" xr:uid="{25722986-D969-43DC-ADE5-455AC8F5BA7D}"/>
    <cellStyle name="Comma 2 3 4 4 3 2" xfId="36572" xr:uid="{D7B08EC8-86CF-41E9-8A05-4ACA338EE551}"/>
    <cellStyle name="Comma 2 3 4 4 4" xfId="14427" xr:uid="{775983D9-509C-4DDC-BE42-43A4BDD4412F}"/>
    <cellStyle name="Comma 2 3 4 4 4 2" xfId="36573" xr:uid="{1623488A-D20A-4567-B6A2-C1C97C980BDC}"/>
    <cellStyle name="Comma 2 3 4 4 5" xfId="14428" xr:uid="{EEF7FCF0-C19E-4B30-B553-F9D7942ED21B}"/>
    <cellStyle name="Comma 2 3 4 4 5 2" xfId="36574" xr:uid="{B6DA66C2-B7A4-4552-B3ED-826D564A0D2B}"/>
    <cellStyle name="Comma 2 3 4 4 6" xfId="14429" xr:uid="{E1F17D7E-7F08-47B0-9BC8-FC1B79E86409}"/>
    <cellStyle name="Comma 2 3 4 4 6 2" xfId="36575" xr:uid="{7C221F6D-5E4E-46E7-8CB4-A0BD7A42876C}"/>
    <cellStyle name="Comma 2 3 4 4 7" xfId="53606" xr:uid="{F44C8485-7617-42A6-AD45-CB8C0FF0AE0F}"/>
    <cellStyle name="Comma 2 3 4 4 8" xfId="36566" xr:uid="{5DD1F04E-1653-41B3-8B9F-E03B7231C931}"/>
    <cellStyle name="Comma 2 3 4 4 9" xfId="14420" xr:uid="{410D0108-6762-4786-8203-483C98E4F695}"/>
    <cellStyle name="Comma 2 3 4 5" xfId="4192" xr:uid="{3E3C5678-E96C-42E2-BC8C-26024FA16847}"/>
    <cellStyle name="Comma 2 3 4 5 2" xfId="14431" xr:uid="{145952B1-28A7-4DD4-A1D6-CF1A1D0FD94C}"/>
    <cellStyle name="Comma 2 3 4 5 2 2" xfId="36577" xr:uid="{368B2394-63DF-4A1A-9545-6EA9360671FA}"/>
    <cellStyle name="Comma 2 3 4 5 3" xfId="14432" xr:uid="{1ECD18C5-6AB4-4596-82B0-89D81827D09C}"/>
    <cellStyle name="Comma 2 3 4 5 3 2" xfId="36578" xr:uid="{D22F0697-D662-43F2-9BFC-F44B5EA726CE}"/>
    <cellStyle name="Comma 2 3 4 5 4" xfId="14433" xr:uid="{9C48124A-98FA-40EE-97C2-F8A4A9992A56}"/>
    <cellStyle name="Comma 2 3 4 5 4 2" xfId="36579" xr:uid="{7A026459-4504-4EEA-8ED4-89F23EFB64A0}"/>
    <cellStyle name="Comma 2 3 4 5 5" xfId="14434" xr:uid="{47EB6F7A-8A51-4F3F-B3A9-7ECF0E6B943B}"/>
    <cellStyle name="Comma 2 3 4 5 5 2" xfId="36580" xr:uid="{6594E3A0-9DAD-4AEE-91B7-D7957976DD6E}"/>
    <cellStyle name="Comma 2 3 4 5 6" xfId="54279" xr:uid="{BD9CA31F-7E49-43B5-AFAD-86DEDF8C517F}"/>
    <cellStyle name="Comma 2 3 4 5 7" xfId="36576" xr:uid="{1AC93299-3351-4533-86C1-08A8D22EF8AE}"/>
    <cellStyle name="Comma 2 3 4 5 8" xfId="14430" xr:uid="{A829D08F-5B25-4435-82AC-B6CDF95E2A2C}"/>
    <cellStyle name="Comma 2 3 4 6" xfId="2006" xr:uid="{3DB73745-1E5D-473D-A039-A3348B070B03}"/>
    <cellStyle name="Comma 2 3 4 6 2" xfId="14436" xr:uid="{9DFFA965-D997-4FB6-8697-445161E98C0C}"/>
    <cellStyle name="Comma 2 3 4 6 2 2" xfId="36582" xr:uid="{C5C1FB07-FDF0-4D4C-AA02-55EEA97E856B}"/>
    <cellStyle name="Comma 2 3 4 6 3" xfId="14437" xr:uid="{181B1BCF-A7AE-40DC-AC67-AED8E812D9D5}"/>
    <cellStyle name="Comma 2 3 4 6 3 2" xfId="36583" xr:uid="{244D555F-77C2-4782-8B2B-9BFCBA4C0BCE}"/>
    <cellStyle name="Comma 2 3 4 6 4" xfId="14438" xr:uid="{99B2BADE-0A43-4C31-9DB0-BE259B2FC83F}"/>
    <cellStyle name="Comma 2 3 4 6 4 2" xfId="36584" xr:uid="{15BE0D8E-FD8C-4596-8E5B-90C33946D513}"/>
    <cellStyle name="Comma 2 3 4 6 5" xfId="52095" xr:uid="{E506F7A1-DCAB-45E5-A01F-7924E186D4B5}"/>
    <cellStyle name="Comma 2 3 4 6 6" xfId="36581" xr:uid="{689E37FD-7FC1-48F0-B777-F26434A29172}"/>
    <cellStyle name="Comma 2 3 4 6 7" xfId="14435" xr:uid="{68ABA106-84EB-4641-8558-874423AB1225}"/>
    <cellStyle name="Comma 2 3 4 7" xfId="14439" xr:uid="{17449E59-CAB8-4917-98BD-CE16FAC32A7D}"/>
    <cellStyle name="Comma 2 3 4 7 2" xfId="36585" xr:uid="{25429453-0D52-41D7-BE82-CC2C59051CA8}"/>
    <cellStyle name="Comma 2 3 4 8" xfId="14440" xr:uid="{F16A6BA8-7A39-4374-BFE2-E3DB7FEC3E4A}"/>
    <cellStyle name="Comma 2 3 4 8 2" xfId="36586" xr:uid="{3C905060-8DAC-40B5-B1AB-9F7EF6501793}"/>
    <cellStyle name="Comma 2 3 4 9" xfId="50575" xr:uid="{54A17903-4979-4749-97CC-78D27053AE48}"/>
    <cellStyle name="Comma 2 3 5" xfId="738" xr:uid="{85545D69-A50A-4B31-9CE8-DCA9A4E79524}"/>
    <cellStyle name="Comma 2 3 5 2" xfId="4441" xr:uid="{101AF8CB-7144-454F-8AAE-210327774659}"/>
    <cellStyle name="Comma 2 3 5 2 2" xfId="14443" xr:uid="{BEE21EA4-BE16-4835-9DB6-ED1494A0065C}"/>
    <cellStyle name="Comma 2 3 5 2 2 2" xfId="36589" xr:uid="{D07B9A3A-7A58-41C1-A3CD-BABFE1C842EB}"/>
    <cellStyle name="Comma 2 3 5 2 3" xfId="14444" xr:uid="{F6DA5E77-275B-4559-B8FB-5F92ACC67ECB}"/>
    <cellStyle name="Comma 2 3 5 2 3 2" xfId="36590" xr:uid="{6EB153AA-9318-4025-9689-79C154AA3675}"/>
    <cellStyle name="Comma 2 3 5 2 4" xfId="14445" xr:uid="{156A5173-439D-41DE-A5F6-33ACE540BE6B}"/>
    <cellStyle name="Comma 2 3 5 2 4 2" xfId="36591" xr:uid="{33AD5A34-4E63-4268-90A4-A523644F44F2}"/>
    <cellStyle name="Comma 2 3 5 2 5" xfId="14446" xr:uid="{2F182A95-3C3E-4A98-B75C-1D59B70FAE00}"/>
    <cellStyle name="Comma 2 3 5 2 5 2" xfId="36592" xr:uid="{975741AD-E790-4D08-AED7-571BFEDCC81E}"/>
    <cellStyle name="Comma 2 3 5 2 6" xfId="54528" xr:uid="{7995632B-29C9-4EB4-A6B1-BB64E3B3CB65}"/>
    <cellStyle name="Comma 2 3 5 2 7" xfId="36588" xr:uid="{2FA92CF8-4D42-48F1-A5E2-77A5CFEA3B96}"/>
    <cellStyle name="Comma 2 3 5 2 8" xfId="14442" xr:uid="{A8B90713-4A44-4CC2-BFEA-EB8A17A8B195}"/>
    <cellStyle name="Comma 2 3 5 3" xfId="2776" xr:uid="{F8E1E038-9AF3-4BF3-9163-63A571DB6E4C}"/>
    <cellStyle name="Comma 2 3 5 3 2" xfId="14448" xr:uid="{E07AE387-0E83-43BC-ADFC-F71EE2939671}"/>
    <cellStyle name="Comma 2 3 5 3 2 2" xfId="36594" xr:uid="{795AB271-A061-45B3-876F-84B924080C7F}"/>
    <cellStyle name="Comma 2 3 5 3 3" xfId="14449" xr:uid="{A26B73D9-E9C4-4504-BB9F-41078470B218}"/>
    <cellStyle name="Comma 2 3 5 3 3 2" xfId="36595" xr:uid="{532268D9-5C0E-4002-BC5F-83868E321483}"/>
    <cellStyle name="Comma 2 3 5 3 4" xfId="14450" xr:uid="{115C367E-1B45-43B3-AC76-422F6C13E967}"/>
    <cellStyle name="Comma 2 3 5 3 4 2" xfId="36596" xr:uid="{AE5B2EDC-76E2-4D42-8C1D-8C7ACDB01174}"/>
    <cellStyle name="Comma 2 3 5 3 5" xfId="52863" xr:uid="{9F1A152F-C595-42CF-AA08-F411E349C516}"/>
    <cellStyle name="Comma 2 3 5 3 6" xfId="36593" xr:uid="{DFB30594-F382-451A-93A2-9E66F44315A4}"/>
    <cellStyle name="Comma 2 3 5 3 7" xfId="14447" xr:uid="{487C292B-6FC1-432B-8AAB-3025363293E8}"/>
    <cellStyle name="Comma 2 3 5 4" xfId="14451" xr:uid="{B8932CA4-4CA9-4D00-BE25-2C1AF3D9161B}"/>
    <cellStyle name="Comma 2 3 5 4 2" xfId="36597" xr:uid="{DD986A74-383B-4486-AE0C-67EFBD004D0B}"/>
    <cellStyle name="Comma 2 3 5 5" xfId="14452" xr:uid="{B44B5BC1-06C9-484D-AACA-4FED43300938}"/>
    <cellStyle name="Comma 2 3 5 5 2" xfId="36598" xr:uid="{D9A0DE97-98D1-4B3B-BA5F-8C355B83D1F1}"/>
    <cellStyle name="Comma 2 3 5 6" xfId="50830" xr:uid="{892C3323-6FBD-48D2-8AE4-2ECC2D4B5057}"/>
    <cellStyle name="Comma 2 3 5 7" xfId="36587" xr:uid="{17BFE4C3-A8B6-4DB0-B24F-DA564A1FB06D}"/>
    <cellStyle name="Comma 2 3 5 8" xfId="14441" xr:uid="{8B4622A2-24C6-4478-B519-7DDDA844EF9F}"/>
    <cellStyle name="Comma 2 3 6" xfId="1233" xr:uid="{15874D6D-4434-473B-8842-4EEF8B270136}"/>
    <cellStyle name="Comma 2 3 6 2" xfId="4940" xr:uid="{E41F3408-7345-493A-8156-DB706A30DF45}"/>
    <cellStyle name="Comma 2 3 6 2 2" xfId="14455" xr:uid="{4616091D-09F6-40BC-8E9A-FA59D7BD59EB}"/>
    <cellStyle name="Comma 2 3 6 2 2 2" xfId="36601" xr:uid="{BD9B5C0A-8789-4532-B18C-5D22B14CC18B}"/>
    <cellStyle name="Comma 2 3 6 2 3" xfId="14456" xr:uid="{1F5E9500-6643-4996-A42D-1A538EF2046B}"/>
    <cellStyle name="Comma 2 3 6 2 3 2" xfId="36602" xr:uid="{3998034D-6E60-4F38-9BDA-EC1F62BBB363}"/>
    <cellStyle name="Comma 2 3 6 2 4" xfId="14457" xr:uid="{104A55AF-91A0-43C0-BD48-B07434FB1E9E}"/>
    <cellStyle name="Comma 2 3 6 2 4 2" xfId="36603" xr:uid="{4AF41A2D-578D-4873-A8E6-6DCFAD51D4F0}"/>
    <cellStyle name="Comma 2 3 6 2 5" xfId="14458" xr:uid="{8CD2C0C0-ADF9-4B27-A1D9-211D36097216}"/>
    <cellStyle name="Comma 2 3 6 2 5 2" xfId="36604" xr:uid="{864EC1B6-96DE-47B3-9FEA-4F1FF2248254}"/>
    <cellStyle name="Comma 2 3 6 2 6" xfId="55027" xr:uid="{4D71E940-A24D-465F-A03D-6189F603D93C}"/>
    <cellStyle name="Comma 2 3 6 2 7" xfId="36600" xr:uid="{B055B532-C4F9-485F-9F54-A16DFC7D172D}"/>
    <cellStyle name="Comma 2 3 6 2 8" xfId="14454" xr:uid="{3DF68F4B-0F84-412A-AB5A-2F2540327913}"/>
    <cellStyle name="Comma 2 3 6 3" xfId="2272" xr:uid="{D1D48720-6FFC-4C36-BBE7-C8E440483C1B}"/>
    <cellStyle name="Comma 2 3 6 3 2" xfId="14460" xr:uid="{894B95CB-6DAF-42A5-AA39-858E5A059F85}"/>
    <cellStyle name="Comma 2 3 6 3 2 2" xfId="36606" xr:uid="{3C3A7645-1FD0-4895-8321-E5E72154642E}"/>
    <cellStyle name="Comma 2 3 6 3 3" xfId="14461" xr:uid="{214B13E7-5BFC-41F8-B439-460FD8217D65}"/>
    <cellStyle name="Comma 2 3 6 3 3 2" xfId="36607" xr:uid="{9A770851-C82C-49D2-B258-23B8E7D63779}"/>
    <cellStyle name="Comma 2 3 6 3 4" xfId="14462" xr:uid="{F72CD653-BEDF-48B9-B6A8-8B56416D3D96}"/>
    <cellStyle name="Comma 2 3 6 3 4 2" xfId="36608" xr:uid="{A8EADE12-6594-4C81-A1C3-C9843DE92ED6}"/>
    <cellStyle name="Comma 2 3 6 3 5" xfId="52360" xr:uid="{C84A8580-65E4-4BF6-AC27-860535AFCF87}"/>
    <cellStyle name="Comma 2 3 6 3 6" xfId="36605" xr:uid="{F0DFF38C-4D10-450D-BC25-DF8475EF0ED7}"/>
    <cellStyle name="Comma 2 3 6 3 7" xfId="14459" xr:uid="{6FFDC782-A264-4CFD-B45A-A9DE4546AC57}"/>
    <cellStyle name="Comma 2 3 6 4" xfId="14463" xr:uid="{4E508CCF-A9C0-4BF5-B1E2-9E209FCB9C58}"/>
    <cellStyle name="Comma 2 3 6 4 2" xfId="36609" xr:uid="{C1EE1434-FF26-4AF0-B999-7568CEC63D51}"/>
    <cellStyle name="Comma 2 3 6 5" xfId="14464" xr:uid="{6730B26D-B51F-467D-8391-13D0F86E7D03}"/>
    <cellStyle name="Comma 2 3 6 5 2" xfId="36610" xr:uid="{D52586A2-0D5A-4DC5-A035-B9504F5C6FF5}"/>
    <cellStyle name="Comma 2 3 6 6" xfId="51325" xr:uid="{DACFC9B5-A6EF-4130-9A83-434B483FD5F0}"/>
    <cellStyle name="Comma 2 3 6 7" xfId="36599" xr:uid="{1DB9711B-B3AF-49FB-9E00-73F8B398B81F}"/>
    <cellStyle name="Comma 2 3 6 8" xfId="14453" xr:uid="{6C480FE6-C037-4EA6-8B77-6C03C8D518E8}"/>
    <cellStyle name="Comma 2 3 7" xfId="3270" xr:uid="{C07EBD17-1B23-4E46-9CDE-3195C2690EC6}"/>
    <cellStyle name="Comma 2 3 7 2" xfId="5307" xr:uid="{FAE778E5-9210-4D4E-B700-305DCCCEEB37}"/>
    <cellStyle name="Comma 2 3 7 2 2" xfId="14467" xr:uid="{FF1F38ED-B1BA-4C98-A03B-F5CCC455D903}"/>
    <cellStyle name="Comma 2 3 7 2 2 2" xfId="36613" xr:uid="{5DC77A9C-A13E-46FE-A6E5-D2ACF143FFAA}"/>
    <cellStyle name="Comma 2 3 7 2 3" xfId="14468" xr:uid="{C327CBCA-6FB6-4DEC-95B1-9BA83328C6C1}"/>
    <cellStyle name="Comma 2 3 7 2 3 2" xfId="36614" xr:uid="{E0513780-A75D-4C58-A30D-8E32024DAD1C}"/>
    <cellStyle name="Comma 2 3 7 2 4" xfId="14469" xr:uid="{5A531557-CC6D-4514-AF67-7D6A60491FE1}"/>
    <cellStyle name="Comma 2 3 7 2 4 2" xfId="36615" xr:uid="{081079F9-3DC9-42A8-8B1C-0CFCB58E75D6}"/>
    <cellStyle name="Comma 2 3 7 2 5" xfId="14470" xr:uid="{AF3D090B-B60F-47BD-AA76-878968F09F86}"/>
    <cellStyle name="Comma 2 3 7 2 5 2" xfId="36616" xr:uid="{DA8A495D-2352-4EC1-8941-5191CDEC72E4}"/>
    <cellStyle name="Comma 2 3 7 2 6" xfId="55394" xr:uid="{2E9B41A3-3828-4264-8CD2-3521A1BD0530}"/>
    <cellStyle name="Comma 2 3 7 2 7" xfId="36612" xr:uid="{EB317DF9-C1AF-4412-B405-29301B96BCAF}"/>
    <cellStyle name="Comma 2 3 7 2 8" xfId="14466" xr:uid="{13EAAF1A-D489-41CA-BAEE-2C1CBDAB5E07}"/>
    <cellStyle name="Comma 2 3 7 3" xfId="14471" xr:uid="{DE916191-4DB2-4232-A64C-E3AC9EF167D0}"/>
    <cellStyle name="Comma 2 3 7 3 2" xfId="36617" xr:uid="{FD530E41-C0AA-423E-B09E-A64F9E8EC6A1}"/>
    <cellStyle name="Comma 2 3 7 4" xfId="14472" xr:uid="{55C6A2F9-35C4-46D7-9D3C-47DBF3B434EC}"/>
    <cellStyle name="Comma 2 3 7 4 2" xfId="36618" xr:uid="{96C7FFCF-2620-43CE-BF24-A59D67402A2E}"/>
    <cellStyle name="Comma 2 3 7 5" xfId="14473" xr:uid="{5E838F86-0806-4456-93C0-C3A0709699DD}"/>
    <cellStyle name="Comma 2 3 7 5 2" xfId="36619" xr:uid="{49032C63-7A8A-4782-B917-FD20FD3E3D7F}"/>
    <cellStyle name="Comma 2 3 7 6" xfId="14474" xr:uid="{BB71BFA8-9E89-4DB7-B2A5-2C38B33115F4}"/>
    <cellStyle name="Comma 2 3 7 6 2" xfId="36620" xr:uid="{4DAC3CF8-0775-4A7B-9287-FDDC9296E00D}"/>
    <cellStyle name="Comma 2 3 7 7" xfId="53357" xr:uid="{11111168-A35E-4878-A3CF-A33038D80126}"/>
    <cellStyle name="Comma 2 3 7 8" xfId="36611" xr:uid="{38F0DB65-6BA4-4042-B465-5291AB53E5A4}"/>
    <cellStyle name="Comma 2 3 7 9" xfId="14465" xr:uid="{F4796AB8-7486-44FD-B09D-38EA35AB6A92}"/>
    <cellStyle name="Comma 2 3 8" xfId="3832" xr:uid="{17E719DF-3D3D-4D5E-968F-E6614A1CAE14}"/>
    <cellStyle name="Comma 2 3 8 2" xfId="14476" xr:uid="{48008436-CBA6-4B2E-AC21-7B74FD85BA20}"/>
    <cellStyle name="Comma 2 3 8 2 2" xfId="36622" xr:uid="{60B0498B-CEF0-4965-A252-291BF2503A7A}"/>
    <cellStyle name="Comma 2 3 8 3" xfId="14477" xr:uid="{08D75822-AD30-4B90-A7FC-1386D94B7173}"/>
    <cellStyle name="Comma 2 3 8 3 2" xfId="36623" xr:uid="{3BED2902-D497-4C58-BE71-4A556B98B981}"/>
    <cellStyle name="Comma 2 3 8 4" xfId="14478" xr:uid="{C291F602-7220-4C48-BBD5-56CD7D962899}"/>
    <cellStyle name="Comma 2 3 8 4 2" xfId="36624" xr:uid="{79DA3A53-E34B-4272-B6AA-6892709BBD05}"/>
    <cellStyle name="Comma 2 3 8 5" xfId="14479" xr:uid="{D4513B98-5E85-43F7-AF23-8F6A01B2EEC2}"/>
    <cellStyle name="Comma 2 3 8 5 2" xfId="36625" xr:uid="{FF78118E-D928-4F55-A26A-F69865D7E6ED}"/>
    <cellStyle name="Comma 2 3 8 6" xfId="53919" xr:uid="{A56F7709-F0F2-4030-A876-495CCD50B776}"/>
    <cellStyle name="Comma 2 3 8 7" xfId="36621" xr:uid="{5EA5EF6D-7E9B-4F65-834A-F789ADF1D506}"/>
    <cellStyle name="Comma 2 3 8 8" xfId="14475" xr:uid="{DA668A86-ADBB-4F46-9CDC-FBF7AC36A9EB}"/>
    <cellStyle name="Comma 2 3 9" xfId="1752" xr:uid="{8F233333-0071-498D-859F-86C16A090AD7}"/>
    <cellStyle name="Comma 2 3 9 2" xfId="14481" xr:uid="{6AB35D4F-6D9D-44C8-8E62-F9E024C2E5AA}"/>
    <cellStyle name="Comma 2 3 9 2 2" xfId="36627" xr:uid="{8AA56B9F-CA4D-42DA-82C7-0A014EFFDBEE}"/>
    <cellStyle name="Comma 2 3 9 3" xfId="14482" xr:uid="{8F6422B8-BE44-4942-924C-D16E11127450}"/>
    <cellStyle name="Comma 2 3 9 3 2" xfId="36628" xr:uid="{A26AEBE7-E782-4CC7-AFB4-C226361DD1CA}"/>
    <cellStyle name="Comma 2 3 9 4" xfId="14483" xr:uid="{7904A415-E76C-453E-BBA5-4C2ADC2EECC3}"/>
    <cellStyle name="Comma 2 3 9 4 2" xfId="36629" xr:uid="{1EF152A7-A23B-40ED-8BDE-6D787B2C9DC6}"/>
    <cellStyle name="Comma 2 3 9 5" xfId="51841" xr:uid="{A5A40904-B299-4277-A913-8157768E2A2B}"/>
    <cellStyle name="Comma 2 3 9 6" xfId="36626" xr:uid="{9079D5F3-B52B-4E94-8992-45327B27E841}"/>
    <cellStyle name="Comma 2 3 9 7" xfId="14480" xr:uid="{53E32AA4-BF72-49F6-89BD-8BF2DE5286EF}"/>
    <cellStyle name="Comma 2 4" xfId="2" xr:uid="{00000000-0005-0000-0000-000004000000}"/>
    <cellStyle name="Comma 2 4 10" xfId="1757" xr:uid="{20F5D598-F2AF-4D8A-82D4-4A4F23DD84C3}"/>
    <cellStyle name="Comma 2 4 10 2" xfId="14485" xr:uid="{6540A3A6-30F5-424A-8929-5FB66506A77C}"/>
    <cellStyle name="Comma 2 4 10 2 2" xfId="36632" xr:uid="{2E57B964-0489-4551-B948-987C0CA8234E}"/>
    <cellStyle name="Comma 2 4 10 3" xfId="14486" xr:uid="{FEB7540C-4FD5-42B8-82CF-05525356C87F}"/>
    <cellStyle name="Comma 2 4 10 3 2" xfId="36633" xr:uid="{E265B57D-97B4-498C-95C7-6C732DF8AF88}"/>
    <cellStyle name="Comma 2 4 10 4" xfId="14487" xr:uid="{B8218E21-AEB7-4FD5-B368-DAAB4BD27056}"/>
    <cellStyle name="Comma 2 4 10 4 2" xfId="36634" xr:uid="{157D8B03-FCF3-4E07-A203-E54A95090906}"/>
    <cellStyle name="Comma 2 4 10 5" xfId="51846" xr:uid="{17E2899A-B3FA-4BB8-B027-5D1253DBCE3A}"/>
    <cellStyle name="Comma 2 4 10 6" xfId="36631" xr:uid="{C9825AFC-DDF9-4A65-BBA7-958BA21EE82D}"/>
    <cellStyle name="Comma 2 4 10 7" xfId="14484" xr:uid="{4BDF2178-9A07-446E-AE5F-DED70684952B}"/>
    <cellStyle name="Comma 2 4 11" xfId="14488" xr:uid="{9D4EED24-2CA5-4CBD-8424-1E4C71054094}"/>
    <cellStyle name="Comma 2 4 11 2" xfId="36635" xr:uid="{27D565B0-D7B4-4B34-868C-D8E4DDAFAB8E}"/>
    <cellStyle name="Comma 2 4 12" xfId="14489" xr:uid="{94EB22CC-ED39-4273-AD3D-30A5FE47F37E}"/>
    <cellStyle name="Comma 2 4 12 2" xfId="36636" xr:uid="{7A06C24F-3E02-4E11-9059-387C295F0BAE}"/>
    <cellStyle name="Comma 2 4 13" xfId="50152" xr:uid="{29DFE719-6E1A-4CB5-8E03-BF09903E56AA}"/>
    <cellStyle name="Comma 2 4 14" xfId="36630" xr:uid="{B44D8B4F-91E1-4D53-A998-0B557E4F235C}"/>
    <cellStyle name="Comma 2 4 2" xfId="223" xr:uid="{FCEE80CE-3937-4350-859E-7DB2B86D8A04}"/>
    <cellStyle name="Comma 2 4 2 10" xfId="14490" xr:uid="{3AF9DE5D-5EB1-4301-B207-37A296CE4658}"/>
    <cellStyle name="Comma 2 4 2 10 2" xfId="36638" xr:uid="{19D7AE8F-F6AB-481B-AC6D-A4741B7BF3EE}"/>
    <cellStyle name="Comma 2 4 2 11" xfId="50320" xr:uid="{82B3B43D-37E3-4DD0-9BBD-86C867694A5A}"/>
    <cellStyle name="Comma 2 4 2 12" xfId="36637" xr:uid="{EA1485CA-6D0E-4029-94B5-5738B3D219C1}"/>
    <cellStyle name="Comma 2 4 2 2" xfId="409" xr:uid="{635F2DD9-BA9C-411C-94FC-9E5893FE0552}"/>
    <cellStyle name="Comma 2 4 2 2 10" xfId="50505" xr:uid="{FB632C62-A429-4EB3-B8E8-B7C52062E1EA}"/>
    <cellStyle name="Comma 2 4 2 2 11" xfId="36639" xr:uid="{3FAFB26C-748E-428A-9D87-BDC7D23ABB06}"/>
    <cellStyle name="Comma 2 4 2 2 2" xfId="672" xr:uid="{DAC5C261-6CEE-4852-8E3B-963A44365999}"/>
    <cellStyle name="Comma 2 4 2 2 2 10" xfId="36640" xr:uid="{79C31241-8881-4F02-9913-AA82CDCA9AF5}"/>
    <cellStyle name="Comma 2 4 2 2 2 2" xfId="1177" xr:uid="{710812BC-E399-4E90-9BD8-4F2813EA6253}"/>
    <cellStyle name="Comma 2 4 2 2 2 2 2" xfId="4880" xr:uid="{0ED25D40-EE4C-4EB8-A278-A447CEB20A2B}"/>
    <cellStyle name="Comma 2 4 2 2 2 2 2 2" xfId="14491" xr:uid="{DDF045E9-C5D5-4A97-B3FA-41F8094251A8}"/>
    <cellStyle name="Comma 2 4 2 2 2 2 2 2 2" xfId="36643" xr:uid="{CFB9A04B-FA8A-4A25-8B45-22A9AD396E78}"/>
    <cellStyle name="Comma 2 4 2 2 2 2 2 3" xfId="14492" xr:uid="{47737795-7059-40B0-BA0F-F4718490E5FE}"/>
    <cellStyle name="Comma 2 4 2 2 2 2 2 3 2" xfId="36644" xr:uid="{E97AC53D-8EC1-47FB-B61F-A6C5457F3DBC}"/>
    <cellStyle name="Comma 2 4 2 2 2 2 2 4" xfId="14493" xr:uid="{E6FDF343-F1C4-4F9D-8462-6594C6A3722F}"/>
    <cellStyle name="Comma 2 4 2 2 2 2 2 4 2" xfId="36645" xr:uid="{6B3F28D1-B6CC-4D11-B02E-CF7E7159B844}"/>
    <cellStyle name="Comma 2 4 2 2 2 2 2 5" xfId="54967" xr:uid="{5B3D5260-8F06-45A7-8DFF-4E5876C16019}"/>
    <cellStyle name="Comma 2 4 2 2 2 2 2 6" xfId="36642" xr:uid="{BFC33A1A-CF66-409C-B8F5-AA70AEA3F43B}"/>
    <cellStyle name="Comma 2 4 2 2 2 2 3" xfId="3215" xr:uid="{99BA4056-A743-45BF-A72B-1DDA51CC84CA}"/>
    <cellStyle name="Comma 2 4 2 2 2 2 3 2" xfId="14495" xr:uid="{6BF30A10-5725-4ADC-AA57-5D43B97ADA7F}"/>
    <cellStyle name="Comma 2 4 2 2 2 2 3 2 2" xfId="36647" xr:uid="{585D89B1-6DB2-4F30-A033-61C83F75631D}"/>
    <cellStyle name="Comma 2 4 2 2 2 2 3 3" xfId="14496" xr:uid="{ABF41328-BB08-4D89-92DD-12EEC89974D4}"/>
    <cellStyle name="Comma 2 4 2 2 2 2 3 3 2" xfId="36648" xr:uid="{23561556-CB6F-4D68-9D30-911FE1AA4643}"/>
    <cellStyle name="Comma 2 4 2 2 2 2 3 4" xfId="14497" xr:uid="{F2151B5E-A331-4252-A5E7-C3EA16BB4AD1}"/>
    <cellStyle name="Comma 2 4 2 2 2 2 3 4 2" xfId="36649" xr:uid="{45E13449-2C4D-4478-B8D4-1C1AC2B71D2D}"/>
    <cellStyle name="Comma 2 4 2 2 2 2 3 5" xfId="53302" xr:uid="{87C5C252-1DFE-4949-9E94-F083BA0C4644}"/>
    <cellStyle name="Comma 2 4 2 2 2 2 3 6" xfId="36646" xr:uid="{9786DE03-7432-4934-91CE-5E6FB93F03D1}"/>
    <cellStyle name="Comma 2 4 2 2 2 2 3 7" xfId="14494" xr:uid="{7831070B-553D-47A1-BEBD-6B0D6EA0DA50}"/>
    <cellStyle name="Comma 2 4 2 2 2 2 4" xfId="14498" xr:uid="{548E991B-3187-44A2-AB83-F8249A6F178B}"/>
    <cellStyle name="Comma 2 4 2 2 2 2 4 2" xfId="36650" xr:uid="{E2A09A67-3679-4B86-8558-AADE02262718}"/>
    <cellStyle name="Comma 2 4 2 2 2 2 5" xfId="14499" xr:uid="{7E450CBF-9423-405A-8994-787AD2D5EFCE}"/>
    <cellStyle name="Comma 2 4 2 2 2 2 5 2" xfId="36651" xr:uid="{44CCFF70-05C5-4AF9-82AB-32BBBBC23C40}"/>
    <cellStyle name="Comma 2 4 2 2 2 2 6" xfId="51269" xr:uid="{259B7935-DFF2-46E4-96F1-A65C2AD1C7A1}"/>
    <cellStyle name="Comma 2 4 2 2 2 2 7" xfId="36641" xr:uid="{2601CC69-B4D4-4F78-BFB8-9E59CFFDD574}"/>
    <cellStyle name="Comma 2 4 2 2 2 3" xfId="1671" xr:uid="{F06410AE-0B36-4C66-A09C-DACD7A538A9B}"/>
    <cellStyle name="Comma 2 4 2 2 2 3 2" xfId="2718" xr:uid="{D8CDCCB3-2F35-469B-9DA5-91D559034907}"/>
    <cellStyle name="Comma 2 4 2 2 2 3 2 2" xfId="14501" xr:uid="{9EBA12A0-4213-4CC2-85CD-D28C49892C54}"/>
    <cellStyle name="Comma 2 4 2 2 2 3 2 2 2" xfId="36654" xr:uid="{CE977481-E44C-441A-A217-7C1F85C296DB}"/>
    <cellStyle name="Comma 2 4 2 2 2 3 2 3" xfId="14502" xr:uid="{0506DA94-7133-4FDD-9FB3-620C145ADA5D}"/>
    <cellStyle name="Comma 2 4 2 2 2 3 2 3 2" xfId="36655" xr:uid="{F919065F-9AD2-472F-A3B7-D3FE2A628F6F}"/>
    <cellStyle name="Comma 2 4 2 2 2 3 2 4" xfId="14503" xr:uid="{7A932314-CBF8-4D81-A6B7-3F7FD1580967}"/>
    <cellStyle name="Comma 2 4 2 2 2 3 2 4 2" xfId="36656" xr:uid="{AA715E27-7B52-4CE1-A9D3-B2757EB7A773}"/>
    <cellStyle name="Comma 2 4 2 2 2 3 2 5" xfId="52806" xr:uid="{6511386E-40DF-4FDC-BE75-F135EF3316F7}"/>
    <cellStyle name="Comma 2 4 2 2 2 3 2 6" xfId="36653" xr:uid="{D7FB7211-A1C0-4FDC-88EE-90930EF76094}"/>
    <cellStyle name="Comma 2 4 2 2 2 3 2 7" xfId="14500" xr:uid="{9D3596B5-28DF-4C87-A9B2-238117DBCDAB}"/>
    <cellStyle name="Comma 2 4 2 2 2 3 3" xfId="14504" xr:uid="{686EA86C-97A0-40DA-BF7C-645E97176260}"/>
    <cellStyle name="Comma 2 4 2 2 2 3 3 2" xfId="36657" xr:uid="{C9984F80-DE7A-4354-98BB-15C9F7781080}"/>
    <cellStyle name="Comma 2 4 2 2 2 3 4" xfId="14505" xr:uid="{50012639-35F7-46C9-B386-7BA870D23387}"/>
    <cellStyle name="Comma 2 4 2 2 2 3 4 2" xfId="36658" xr:uid="{5F5B452F-65B6-42BA-8669-728D32ECC30D}"/>
    <cellStyle name="Comma 2 4 2 2 2 3 5" xfId="51763" xr:uid="{0B1733D3-CB3D-41C3-89F2-DD0ADAEADDD4}"/>
    <cellStyle name="Comma 2 4 2 2 2 3 6" xfId="36652" xr:uid="{FB87BB56-5895-4F11-855A-44E5F7E22B02}"/>
    <cellStyle name="Comma 2 4 2 2 2 4" xfId="3710" xr:uid="{242BC8F9-D73C-46BA-8D3B-AB21D0A9A12F}"/>
    <cellStyle name="Comma 2 4 2 2 2 4 2" xfId="14506" xr:uid="{E05DC39C-99F1-4635-9091-96116C21BFB3}"/>
    <cellStyle name="Comma 2 4 2 2 2 4 2 2" xfId="36660" xr:uid="{8A72D242-6881-44AA-AE4D-F5312622C9D0}"/>
    <cellStyle name="Comma 2 4 2 2 2 4 3" xfId="14507" xr:uid="{A6D8E5AC-1793-4302-B272-F4D64E35AA9B}"/>
    <cellStyle name="Comma 2 4 2 2 2 4 3 2" xfId="36661" xr:uid="{E097048F-6DD9-4C3D-A9BB-5BA22EFFC673}"/>
    <cellStyle name="Comma 2 4 2 2 2 4 4" xfId="14508" xr:uid="{AFC31C6A-E6AA-4690-AF21-3D0582E9FBCD}"/>
    <cellStyle name="Comma 2 4 2 2 2 4 4 2" xfId="36662" xr:uid="{DB029446-3756-4751-B2B5-98DB604890AC}"/>
    <cellStyle name="Comma 2 4 2 2 2 4 5" xfId="53797" xr:uid="{06523811-5F1B-4AFA-BBB4-8701FDD8BC13}"/>
    <cellStyle name="Comma 2 4 2 2 2 4 6" xfId="36659" xr:uid="{388CF0CF-CAF9-4BB7-9D1F-A0011460C600}"/>
    <cellStyle name="Comma 2 4 2 2 2 5" xfId="4383" xr:uid="{61935F25-B5E9-4989-AA9A-06EE44F53A9B}"/>
    <cellStyle name="Comma 2 4 2 2 2 5 2" xfId="14509" xr:uid="{FEE8C638-CB82-4F55-B58C-6ECD55F4431E}"/>
    <cellStyle name="Comma 2 4 2 2 2 5 2 2" xfId="36664" xr:uid="{D3114B4A-B1EB-40FE-9210-B4E4B379E7A4}"/>
    <cellStyle name="Comma 2 4 2 2 2 5 3" xfId="14510" xr:uid="{5FCFC3CA-8FE4-4FBD-BCBF-C40DD84BB3E5}"/>
    <cellStyle name="Comma 2 4 2 2 2 5 3 2" xfId="36665" xr:uid="{A125AFE7-31A6-40E8-AD40-FEA835AB27E9}"/>
    <cellStyle name="Comma 2 4 2 2 2 5 4" xfId="14511" xr:uid="{E98341C3-5919-4862-8626-98DC09666049}"/>
    <cellStyle name="Comma 2 4 2 2 2 5 4 2" xfId="36666" xr:uid="{553591A4-E7C8-4134-8AF6-E96AFAB34A89}"/>
    <cellStyle name="Comma 2 4 2 2 2 5 5" xfId="54470" xr:uid="{21B9DF0F-C7F7-458C-86FC-D83480E9DE15}"/>
    <cellStyle name="Comma 2 4 2 2 2 5 6" xfId="36663" xr:uid="{A1BDCA2B-4373-4EFD-A5BD-2523255FA956}"/>
    <cellStyle name="Comma 2 4 2 2 2 6" xfId="2197" xr:uid="{47A69F7F-8330-4CA6-93B9-DB44D15FF76B}"/>
    <cellStyle name="Comma 2 4 2 2 2 6 2" xfId="14513" xr:uid="{674FDC16-DBA8-4E57-821F-7593047DD651}"/>
    <cellStyle name="Comma 2 4 2 2 2 6 2 2" xfId="36668" xr:uid="{5EEB7BF1-1DAA-4B1B-A4D2-B86B5CC280AB}"/>
    <cellStyle name="Comma 2 4 2 2 2 6 3" xfId="14514" xr:uid="{10F0627F-2661-43BA-ADB1-19AB46D25D62}"/>
    <cellStyle name="Comma 2 4 2 2 2 6 3 2" xfId="36669" xr:uid="{BFED072A-A3AF-478F-8A4E-0F7580CDF1E6}"/>
    <cellStyle name="Comma 2 4 2 2 2 6 4" xfId="14515" xr:uid="{F1FF6ED9-9173-4272-91BA-0A0B4B8E28F2}"/>
    <cellStyle name="Comma 2 4 2 2 2 6 4 2" xfId="36670" xr:uid="{C1B9EB4C-F3DF-4C6C-AE0E-0DDFBB82A53D}"/>
    <cellStyle name="Comma 2 4 2 2 2 6 5" xfId="52286" xr:uid="{D6E0F2C8-B955-4F1A-9EB3-83F961639B7D}"/>
    <cellStyle name="Comma 2 4 2 2 2 6 6" xfId="36667" xr:uid="{E89643BB-CFB8-44E8-ACBA-F326648EDFC3}"/>
    <cellStyle name="Comma 2 4 2 2 2 6 7" xfId="14512" xr:uid="{74DAFE73-BD1E-4D0B-A85D-D9752B26D897}"/>
    <cellStyle name="Comma 2 4 2 2 2 7" xfId="14516" xr:uid="{AE8E31C2-147E-4A67-A08E-604297C6E723}"/>
    <cellStyle name="Comma 2 4 2 2 2 7 2" xfId="36671" xr:uid="{674E7E6B-5594-4EE9-A4C1-92428481E0C5}"/>
    <cellStyle name="Comma 2 4 2 2 2 8" xfId="14517" xr:uid="{95CBA26A-03B6-4350-994F-E73F65CFE10C}"/>
    <cellStyle name="Comma 2 4 2 2 2 8 2" xfId="36672" xr:uid="{BD99A9B0-2C39-48BB-AC31-6C321930E0DC}"/>
    <cellStyle name="Comma 2 4 2 2 2 9" xfId="50766" xr:uid="{8B1F44CB-3B32-45A0-A406-CA2661B2E2E8}"/>
    <cellStyle name="Comma 2 4 2 2 3" xfId="929" xr:uid="{E1643306-8C49-4426-BE8B-2B9E33E0AB6C}"/>
    <cellStyle name="Comma 2 4 2 2 3 2" xfId="4632" xr:uid="{01E5404F-5658-40F2-84E9-84B3E1E0946D}"/>
    <cellStyle name="Comma 2 4 2 2 3 2 2" xfId="14518" xr:uid="{1CD1FB66-4CCE-4C0A-A41E-E2656F3C1E9B}"/>
    <cellStyle name="Comma 2 4 2 2 3 2 2 2" xfId="36675" xr:uid="{DB06D724-7C9F-468E-A86E-A48E8B88AC24}"/>
    <cellStyle name="Comma 2 4 2 2 3 2 3" xfId="14519" xr:uid="{9C952DA1-2737-4850-998F-7E6FF2929DD1}"/>
    <cellStyle name="Comma 2 4 2 2 3 2 3 2" xfId="36676" xr:uid="{771AE272-D3D8-4DC7-A31E-0F881DFD8FEA}"/>
    <cellStyle name="Comma 2 4 2 2 3 2 4" xfId="14520" xr:uid="{CBEBE7BB-23B3-4E52-B852-5869642826F1}"/>
    <cellStyle name="Comma 2 4 2 2 3 2 4 2" xfId="36677" xr:uid="{0892A71D-C7C4-447C-AE7B-D67E51630FE9}"/>
    <cellStyle name="Comma 2 4 2 2 3 2 5" xfId="54719" xr:uid="{9DE71EB2-742A-4EDA-BBE6-D4D30F0D3293}"/>
    <cellStyle name="Comma 2 4 2 2 3 2 6" xfId="36674" xr:uid="{8212F29F-AA6E-49A9-BEBD-5F9237882EBB}"/>
    <cellStyle name="Comma 2 4 2 2 3 3" xfId="2967" xr:uid="{3CB435DC-F63C-4A43-8B64-74438BEC7B11}"/>
    <cellStyle name="Comma 2 4 2 2 3 3 2" xfId="14522" xr:uid="{4444A5B1-6679-47D1-B2C9-C610C38D01BA}"/>
    <cellStyle name="Comma 2 4 2 2 3 3 2 2" xfId="36679" xr:uid="{C739A706-A82D-4306-B3E2-D82736B84489}"/>
    <cellStyle name="Comma 2 4 2 2 3 3 3" xfId="14523" xr:uid="{E931ECDB-EE0C-401A-ADB3-C275493F39FD}"/>
    <cellStyle name="Comma 2 4 2 2 3 3 3 2" xfId="36680" xr:uid="{0397B7FA-D247-47C3-83FB-8DB814AB42ED}"/>
    <cellStyle name="Comma 2 4 2 2 3 3 4" xfId="14524" xr:uid="{588472C2-D70A-493E-8836-18B22B2C0CE6}"/>
    <cellStyle name="Comma 2 4 2 2 3 3 4 2" xfId="36681" xr:uid="{303F28CA-26C6-4B35-9823-C30E76CCF420}"/>
    <cellStyle name="Comma 2 4 2 2 3 3 5" xfId="53054" xr:uid="{93D90BC1-E2DB-49AC-B1BA-EA3E1FB17C41}"/>
    <cellStyle name="Comma 2 4 2 2 3 3 6" xfId="36678" xr:uid="{813C53EC-356C-426A-BBF7-1A8C88CAEC0E}"/>
    <cellStyle name="Comma 2 4 2 2 3 3 7" xfId="14521" xr:uid="{27B7A6DA-2248-4908-8015-A0D82CC151A7}"/>
    <cellStyle name="Comma 2 4 2 2 3 4" xfId="14525" xr:uid="{A88D6A0E-DEB4-4ABF-A2E3-089A93E63FED}"/>
    <cellStyle name="Comma 2 4 2 2 3 4 2" xfId="36682" xr:uid="{19F5F609-1BFE-4C40-9992-9C9DBCC2AFEB}"/>
    <cellStyle name="Comma 2 4 2 2 3 5" xfId="14526" xr:uid="{96401108-0C68-471C-8F6D-2A7F38A81390}"/>
    <cellStyle name="Comma 2 4 2 2 3 5 2" xfId="36683" xr:uid="{FA51AA67-34AA-4897-9F98-FE6C90E0475C}"/>
    <cellStyle name="Comma 2 4 2 2 3 6" xfId="51021" xr:uid="{4C7CDDDC-F474-435A-AD9E-97E11459CE96}"/>
    <cellStyle name="Comma 2 4 2 2 3 7" xfId="36673" xr:uid="{4E3DAA2A-19FA-49D5-B115-039AB2E63E7C}"/>
    <cellStyle name="Comma 2 4 2 2 4" xfId="1424" xr:uid="{FDD49057-0FCF-40E8-9EEF-600FE2C45A41}"/>
    <cellStyle name="Comma 2 4 2 2 4 2" xfId="2470" xr:uid="{60D325C9-D1FA-4C7A-957E-810F71BAA362}"/>
    <cellStyle name="Comma 2 4 2 2 4 2 2" xfId="14528" xr:uid="{CFDC8905-C960-42E7-A2EE-580D00BD81E4}"/>
    <cellStyle name="Comma 2 4 2 2 4 2 2 2" xfId="36686" xr:uid="{D702C0AF-1D72-4F18-88EF-390015AA7F95}"/>
    <cellStyle name="Comma 2 4 2 2 4 2 3" xfId="14529" xr:uid="{CF6FBC68-72FC-4409-81F0-EFD14DFE3EE0}"/>
    <cellStyle name="Comma 2 4 2 2 4 2 3 2" xfId="36687" xr:uid="{953D9AEB-938C-4866-973B-979F33B7B14A}"/>
    <cellStyle name="Comma 2 4 2 2 4 2 4" xfId="14530" xr:uid="{E1D5651B-C343-4549-9E0E-456B20CEC664}"/>
    <cellStyle name="Comma 2 4 2 2 4 2 4 2" xfId="36688" xr:uid="{47874480-E6EB-402B-8B32-7CE94A3D90CE}"/>
    <cellStyle name="Comma 2 4 2 2 4 2 5" xfId="52558" xr:uid="{CB094BE6-0B43-4769-9969-62A90EA99873}"/>
    <cellStyle name="Comma 2 4 2 2 4 2 6" xfId="36685" xr:uid="{B67C1411-7FC2-40CD-BE85-66B19465DFE6}"/>
    <cellStyle name="Comma 2 4 2 2 4 2 7" xfId="14527" xr:uid="{68A2AD12-5FBC-4A0A-86F4-9937111C43B0}"/>
    <cellStyle name="Comma 2 4 2 2 4 3" xfId="14531" xr:uid="{443F8552-0F6E-4FF6-A8DB-CFBDC6631326}"/>
    <cellStyle name="Comma 2 4 2 2 4 3 2" xfId="36689" xr:uid="{7175E577-56BB-4F7A-8E8D-5932E1B52613}"/>
    <cellStyle name="Comma 2 4 2 2 4 4" xfId="14532" xr:uid="{12B9B267-5A2B-4A0F-A1EF-7E1DF0F822A8}"/>
    <cellStyle name="Comma 2 4 2 2 4 4 2" xfId="36690" xr:uid="{86959956-24A0-4352-9025-6AC3A34FC6BD}"/>
    <cellStyle name="Comma 2 4 2 2 4 5" xfId="51516" xr:uid="{7EBED810-9629-4592-89AC-9C1C809A1343}"/>
    <cellStyle name="Comma 2 4 2 2 4 6" xfId="36684" xr:uid="{4386965A-F36E-4DA7-A19E-3EBCC8F00814}"/>
    <cellStyle name="Comma 2 4 2 2 5" xfId="3461" xr:uid="{805F9E5C-167E-40AD-8FA7-F5AEE9379B6A}"/>
    <cellStyle name="Comma 2 4 2 2 5 2" xfId="14533" xr:uid="{C5D3D7BD-126F-4317-B298-831D52B3800B}"/>
    <cellStyle name="Comma 2 4 2 2 5 2 2" xfId="36692" xr:uid="{92982ABF-87CF-4EDE-B28F-7160145DB30E}"/>
    <cellStyle name="Comma 2 4 2 2 5 3" xfId="14534" xr:uid="{F03203F9-A437-4B44-9263-DF8E1EE955F0}"/>
    <cellStyle name="Comma 2 4 2 2 5 3 2" xfId="36693" xr:uid="{632CF680-6F5F-4BF0-A6CD-621B133A941C}"/>
    <cellStyle name="Comma 2 4 2 2 5 4" xfId="14535" xr:uid="{5F5BE774-3D43-4B78-9C54-FEA00801B7A1}"/>
    <cellStyle name="Comma 2 4 2 2 5 4 2" xfId="36694" xr:uid="{7FD27F6D-14BA-4B88-8628-CEBA7A66B8BF}"/>
    <cellStyle name="Comma 2 4 2 2 5 5" xfId="53548" xr:uid="{987046D8-4B05-4CE1-AE4B-5630BE5B9A67}"/>
    <cellStyle name="Comma 2 4 2 2 5 6" xfId="36691" xr:uid="{C8DBA73A-5FD7-4459-8AE3-16B6FB43FD9E}"/>
    <cellStyle name="Comma 2 4 2 2 6" xfId="4123" xr:uid="{E570773B-7302-4990-9982-ACA34F97F7FB}"/>
    <cellStyle name="Comma 2 4 2 2 6 2" xfId="14536" xr:uid="{DF62C5BB-BA84-4C36-82FF-5E8980419DE6}"/>
    <cellStyle name="Comma 2 4 2 2 6 2 2" xfId="36696" xr:uid="{ABF908D2-5AE8-48F2-9B54-545FEBADB9D8}"/>
    <cellStyle name="Comma 2 4 2 2 6 3" xfId="14537" xr:uid="{D552664F-3F55-4154-9E5A-1A35BDF8F4CB}"/>
    <cellStyle name="Comma 2 4 2 2 6 3 2" xfId="36697" xr:uid="{B58CA865-31D6-4FBA-A0A9-B3FE5E96ABC0}"/>
    <cellStyle name="Comma 2 4 2 2 6 4" xfId="14538" xr:uid="{5396C71F-E9B5-4188-A777-E88351283555}"/>
    <cellStyle name="Comma 2 4 2 2 6 4 2" xfId="36698" xr:uid="{FBDBF5A2-9835-4AEA-9078-D88F4328E09B}"/>
    <cellStyle name="Comma 2 4 2 2 6 5" xfId="54210" xr:uid="{5CFB9C0C-28B7-4A32-B55C-EAFB1ABC9134}"/>
    <cellStyle name="Comma 2 4 2 2 6 6" xfId="36695" xr:uid="{58D9865E-B32E-4AA0-843C-BAB0D6CC1939}"/>
    <cellStyle name="Comma 2 4 2 2 7" xfId="1950" xr:uid="{8F8B7B45-C533-4AB4-ABC6-5AFA6AAE8FD4}"/>
    <cellStyle name="Comma 2 4 2 2 7 2" xfId="14540" xr:uid="{04D35D5E-216C-43EA-AE89-54D1B018E05F}"/>
    <cellStyle name="Comma 2 4 2 2 7 2 2" xfId="36700" xr:uid="{7A1742EF-EB9D-4C73-A716-14E1A0DED10E}"/>
    <cellStyle name="Comma 2 4 2 2 7 3" xfId="14541" xr:uid="{08627B9C-5B1D-4863-89E4-D45BD7BF3C3C}"/>
    <cellStyle name="Comma 2 4 2 2 7 3 2" xfId="36701" xr:uid="{CE27704A-7243-444F-9E14-ABE6DE61F73E}"/>
    <cellStyle name="Comma 2 4 2 2 7 4" xfId="14542" xr:uid="{23AEA432-6264-458C-9B68-CD5A75D3BF4D}"/>
    <cellStyle name="Comma 2 4 2 2 7 4 2" xfId="36702" xr:uid="{E86180DE-F7A7-4F82-8FFC-4FD15CE7C51C}"/>
    <cellStyle name="Comma 2 4 2 2 7 5" xfId="52039" xr:uid="{5E2C7DA1-3870-451D-87A9-D22132A0CE16}"/>
    <cellStyle name="Comma 2 4 2 2 7 6" xfId="36699" xr:uid="{B460F7C7-41FA-4F08-81C3-C4703F283A79}"/>
    <cellStyle name="Comma 2 4 2 2 7 7" xfId="14539" xr:uid="{E5939093-462C-401C-BB47-19698A7CD264}"/>
    <cellStyle name="Comma 2 4 2 2 8" xfId="14543" xr:uid="{E974D8A5-65BF-4E54-8465-034BDC1A54D9}"/>
    <cellStyle name="Comma 2 4 2 2 8 2" xfId="36703" xr:uid="{456762C5-3D01-481C-9389-CE6DD4773875}"/>
    <cellStyle name="Comma 2 4 2 2 9" xfId="14544" xr:uid="{23EAE797-8A66-44D0-A7CB-65E982AC5BE7}"/>
    <cellStyle name="Comma 2 4 2 2 9 2" xfId="36704" xr:uid="{9927C50F-7CCC-474A-BFE5-1657A22BFF36}"/>
    <cellStyle name="Comma 2 4 2 3" xfId="549" xr:uid="{171AE696-B314-4CDA-BCFD-0015524DF9F1}"/>
    <cellStyle name="Comma 2 4 2 3 10" xfId="36705" xr:uid="{4D4D77A9-5634-4BF9-A1B9-D578262DD827}"/>
    <cellStyle name="Comma 2 4 2 3 2" xfId="1054" xr:uid="{73CA1A00-7A93-481E-97F8-9C6AC5206CF5}"/>
    <cellStyle name="Comma 2 4 2 3 2 2" xfId="4757" xr:uid="{45490454-3728-4AAA-AC5A-1C87DB2366F5}"/>
    <cellStyle name="Comma 2 4 2 3 2 2 2" xfId="14545" xr:uid="{B5E32705-C89C-4AB8-8863-A44C20C568DC}"/>
    <cellStyle name="Comma 2 4 2 3 2 2 2 2" xfId="36708" xr:uid="{B5D2A492-4589-4C12-9D63-2B8AE101F0C5}"/>
    <cellStyle name="Comma 2 4 2 3 2 2 3" xfId="14546" xr:uid="{B5479A0C-E799-4816-B168-0AAD5E3ED32C}"/>
    <cellStyle name="Comma 2 4 2 3 2 2 3 2" xfId="36709" xr:uid="{56DA09DC-4DFD-4CB1-B244-67D13C3727A3}"/>
    <cellStyle name="Comma 2 4 2 3 2 2 4" xfId="14547" xr:uid="{9B4BE281-8D31-45A5-822F-CCD3157C7597}"/>
    <cellStyle name="Comma 2 4 2 3 2 2 4 2" xfId="36710" xr:uid="{CAC7DB6F-C3B0-47DA-8764-99368720BD7C}"/>
    <cellStyle name="Comma 2 4 2 3 2 2 5" xfId="54844" xr:uid="{DDD7BFC0-9E66-4CE5-B1BB-66C0BD9D1E63}"/>
    <cellStyle name="Comma 2 4 2 3 2 2 6" xfId="36707" xr:uid="{1F7151EA-22DC-4F97-9F96-DC564026BFBE}"/>
    <cellStyle name="Comma 2 4 2 3 2 3" xfId="3092" xr:uid="{FE02A6FB-48C5-4B43-BCFF-82A1471ED4DA}"/>
    <cellStyle name="Comma 2 4 2 3 2 3 2" xfId="14549" xr:uid="{8DF969FD-4C52-42DA-A1CB-CB2D276CBE34}"/>
    <cellStyle name="Comma 2 4 2 3 2 3 2 2" xfId="36712" xr:uid="{38613265-2DC7-4184-8AE0-2840CB62E4AF}"/>
    <cellStyle name="Comma 2 4 2 3 2 3 3" xfId="14550" xr:uid="{6B424CD2-3B37-4698-94E5-5900243AE5FE}"/>
    <cellStyle name="Comma 2 4 2 3 2 3 3 2" xfId="36713" xr:uid="{A2FA663F-055E-4C59-A10C-60823798F3C4}"/>
    <cellStyle name="Comma 2 4 2 3 2 3 4" xfId="14551" xr:uid="{828BD5D3-79DF-4152-8AEC-3C93D35FC5B3}"/>
    <cellStyle name="Comma 2 4 2 3 2 3 4 2" xfId="36714" xr:uid="{DDCE24D2-77A1-41A7-99E3-813B103E7F1D}"/>
    <cellStyle name="Comma 2 4 2 3 2 3 5" xfId="53179" xr:uid="{D2E69205-E93C-41C9-BC68-9FADADDB913F}"/>
    <cellStyle name="Comma 2 4 2 3 2 3 6" xfId="36711" xr:uid="{C6ABB2CE-63A9-43C3-B186-BF3120E9ACEA}"/>
    <cellStyle name="Comma 2 4 2 3 2 3 7" xfId="14548" xr:uid="{C78389CF-F753-477A-95B5-34AE8EABAFA3}"/>
    <cellStyle name="Comma 2 4 2 3 2 4" xfId="14552" xr:uid="{1307CD21-ABB3-470B-B805-7060319264F5}"/>
    <cellStyle name="Comma 2 4 2 3 2 4 2" xfId="36715" xr:uid="{C6B102F5-5731-447D-96BF-EBD54B12F14C}"/>
    <cellStyle name="Comma 2 4 2 3 2 5" xfId="14553" xr:uid="{52EDC8E4-C734-4F07-8475-C51A4BA6406E}"/>
    <cellStyle name="Comma 2 4 2 3 2 5 2" xfId="36716" xr:uid="{F4681CDE-E512-4FB0-8040-FFD0BF61F722}"/>
    <cellStyle name="Comma 2 4 2 3 2 6" xfId="51146" xr:uid="{0F77EF60-891F-4756-BCAB-97D0B6CF4764}"/>
    <cellStyle name="Comma 2 4 2 3 2 7" xfId="36706" xr:uid="{B1FA8043-5474-47F6-BEB2-FA6E556CF122}"/>
    <cellStyle name="Comma 2 4 2 3 3" xfId="1548" xr:uid="{72873094-AA4B-4F15-87EC-C4A62CCAB0A3}"/>
    <cellStyle name="Comma 2 4 2 3 3 2" xfId="2595" xr:uid="{8C39BEBF-FBD2-4B72-9C56-D80FFE971955}"/>
    <cellStyle name="Comma 2 4 2 3 3 2 2" xfId="14555" xr:uid="{5106FCB4-B573-46CC-8448-0AC5B9258430}"/>
    <cellStyle name="Comma 2 4 2 3 3 2 2 2" xfId="36719" xr:uid="{81C7E467-4DA5-48E0-91B6-93ECED2E810F}"/>
    <cellStyle name="Comma 2 4 2 3 3 2 3" xfId="14556" xr:uid="{341434DB-B215-41FC-BDFC-D503427B9BFE}"/>
    <cellStyle name="Comma 2 4 2 3 3 2 3 2" xfId="36720" xr:uid="{70507422-65BB-4627-927C-95B7C5A78E4A}"/>
    <cellStyle name="Comma 2 4 2 3 3 2 4" xfId="14557" xr:uid="{BB98F948-B9D8-43D0-953B-96DAB903B19D}"/>
    <cellStyle name="Comma 2 4 2 3 3 2 4 2" xfId="36721" xr:uid="{681E6974-3EE2-4847-92E3-0CFB4B56177E}"/>
    <cellStyle name="Comma 2 4 2 3 3 2 5" xfId="52683" xr:uid="{09084AC6-62DB-4156-89EB-7C94297AFE47}"/>
    <cellStyle name="Comma 2 4 2 3 3 2 6" xfId="36718" xr:uid="{BFF3B5B2-8347-4967-B4E3-AF77322A7F52}"/>
    <cellStyle name="Comma 2 4 2 3 3 2 7" xfId="14554" xr:uid="{097EE446-4835-4C2D-A712-10F039D4C92C}"/>
    <cellStyle name="Comma 2 4 2 3 3 3" xfId="14558" xr:uid="{FB967163-94C7-400D-B734-36BC51DB29F0}"/>
    <cellStyle name="Comma 2 4 2 3 3 3 2" xfId="36722" xr:uid="{3BDE3756-BC16-4996-B7A1-EA2E924547ED}"/>
    <cellStyle name="Comma 2 4 2 3 3 4" xfId="14559" xr:uid="{532B73B4-9339-47C0-A143-6030731286BB}"/>
    <cellStyle name="Comma 2 4 2 3 3 4 2" xfId="36723" xr:uid="{177CB198-393D-4A62-A81F-B9B1DD28D671}"/>
    <cellStyle name="Comma 2 4 2 3 3 5" xfId="51640" xr:uid="{EAF27118-5D38-429E-83B1-9AF4121AEE24}"/>
    <cellStyle name="Comma 2 4 2 3 3 6" xfId="36717" xr:uid="{8A7CD080-DFB3-4F5A-84E8-FF785D794F4A}"/>
    <cellStyle name="Comma 2 4 2 3 4" xfId="3587" xr:uid="{9548DFFF-096F-495A-A322-9AB4BA61242A}"/>
    <cellStyle name="Comma 2 4 2 3 4 2" xfId="14560" xr:uid="{D3C1407C-0C41-490D-8126-10E246D488F7}"/>
    <cellStyle name="Comma 2 4 2 3 4 2 2" xfId="36725" xr:uid="{C5FE61D9-6ECC-4AFF-A412-B9C910EA3AD0}"/>
    <cellStyle name="Comma 2 4 2 3 4 3" xfId="14561" xr:uid="{E65D9868-45CC-448E-8A97-2DFC293D67E8}"/>
    <cellStyle name="Comma 2 4 2 3 4 3 2" xfId="36726" xr:uid="{DE68024E-2FD2-4264-BE21-6DD8C92D995F}"/>
    <cellStyle name="Comma 2 4 2 3 4 4" xfId="14562" xr:uid="{194B8D72-4131-43CB-912B-FB54DA1FB62C}"/>
    <cellStyle name="Comma 2 4 2 3 4 4 2" xfId="36727" xr:uid="{9C313B45-143C-424F-BCEB-E09747A149A6}"/>
    <cellStyle name="Comma 2 4 2 3 4 5" xfId="53674" xr:uid="{D41D5300-6547-4BDF-9904-EEA03E22ADB8}"/>
    <cellStyle name="Comma 2 4 2 3 4 6" xfId="36724" xr:uid="{BB3DF6F4-D7AD-4687-8D15-ED008DC93AAA}"/>
    <cellStyle name="Comma 2 4 2 3 5" xfId="4260" xr:uid="{54494FB8-2362-4A28-BAA7-16BC4D26D05A}"/>
    <cellStyle name="Comma 2 4 2 3 5 2" xfId="14563" xr:uid="{08FAB193-1533-4788-8323-EDDA0666D055}"/>
    <cellStyle name="Comma 2 4 2 3 5 2 2" xfId="36729" xr:uid="{AA18CF4E-B38C-46DB-9B24-C3C2E505776D}"/>
    <cellStyle name="Comma 2 4 2 3 5 3" xfId="14564" xr:uid="{E0264E5B-38CF-4078-B2A2-F047C59900BE}"/>
    <cellStyle name="Comma 2 4 2 3 5 3 2" xfId="36730" xr:uid="{FD8B75B0-0E3E-4E26-A156-AE191F3779D9}"/>
    <cellStyle name="Comma 2 4 2 3 5 4" xfId="14565" xr:uid="{29A4D2CA-5AD8-4C97-BF56-CF4200E7D81D}"/>
    <cellStyle name="Comma 2 4 2 3 5 4 2" xfId="36731" xr:uid="{D22D0F8B-017E-4CBF-ADBA-42D4D380D2B7}"/>
    <cellStyle name="Comma 2 4 2 3 5 5" xfId="54347" xr:uid="{A059A39A-086D-4893-B685-59A31A148499}"/>
    <cellStyle name="Comma 2 4 2 3 5 6" xfId="36728" xr:uid="{D6633151-2132-4010-AE8A-9F290BCBF220}"/>
    <cellStyle name="Comma 2 4 2 3 6" xfId="2074" xr:uid="{9DB33504-58D9-47D2-8EAE-D267BB963BEE}"/>
    <cellStyle name="Comma 2 4 2 3 6 2" xfId="14567" xr:uid="{1DF3CDD1-74C1-499C-A1A7-EF911959F6A6}"/>
    <cellStyle name="Comma 2 4 2 3 6 2 2" xfId="36733" xr:uid="{82F54DC3-4442-4788-801A-9625CA5A4D06}"/>
    <cellStyle name="Comma 2 4 2 3 6 3" xfId="14568" xr:uid="{87F33BD8-E064-47B7-98AE-34904381ADA3}"/>
    <cellStyle name="Comma 2 4 2 3 6 3 2" xfId="36734" xr:uid="{89222113-A2FD-467F-88E3-E519AF4C813F}"/>
    <cellStyle name="Comma 2 4 2 3 6 4" xfId="14569" xr:uid="{97F46650-945E-48C1-B2E6-9C4C7E1CF8B3}"/>
    <cellStyle name="Comma 2 4 2 3 6 4 2" xfId="36735" xr:uid="{81FC394E-E54F-43BB-80F4-ADD0ECEC1D91}"/>
    <cellStyle name="Comma 2 4 2 3 6 5" xfId="52163" xr:uid="{0382FA19-CB12-4773-8492-2F94281EAA6B}"/>
    <cellStyle name="Comma 2 4 2 3 6 6" xfId="36732" xr:uid="{D43B9900-636F-4A0B-99C9-B591CA837353}"/>
    <cellStyle name="Comma 2 4 2 3 6 7" xfId="14566" xr:uid="{C952A67B-69D0-4E1C-A646-00182E859701}"/>
    <cellStyle name="Comma 2 4 2 3 7" xfId="14570" xr:uid="{A57C2765-E236-40BD-AC6C-77613120BD47}"/>
    <cellStyle name="Comma 2 4 2 3 7 2" xfId="36736" xr:uid="{69295F46-76AF-4565-B4D5-565A07549CDE}"/>
    <cellStyle name="Comma 2 4 2 3 8" xfId="14571" xr:uid="{79F45353-E2DB-4BDB-809F-69F157580C61}"/>
    <cellStyle name="Comma 2 4 2 3 8 2" xfId="36737" xr:uid="{432229DD-7CEE-44FE-8CFF-197B32ED6DF1}"/>
    <cellStyle name="Comma 2 4 2 3 9" xfId="50643" xr:uid="{4EC65A9A-4530-4F74-AF61-45134062BAE6}"/>
    <cellStyle name="Comma 2 4 2 4" xfId="806" xr:uid="{878B9B0E-16AE-43AC-97D0-EC0881EF5AF7}"/>
    <cellStyle name="Comma 2 4 2 4 2" xfId="4509" xr:uid="{001CA0A4-F496-47DC-BF23-B509BFCB701F}"/>
    <cellStyle name="Comma 2 4 2 4 2 2" xfId="14572" xr:uid="{79AA4945-AFBC-4983-BA49-AEE0D88147B9}"/>
    <cellStyle name="Comma 2 4 2 4 2 2 2" xfId="36740" xr:uid="{D14429A9-5919-43AF-BE89-F96E4E8D0784}"/>
    <cellStyle name="Comma 2 4 2 4 2 3" xfId="14573" xr:uid="{098CBE1C-B300-4793-9F32-9C912DBA1DBD}"/>
    <cellStyle name="Comma 2 4 2 4 2 3 2" xfId="36741" xr:uid="{EB8DF324-CE34-414D-871D-EC5677D321BE}"/>
    <cellStyle name="Comma 2 4 2 4 2 4" xfId="14574" xr:uid="{E6DECD9B-B2A8-4DD1-B4A0-0DEDD8291A08}"/>
    <cellStyle name="Comma 2 4 2 4 2 4 2" xfId="36742" xr:uid="{EBA84CE8-0178-4DA4-9B23-1E80B1ADD01B}"/>
    <cellStyle name="Comma 2 4 2 4 2 5" xfId="54596" xr:uid="{5BEA1E3A-4558-4668-9065-C620B9456F03}"/>
    <cellStyle name="Comma 2 4 2 4 2 6" xfId="36739" xr:uid="{007CDFAF-8232-457A-9147-E975A01E4D15}"/>
    <cellStyle name="Comma 2 4 2 4 3" xfId="2844" xr:uid="{165E69EE-D45D-4B19-AC07-38724CC078A1}"/>
    <cellStyle name="Comma 2 4 2 4 3 2" xfId="14576" xr:uid="{334AB776-17BB-4D78-883F-CDF9DE04FD60}"/>
    <cellStyle name="Comma 2 4 2 4 3 2 2" xfId="36744" xr:uid="{58DA09F0-DF70-49D6-80B8-A460CF716835}"/>
    <cellStyle name="Comma 2 4 2 4 3 3" xfId="14577" xr:uid="{0825B7CE-FC1A-4A3C-8768-E477DBDE9BB2}"/>
    <cellStyle name="Comma 2 4 2 4 3 3 2" xfId="36745" xr:uid="{EBEF84FC-2B7B-4859-BDFC-33442C100AE1}"/>
    <cellStyle name="Comma 2 4 2 4 3 4" xfId="14578" xr:uid="{21CF6AD4-51B5-45B4-93C5-CE1E899201AB}"/>
    <cellStyle name="Comma 2 4 2 4 3 4 2" xfId="36746" xr:uid="{C5E9E15A-ED39-4838-85EE-1047E80DAC70}"/>
    <cellStyle name="Comma 2 4 2 4 3 5" xfId="52931" xr:uid="{BFD7505F-B572-401E-B06D-833A6962745A}"/>
    <cellStyle name="Comma 2 4 2 4 3 6" xfId="36743" xr:uid="{91FE7D31-0383-4349-8D63-324836746F25}"/>
    <cellStyle name="Comma 2 4 2 4 3 7" xfId="14575" xr:uid="{F8CF156F-5CAE-460E-AF3B-74FD659B9BFB}"/>
    <cellStyle name="Comma 2 4 2 4 4" xfId="14579" xr:uid="{8F16ABB5-6056-4E94-8946-D916631D250E}"/>
    <cellStyle name="Comma 2 4 2 4 4 2" xfId="36747" xr:uid="{38339268-AF60-4C20-A85C-D3EE40250254}"/>
    <cellStyle name="Comma 2 4 2 4 5" xfId="14580" xr:uid="{06892E7A-6E02-4845-AB90-894D0F2DC5B1}"/>
    <cellStyle name="Comma 2 4 2 4 5 2" xfId="36748" xr:uid="{2C8D624B-AD75-44E0-AEBE-D1D4F2B5BC91}"/>
    <cellStyle name="Comma 2 4 2 4 6" xfId="50898" xr:uid="{BBC001FE-2EF2-45EF-91C1-E0E511218899}"/>
    <cellStyle name="Comma 2 4 2 4 7" xfId="36738" xr:uid="{3BEE7F84-9B89-48E1-9EF3-2975B79280E6}"/>
    <cellStyle name="Comma 2 4 2 5" xfId="1301" xr:uid="{BF53388C-5CD2-4FB4-94BF-048D9A6656BD}"/>
    <cellStyle name="Comma 2 4 2 5 2" xfId="2346" xr:uid="{1760B8CB-2A1D-47D3-8766-EB317610BF87}"/>
    <cellStyle name="Comma 2 4 2 5 2 2" xfId="14582" xr:uid="{C8A2743A-600D-43D8-8756-4B56A063FB86}"/>
    <cellStyle name="Comma 2 4 2 5 2 2 2" xfId="36751" xr:uid="{082AD433-90D5-4B2D-A513-DD6DE1C11861}"/>
    <cellStyle name="Comma 2 4 2 5 2 3" xfId="14583" xr:uid="{DFA8DA0A-3B68-49AD-B092-DEBEE10E3882}"/>
    <cellStyle name="Comma 2 4 2 5 2 3 2" xfId="36752" xr:uid="{D1AE312B-B39A-4BFC-B806-CC72D9C460A0}"/>
    <cellStyle name="Comma 2 4 2 5 2 4" xfId="14584" xr:uid="{570387DC-3185-4960-AFD6-80E8A2AC83D6}"/>
    <cellStyle name="Comma 2 4 2 5 2 4 2" xfId="36753" xr:uid="{5D390B05-663C-47C8-8F0F-1424BABDB848}"/>
    <cellStyle name="Comma 2 4 2 5 2 5" xfId="52434" xr:uid="{71A6D702-B409-4A59-B365-8E7CA29AB498}"/>
    <cellStyle name="Comma 2 4 2 5 2 6" xfId="36750" xr:uid="{66496326-81BF-4286-BD97-41C254311729}"/>
    <cellStyle name="Comma 2 4 2 5 2 7" xfId="14581" xr:uid="{7E36EB56-1AC2-4098-9423-58D35CABB066}"/>
    <cellStyle name="Comma 2 4 2 5 3" xfId="14585" xr:uid="{36E54D97-2054-4B2C-B8B8-8226C1C94E63}"/>
    <cellStyle name="Comma 2 4 2 5 3 2" xfId="36754" xr:uid="{CB3ECC9A-FD77-4A67-9D80-7DA1739668EE}"/>
    <cellStyle name="Comma 2 4 2 5 4" xfId="14586" xr:uid="{80DE2AA6-4604-45FB-B838-4B8C1E8B146F}"/>
    <cellStyle name="Comma 2 4 2 5 4 2" xfId="36755" xr:uid="{32DDF87D-4B5D-4681-AE76-1D77732BFC1B}"/>
    <cellStyle name="Comma 2 4 2 5 5" xfId="51393" xr:uid="{4BF1B6F6-ECF7-4968-9779-BBAB1275CF18}"/>
    <cellStyle name="Comma 2 4 2 5 6" xfId="36749" xr:uid="{C6CD1FCA-166B-4E64-A76D-93E947DBA004}"/>
    <cellStyle name="Comma 2 4 2 6" xfId="3338" xr:uid="{46C5EDBE-2F33-487E-8EAB-83D195FE4BCE}"/>
    <cellStyle name="Comma 2 4 2 6 2" xfId="14587" xr:uid="{A7580904-0BAF-4DDC-8570-29DABA734374}"/>
    <cellStyle name="Comma 2 4 2 6 2 2" xfId="36757" xr:uid="{C247B41E-9209-4579-A8F8-1571CDF0C99C}"/>
    <cellStyle name="Comma 2 4 2 6 3" xfId="14588" xr:uid="{20E17C1B-5391-4122-B1B9-3B1C06411233}"/>
    <cellStyle name="Comma 2 4 2 6 3 2" xfId="36758" xr:uid="{DDEF030F-06C8-4FA7-8542-41DBFEB8B5C2}"/>
    <cellStyle name="Comma 2 4 2 6 4" xfId="14589" xr:uid="{58C57A72-94C8-41E4-8647-38DE75E26AD4}"/>
    <cellStyle name="Comma 2 4 2 6 4 2" xfId="36759" xr:uid="{8F2A4F0C-ED2B-4DB3-A84A-1739067932F0}"/>
    <cellStyle name="Comma 2 4 2 6 5" xfId="53425" xr:uid="{625658BD-F53A-4B51-BD8E-EDBF7B09178E}"/>
    <cellStyle name="Comma 2 4 2 6 6" xfId="36756" xr:uid="{DA759ECC-EE8E-43BF-9962-843A02E05267}"/>
    <cellStyle name="Comma 2 4 2 7" xfId="3939" xr:uid="{1EC60DF7-A419-426E-A9D0-39132460B2FD}"/>
    <cellStyle name="Comma 2 4 2 7 2" xfId="14590" xr:uid="{962EF2BE-74DA-437D-A54D-35C1F8669209}"/>
    <cellStyle name="Comma 2 4 2 7 2 2" xfId="36761" xr:uid="{B9616A91-9966-4BCF-B1A5-E66BF61305E5}"/>
    <cellStyle name="Comma 2 4 2 7 3" xfId="14591" xr:uid="{2B68E03E-9A18-4C30-A8FF-6CD77954C4AD}"/>
    <cellStyle name="Comma 2 4 2 7 3 2" xfId="36762" xr:uid="{C248A1A1-4F35-4CF3-8DF3-043672A87E20}"/>
    <cellStyle name="Comma 2 4 2 7 4" xfId="14592" xr:uid="{9EBDD954-1790-4B22-A887-51AE2875600A}"/>
    <cellStyle name="Comma 2 4 2 7 4 2" xfId="36763" xr:uid="{C3DCE9E9-3C86-4C75-B3FC-FEBC32A792A5}"/>
    <cellStyle name="Comma 2 4 2 7 5" xfId="54026" xr:uid="{98990E2B-D4A3-4023-A6E4-9BCC36667E06}"/>
    <cellStyle name="Comma 2 4 2 7 6" xfId="36760" xr:uid="{E0532ED7-ACD0-455C-B7C3-2446EDFF164E}"/>
    <cellStyle name="Comma 2 4 2 8" xfId="1826" xr:uid="{D63D05B9-B8F5-46BD-94B4-D55885B0F11C}"/>
    <cellStyle name="Comma 2 4 2 8 2" xfId="14594" xr:uid="{45F9B80E-D615-4E96-95FE-0E55CB05F1E0}"/>
    <cellStyle name="Comma 2 4 2 8 2 2" xfId="36765" xr:uid="{476AC061-E38F-4A68-84A5-6952613FF3E9}"/>
    <cellStyle name="Comma 2 4 2 8 3" xfId="14595" xr:uid="{BEA401D1-F083-4622-880B-533F98D920A2}"/>
    <cellStyle name="Comma 2 4 2 8 3 2" xfId="36766" xr:uid="{6829F6BF-2239-4E93-8A90-5E3C054B5BB5}"/>
    <cellStyle name="Comma 2 4 2 8 4" xfId="14596" xr:uid="{594EFABF-97E3-46AB-8F49-878999F433D9}"/>
    <cellStyle name="Comma 2 4 2 8 4 2" xfId="36767" xr:uid="{3FAA493B-9112-4F09-B09B-2D08AB45E329}"/>
    <cellStyle name="Comma 2 4 2 8 5" xfId="51915" xr:uid="{2F8BAC31-2A74-4532-B13E-ED3F2C92D9E1}"/>
    <cellStyle name="Comma 2 4 2 8 6" xfId="36764" xr:uid="{2BC022CF-F2A0-47E8-BA10-217F6F207EB6}"/>
    <cellStyle name="Comma 2 4 2 8 7" xfId="14593" xr:uid="{087031D0-BF02-404A-B9D3-8DB0B8CDF0E6}"/>
    <cellStyle name="Comma 2 4 2 9" xfId="14597" xr:uid="{92765C65-65BC-470C-9FC2-9C545E5264FE}"/>
    <cellStyle name="Comma 2 4 2 9 2" xfId="36768" xr:uid="{A1B064E6-32D8-4D89-B288-56E11B57A131}"/>
    <cellStyle name="Comma 2 4 3" xfId="316" xr:uid="{E409D7C6-9586-4195-9BF4-1A8FD95907E3}"/>
    <cellStyle name="Comma 2 4 3 10" xfId="50412" xr:uid="{B7D72895-58C7-46B8-BC91-B3D26E18400F}"/>
    <cellStyle name="Comma 2 4 3 11" xfId="36769" xr:uid="{0B21D7F9-776E-4DB3-B70B-CAF316BCB7CF}"/>
    <cellStyle name="Comma 2 4 3 2" xfId="608" xr:uid="{0CBA3E94-F016-45E5-9782-C8B06C2E624C}"/>
    <cellStyle name="Comma 2 4 3 2 10" xfId="36770" xr:uid="{407381F6-EE8D-48D4-8B31-D3522AA9A823}"/>
    <cellStyle name="Comma 2 4 3 2 2" xfId="1113" xr:uid="{214A83C8-1145-443A-A5C7-A9E04D598135}"/>
    <cellStyle name="Comma 2 4 3 2 2 2" xfId="4816" xr:uid="{D416E151-9AC8-422B-ABA0-1822686563C1}"/>
    <cellStyle name="Comma 2 4 3 2 2 2 2" xfId="14598" xr:uid="{67994CC8-3D3A-4805-B81B-128CA907E2B4}"/>
    <cellStyle name="Comma 2 4 3 2 2 2 2 2" xfId="36773" xr:uid="{97D47C88-FD6D-4558-9920-71D49C824144}"/>
    <cellStyle name="Comma 2 4 3 2 2 2 3" xfId="14599" xr:uid="{D4CC051D-59A9-4274-A3B8-07C12D6C151E}"/>
    <cellStyle name="Comma 2 4 3 2 2 2 3 2" xfId="36774" xr:uid="{83DF98A9-8C9D-44E4-92CE-895A76E843CC}"/>
    <cellStyle name="Comma 2 4 3 2 2 2 4" xfId="14600" xr:uid="{C7AA12BD-97AD-4D13-B7C8-67F0324E153A}"/>
    <cellStyle name="Comma 2 4 3 2 2 2 4 2" xfId="36775" xr:uid="{1EF7AB0B-C165-412D-9ACD-8004B2D6AEFB}"/>
    <cellStyle name="Comma 2 4 3 2 2 2 5" xfId="54903" xr:uid="{B92657D3-5786-47D8-8BB2-4B9F0961EC97}"/>
    <cellStyle name="Comma 2 4 3 2 2 2 6" xfId="36772" xr:uid="{B5BD34CC-D47D-4A82-BCBD-ABCEF8069111}"/>
    <cellStyle name="Comma 2 4 3 2 2 3" xfId="3151" xr:uid="{B1B3AD8A-0EB7-4B6A-B39C-AF5CAE5210D8}"/>
    <cellStyle name="Comma 2 4 3 2 2 3 2" xfId="14602" xr:uid="{F60C2C59-C678-46F8-AD78-07677605D12D}"/>
    <cellStyle name="Comma 2 4 3 2 2 3 2 2" xfId="36777" xr:uid="{EB194846-DA7B-49B6-B356-2AB8DB98F946}"/>
    <cellStyle name="Comma 2 4 3 2 2 3 3" xfId="14603" xr:uid="{E332165C-C10C-41F7-8AE0-A9D0C8B13949}"/>
    <cellStyle name="Comma 2 4 3 2 2 3 3 2" xfId="36778" xr:uid="{39988F50-9156-4658-BD97-20805B0485A2}"/>
    <cellStyle name="Comma 2 4 3 2 2 3 4" xfId="14604" xr:uid="{54230E00-1BB8-43C8-8A5B-12C65849D845}"/>
    <cellStyle name="Comma 2 4 3 2 2 3 4 2" xfId="36779" xr:uid="{4613B940-3C89-4979-9D3D-3FEF948951F5}"/>
    <cellStyle name="Comma 2 4 3 2 2 3 5" xfId="53238" xr:uid="{66AACDDD-CFA1-4B77-A998-04BDBD3DDF80}"/>
    <cellStyle name="Comma 2 4 3 2 2 3 6" xfId="36776" xr:uid="{B0C1A739-161F-4CFB-897F-D3152909A0FC}"/>
    <cellStyle name="Comma 2 4 3 2 2 3 7" xfId="14601" xr:uid="{DB22E864-F608-44C3-9053-4C814CA8F1EC}"/>
    <cellStyle name="Comma 2 4 3 2 2 4" xfId="14605" xr:uid="{12F586B3-8707-440A-B50B-F877F075D556}"/>
    <cellStyle name="Comma 2 4 3 2 2 4 2" xfId="36780" xr:uid="{AF021A2D-9C1C-4E0F-B67A-E4161291176B}"/>
    <cellStyle name="Comma 2 4 3 2 2 5" xfId="14606" xr:uid="{39A5A55C-7A0A-4934-BA20-E6FD36D9F66B}"/>
    <cellStyle name="Comma 2 4 3 2 2 5 2" xfId="36781" xr:uid="{3DDCEA4A-1735-4ECA-9E1C-65205E9C181C}"/>
    <cellStyle name="Comma 2 4 3 2 2 6" xfId="51205" xr:uid="{DE326A35-48AB-48AE-B0B5-B2A7B35A063B}"/>
    <cellStyle name="Comma 2 4 3 2 2 7" xfId="36771" xr:uid="{84D0E54E-680A-4B27-A85E-2A578E15CB8C}"/>
    <cellStyle name="Comma 2 4 3 2 3" xfId="1607" xr:uid="{A7C790B3-7EEF-4845-BA72-2676864FD6F0}"/>
    <cellStyle name="Comma 2 4 3 2 3 2" xfId="2654" xr:uid="{40BC100A-5644-4B44-82E0-D7DEF430B4F8}"/>
    <cellStyle name="Comma 2 4 3 2 3 2 2" xfId="14608" xr:uid="{26AF92D7-3E42-4C3E-AAB0-E40C126DDECC}"/>
    <cellStyle name="Comma 2 4 3 2 3 2 2 2" xfId="36784" xr:uid="{47927450-9F36-438E-8828-DDCC732382B0}"/>
    <cellStyle name="Comma 2 4 3 2 3 2 3" xfId="14609" xr:uid="{1339C63C-54C1-41C7-A761-934215D8EE3B}"/>
    <cellStyle name="Comma 2 4 3 2 3 2 3 2" xfId="36785" xr:uid="{958566CA-B612-47F5-9D8B-6B1EF0DC2743}"/>
    <cellStyle name="Comma 2 4 3 2 3 2 4" xfId="14610" xr:uid="{F6357191-301B-46A0-8506-4BA2DFC585A2}"/>
    <cellStyle name="Comma 2 4 3 2 3 2 4 2" xfId="36786" xr:uid="{4503F31C-8379-48FF-9C55-B0E8A8064F65}"/>
    <cellStyle name="Comma 2 4 3 2 3 2 5" xfId="52742" xr:uid="{AE3FAF14-683A-40F5-8613-A0E61B4B459A}"/>
    <cellStyle name="Comma 2 4 3 2 3 2 6" xfId="36783" xr:uid="{0EA94E55-C197-4128-95C7-AE0ED1BC4D96}"/>
    <cellStyle name="Comma 2 4 3 2 3 2 7" xfId="14607" xr:uid="{E3ABE80C-78BF-4186-A9E9-65C6489A513A}"/>
    <cellStyle name="Comma 2 4 3 2 3 3" xfId="14611" xr:uid="{31CD52B5-6A25-4502-9411-E1F44EA2D345}"/>
    <cellStyle name="Comma 2 4 3 2 3 3 2" xfId="36787" xr:uid="{46AC0BE3-4FF9-4935-B5FF-4A9E6A6216A7}"/>
    <cellStyle name="Comma 2 4 3 2 3 4" xfId="14612" xr:uid="{80E4DDC2-15A4-4779-BBD9-411E1CC522AD}"/>
    <cellStyle name="Comma 2 4 3 2 3 4 2" xfId="36788" xr:uid="{C7124096-1E40-4BD4-99E1-3DF6DBC1CADA}"/>
    <cellStyle name="Comma 2 4 3 2 3 5" xfId="51699" xr:uid="{4A9C988A-6112-4897-879C-7E0D1912B9F5}"/>
    <cellStyle name="Comma 2 4 3 2 3 6" xfId="36782" xr:uid="{4237728D-49B6-43AE-9675-E62DB100C8B9}"/>
    <cellStyle name="Comma 2 4 3 2 4" xfId="3646" xr:uid="{246D3283-2D66-4A5D-B429-46670D562C82}"/>
    <cellStyle name="Comma 2 4 3 2 4 2" xfId="14613" xr:uid="{813F27E2-BB34-4232-BF3B-8E242E95C744}"/>
    <cellStyle name="Comma 2 4 3 2 4 2 2" xfId="36790" xr:uid="{DBD47F74-A516-4832-8D2E-779FA66056D7}"/>
    <cellStyle name="Comma 2 4 3 2 4 3" xfId="14614" xr:uid="{A711257B-15AA-4315-9D3A-BA511E8E094A}"/>
    <cellStyle name="Comma 2 4 3 2 4 3 2" xfId="36791" xr:uid="{580600F7-1EFF-4049-B05F-62689431ABFE}"/>
    <cellStyle name="Comma 2 4 3 2 4 4" xfId="14615" xr:uid="{D8DE05D7-FAFE-49CB-AE09-14989B538EF0}"/>
    <cellStyle name="Comma 2 4 3 2 4 4 2" xfId="36792" xr:uid="{9A1F5F60-FD7E-421A-939A-AD28AB996668}"/>
    <cellStyle name="Comma 2 4 3 2 4 5" xfId="53733" xr:uid="{C2CF5987-001A-444E-9EC6-87FFDC16C475}"/>
    <cellStyle name="Comma 2 4 3 2 4 6" xfId="36789" xr:uid="{82DB10DA-4F99-49F0-821C-0985C267DC37}"/>
    <cellStyle name="Comma 2 4 3 2 5" xfId="4319" xr:uid="{1FFF7A67-C8B9-4284-A06C-13684E745AD5}"/>
    <cellStyle name="Comma 2 4 3 2 5 2" xfId="14616" xr:uid="{DB1B6DFE-FB40-4550-A678-3062CA958D9E}"/>
    <cellStyle name="Comma 2 4 3 2 5 2 2" xfId="36794" xr:uid="{828F7203-C78B-471D-B64D-261F4D19B44D}"/>
    <cellStyle name="Comma 2 4 3 2 5 3" xfId="14617" xr:uid="{2639F6EC-6938-4CA9-AB9E-F2D9D87815E0}"/>
    <cellStyle name="Comma 2 4 3 2 5 3 2" xfId="36795" xr:uid="{C0108005-5DAA-4BD9-8792-C348C625AC98}"/>
    <cellStyle name="Comma 2 4 3 2 5 4" xfId="14618" xr:uid="{2BE20BD0-4923-436E-9DF9-C975F3722A6F}"/>
    <cellStyle name="Comma 2 4 3 2 5 4 2" xfId="36796" xr:uid="{1F2B4852-A121-44D0-B779-F36CFC1C12DC}"/>
    <cellStyle name="Comma 2 4 3 2 5 5" xfId="54406" xr:uid="{9FCACB5C-5050-47DE-BE98-7A5DBD0334D1}"/>
    <cellStyle name="Comma 2 4 3 2 5 6" xfId="36793" xr:uid="{C4F5B571-19E2-4A1C-BD0C-1E7CD03F3A92}"/>
    <cellStyle name="Comma 2 4 3 2 6" xfId="2133" xr:uid="{F89B0272-6BD9-41E3-8AA7-927CF50C9532}"/>
    <cellStyle name="Comma 2 4 3 2 6 2" xfId="14620" xr:uid="{B37FD17A-2054-4787-AAD1-5D736A241764}"/>
    <cellStyle name="Comma 2 4 3 2 6 2 2" xfId="36798" xr:uid="{23F9BB85-FFE4-43A0-B3DE-B246B249C9DB}"/>
    <cellStyle name="Comma 2 4 3 2 6 3" xfId="14621" xr:uid="{9DE2005B-15E0-4260-9DD9-2F454E76AA21}"/>
    <cellStyle name="Comma 2 4 3 2 6 3 2" xfId="36799" xr:uid="{129C898F-2126-4FCF-A7E4-58E668362F93}"/>
    <cellStyle name="Comma 2 4 3 2 6 4" xfId="14622" xr:uid="{FE20F973-6196-451C-BF1A-B2BC0F2961E9}"/>
    <cellStyle name="Comma 2 4 3 2 6 4 2" xfId="36800" xr:uid="{0B7938B2-D094-4B48-9998-5275E681D483}"/>
    <cellStyle name="Comma 2 4 3 2 6 5" xfId="52222" xr:uid="{4B65CC31-A1B4-4C1F-8ACB-710C3F9F0BBA}"/>
    <cellStyle name="Comma 2 4 3 2 6 6" xfId="36797" xr:uid="{2A9F4EF4-1371-4775-AA7C-9BD50BBA66B5}"/>
    <cellStyle name="Comma 2 4 3 2 6 7" xfId="14619" xr:uid="{B0C364C5-966A-405A-8E57-053463F0FBFD}"/>
    <cellStyle name="Comma 2 4 3 2 7" xfId="14623" xr:uid="{D75A9773-3B98-4298-AB90-F8821037FCCD}"/>
    <cellStyle name="Comma 2 4 3 2 7 2" xfId="36801" xr:uid="{91792265-D0A1-4364-8C40-036142098787}"/>
    <cellStyle name="Comma 2 4 3 2 8" xfId="14624" xr:uid="{49CE1A59-C3C4-42FB-BA2E-DC5B85BF1444}"/>
    <cellStyle name="Comma 2 4 3 2 8 2" xfId="36802" xr:uid="{FCE9B995-FB62-46FF-A9B8-1BB2532449C2}"/>
    <cellStyle name="Comma 2 4 3 2 9" xfId="50702" xr:uid="{AACDDBE4-B3A3-48AD-B044-121B6B118C86}"/>
    <cellStyle name="Comma 2 4 3 3" xfId="865" xr:uid="{7955835E-FFB7-4667-94C9-4DF95F3C56FA}"/>
    <cellStyle name="Comma 2 4 3 3 2" xfId="4568" xr:uid="{3C9FA7DE-04BB-4526-945A-B4E1A7AE9456}"/>
    <cellStyle name="Comma 2 4 3 3 2 2" xfId="14625" xr:uid="{932F850F-356D-4119-ACB7-DC22CE8BAF38}"/>
    <cellStyle name="Comma 2 4 3 3 2 2 2" xfId="36805" xr:uid="{8D48D29C-134E-4F31-B14D-8898EDCBDE6E}"/>
    <cellStyle name="Comma 2 4 3 3 2 3" xfId="14626" xr:uid="{F80C508B-1AE6-4131-AC97-B1BE449539A3}"/>
    <cellStyle name="Comma 2 4 3 3 2 3 2" xfId="36806" xr:uid="{ACFEA76D-3DC9-4488-BB90-575A972C21F0}"/>
    <cellStyle name="Comma 2 4 3 3 2 4" xfId="14627" xr:uid="{C27822B2-D485-46C8-AA7F-6E4CCC50B957}"/>
    <cellStyle name="Comma 2 4 3 3 2 4 2" xfId="36807" xr:uid="{C2FD693B-5895-4438-BA2E-221FD67500B9}"/>
    <cellStyle name="Comma 2 4 3 3 2 5" xfId="54655" xr:uid="{7B8D702C-6018-4F8C-957E-1DFDF30F5B02}"/>
    <cellStyle name="Comma 2 4 3 3 2 6" xfId="36804" xr:uid="{C308A899-AB42-4462-9981-AAAE5BEE28F8}"/>
    <cellStyle name="Comma 2 4 3 3 3" xfId="2903" xr:uid="{B7E089B9-1BB2-4E95-92C0-007318A0E47A}"/>
    <cellStyle name="Comma 2 4 3 3 3 2" xfId="14629" xr:uid="{0A584647-6280-4FDF-91DD-D80043EAD951}"/>
    <cellStyle name="Comma 2 4 3 3 3 2 2" xfId="36809" xr:uid="{A2854640-6E94-4017-AAFA-B27F73F775E9}"/>
    <cellStyle name="Comma 2 4 3 3 3 3" xfId="14630" xr:uid="{B06CFE04-8B91-4176-ACF2-34CA9BFFB718}"/>
    <cellStyle name="Comma 2 4 3 3 3 3 2" xfId="36810" xr:uid="{DB3E56D7-F793-4F6F-814B-65842FF01A3F}"/>
    <cellStyle name="Comma 2 4 3 3 3 4" xfId="14631" xr:uid="{F7EF0E6F-80D3-47D2-AF33-CA81B3CDFE7A}"/>
    <cellStyle name="Comma 2 4 3 3 3 4 2" xfId="36811" xr:uid="{46155D29-47B7-4DB6-92F4-ADA8ED922A19}"/>
    <cellStyle name="Comma 2 4 3 3 3 5" xfId="52990" xr:uid="{0A32CF53-D45D-4A3C-8E0C-A61A6BAE555D}"/>
    <cellStyle name="Comma 2 4 3 3 3 6" xfId="36808" xr:uid="{11BA68BF-C18A-43D0-A5A9-3A11F0B1676D}"/>
    <cellStyle name="Comma 2 4 3 3 3 7" xfId="14628" xr:uid="{C35ABD04-77BE-47AF-85E2-6656C06F5BC6}"/>
    <cellStyle name="Comma 2 4 3 3 4" xfId="14632" xr:uid="{DE712EF5-8F97-4137-B9C4-40F85A8D590E}"/>
    <cellStyle name="Comma 2 4 3 3 4 2" xfId="36812" xr:uid="{03D2EAC1-FD8D-4F99-8AD8-606342474A9A}"/>
    <cellStyle name="Comma 2 4 3 3 5" xfId="14633" xr:uid="{F9687A65-37DD-4684-A160-7DC56AFD2674}"/>
    <cellStyle name="Comma 2 4 3 3 5 2" xfId="36813" xr:uid="{2B2DF8B4-1A5D-4A5B-8FCF-AF39CEC7EB17}"/>
    <cellStyle name="Comma 2 4 3 3 6" xfId="50957" xr:uid="{D12B8A04-72F8-404A-8D09-EB2366E93041}"/>
    <cellStyle name="Comma 2 4 3 3 7" xfId="36803" xr:uid="{5891B79D-8DF4-473E-AA10-E9E4157A82E4}"/>
    <cellStyle name="Comma 2 4 3 4" xfId="1360" xr:uid="{D9B4F168-8490-462A-89A8-54B5C0807969}"/>
    <cellStyle name="Comma 2 4 3 4 2" xfId="2406" xr:uid="{CD236A6E-B21C-4580-9B64-23B79BC78968}"/>
    <cellStyle name="Comma 2 4 3 4 2 2" xfId="14635" xr:uid="{1CBC768A-FAF7-4E35-87BA-E3BB405F8519}"/>
    <cellStyle name="Comma 2 4 3 4 2 2 2" xfId="36816" xr:uid="{6135E748-1812-404B-B3D0-A9E7646FE8F5}"/>
    <cellStyle name="Comma 2 4 3 4 2 3" xfId="14636" xr:uid="{0EB69B91-AF58-496D-A0ED-91C38EE77D06}"/>
    <cellStyle name="Comma 2 4 3 4 2 3 2" xfId="36817" xr:uid="{E319A615-4829-4DA7-91D5-7B92C7BE50F0}"/>
    <cellStyle name="Comma 2 4 3 4 2 4" xfId="14637" xr:uid="{4F153C59-3046-472C-B884-999FA6F673D0}"/>
    <cellStyle name="Comma 2 4 3 4 2 4 2" xfId="36818" xr:uid="{ACAF1400-52B8-4C8D-B256-44E6EBD6EA8B}"/>
    <cellStyle name="Comma 2 4 3 4 2 5" xfId="52494" xr:uid="{3C3C671A-A7EC-4189-B276-6AFCB5A75122}"/>
    <cellStyle name="Comma 2 4 3 4 2 6" xfId="36815" xr:uid="{EA7D949E-F2ED-4734-8E25-DB9D4B808CB2}"/>
    <cellStyle name="Comma 2 4 3 4 2 7" xfId="14634" xr:uid="{C766C0E9-1017-44D7-A00E-5AAD4167D22D}"/>
    <cellStyle name="Comma 2 4 3 4 3" xfId="14638" xr:uid="{ADBF5089-7359-4294-9709-837285C1FFCF}"/>
    <cellStyle name="Comma 2 4 3 4 3 2" xfId="36819" xr:uid="{6C2F2414-EB18-4016-9219-EF26D8367FA6}"/>
    <cellStyle name="Comma 2 4 3 4 4" xfId="14639" xr:uid="{F8F1B77E-29E1-47A2-A573-9AAA7892BFD3}"/>
    <cellStyle name="Comma 2 4 3 4 4 2" xfId="36820" xr:uid="{AB03AC45-C8C5-4227-A04A-977E92407F4A}"/>
    <cellStyle name="Comma 2 4 3 4 5" xfId="51452" xr:uid="{BA38A157-73B5-4D71-AF90-1733177ED890}"/>
    <cellStyle name="Comma 2 4 3 4 6" xfId="36814" xr:uid="{B4C74184-7EE9-4CBC-B786-B9F19D37F8C1}"/>
    <cellStyle name="Comma 2 4 3 5" xfId="3397" xr:uid="{981270B7-70B4-4FFE-9D8A-0C5B7686EDCF}"/>
    <cellStyle name="Comma 2 4 3 5 2" xfId="14640" xr:uid="{6839FA18-038B-41DF-9A05-9D3D88711D5C}"/>
    <cellStyle name="Comma 2 4 3 5 2 2" xfId="36822" xr:uid="{0FBE98E0-176D-4EDC-B8CC-5FABC715A725}"/>
    <cellStyle name="Comma 2 4 3 5 3" xfId="14641" xr:uid="{D438E229-F360-4027-9652-D95DA3F4B6F1}"/>
    <cellStyle name="Comma 2 4 3 5 3 2" xfId="36823" xr:uid="{A5ADBBB8-A864-46B7-B05E-35C3D05E6442}"/>
    <cellStyle name="Comma 2 4 3 5 4" xfId="14642" xr:uid="{00F0595F-539B-4AF2-A80B-4176685851E5}"/>
    <cellStyle name="Comma 2 4 3 5 4 2" xfId="36824" xr:uid="{A466B832-74AA-4A65-8801-C903BBB34303}"/>
    <cellStyle name="Comma 2 4 3 5 5" xfId="53484" xr:uid="{5DBCBF9E-F8C1-42B6-BD61-F1FBDCBF6D24}"/>
    <cellStyle name="Comma 2 4 3 5 6" xfId="36821" xr:uid="{EE9B9196-B2B2-45D6-AAC8-1ACC596C5900}"/>
    <cellStyle name="Comma 2 4 3 6" xfId="4030" xr:uid="{8721D88E-BF19-44E7-A90F-EF0A9FA7F7C4}"/>
    <cellStyle name="Comma 2 4 3 6 2" xfId="14643" xr:uid="{910F6CB2-1E08-4889-9E40-9947ECE6D547}"/>
    <cellStyle name="Comma 2 4 3 6 2 2" xfId="36826" xr:uid="{EF67F744-267E-45A7-88CB-6C1C6B9D7DFA}"/>
    <cellStyle name="Comma 2 4 3 6 3" xfId="14644" xr:uid="{8855B94E-A709-485F-8692-F7CB08468C8C}"/>
    <cellStyle name="Comma 2 4 3 6 3 2" xfId="36827" xr:uid="{F8EBC5B4-6D88-4FDF-A770-4482240BC17D}"/>
    <cellStyle name="Comma 2 4 3 6 4" xfId="14645" xr:uid="{0DF91E87-649C-40C6-AF72-D0920EE7E356}"/>
    <cellStyle name="Comma 2 4 3 6 4 2" xfId="36828" xr:uid="{C21096EB-B6CE-409E-A968-88BE93F79B47}"/>
    <cellStyle name="Comma 2 4 3 6 5" xfId="54117" xr:uid="{E0E43A09-25DF-49FB-A2F6-4C6618B9F932}"/>
    <cellStyle name="Comma 2 4 3 6 6" xfId="36825" xr:uid="{D474C65A-09D0-4FDD-A153-5A4B99146246}"/>
    <cellStyle name="Comma 2 4 3 7" xfId="1886" xr:uid="{32534796-CDD8-4965-987A-B2EEEA8BBE66}"/>
    <cellStyle name="Comma 2 4 3 7 2" xfId="14647" xr:uid="{2CC43A5F-4521-4AE2-80D8-E686D48DF078}"/>
    <cellStyle name="Comma 2 4 3 7 2 2" xfId="36830" xr:uid="{254FA1E4-58F2-49C6-9209-5C1FD5159001}"/>
    <cellStyle name="Comma 2 4 3 7 3" xfId="14648" xr:uid="{466DDC6D-FE7C-4C82-8DD5-DE1750FFC02C}"/>
    <cellStyle name="Comma 2 4 3 7 3 2" xfId="36831" xr:uid="{203D5C55-F946-48C2-87CE-53D3FAD779EC}"/>
    <cellStyle name="Comma 2 4 3 7 4" xfId="14649" xr:uid="{A3B6EF05-F6C6-43F0-8C95-2428D0009FF0}"/>
    <cellStyle name="Comma 2 4 3 7 4 2" xfId="36832" xr:uid="{50AFF7A4-FB00-4865-8390-0F65DC1C1E17}"/>
    <cellStyle name="Comma 2 4 3 7 5" xfId="51975" xr:uid="{3FDE7135-1A9B-4F1E-BB16-26C10E219095}"/>
    <cellStyle name="Comma 2 4 3 7 6" xfId="36829" xr:uid="{BD188020-9D11-4D01-8DBC-FC091E726B14}"/>
    <cellStyle name="Comma 2 4 3 7 7" xfId="14646" xr:uid="{098B323C-D779-4D3B-BDA1-1346BE0BC6D4}"/>
    <cellStyle name="Comma 2 4 3 8" xfId="14650" xr:uid="{B0B10CDB-3C9F-4BD3-9939-AC80F68BCC63}"/>
    <cellStyle name="Comma 2 4 3 8 2" xfId="36833" xr:uid="{9D9B5DC9-771F-4B9D-A66F-F09DAC6F6B63}"/>
    <cellStyle name="Comma 2 4 3 9" xfId="14651" xr:uid="{97508A2B-0E8B-4C24-BF28-4B79F0EF012D}"/>
    <cellStyle name="Comma 2 4 3 9 2" xfId="36834" xr:uid="{0B47672D-2B47-42DE-B25E-BAE48FF0C0AF}"/>
    <cellStyle name="Comma 2 4 4" xfId="486" xr:uid="{18937A59-0EFE-415B-A580-05E30C4DFD7A}"/>
    <cellStyle name="Comma 2 4 4 10" xfId="36835" xr:uid="{3389DF81-8A9B-4BA4-9894-2C665852C144}"/>
    <cellStyle name="Comma 2 4 4 2" xfId="991" xr:uid="{7C7024A9-E326-4684-A82E-1F51BCB0C7D7}"/>
    <cellStyle name="Comma 2 4 4 2 2" xfId="4694" xr:uid="{32967CCB-B37F-4EEA-A469-E523C76C497B}"/>
    <cellStyle name="Comma 2 4 4 2 2 2" xfId="14652" xr:uid="{9C346302-14F3-484D-B6A0-81BCC406F031}"/>
    <cellStyle name="Comma 2 4 4 2 2 2 2" xfId="36838" xr:uid="{A366AA81-A832-43BD-9532-2C4A493FF196}"/>
    <cellStyle name="Comma 2 4 4 2 2 3" xfId="14653" xr:uid="{83EFA0CF-1ACF-44AD-9D9D-7E8CFE41642B}"/>
    <cellStyle name="Comma 2 4 4 2 2 3 2" xfId="36839" xr:uid="{0BEEF536-6E93-47FF-B4FF-0A5FD5C98F26}"/>
    <cellStyle name="Comma 2 4 4 2 2 4" xfId="14654" xr:uid="{89ACE34A-FB69-4DE0-AF86-EFCDF35DC097}"/>
    <cellStyle name="Comma 2 4 4 2 2 4 2" xfId="36840" xr:uid="{C4F871C0-5379-494E-B59B-C1FB63F8ABA2}"/>
    <cellStyle name="Comma 2 4 4 2 2 5" xfId="54781" xr:uid="{17165568-F552-4929-972B-E562C433D26C}"/>
    <cellStyle name="Comma 2 4 4 2 2 6" xfId="36837" xr:uid="{D7FDF712-B61F-472D-9391-1FF457061897}"/>
    <cellStyle name="Comma 2 4 4 2 3" xfId="3029" xr:uid="{179AC383-FF99-4D97-8A52-19B15362B4F8}"/>
    <cellStyle name="Comma 2 4 4 2 3 2" xfId="14656" xr:uid="{7B2AF930-1D1C-42A5-8B6F-021F4025D2C6}"/>
    <cellStyle name="Comma 2 4 4 2 3 2 2" xfId="36842" xr:uid="{8C745A3A-0ED4-4DFC-B85C-3AA8014C186A}"/>
    <cellStyle name="Comma 2 4 4 2 3 3" xfId="14657" xr:uid="{D7F443E5-BCD6-4AA2-AA3E-E06945A1093D}"/>
    <cellStyle name="Comma 2 4 4 2 3 3 2" xfId="36843" xr:uid="{F6B8F8F5-1AD4-42D8-9CA6-EFB4A0588ED9}"/>
    <cellStyle name="Comma 2 4 4 2 3 4" xfId="14658" xr:uid="{EC5265B9-0804-44D9-8162-41681F91A67C}"/>
    <cellStyle name="Comma 2 4 4 2 3 4 2" xfId="36844" xr:uid="{6B9A6ECC-DC25-426E-B572-C35BF7BCE2A3}"/>
    <cellStyle name="Comma 2 4 4 2 3 5" xfId="53116" xr:uid="{BC630624-8BA9-4781-8F97-32A12C921AAE}"/>
    <cellStyle name="Comma 2 4 4 2 3 6" xfId="36841" xr:uid="{A1B586A8-9F5D-4F0A-BC62-C555B1330E8D}"/>
    <cellStyle name="Comma 2 4 4 2 3 7" xfId="14655" xr:uid="{4688F885-AF0F-4F16-B67D-692B949D50E0}"/>
    <cellStyle name="Comma 2 4 4 2 4" xfId="14659" xr:uid="{FAAF363A-7BE8-477B-9CEB-5CDB326F147B}"/>
    <cellStyle name="Comma 2 4 4 2 4 2" xfId="36845" xr:uid="{DBD14BD8-6288-4B21-90B0-D024D1A8AEC5}"/>
    <cellStyle name="Comma 2 4 4 2 5" xfId="14660" xr:uid="{28AEBC3E-B339-43C1-9F7D-8F4E65846343}"/>
    <cellStyle name="Comma 2 4 4 2 5 2" xfId="36846" xr:uid="{2A55763D-D769-45E4-8844-B6DC11B1005B}"/>
    <cellStyle name="Comma 2 4 4 2 6" xfId="51083" xr:uid="{03D13A88-E17F-4D1F-9C5E-9A76FB98955B}"/>
    <cellStyle name="Comma 2 4 4 2 7" xfId="36836" xr:uid="{0097445B-0EC3-411C-9224-6B8A7BBDEAFF}"/>
    <cellStyle name="Comma 2 4 4 3" xfId="1485" xr:uid="{3336ADCF-4EBF-4B12-8244-3EF9742E6DE0}"/>
    <cellStyle name="Comma 2 4 4 3 2" xfId="2532" xr:uid="{EAFB8F92-9B06-4239-A85B-6BE2DF88B0AF}"/>
    <cellStyle name="Comma 2 4 4 3 2 2" xfId="14662" xr:uid="{FB4DD294-8377-4B6C-9DC8-E9DD88C623BB}"/>
    <cellStyle name="Comma 2 4 4 3 2 2 2" xfId="36849" xr:uid="{190AF934-6BA0-4FBA-A9AF-C88452BAC4B7}"/>
    <cellStyle name="Comma 2 4 4 3 2 3" xfId="14663" xr:uid="{AE91EB94-E414-4E17-9EC9-759773C5AA4C}"/>
    <cellStyle name="Comma 2 4 4 3 2 3 2" xfId="36850" xr:uid="{95C833DD-3334-4E09-A2FE-9D80281397DD}"/>
    <cellStyle name="Comma 2 4 4 3 2 4" xfId="14664" xr:uid="{22EBB321-701A-439E-A5AD-0027DD3B126A}"/>
    <cellStyle name="Comma 2 4 4 3 2 4 2" xfId="36851" xr:uid="{88C329D7-877F-4D0D-A4C0-4BBDEAF97A99}"/>
    <cellStyle name="Comma 2 4 4 3 2 5" xfId="52620" xr:uid="{A9C23356-9472-45BE-BBDD-C45AB0446B27}"/>
    <cellStyle name="Comma 2 4 4 3 2 6" xfId="36848" xr:uid="{05C96172-2C1F-44DB-B97C-F0205A08DBDD}"/>
    <cellStyle name="Comma 2 4 4 3 2 7" xfId="14661" xr:uid="{D8C7B7CF-5205-4C91-BBA4-13A77D00C947}"/>
    <cellStyle name="Comma 2 4 4 3 3" xfId="14665" xr:uid="{1D293181-FBBE-42C8-982A-221AA1488E8A}"/>
    <cellStyle name="Comma 2 4 4 3 3 2" xfId="36852" xr:uid="{C60AB580-500C-4E16-86F2-3FED5585564C}"/>
    <cellStyle name="Comma 2 4 4 3 4" xfId="14666" xr:uid="{515E073C-4B3D-4405-962C-27A11B032233}"/>
    <cellStyle name="Comma 2 4 4 3 4 2" xfId="36853" xr:uid="{1C544F73-F535-4DE7-8526-45FC08A758E4}"/>
    <cellStyle name="Comma 2 4 4 3 5" xfId="51577" xr:uid="{81EAE8BA-F87E-460C-8C32-4DC8DC01B2E7}"/>
    <cellStyle name="Comma 2 4 4 3 6" xfId="36847" xr:uid="{01ACB7C7-08C4-4F83-9FF8-2153B250E408}"/>
    <cellStyle name="Comma 2 4 4 4" xfId="3524" xr:uid="{7D0FE866-49A7-4A86-ABC0-6EEFDBB29287}"/>
    <cellStyle name="Comma 2 4 4 4 2" xfId="14667" xr:uid="{6E65111B-DDA3-4B14-9133-93E44BD8B4E2}"/>
    <cellStyle name="Comma 2 4 4 4 2 2" xfId="36855" xr:uid="{AA53864F-7831-4811-AD8C-33D221AE3B0C}"/>
    <cellStyle name="Comma 2 4 4 4 3" xfId="14668" xr:uid="{2D1EEEBD-B5B6-4E59-B878-5AE5F0CCB37E}"/>
    <cellStyle name="Comma 2 4 4 4 3 2" xfId="36856" xr:uid="{06570851-E973-4E27-820D-416BFAD7E0F2}"/>
    <cellStyle name="Comma 2 4 4 4 4" xfId="14669" xr:uid="{6C1559DC-B941-4352-A6E0-157FEE786F47}"/>
    <cellStyle name="Comma 2 4 4 4 4 2" xfId="36857" xr:uid="{68AA3D3E-D93F-4D8D-B8FB-4C2AED3CCDEF}"/>
    <cellStyle name="Comma 2 4 4 4 5" xfId="53611" xr:uid="{AA99C883-1B29-4AF6-9489-6F6929F104BB}"/>
    <cellStyle name="Comma 2 4 4 4 6" xfId="36854" xr:uid="{1AC812AF-9D4A-4F96-B34B-2CB2093D2949}"/>
    <cellStyle name="Comma 2 4 4 5" xfId="4197" xr:uid="{3F0BF268-7238-4380-A189-2576BAA4D772}"/>
    <cellStyle name="Comma 2 4 4 5 2" xfId="14670" xr:uid="{A1FB66B1-A65E-4A74-B141-B08C1F04EB54}"/>
    <cellStyle name="Comma 2 4 4 5 2 2" xfId="36859" xr:uid="{48C19796-5599-4101-B83D-0EC2D14BD745}"/>
    <cellStyle name="Comma 2 4 4 5 3" xfId="14671" xr:uid="{6EFF668A-D654-4619-8DAC-9250C6F6314D}"/>
    <cellStyle name="Comma 2 4 4 5 3 2" xfId="36860" xr:uid="{93AE5093-886B-45D2-99BC-CE0DDDF645E0}"/>
    <cellStyle name="Comma 2 4 4 5 4" xfId="14672" xr:uid="{05D1C2D8-3F48-430D-939D-4C3F86730458}"/>
    <cellStyle name="Comma 2 4 4 5 4 2" xfId="36861" xr:uid="{70D4DD92-1DAB-48A1-9E9D-23F70A4163C0}"/>
    <cellStyle name="Comma 2 4 4 5 5" xfId="54284" xr:uid="{50134838-4354-4D2A-B6B9-ABD1D16395EE}"/>
    <cellStyle name="Comma 2 4 4 5 6" xfId="36858" xr:uid="{699B218C-902C-4F6D-8522-6D9D288A1586}"/>
    <cellStyle name="Comma 2 4 4 6" xfId="2011" xr:uid="{C48F7FA9-6C18-445C-80BD-3736ADF018E5}"/>
    <cellStyle name="Comma 2 4 4 6 2" xfId="14674" xr:uid="{6CCD3514-8706-490E-BCC9-F7EA8850F5F8}"/>
    <cellStyle name="Comma 2 4 4 6 2 2" xfId="36863" xr:uid="{5FCB57F3-D3F4-4507-A76B-44CA43374839}"/>
    <cellStyle name="Comma 2 4 4 6 3" xfId="14675" xr:uid="{A61DA00B-2DD0-4177-B10B-7E34895B9E6A}"/>
    <cellStyle name="Comma 2 4 4 6 3 2" xfId="36864" xr:uid="{25B823C1-B74D-4AD4-A54B-B798B14A7F22}"/>
    <cellStyle name="Comma 2 4 4 6 4" xfId="14676" xr:uid="{DACDC6DA-766D-4E0E-B83F-01398E345290}"/>
    <cellStyle name="Comma 2 4 4 6 4 2" xfId="36865" xr:uid="{41DD68A5-AABB-43C1-A5E5-48405E3525AD}"/>
    <cellStyle name="Comma 2 4 4 6 5" xfId="52100" xr:uid="{2C2AFFF5-6C98-4F6F-86AE-8C6102365E60}"/>
    <cellStyle name="Comma 2 4 4 6 6" xfId="36862" xr:uid="{1C057EB9-FF40-43FE-8085-F8B1520E1D63}"/>
    <cellStyle name="Comma 2 4 4 6 7" xfId="14673" xr:uid="{B20317AB-A9E9-46BA-B881-47F8EBFC675C}"/>
    <cellStyle name="Comma 2 4 4 7" xfId="14677" xr:uid="{ACEB7E3B-DDE5-4F2E-8C50-5AA67E255A56}"/>
    <cellStyle name="Comma 2 4 4 7 2" xfId="36866" xr:uid="{EF53CF18-77EB-405C-95D2-BEA1C8879A09}"/>
    <cellStyle name="Comma 2 4 4 8" xfId="14678" xr:uid="{BEACA28E-93F1-47AF-8138-09C3F0438F7F}"/>
    <cellStyle name="Comma 2 4 4 8 2" xfId="36867" xr:uid="{3AAAAE52-6086-4E34-8D5F-D32C6859262F}"/>
    <cellStyle name="Comma 2 4 4 9" xfId="50580" xr:uid="{CEEA4A16-CE1D-4B88-AA1E-AB7A30EEF796}"/>
    <cellStyle name="Comma 2 4 5" xfId="118" xr:uid="{DC5EE14C-B1A4-4E1A-BAAB-E7AB7EABEEC0}"/>
    <cellStyle name="Comma 2 4 5 2" xfId="3839" xr:uid="{C5A83DC0-CC7A-40A8-8848-8AD654FA751F}"/>
    <cellStyle name="Comma 2 4 5 2 2" xfId="14679" xr:uid="{263353A2-C758-485E-BF38-B689D2380A40}"/>
    <cellStyle name="Comma 2 4 5 2 2 2" xfId="36870" xr:uid="{CE2BC61F-0B90-4A03-A838-338E13C09E9E}"/>
    <cellStyle name="Comma 2 4 5 2 3" xfId="14680" xr:uid="{5BF2A4A5-2142-4C02-B40E-4D0EE1D744EC}"/>
    <cellStyle name="Comma 2 4 5 2 3 2" xfId="36871" xr:uid="{5591BC9C-6B02-48A9-8709-6F693FC7D351}"/>
    <cellStyle name="Comma 2 4 5 2 4" xfId="14681" xr:uid="{7FFD4261-26AB-459D-B133-1DFB06A2AA60}"/>
    <cellStyle name="Comma 2 4 5 2 4 2" xfId="36872" xr:uid="{03EEA320-573A-4656-870D-CC3503625809}"/>
    <cellStyle name="Comma 2 4 5 2 5" xfId="53926" xr:uid="{B632E151-C29B-447A-B265-878FF177D5A8}"/>
    <cellStyle name="Comma 2 4 5 2 6" xfId="36869" xr:uid="{D4CC85C6-2501-4D88-81D4-AEDE5206676B}"/>
    <cellStyle name="Comma 2 4 5 3" xfId="2277" xr:uid="{3CC41676-04C2-42DD-8964-E90CA6515F43}"/>
    <cellStyle name="Comma 2 4 5 3 2" xfId="14683" xr:uid="{1D09906F-B34A-4F11-8E68-D220AFC1F624}"/>
    <cellStyle name="Comma 2 4 5 3 2 2" xfId="36874" xr:uid="{B3174B48-1B3D-4C19-B169-FD52364B00BC}"/>
    <cellStyle name="Comma 2 4 5 3 3" xfId="14684" xr:uid="{A0BD1857-C30B-4D7C-A275-0141ADA9C5E4}"/>
    <cellStyle name="Comma 2 4 5 3 3 2" xfId="36875" xr:uid="{4D69E8BE-67CA-485D-99EA-633A258F731F}"/>
    <cellStyle name="Comma 2 4 5 3 4" xfId="14685" xr:uid="{81F90920-584E-4AB1-A42C-C126924FF80A}"/>
    <cellStyle name="Comma 2 4 5 3 4 2" xfId="36876" xr:uid="{A92ABF84-09A9-4679-AE9C-0DECAE4910EA}"/>
    <cellStyle name="Comma 2 4 5 3 5" xfId="52365" xr:uid="{B30DD25C-3B6E-4A1D-8EA5-378B300C21B6}"/>
    <cellStyle name="Comma 2 4 5 3 6" xfId="36873" xr:uid="{51ECDD8F-70B7-4457-ADA2-C2609AFB09B5}"/>
    <cellStyle name="Comma 2 4 5 3 7" xfId="14682" xr:uid="{C7645221-7123-4FC2-8B39-D056C0A11AD2}"/>
    <cellStyle name="Comma 2 4 5 4" xfId="14686" xr:uid="{B7FB7FBF-7AF2-4479-90E7-1CD98F8DD1F0}"/>
    <cellStyle name="Comma 2 4 5 4 2" xfId="36877" xr:uid="{B0B856AF-8900-4C4A-AF7A-083DAD73994A}"/>
    <cellStyle name="Comma 2 4 5 5" xfId="14687" xr:uid="{B75F440D-9FD8-4848-BC01-E11786995F33}"/>
    <cellStyle name="Comma 2 4 5 5 2" xfId="36878" xr:uid="{F73648D8-2AA9-4E00-81B6-75BFAB469D55}"/>
    <cellStyle name="Comma 2 4 5 6" xfId="50217" xr:uid="{80A89E1A-21AF-4094-9D36-0D186DAA52F1}"/>
    <cellStyle name="Comma 2 4 5 7" xfId="36868" xr:uid="{A09CA594-D17F-4489-A119-7C9E683AD1A5}"/>
    <cellStyle name="Comma 2 4 6" xfId="743" xr:uid="{D0CD3CBB-1A3A-4B63-A029-ED2EE90C96F7}"/>
    <cellStyle name="Comma 2 4 6 2" xfId="4446" xr:uid="{6423D3BF-9951-43FE-93D0-07E44DB7CD96}"/>
    <cellStyle name="Comma 2 4 6 2 2" xfId="14688" xr:uid="{C404C9B3-7C05-4F97-BD2E-E1465F4AFDC5}"/>
    <cellStyle name="Comma 2 4 6 2 2 2" xfId="36881" xr:uid="{F0DFBB8E-C867-4A70-9D2A-32B9B1AAF591}"/>
    <cellStyle name="Comma 2 4 6 2 3" xfId="14689" xr:uid="{134F66DE-EF35-42E1-A027-2F6A809CB30F}"/>
    <cellStyle name="Comma 2 4 6 2 3 2" xfId="36882" xr:uid="{6C247650-13E6-43C5-9247-4B9D1E54CDFD}"/>
    <cellStyle name="Comma 2 4 6 2 4" xfId="14690" xr:uid="{63F94465-FC1F-4E79-A89D-5427F8C8685A}"/>
    <cellStyle name="Comma 2 4 6 2 4 2" xfId="36883" xr:uid="{09E54B34-7495-450F-9D99-01754371D134}"/>
    <cellStyle name="Comma 2 4 6 2 5" xfId="54533" xr:uid="{0830740D-064F-4804-BB24-D5DA03A3BBE9}"/>
    <cellStyle name="Comma 2 4 6 2 6" xfId="36880" xr:uid="{02880613-BC55-4AF4-89C4-BED4D8B1862F}"/>
    <cellStyle name="Comma 2 4 6 3" xfId="2781" xr:uid="{2AA777F0-D513-42DF-AC4A-BC86C2335939}"/>
    <cellStyle name="Comma 2 4 6 3 2" xfId="14692" xr:uid="{51E85C94-1890-42D9-B96C-92413AFDDAFB}"/>
    <cellStyle name="Comma 2 4 6 3 2 2" xfId="36885" xr:uid="{DCFBA998-A60A-48A2-9C95-3857D1F60DDB}"/>
    <cellStyle name="Comma 2 4 6 3 3" xfId="14693" xr:uid="{DE6D8C4B-C4C9-4895-ACB9-FD153A86E21A}"/>
    <cellStyle name="Comma 2 4 6 3 3 2" xfId="36886" xr:uid="{754DAD34-B110-44A8-9CDB-C675C22D65D4}"/>
    <cellStyle name="Comma 2 4 6 3 4" xfId="14694" xr:uid="{A1E35DCA-70C6-4AF4-BC00-ACC8A4A98B13}"/>
    <cellStyle name="Comma 2 4 6 3 4 2" xfId="36887" xr:uid="{E3A5CA89-E1EA-4AB7-874B-CFB4E75AD849}"/>
    <cellStyle name="Comma 2 4 6 3 5" xfId="52868" xr:uid="{B31EC9FD-CBD5-40E6-B91A-ACAFA19568C3}"/>
    <cellStyle name="Comma 2 4 6 3 6" xfId="36884" xr:uid="{AFA2E956-D290-450D-A4AC-3725E078E705}"/>
    <cellStyle name="Comma 2 4 6 3 7" xfId="14691" xr:uid="{DD11D43F-B4E7-457A-8C17-72B50CD2BAB6}"/>
    <cellStyle name="Comma 2 4 6 4" xfId="14695" xr:uid="{F8B9FC16-977C-440F-BA8A-CC7742F8902E}"/>
    <cellStyle name="Comma 2 4 6 4 2" xfId="36888" xr:uid="{ECBAC45C-6305-4434-B0F5-36D3BB9AFF31}"/>
    <cellStyle name="Comma 2 4 6 5" xfId="14696" xr:uid="{65E4FDAE-F8C3-48DD-A114-E9FFD6C5CC80}"/>
    <cellStyle name="Comma 2 4 6 5 2" xfId="36889" xr:uid="{334A8888-3088-425B-A3C0-40798AE5CF18}"/>
    <cellStyle name="Comma 2 4 6 6" xfId="50835" xr:uid="{207ED542-E00C-47F4-B03F-D4A3C1C03CE0}"/>
    <cellStyle name="Comma 2 4 6 7" xfId="36879" xr:uid="{7DC119A2-85BC-4B84-BCEA-625C44BA2C65}"/>
    <cellStyle name="Comma 2 4 7" xfId="1238" xr:uid="{CB384CAE-508A-4CEE-85EA-A56F923C5E7D}"/>
    <cellStyle name="Comma 2 4 7 2" xfId="2235" xr:uid="{5324C95B-C828-4BDA-B561-7DF299BE0207}"/>
    <cellStyle name="Comma 2 4 7 2 2" xfId="14698" xr:uid="{499F8CDC-CF32-40A1-B36B-FC9E85EF118B}"/>
    <cellStyle name="Comma 2 4 7 2 2 2" xfId="36892" xr:uid="{9A5D62FB-71C2-4E9C-81BE-EE7F1B254C3A}"/>
    <cellStyle name="Comma 2 4 7 2 3" xfId="14699" xr:uid="{4409D6F5-8B47-493C-AF06-536C7A8B0658}"/>
    <cellStyle name="Comma 2 4 7 2 3 2" xfId="36893" xr:uid="{3B5C21BA-F1E1-4A1F-A4FF-55C4685062F1}"/>
    <cellStyle name="Comma 2 4 7 2 4" xfId="14700" xr:uid="{312E7A3C-C3F8-4AB9-80D8-EC8EB44A8A34}"/>
    <cellStyle name="Comma 2 4 7 2 4 2" xfId="36894" xr:uid="{493EFCD9-F34F-4C77-A627-C56EA4969806}"/>
    <cellStyle name="Comma 2 4 7 2 5" xfId="52323" xr:uid="{B7A03D3D-F9BF-4C2F-A347-6357D5ABD1C5}"/>
    <cellStyle name="Comma 2 4 7 2 6" xfId="36891" xr:uid="{DF2CFFE3-972C-4BE0-BFF2-6795D8896836}"/>
    <cellStyle name="Comma 2 4 7 2 7" xfId="14697" xr:uid="{EEA53B2C-4162-409F-AF57-15E2F4239FCD}"/>
    <cellStyle name="Comma 2 4 7 3" xfId="14701" xr:uid="{AB611A5A-D30F-4B15-8E4E-BDEDE14609EC}"/>
    <cellStyle name="Comma 2 4 7 3 2" xfId="36895" xr:uid="{A461CD75-0156-4F3F-B13A-31A818A32D9A}"/>
    <cellStyle name="Comma 2 4 7 4" xfId="14702" xr:uid="{225CA501-F0E0-4E99-8320-166A6D85D300}"/>
    <cellStyle name="Comma 2 4 7 4 2" xfId="36896" xr:uid="{ADE64697-3358-40AF-BE92-5FEF52626D08}"/>
    <cellStyle name="Comma 2 4 7 5" xfId="51330" xr:uid="{6B8124B6-93B2-4D25-B435-FF745533BD82}"/>
    <cellStyle name="Comma 2 4 7 6" xfId="36890" xr:uid="{BD577654-D776-4744-AC92-4BDC2B856903}"/>
    <cellStyle name="Comma 2 4 8" xfId="3275" xr:uid="{5A1889B3-6509-4CA0-9A6E-AAC992F5D51C}"/>
    <cellStyle name="Comma 2 4 8 2" xfId="14703" xr:uid="{8FD67628-0B93-4E01-9366-A3B8A73066C3}"/>
    <cellStyle name="Comma 2 4 8 2 2" xfId="36898" xr:uid="{62960A58-61BC-46DD-9A67-D2E70844A55F}"/>
    <cellStyle name="Comma 2 4 8 3" xfId="14704" xr:uid="{F095DD70-5475-41A9-A044-BF86DF762443}"/>
    <cellStyle name="Comma 2 4 8 3 2" xfId="36899" xr:uid="{57B9FD49-355B-4AA5-94B1-22780FDB1718}"/>
    <cellStyle name="Comma 2 4 8 4" xfId="14705" xr:uid="{463D179E-9884-4789-88E3-50BC0807DCCC}"/>
    <cellStyle name="Comma 2 4 8 4 2" xfId="36900" xr:uid="{9013CF9F-FDD1-43C2-93B5-51FF4EA6DCD5}"/>
    <cellStyle name="Comma 2 4 8 5" xfId="53362" xr:uid="{899C6970-77BB-4F4D-B38D-77B9160CDA7D}"/>
    <cellStyle name="Comma 2 4 8 6" xfId="36897" xr:uid="{59E6E6DE-A032-45C9-A178-D402FE60183E}"/>
    <cellStyle name="Comma 2 4 9" xfId="3777" xr:uid="{B22A81D1-3D59-4C60-8151-2C3DA51B3E35}"/>
    <cellStyle name="Comma 2 4 9 2" xfId="14706" xr:uid="{15E303FE-5ED8-41A5-B5BF-9B6279C478DA}"/>
    <cellStyle name="Comma 2 4 9 2 2" xfId="36902" xr:uid="{9A202CDD-D0E5-401A-8A0E-74C287373CC9}"/>
    <cellStyle name="Comma 2 4 9 3" xfId="14707" xr:uid="{4F539238-083A-4F1C-82EB-37B689908670}"/>
    <cellStyle name="Comma 2 4 9 3 2" xfId="36903" xr:uid="{BA9BD8E9-2B36-4900-9029-A777ACA04AAB}"/>
    <cellStyle name="Comma 2 4 9 4" xfId="14708" xr:uid="{CC9B52E4-A25F-48FD-B4A5-DF0B54F52D5E}"/>
    <cellStyle name="Comma 2 4 9 4 2" xfId="36904" xr:uid="{24230920-9086-4F74-B780-38F381B58659}"/>
    <cellStyle name="Comma 2 4 9 5" xfId="53864" xr:uid="{2E3A2446-76F8-4857-A291-8B3D23AED605}"/>
    <cellStyle name="Comma 2 4 9 6" xfId="36901" xr:uid="{38CA7B07-C05F-4661-8D6A-9F1BE7796F77}"/>
    <cellStyle name="Comma 2 5" xfId="167" xr:uid="{6511C331-D6B8-4DA3-BAD7-72D7A673E0E9}"/>
    <cellStyle name="Comma 2 5 10" xfId="14710" xr:uid="{FE1A9961-1344-4980-BEF3-4FC641041FFC}"/>
    <cellStyle name="Comma 2 5 10 2" xfId="36906" xr:uid="{34552DCF-9EE3-4147-AE72-779DCB897E07}"/>
    <cellStyle name="Comma 2 5 11" xfId="50264" xr:uid="{0AB251B2-3AD4-46A4-9914-014BDBE06A89}"/>
    <cellStyle name="Comma 2 5 12" xfId="36905" xr:uid="{F0B7C658-917A-4292-8F4C-B9CE5400396F}"/>
    <cellStyle name="Comma 2 5 13" xfId="14709" xr:uid="{39462411-1C2A-439E-9E88-8C9F477BDE4E}"/>
    <cellStyle name="Comma 2 5 2" xfId="355" xr:uid="{206F73DE-6034-44D1-AF8A-E1497E469688}"/>
    <cellStyle name="Comma 2 5 2 10" xfId="50451" xr:uid="{755F166E-18E9-40A7-9AD5-12D85275E427}"/>
    <cellStyle name="Comma 2 5 2 11" xfId="36907" xr:uid="{B9FE97BF-3F5F-44A2-9B8A-4ECC14A47F4C}"/>
    <cellStyle name="Comma 2 5 2 12" xfId="14711" xr:uid="{30543174-AA64-44F4-8E4A-DD8BAC46382E}"/>
    <cellStyle name="Comma 2 5 2 2" xfId="635" xr:uid="{9C70F7EC-68AD-4CDE-9E1D-0F5E7C4AC42A}"/>
    <cellStyle name="Comma 2 5 2 2 10" xfId="36908" xr:uid="{D2ACB386-CCAD-4497-975D-72206BCDC608}"/>
    <cellStyle name="Comma 2 5 2 2 11" xfId="14712" xr:uid="{B6C7CE2E-DA53-4D99-B0E0-EDEE05E3D233}"/>
    <cellStyle name="Comma 2 5 2 2 2" xfId="1140" xr:uid="{81C1A154-483A-46A8-B814-F0CE33DC3C96}"/>
    <cellStyle name="Comma 2 5 2 2 2 2" xfId="4843" xr:uid="{F982BEDA-933E-44DD-8286-8B1B9F6DC572}"/>
    <cellStyle name="Comma 2 5 2 2 2 2 2" xfId="14715" xr:uid="{3FB12EC8-B6A2-4F12-9AE0-407750E41FBB}"/>
    <cellStyle name="Comma 2 5 2 2 2 2 2 2" xfId="36911" xr:uid="{F27895CD-718F-4035-8C9F-42E4463FC71D}"/>
    <cellStyle name="Comma 2 5 2 2 2 2 3" xfId="14716" xr:uid="{E6F5C6C8-C607-48E5-98E6-1D9AC3532C9B}"/>
    <cellStyle name="Comma 2 5 2 2 2 2 3 2" xfId="36912" xr:uid="{F86E5E93-B390-4BAA-BF8E-F237AD89BD7A}"/>
    <cellStyle name="Comma 2 5 2 2 2 2 4" xfId="14717" xr:uid="{C24978E0-1F78-4ED2-BC21-C92A3A9276E1}"/>
    <cellStyle name="Comma 2 5 2 2 2 2 4 2" xfId="36913" xr:uid="{C881CD89-9C5F-45EC-9AE5-D672B6DD9219}"/>
    <cellStyle name="Comma 2 5 2 2 2 2 5" xfId="14718" xr:uid="{A049F82F-9EFA-4449-A3CD-EF398D3BD66E}"/>
    <cellStyle name="Comma 2 5 2 2 2 2 5 2" xfId="36914" xr:uid="{7006AC13-0C8E-45F9-AC09-050F84376865}"/>
    <cellStyle name="Comma 2 5 2 2 2 2 6" xfId="54930" xr:uid="{90A925D9-2EAE-45E8-889D-B297036D964B}"/>
    <cellStyle name="Comma 2 5 2 2 2 2 7" xfId="36910" xr:uid="{C6359736-2964-4A76-8FEC-3C4AAC14685B}"/>
    <cellStyle name="Comma 2 5 2 2 2 2 8" xfId="14714" xr:uid="{9978991C-9500-4A74-A613-99FF1DCD1C53}"/>
    <cellStyle name="Comma 2 5 2 2 2 3" xfId="3178" xr:uid="{2039043A-CC52-4AEB-BBDC-53875C3E0212}"/>
    <cellStyle name="Comma 2 5 2 2 2 3 2" xfId="14720" xr:uid="{15FB2704-A6EB-48AC-8495-F1D15BCA4C37}"/>
    <cellStyle name="Comma 2 5 2 2 2 3 2 2" xfId="36916" xr:uid="{4E851CC7-D5E2-4F2C-B716-71920CD76B80}"/>
    <cellStyle name="Comma 2 5 2 2 2 3 3" xfId="14721" xr:uid="{443A0082-9B48-42DA-93CC-386D54952A5E}"/>
    <cellStyle name="Comma 2 5 2 2 2 3 3 2" xfId="36917" xr:uid="{AA9D914A-8660-4B2B-8533-617883F2C740}"/>
    <cellStyle name="Comma 2 5 2 2 2 3 4" xfId="14722" xr:uid="{71254549-AA51-4F9C-9000-87D91138152D}"/>
    <cellStyle name="Comma 2 5 2 2 2 3 4 2" xfId="36918" xr:uid="{AC9FEEF7-E4E0-4D89-96DA-0D63E0528224}"/>
    <cellStyle name="Comma 2 5 2 2 2 3 5" xfId="53265" xr:uid="{733DC3E0-E37D-454E-B429-824CA8DAB62F}"/>
    <cellStyle name="Comma 2 5 2 2 2 3 6" xfId="36915" xr:uid="{960C494A-53E6-4D1B-B260-7BDB88D327A7}"/>
    <cellStyle name="Comma 2 5 2 2 2 3 7" xfId="14719" xr:uid="{8464F161-A64B-47D8-B073-131BDF83AC6B}"/>
    <cellStyle name="Comma 2 5 2 2 2 4" xfId="14723" xr:uid="{AB5890FF-574A-47C8-89E3-7142C1C83A05}"/>
    <cellStyle name="Comma 2 5 2 2 2 4 2" xfId="36919" xr:uid="{06D22310-491C-470F-B4FF-2C04641B3AD7}"/>
    <cellStyle name="Comma 2 5 2 2 2 5" xfId="14724" xr:uid="{628121BF-34F4-4401-B4ED-6AE44C0A3BE4}"/>
    <cellStyle name="Comma 2 5 2 2 2 5 2" xfId="36920" xr:uid="{195FF192-943A-45FA-85B3-DE7FCEE6DFF4}"/>
    <cellStyle name="Comma 2 5 2 2 2 6" xfId="51232" xr:uid="{C059B477-6BDF-4CDC-B005-88D192E73DC9}"/>
    <cellStyle name="Comma 2 5 2 2 2 7" xfId="36909" xr:uid="{242D1DF3-0CF0-4F89-B5E5-01AFA8E6BC4E}"/>
    <cellStyle name="Comma 2 5 2 2 2 8" xfId="14713" xr:uid="{08D004FE-C75E-40BF-886F-C88FF54BADEC}"/>
    <cellStyle name="Comma 2 5 2 2 3" xfId="1634" xr:uid="{23BF958C-4CAF-43BB-ABA0-023282E546BA}"/>
    <cellStyle name="Comma 2 5 2 2 3 2" xfId="5242" xr:uid="{50021AC3-83CB-48C9-9C91-4C9E65AA4F57}"/>
    <cellStyle name="Comma 2 5 2 2 3 2 2" xfId="14727" xr:uid="{CA6BC4A5-89B1-4B71-B1E3-F4C0CBFA4005}"/>
    <cellStyle name="Comma 2 5 2 2 3 2 2 2" xfId="36923" xr:uid="{C09B2143-A33C-471C-85A2-6402DDF405CD}"/>
    <cellStyle name="Comma 2 5 2 2 3 2 3" xfId="14728" xr:uid="{9C8ABACC-D883-46C4-8EA8-B46FA371839E}"/>
    <cellStyle name="Comma 2 5 2 2 3 2 3 2" xfId="36924" xr:uid="{132903EF-6170-454B-BB04-F6A87974F18E}"/>
    <cellStyle name="Comma 2 5 2 2 3 2 4" xfId="14729" xr:uid="{F54AA3C6-F842-483E-A5C9-434112AED406}"/>
    <cellStyle name="Comma 2 5 2 2 3 2 4 2" xfId="36925" xr:uid="{408D79BE-D6CA-4818-97A2-5D9E8E729559}"/>
    <cellStyle name="Comma 2 5 2 2 3 2 5" xfId="14730" xr:uid="{D08631D2-4F83-42F2-94E5-23E75D54FBAF}"/>
    <cellStyle name="Comma 2 5 2 2 3 2 5 2" xfId="36926" xr:uid="{6179A026-E418-4C89-8276-D7601984FC06}"/>
    <cellStyle name="Comma 2 5 2 2 3 2 6" xfId="55329" xr:uid="{676C5CD3-ED85-41E7-8361-A001F553856E}"/>
    <cellStyle name="Comma 2 5 2 2 3 2 7" xfId="36922" xr:uid="{481F5492-CB2B-4EDE-93B3-64E3B3F69F8A}"/>
    <cellStyle name="Comma 2 5 2 2 3 2 8" xfId="14726" xr:uid="{D588F94C-DA14-44ED-B651-345AE239ED13}"/>
    <cellStyle name="Comma 2 5 2 2 3 3" xfId="2681" xr:uid="{50B8844B-A97C-46D9-9E3F-F3D57E2EC887}"/>
    <cellStyle name="Comma 2 5 2 2 3 3 2" xfId="14732" xr:uid="{DD4E46C1-586B-416C-BD30-29A8A2C36868}"/>
    <cellStyle name="Comma 2 5 2 2 3 3 2 2" xfId="36928" xr:uid="{483B38B3-3548-43A6-A6F8-55D03BB896FD}"/>
    <cellStyle name="Comma 2 5 2 2 3 3 3" xfId="14733" xr:uid="{DCB63A52-FCEB-4E05-B226-EDD0F53815CE}"/>
    <cellStyle name="Comma 2 5 2 2 3 3 3 2" xfId="36929" xr:uid="{FF9DDDE6-6E7D-46F7-8443-2177EFE574E1}"/>
    <cellStyle name="Comma 2 5 2 2 3 3 4" xfId="14734" xr:uid="{B69C021E-EC18-4C38-9A1F-73BB1ACA272B}"/>
    <cellStyle name="Comma 2 5 2 2 3 3 4 2" xfId="36930" xr:uid="{B1B9AD61-3719-4165-8C3C-4B4BF94C5B66}"/>
    <cellStyle name="Comma 2 5 2 2 3 3 5" xfId="52769" xr:uid="{5309FDE5-99D5-4D01-88CB-E5031C8B59AC}"/>
    <cellStyle name="Comma 2 5 2 2 3 3 6" xfId="36927" xr:uid="{93238BA0-C067-4290-850C-213FF213B9BC}"/>
    <cellStyle name="Comma 2 5 2 2 3 3 7" xfId="14731" xr:uid="{6784D271-5133-4A1C-BB5A-EB01FA088B69}"/>
    <cellStyle name="Comma 2 5 2 2 3 4" xfId="14735" xr:uid="{AC69FA9D-5A27-461A-B1A1-5A96B83762CF}"/>
    <cellStyle name="Comma 2 5 2 2 3 4 2" xfId="36931" xr:uid="{0D62FEEF-C321-4CEF-BD24-C19E1532FE91}"/>
    <cellStyle name="Comma 2 5 2 2 3 5" xfId="14736" xr:uid="{92963935-C7B9-459C-B7E4-6CC2B8439981}"/>
    <cellStyle name="Comma 2 5 2 2 3 5 2" xfId="36932" xr:uid="{75AA75AA-8FC7-4E2F-918E-DFEA93CBABC3}"/>
    <cellStyle name="Comma 2 5 2 2 3 6" xfId="51726" xr:uid="{C6274A76-328F-4724-B4D9-6DE21A29DF39}"/>
    <cellStyle name="Comma 2 5 2 2 3 7" xfId="36921" xr:uid="{9E123130-6D1E-4DDB-BB23-B6848A7D6D39}"/>
    <cellStyle name="Comma 2 5 2 2 3 8" xfId="14725" xr:uid="{5B976FA6-6C3D-4E5A-8180-A982F48A5A1D}"/>
    <cellStyle name="Comma 2 5 2 2 4" xfId="3673" xr:uid="{29BA2824-EB78-46DA-B04A-1677055B4311}"/>
    <cellStyle name="Comma 2 5 2 2 4 2" xfId="5610" xr:uid="{F2DE7379-5EB9-41D8-85A9-1D8FA5F0E181}"/>
    <cellStyle name="Comma 2 5 2 2 4 2 2" xfId="14739" xr:uid="{851DDD6C-5C47-49E8-8EEB-0B827C9EDDD7}"/>
    <cellStyle name="Comma 2 5 2 2 4 2 2 2" xfId="36935" xr:uid="{E8BD1C79-FC27-45E9-B94A-6A8582006065}"/>
    <cellStyle name="Comma 2 5 2 2 4 2 3" xfId="14740" xr:uid="{1FBD274E-5224-4ECC-9C3F-4CBA23DC3D2D}"/>
    <cellStyle name="Comma 2 5 2 2 4 2 3 2" xfId="36936" xr:uid="{41534566-ADCF-48B2-84A3-F535ADEB5254}"/>
    <cellStyle name="Comma 2 5 2 2 4 2 4" xfId="14741" xr:uid="{64C11547-F004-4DBE-B226-8F1086C89F9A}"/>
    <cellStyle name="Comma 2 5 2 2 4 2 4 2" xfId="36937" xr:uid="{4CBDA570-E490-4FC1-885A-E3BB09D32AE4}"/>
    <cellStyle name="Comma 2 5 2 2 4 2 5" xfId="14742" xr:uid="{EFD172C8-BDA4-4287-B98F-375280FF30F0}"/>
    <cellStyle name="Comma 2 5 2 2 4 2 5 2" xfId="36938" xr:uid="{6143726F-8AEF-4351-86FA-4F206DBAC846}"/>
    <cellStyle name="Comma 2 5 2 2 4 2 6" xfId="55697" xr:uid="{DEF58DCF-34C2-40A9-B61C-2981CB1A712C}"/>
    <cellStyle name="Comma 2 5 2 2 4 2 7" xfId="36934" xr:uid="{7D887B8A-0FEC-443C-B6E4-B584A71567C8}"/>
    <cellStyle name="Comma 2 5 2 2 4 2 8" xfId="14738" xr:uid="{ED3E3253-C7F9-41E0-8246-127EA6E7158F}"/>
    <cellStyle name="Comma 2 5 2 2 4 3" xfId="14743" xr:uid="{685AA14A-8C6D-485F-B2DB-14F430822943}"/>
    <cellStyle name="Comma 2 5 2 2 4 3 2" xfId="36939" xr:uid="{75444C63-45DC-42D9-BAEF-79FB9E34A871}"/>
    <cellStyle name="Comma 2 5 2 2 4 4" xfId="14744" xr:uid="{A4F4939B-DBBD-43C2-AE3C-9A0641C35AE5}"/>
    <cellStyle name="Comma 2 5 2 2 4 4 2" xfId="36940" xr:uid="{4BE4B688-F3F2-43D5-A0D0-C2108B9A9993}"/>
    <cellStyle name="Comma 2 5 2 2 4 5" xfId="14745" xr:uid="{6766EB9C-E3A6-4895-837B-D9CB3AE095C5}"/>
    <cellStyle name="Comma 2 5 2 2 4 5 2" xfId="36941" xr:uid="{BB6B40A5-541D-4257-B388-8CE583FD2885}"/>
    <cellStyle name="Comma 2 5 2 2 4 6" xfId="14746" xr:uid="{9654AB5C-A749-4E1B-B2D1-294F228C9E1D}"/>
    <cellStyle name="Comma 2 5 2 2 4 6 2" xfId="36942" xr:uid="{20DE7C12-47B0-4159-AC8F-E5F403559717}"/>
    <cellStyle name="Comma 2 5 2 2 4 7" xfId="53760" xr:uid="{F76CA163-8312-4C01-9A9B-C0E320219AA1}"/>
    <cellStyle name="Comma 2 5 2 2 4 8" xfId="36933" xr:uid="{4DE93B2B-CCC5-4A76-AE35-AECD70D1938B}"/>
    <cellStyle name="Comma 2 5 2 2 4 9" xfId="14737" xr:uid="{4488E9DB-CC9D-42AC-8E5A-0684528317D9}"/>
    <cellStyle name="Comma 2 5 2 2 5" xfId="4346" xr:uid="{8D53B318-9514-44EE-831C-6C1B5AD21FDB}"/>
    <cellStyle name="Comma 2 5 2 2 5 2" xfId="14748" xr:uid="{F9CF183C-730F-42C2-9BEE-AAF0CC262026}"/>
    <cellStyle name="Comma 2 5 2 2 5 2 2" xfId="36944" xr:uid="{7F4E35E3-AFA2-4F6D-82F8-66B065A75949}"/>
    <cellStyle name="Comma 2 5 2 2 5 3" xfId="14749" xr:uid="{71A8003B-7CFD-4272-ACE5-5FC57E86370D}"/>
    <cellStyle name="Comma 2 5 2 2 5 3 2" xfId="36945" xr:uid="{FBEA53E8-531C-4566-BE4A-9DCC768A0223}"/>
    <cellStyle name="Comma 2 5 2 2 5 4" xfId="14750" xr:uid="{1B1EF74C-7149-48E7-AC2C-C3C6DEA344F1}"/>
    <cellStyle name="Comma 2 5 2 2 5 4 2" xfId="36946" xr:uid="{89DFFFA5-55AF-4F37-9D76-54F3FFB8C7C6}"/>
    <cellStyle name="Comma 2 5 2 2 5 5" xfId="14751" xr:uid="{ED5558AB-6EF1-4082-97F5-C064A4EB4773}"/>
    <cellStyle name="Comma 2 5 2 2 5 5 2" xfId="36947" xr:uid="{30B21E77-EC0A-419B-8D6F-0FD7C1E98E8D}"/>
    <cellStyle name="Comma 2 5 2 2 5 6" xfId="54433" xr:uid="{BCCABE8F-0413-4E20-AED2-5B54DEFFBC3B}"/>
    <cellStyle name="Comma 2 5 2 2 5 7" xfId="36943" xr:uid="{B5C956CE-E61E-41A5-8E78-46FC3375BC29}"/>
    <cellStyle name="Comma 2 5 2 2 5 8" xfId="14747" xr:uid="{0AD0A58E-9D96-4798-B0ED-A7FB738E331A}"/>
    <cellStyle name="Comma 2 5 2 2 6" xfId="2160" xr:uid="{EFC437E7-957A-46E3-BB8F-AE4BC95DA32C}"/>
    <cellStyle name="Comma 2 5 2 2 6 2" xfId="14753" xr:uid="{1A49BD4C-8E62-4D88-9627-E599A1365E45}"/>
    <cellStyle name="Comma 2 5 2 2 6 2 2" xfId="36949" xr:uid="{38CB6E8A-0BC4-424D-9215-FB2C2B2A8A7E}"/>
    <cellStyle name="Comma 2 5 2 2 6 3" xfId="14754" xr:uid="{A7992648-3778-461A-A1CD-9271EFF79809}"/>
    <cellStyle name="Comma 2 5 2 2 6 3 2" xfId="36950" xr:uid="{AA423715-0DB8-4E17-A051-8B06E25A5BD5}"/>
    <cellStyle name="Comma 2 5 2 2 6 4" xfId="14755" xr:uid="{5B698F4F-5979-4584-BADA-F0D9784E0FE0}"/>
    <cellStyle name="Comma 2 5 2 2 6 4 2" xfId="36951" xr:uid="{BD6790B5-839D-42EC-B48A-6CA751417F7D}"/>
    <cellStyle name="Comma 2 5 2 2 6 5" xfId="52249" xr:uid="{44660B8D-C547-416D-A79F-3F524106D743}"/>
    <cellStyle name="Comma 2 5 2 2 6 6" xfId="36948" xr:uid="{11036F28-66F7-419C-AEB7-308C9FFE3F24}"/>
    <cellStyle name="Comma 2 5 2 2 6 7" xfId="14752" xr:uid="{5B05555D-8609-4084-95D2-3991D54A986D}"/>
    <cellStyle name="Comma 2 5 2 2 7" xfId="14756" xr:uid="{91F04F79-9501-4A5C-B82F-619A68ACA19E}"/>
    <cellStyle name="Comma 2 5 2 2 7 2" xfId="36952" xr:uid="{AA444E6C-674E-4398-896C-A56C4A2AA3BA}"/>
    <cellStyle name="Comma 2 5 2 2 8" xfId="14757" xr:uid="{FB0488D3-9B56-4151-B66F-08D80D57C479}"/>
    <cellStyle name="Comma 2 5 2 2 8 2" xfId="36953" xr:uid="{986ADC52-BBA4-4174-AE64-851AF5D71A2A}"/>
    <cellStyle name="Comma 2 5 2 2 9" xfId="50729" xr:uid="{15C249F5-6B9A-4994-9ADB-9DB693AACC53}"/>
    <cellStyle name="Comma 2 5 2 3" xfId="892" xr:uid="{F092C92E-6EB2-4477-8668-A02909716FBB}"/>
    <cellStyle name="Comma 2 5 2 3 2" xfId="4595" xr:uid="{A1CFDF61-28B8-4C9B-8E83-40FF04BA71B7}"/>
    <cellStyle name="Comma 2 5 2 3 2 2" xfId="14760" xr:uid="{CBE008EC-4820-4F50-B1F2-732FA3558739}"/>
    <cellStyle name="Comma 2 5 2 3 2 2 2" xfId="36956" xr:uid="{606C2382-209F-4AE9-8EFE-270F3F130A31}"/>
    <cellStyle name="Comma 2 5 2 3 2 3" xfId="14761" xr:uid="{4F359D27-3A1F-4219-BF8E-1E05EA1C56DC}"/>
    <cellStyle name="Comma 2 5 2 3 2 3 2" xfId="36957" xr:uid="{97938F65-DF65-4F66-9C32-4074AE60CBD0}"/>
    <cellStyle name="Comma 2 5 2 3 2 4" xfId="14762" xr:uid="{BAFD343D-4EA7-4BC8-BDFB-88D2465051AD}"/>
    <cellStyle name="Comma 2 5 2 3 2 4 2" xfId="36958" xr:uid="{570BA00E-CD54-41D9-8513-EED769A61EB9}"/>
    <cellStyle name="Comma 2 5 2 3 2 5" xfId="14763" xr:uid="{78224822-D136-4FBE-9945-2319D42AFF8B}"/>
    <cellStyle name="Comma 2 5 2 3 2 5 2" xfId="36959" xr:uid="{FB1E7B23-A0B2-4C27-B79A-B4138A3BD2A2}"/>
    <cellStyle name="Comma 2 5 2 3 2 6" xfId="54682" xr:uid="{57233953-DD49-40A0-923F-DDD4FEDB085A}"/>
    <cellStyle name="Comma 2 5 2 3 2 7" xfId="36955" xr:uid="{6AAB3FCC-DBED-46E9-9170-787F0BE5B31B}"/>
    <cellStyle name="Comma 2 5 2 3 2 8" xfId="14759" xr:uid="{E5740812-6F69-4F83-A2B7-FEBB1536819F}"/>
    <cellStyle name="Comma 2 5 2 3 3" xfId="2930" xr:uid="{907C3C1B-7F70-4E86-9AB6-DBAB6B4DFF82}"/>
    <cellStyle name="Comma 2 5 2 3 3 2" xfId="14765" xr:uid="{D55BC31C-56C2-44B3-9F85-39025A6D16C7}"/>
    <cellStyle name="Comma 2 5 2 3 3 2 2" xfId="36961" xr:uid="{4A0CE9AA-EC55-447F-8C4C-8CC483E8F13A}"/>
    <cellStyle name="Comma 2 5 2 3 3 3" xfId="14766" xr:uid="{BF59296D-6313-4CA1-BD26-D26C2CA797E2}"/>
    <cellStyle name="Comma 2 5 2 3 3 3 2" xfId="36962" xr:uid="{EFD6AC17-0AA6-4523-8BE0-DB08899B6DBF}"/>
    <cellStyle name="Comma 2 5 2 3 3 4" xfId="14767" xr:uid="{0431D4A4-EF25-4653-8D68-0177481CD727}"/>
    <cellStyle name="Comma 2 5 2 3 3 4 2" xfId="36963" xr:uid="{9F8A50DD-B6CA-41AF-BF64-D26ACEB8010E}"/>
    <cellStyle name="Comma 2 5 2 3 3 5" xfId="53017" xr:uid="{6338AB80-3FE7-4DD1-81E7-BEBDC7634E14}"/>
    <cellStyle name="Comma 2 5 2 3 3 6" xfId="36960" xr:uid="{178B6FF4-8CF7-492D-AA18-9B82AA0D91A2}"/>
    <cellStyle name="Comma 2 5 2 3 3 7" xfId="14764" xr:uid="{8FD35323-4430-47D5-8E40-A273FCE29EF0}"/>
    <cellStyle name="Comma 2 5 2 3 4" xfId="14768" xr:uid="{6732A20E-298F-483F-9744-A2AF702054F1}"/>
    <cellStyle name="Comma 2 5 2 3 4 2" xfId="36964" xr:uid="{432B2314-A29E-4A51-A274-D742CCCBA24B}"/>
    <cellStyle name="Comma 2 5 2 3 5" xfId="14769" xr:uid="{C86DB811-1FDC-4185-9ACB-CC74B1D1E652}"/>
    <cellStyle name="Comma 2 5 2 3 5 2" xfId="36965" xr:uid="{BD0A4518-9859-48EC-B229-F6A6181220F5}"/>
    <cellStyle name="Comma 2 5 2 3 6" xfId="50984" xr:uid="{5DFECBC9-B500-4238-9237-9EFE29F26985}"/>
    <cellStyle name="Comma 2 5 2 3 7" xfId="36954" xr:uid="{AAF86F09-1293-4C26-BDF4-D270FB0D2921}"/>
    <cellStyle name="Comma 2 5 2 3 8" xfId="14758" xr:uid="{6C067EE8-752D-4237-A54A-1FF23CE621D8}"/>
    <cellStyle name="Comma 2 5 2 4" xfId="1387" xr:uid="{06A3D626-2D04-4A83-B42F-692F65DC3CD7}"/>
    <cellStyle name="Comma 2 5 2 4 2" xfId="5059" xr:uid="{27BD5BA0-059F-4375-8A87-09FEA412D2BA}"/>
    <cellStyle name="Comma 2 5 2 4 2 2" xfId="14772" xr:uid="{FA204AA3-3028-425D-8E83-2CCC1AE6F719}"/>
    <cellStyle name="Comma 2 5 2 4 2 2 2" xfId="36968" xr:uid="{9C9BECF4-8F1B-454E-A6EF-FC69F0B908B4}"/>
    <cellStyle name="Comma 2 5 2 4 2 3" xfId="14773" xr:uid="{BBCF7BAD-3DF7-4970-8BDB-19B6BF6137AB}"/>
    <cellStyle name="Comma 2 5 2 4 2 3 2" xfId="36969" xr:uid="{B3A376AB-75CC-4E74-B4BD-3E99BC26290D}"/>
    <cellStyle name="Comma 2 5 2 4 2 4" xfId="14774" xr:uid="{C559DB37-65FF-4F65-966D-147B3B84184D}"/>
    <cellStyle name="Comma 2 5 2 4 2 4 2" xfId="36970" xr:uid="{45CC7D70-A4AB-4845-9B5C-CC348C5F67AE}"/>
    <cellStyle name="Comma 2 5 2 4 2 5" xfId="14775" xr:uid="{92ABBBFF-3E02-4211-84FB-0D91EE83FAC7}"/>
    <cellStyle name="Comma 2 5 2 4 2 5 2" xfId="36971" xr:uid="{EA5275DE-8362-4E87-8B02-80C23F1F0950}"/>
    <cellStyle name="Comma 2 5 2 4 2 6" xfId="55146" xr:uid="{4D2C50EB-78A9-46CF-B13E-58694269EB68}"/>
    <cellStyle name="Comma 2 5 2 4 2 7" xfId="36967" xr:uid="{BEB18E8D-638C-40C0-B19B-3D9601630246}"/>
    <cellStyle name="Comma 2 5 2 4 2 8" xfId="14771" xr:uid="{B194AC3D-3875-40FC-8038-B179049B6416}"/>
    <cellStyle name="Comma 2 5 2 4 3" xfId="2433" xr:uid="{E3AEAFA9-B66D-4DCB-B9DC-31DC47646A58}"/>
    <cellStyle name="Comma 2 5 2 4 3 2" xfId="14777" xr:uid="{DC6527D8-6B25-4D66-BA55-E44CD1C8C238}"/>
    <cellStyle name="Comma 2 5 2 4 3 2 2" xfId="36973" xr:uid="{13E45502-5CBF-48FA-BEE7-F24D00DA0271}"/>
    <cellStyle name="Comma 2 5 2 4 3 3" xfId="14778" xr:uid="{C95406B2-BC94-445F-9979-7C0243DCA446}"/>
    <cellStyle name="Comma 2 5 2 4 3 3 2" xfId="36974" xr:uid="{6365271C-C3E9-4392-964D-22344955C291}"/>
    <cellStyle name="Comma 2 5 2 4 3 4" xfId="14779" xr:uid="{68731C01-E55D-4A85-905E-98CCA368CFDD}"/>
    <cellStyle name="Comma 2 5 2 4 3 4 2" xfId="36975" xr:uid="{78D0E5CA-D8D6-41B7-B158-8B5DF077CA1B}"/>
    <cellStyle name="Comma 2 5 2 4 3 5" xfId="52521" xr:uid="{4CA1B8C0-7117-4C7B-BCEB-9ACE5956AF79}"/>
    <cellStyle name="Comma 2 5 2 4 3 6" xfId="36972" xr:uid="{ACD1A803-DA26-4A26-AF0E-1A5DD3967E66}"/>
    <cellStyle name="Comma 2 5 2 4 3 7" xfId="14776" xr:uid="{3E3C53C6-5BA7-4B61-9153-274DD4B32C72}"/>
    <cellStyle name="Comma 2 5 2 4 4" xfId="14780" xr:uid="{C47B7622-E007-46EC-967B-231DB621EADF}"/>
    <cellStyle name="Comma 2 5 2 4 4 2" xfId="36976" xr:uid="{26972415-E0D9-406C-9C65-F903F5FA6D68}"/>
    <cellStyle name="Comma 2 5 2 4 5" xfId="14781" xr:uid="{E78BAF06-3F28-42B8-86E5-AC43D1CA5388}"/>
    <cellStyle name="Comma 2 5 2 4 5 2" xfId="36977" xr:uid="{631A0F4B-E20E-4047-B61D-6C2B11DF053E}"/>
    <cellStyle name="Comma 2 5 2 4 6" xfId="51479" xr:uid="{57B2B930-C90C-4828-834A-46A8FC4F5C1B}"/>
    <cellStyle name="Comma 2 5 2 4 7" xfId="36966" xr:uid="{1C782959-E774-47BF-BDE4-A616ED848117}"/>
    <cellStyle name="Comma 2 5 2 4 8" xfId="14770" xr:uid="{33791CA9-8A7A-40D7-B0E3-9FA3F845D56D}"/>
    <cellStyle name="Comma 2 5 2 5" xfId="3424" xr:uid="{80240494-CF00-48C4-833F-9C53C4DD969E}"/>
    <cellStyle name="Comma 2 5 2 5 2" xfId="5426" xr:uid="{AA3B37BE-15E2-448E-B123-35427E3CFBD3}"/>
    <cellStyle name="Comma 2 5 2 5 2 2" xfId="14784" xr:uid="{B4EBBACF-B3F1-479A-A522-8CE7B61256A0}"/>
    <cellStyle name="Comma 2 5 2 5 2 2 2" xfId="36980" xr:uid="{B429C60D-31A1-4557-8A92-A85D1786D1CA}"/>
    <cellStyle name="Comma 2 5 2 5 2 3" xfId="14785" xr:uid="{DF2AB225-0D57-40AB-AF0A-64863CBB83AE}"/>
    <cellStyle name="Comma 2 5 2 5 2 3 2" xfId="36981" xr:uid="{988160F8-0E52-4D1F-86C6-46FC0E8D7463}"/>
    <cellStyle name="Comma 2 5 2 5 2 4" xfId="14786" xr:uid="{6F1F86B9-FE0E-4410-BC37-8E9C81D28084}"/>
    <cellStyle name="Comma 2 5 2 5 2 4 2" xfId="36982" xr:uid="{FDDD0FCB-7B28-4AFE-AD7D-99D732121334}"/>
    <cellStyle name="Comma 2 5 2 5 2 5" xfId="14787" xr:uid="{32F86BDF-1015-4078-94F0-B64C540E2CED}"/>
    <cellStyle name="Comma 2 5 2 5 2 5 2" xfId="36983" xr:uid="{C3B07011-2F69-4E44-BC42-04FDF12408FA}"/>
    <cellStyle name="Comma 2 5 2 5 2 6" xfId="55513" xr:uid="{81791B02-CD36-4552-9A68-1AB2D9CE19C0}"/>
    <cellStyle name="Comma 2 5 2 5 2 7" xfId="36979" xr:uid="{A06C87C5-2A41-453F-9418-23CAD90E0515}"/>
    <cellStyle name="Comma 2 5 2 5 2 8" xfId="14783" xr:uid="{B6ACE4B3-CB47-4554-90BD-A09B6E6B2C50}"/>
    <cellStyle name="Comma 2 5 2 5 3" xfId="14788" xr:uid="{25BFB88C-866E-4EEE-9F09-71E8A99825CE}"/>
    <cellStyle name="Comma 2 5 2 5 3 2" xfId="36984" xr:uid="{6DF9C818-F588-4C3C-A738-F3A29127F0D1}"/>
    <cellStyle name="Comma 2 5 2 5 4" xfId="14789" xr:uid="{6829704A-B8EE-4BE2-8E5C-BF8069CB64FD}"/>
    <cellStyle name="Comma 2 5 2 5 4 2" xfId="36985" xr:uid="{EC078728-B024-4229-8656-3A091F4D7F97}"/>
    <cellStyle name="Comma 2 5 2 5 5" xfId="14790" xr:uid="{BEE81222-42DC-4CCC-81A3-B044C329E32B}"/>
    <cellStyle name="Comma 2 5 2 5 5 2" xfId="36986" xr:uid="{C070D211-9293-4983-97D1-1EB2DE1C3687}"/>
    <cellStyle name="Comma 2 5 2 5 6" xfId="14791" xr:uid="{0765588D-8ACA-4470-AD97-CFC8298D8868}"/>
    <cellStyle name="Comma 2 5 2 5 6 2" xfId="36987" xr:uid="{7BA4C48D-AF26-4F84-9779-D43897973BBB}"/>
    <cellStyle name="Comma 2 5 2 5 7" xfId="53511" xr:uid="{5DB7921B-C501-4948-8D2F-BFE8A6A5F495}"/>
    <cellStyle name="Comma 2 5 2 5 8" xfId="36978" xr:uid="{747C043A-0271-4256-A324-BB9257443593}"/>
    <cellStyle name="Comma 2 5 2 5 9" xfId="14782" xr:uid="{A925E194-733A-4485-9BA4-C1413F75BC6C}"/>
    <cellStyle name="Comma 2 5 2 6" xfId="4069" xr:uid="{0FCEAC1E-C360-41A5-B695-CEFB71108E4F}"/>
    <cellStyle name="Comma 2 5 2 6 2" xfId="14793" xr:uid="{5DC5311E-4B3D-4A7F-B0B7-D54BFEBE534B}"/>
    <cellStyle name="Comma 2 5 2 6 2 2" xfId="36989" xr:uid="{5ACD69BB-14E2-4B38-84D9-25836A06629B}"/>
    <cellStyle name="Comma 2 5 2 6 3" xfId="14794" xr:uid="{EB17D17C-B85F-4867-9E66-F7FCB4DBC4B3}"/>
    <cellStyle name="Comma 2 5 2 6 3 2" xfId="36990" xr:uid="{107DE2EE-2F43-46B9-9E1B-4C23D1341C0C}"/>
    <cellStyle name="Comma 2 5 2 6 4" xfId="14795" xr:uid="{768EA5F4-A355-45C0-9D12-F6CB2FA9F4ED}"/>
    <cellStyle name="Comma 2 5 2 6 4 2" xfId="36991" xr:uid="{AF05F798-14AB-40A3-8876-EDFD70A711BD}"/>
    <cellStyle name="Comma 2 5 2 6 5" xfId="14796" xr:uid="{04E30E39-3DF6-4831-8FF1-9761ADC92DC5}"/>
    <cellStyle name="Comma 2 5 2 6 5 2" xfId="36992" xr:uid="{8197FE9A-D220-4ED6-A26E-F852479C7FF2}"/>
    <cellStyle name="Comma 2 5 2 6 6" xfId="54156" xr:uid="{B12A2B33-6000-410F-B5C1-8ED4A843AF24}"/>
    <cellStyle name="Comma 2 5 2 6 7" xfId="36988" xr:uid="{32021BA0-04B7-4E7F-824B-36CE47161185}"/>
    <cellStyle name="Comma 2 5 2 6 8" xfId="14792" xr:uid="{2807B328-78DF-4AE8-93B1-99986AA67C13}"/>
    <cellStyle name="Comma 2 5 2 7" xfId="1913" xr:uid="{685289A8-3139-4EBB-85BA-23AB566DBC54}"/>
    <cellStyle name="Comma 2 5 2 7 2" xfId="14798" xr:uid="{B266AA37-EC5D-4E9C-B534-EB1C79C95FAF}"/>
    <cellStyle name="Comma 2 5 2 7 2 2" xfId="36994" xr:uid="{C0173566-95CA-4CEA-AD17-4A3F940BD4C2}"/>
    <cellStyle name="Comma 2 5 2 7 3" xfId="14799" xr:uid="{29A4223E-5EE2-4995-B03B-181614ADD0C2}"/>
    <cellStyle name="Comma 2 5 2 7 3 2" xfId="36995" xr:uid="{A40FB385-C02B-4E49-B083-9D50ED908BD9}"/>
    <cellStyle name="Comma 2 5 2 7 4" xfId="14800" xr:uid="{F33C234F-1DE3-4738-90B1-B5CE95F64B86}"/>
    <cellStyle name="Comma 2 5 2 7 4 2" xfId="36996" xr:uid="{0166CE1C-3D24-4399-8E5F-AF35A38589F0}"/>
    <cellStyle name="Comma 2 5 2 7 5" xfId="52002" xr:uid="{521E5D89-3FE5-4733-BBDE-5A3310B98B19}"/>
    <cellStyle name="Comma 2 5 2 7 6" xfId="36993" xr:uid="{69A6CB12-DF4D-48F4-B8FE-EFCE22A7634B}"/>
    <cellStyle name="Comma 2 5 2 7 7" xfId="14797" xr:uid="{B97F71EE-C98F-4840-8CE5-3877ABF2DE9A}"/>
    <cellStyle name="Comma 2 5 2 8" xfId="14801" xr:uid="{812EE70A-42F3-4C87-935D-AD2D383BAA43}"/>
    <cellStyle name="Comma 2 5 2 8 2" xfId="36997" xr:uid="{377B0C85-11C7-401B-9708-F30D0F96EA52}"/>
    <cellStyle name="Comma 2 5 2 9" xfId="14802" xr:uid="{96E3EA57-8C40-4807-95AF-D6FF2E98D56F}"/>
    <cellStyle name="Comma 2 5 2 9 2" xfId="36998" xr:uid="{E9CA06F8-5F9E-47D1-A07A-2CA03CB5992B}"/>
    <cellStyle name="Comma 2 5 3" xfId="512" xr:uid="{EE3B55F0-AFC9-4FA9-8BDF-730B3EBE61F9}"/>
    <cellStyle name="Comma 2 5 3 10" xfId="36999" xr:uid="{8B44B1EE-AD51-4928-A5B6-B69F40DD5AC3}"/>
    <cellStyle name="Comma 2 5 3 11" xfId="14803" xr:uid="{44BE8D0C-5150-4DA1-8107-24F97AD1F7B2}"/>
    <cellStyle name="Comma 2 5 3 2" xfId="1017" xr:uid="{DC204860-3AE2-46BA-AD8D-FC836EB548CE}"/>
    <cellStyle name="Comma 2 5 3 2 2" xfId="4720" xr:uid="{60847576-0D3A-4131-9AD4-106D0501DF48}"/>
    <cellStyle name="Comma 2 5 3 2 2 2" xfId="14806" xr:uid="{7719615D-0DDE-4E3B-BB06-BDAB8901DAB7}"/>
    <cellStyle name="Comma 2 5 3 2 2 2 2" xfId="37002" xr:uid="{3203AA06-8A82-4008-8CA8-9FEBC5CB39DF}"/>
    <cellStyle name="Comma 2 5 3 2 2 3" xfId="14807" xr:uid="{84542288-06A5-4C48-87EC-F1C131D67A97}"/>
    <cellStyle name="Comma 2 5 3 2 2 3 2" xfId="37003" xr:uid="{B35E3E31-FB9A-43F8-81A9-F7DA95F97616}"/>
    <cellStyle name="Comma 2 5 3 2 2 4" xfId="14808" xr:uid="{C42B4094-93D1-48C0-A8D2-F60B56744885}"/>
    <cellStyle name="Comma 2 5 3 2 2 4 2" xfId="37004" xr:uid="{ADEA0329-92CC-4211-859D-C4BB85A7E802}"/>
    <cellStyle name="Comma 2 5 3 2 2 5" xfId="14809" xr:uid="{7AE82E50-D756-4206-B14B-301790C79DFC}"/>
    <cellStyle name="Comma 2 5 3 2 2 5 2" xfId="37005" xr:uid="{1D2C7A48-5F0C-4B9F-91B9-4684331B0246}"/>
    <cellStyle name="Comma 2 5 3 2 2 6" xfId="54807" xr:uid="{16E92560-32FE-41C8-8C6E-0657CC139B14}"/>
    <cellStyle name="Comma 2 5 3 2 2 7" xfId="37001" xr:uid="{EAFA7C3B-5860-44F2-8DA4-D1A4CD1C7217}"/>
    <cellStyle name="Comma 2 5 3 2 2 8" xfId="14805" xr:uid="{1CA5802B-AC89-4963-9AB8-898B2075ED98}"/>
    <cellStyle name="Comma 2 5 3 2 3" xfId="3055" xr:uid="{B6BA4379-23CC-414B-8861-BF4636227131}"/>
    <cellStyle name="Comma 2 5 3 2 3 2" xfId="14811" xr:uid="{8D36DFBE-2FFA-4CF4-B67F-D2EAD5862E17}"/>
    <cellStyle name="Comma 2 5 3 2 3 2 2" xfId="37007" xr:uid="{54E11A3D-C461-4724-8268-04F5294D8905}"/>
    <cellStyle name="Comma 2 5 3 2 3 3" xfId="14812" xr:uid="{AD045AD6-325D-4AB6-9EB8-CC00C1046316}"/>
    <cellStyle name="Comma 2 5 3 2 3 3 2" xfId="37008" xr:uid="{98856855-6270-4A38-A5BF-A78F1268A521}"/>
    <cellStyle name="Comma 2 5 3 2 3 4" xfId="14813" xr:uid="{3566E61A-92DA-4BAD-BA9E-304BBCE6536B}"/>
    <cellStyle name="Comma 2 5 3 2 3 4 2" xfId="37009" xr:uid="{708D2BEE-D32C-4BDD-80B1-93DD21C3C49E}"/>
    <cellStyle name="Comma 2 5 3 2 3 5" xfId="53142" xr:uid="{4E6E74F0-8C9A-45CA-8DE1-3BAF59323270}"/>
    <cellStyle name="Comma 2 5 3 2 3 6" xfId="37006" xr:uid="{352C77CD-F7A6-4364-88D8-BEDA962059B1}"/>
    <cellStyle name="Comma 2 5 3 2 3 7" xfId="14810" xr:uid="{025A65CD-02E9-44DB-A425-F0C5D22321B7}"/>
    <cellStyle name="Comma 2 5 3 2 4" xfId="14814" xr:uid="{FBADB0BD-852C-4DC3-B78C-3B135241973B}"/>
    <cellStyle name="Comma 2 5 3 2 4 2" xfId="37010" xr:uid="{92279322-E9F1-40AD-AE21-7A6D0C120EEE}"/>
    <cellStyle name="Comma 2 5 3 2 5" xfId="14815" xr:uid="{53A4B4AE-2CC2-4DF2-8BD6-9CA118E7850C}"/>
    <cellStyle name="Comma 2 5 3 2 5 2" xfId="37011" xr:uid="{AC801571-65A7-4BB5-B751-62B1F048B0E8}"/>
    <cellStyle name="Comma 2 5 3 2 6" xfId="51109" xr:uid="{A86E0458-6108-48E5-854B-E77C451165CF}"/>
    <cellStyle name="Comma 2 5 3 2 7" xfId="37000" xr:uid="{04589CA6-60AB-4A13-A231-A7550333EF78}"/>
    <cellStyle name="Comma 2 5 3 2 8" xfId="14804" xr:uid="{44FE68BB-CC3B-4ADB-B244-DBA7BF73734C}"/>
    <cellStyle name="Comma 2 5 3 3" xfId="1511" xr:uid="{4EC34309-883F-43F9-9803-8A6B4E3EFF68}"/>
    <cellStyle name="Comma 2 5 3 3 2" xfId="5150" xr:uid="{3A791EFC-0CF4-4C0A-8181-D1D561D57B2A}"/>
    <cellStyle name="Comma 2 5 3 3 2 2" xfId="14818" xr:uid="{B6BAA8BF-E7D5-4063-A592-17CD4F05C390}"/>
    <cellStyle name="Comma 2 5 3 3 2 2 2" xfId="37014" xr:uid="{54384B7D-268F-47E3-A5C1-EB2E65125C65}"/>
    <cellStyle name="Comma 2 5 3 3 2 3" xfId="14819" xr:uid="{F74462EC-CAF6-40B6-B47F-E63FFCCBE972}"/>
    <cellStyle name="Comma 2 5 3 3 2 3 2" xfId="37015" xr:uid="{8466F400-CE2C-4DFA-8356-B0B18CD6B699}"/>
    <cellStyle name="Comma 2 5 3 3 2 4" xfId="14820" xr:uid="{FBE53B3C-5E42-4869-854A-C807B722EEE3}"/>
    <cellStyle name="Comma 2 5 3 3 2 4 2" xfId="37016" xr:uid="{807D94F5-229E-4110-B32F-3E3B967AC036}"/>
    <cellStyle name="Comma 2 5 3 3 2 5" xfId="14821" xr:uid="{A39883DC-8FFC-433D-A14B-6574B850ABD1}"/>
    <cellStyle name="Comma 2 5 3 3 2 5 2" xfId="37017" xr:uid="{BCED0E18-B4D8-40D1-A6C5-320F034F6944}"/>
    <cellStyle name="Comma 2 5 3 3 2 6" xfId="55237" xr:uid="{C4B0A78C-6CFD-4A1A-9245-D8AC00A05603}"/>
    <cellStyle name="Comma 2 5 3 3 2 7" xfId="37013" xr:uid="{484DEFF5-E10A-457B-B742-3E3B01437666}"/>
    <cellStyle name="Comma 2 5 3 3 2 8" xfId="14817" xr:uid="{85DCBF22-3C9A-4D0C-AA86-EE0EBCD4C629}"/>
    <cellStyle name="Comma 2 5 3 3 3" xfId="2558" xr:uid="{58128780-EB1F-4F78-AD32-5B8790C52B5B}"/>
    <cellStyle name="Comma 2 5 3 3 3 2" xfId="14823" xr:uid="{9E9CF7F6-BC88-4256-A635-E99CD7DD08BC}"/>
    <cellStyle name="Comma 2 5 3 3 3 2 2" xfId="37019" xr:uid="{B6676E31-D471-4465-B219-1E524EB82A2E}"/>
    <cellStyle name="Comma 2 5 3 3 3 3" xfId="14824" xr:uid="{AF8A88A0-0C49-4772-978B-498D8268FB3E}"/>
    <cellStyle name="Comma 2 5 3 3 3 3 2" xfId="37020" xr:uid="{D169DEAA-CBA1-465F-80FF-E2577E342A31}"/>
    <cellStyle name="Comma 2 5 3 3 3 4" xfId="14825" xr:uid="{97B471EA-5336-4B0A-91B7-0CA3453F5318}"/>
    <cellStyle name="Comma 2 5 3 3 3 4 2" xfId="37021" xr:uid="{63C09FA6-DF6C-4D72-B16E-108F8AAC8782}"/>
    <cellStyle name="Comma 2 5 3 3 3 5" xfId="52646" xr:uid="{E7A1E4AD-F5C5-4E90-A5BA-FB417A7F61BE}"/>
    <cellStyle name="Comma 2 5 3 3 3 6" xfId="37018" xr:uid="{C43F6BF1-CA8B-4125-AD40-5BF991543203}"/>
    <cellStyle name="Comma 2 5 3 3 3 7" xfId="14822" xr:uid="{BCCCD2BF-890C-4634-8B46-6A3EC59F4810}"/>
    <cellStyle name="Comma 2 5 3 3 4" xfId="14826" xr:uid="{E37C3705-DD36-4C70-9D45-80259E2DE34F}"/>
    <cellStyle name="Comma 2 5 3 3 4 2" xfId="37022" xr:uid="{4C79AC20-EED5-41E7-AD0B-079452C79B77}"/>
    <cellStyle name="Comma 2 5 3 3 5" xfId="14827" xr:uid="{FE2BC0A1-A950-4003-8536-2E4A8DE848B7}"/>
    <cellStyle name="Comma 2 5 3 3 5 2" xfId="37023" xr:uid="{22A18E9A-3BB8-4E4B-808C-B6F1FF4BF9D7}"/>
    <cellStyle name="Comma 2 5 3 3 6" xfId="51603" xr:uid="{6ABA55E4-8EDA-463C-9A82-A735D060369C}"/>
    <cellStyle name="Comma 2 5 3 3 7" xfId="37012" xr:uid="{3D48F1AB-B343-4231-8BFD-A2DA843324CC}"/>
    <cellStyle name="Comma 2 5 3 3 8" xfId="14816" xr:uid="{ECF9A45F-44D3-4E4E-91D3-3A0C78AFCC4D}"/>
    <cellStyle name="Comma 2 5 3 4" xfId="3550" xr:uid="{DD75D068-0F7D-409A-8508-7292FF665FF9}"/>
    <cellStyle name="Comma 2 5 3 4 2" xfId="5518" xr:uid="{86DAC3D9-142A-42C1-BA72-8BD11A754338}"/>
    <cellStyle name="Comma 2 5 3 4 2 2" xfId="14830" xr:uid="{95C422A5-351A-41EF-9BB4-394625B727D8}"/>
    <cellStyle name="Comma 2 5 3 4 2 2 2" xfId="37026" xr:uid="{1F2EDDDB-2033-421A-B993-B02AB63349CB}"/>
    <cellStyle name="Comma 2 5 3 4 2 3" xfId="14831" xr:uid="{609920B6-75C5-4771-BB89-10933BBE3881}"/>
    <cellStyle name="Comma 2 5 3 4 2 3 2" xfId="37027" xr:uid="{939C452D-2FF9-4117-91B7-15C411D07282}"/>
    <cellStyle name="Comma 2 5 3 4 2 4" xfId="14832" xr:uid="{50749A77-57C4-42DB-B288-4D7E78E6F65F}"/>
    <cellStyle name="Comma 2 5 3 4 2 4 2" xfId="37028" xr:uid="{59C530AB-4522-451F-82FD-DF3C2C680F5C}"/>
    <cellStyle name="Comma 2 5 3 4 2 5" xfId="14833" xr:uid="{2F55B8A6-AC80-4CD4-863C-6535F70FA6C3}"/>
    <cellStyle name="Comma 2 5 3 4 2 5 2" xfId="37029" xr:uid="{CCED6E66-ED7A-4006-B625-2921ADFA7FE3}"/>
    <cellStyle name="Comma 2 5 3 4 2 6" xfId="55605" xr:uid="{86F6826A-52CD-481E-A497-A7CBF14381BC}"/>
    <cellStyle name="Comma 2 5 3 4 2 7" xfId="37025" xr:uid="{49C808E1-A06B-4D1D-9F39-E61C77A25227}"/>
    <cellStyle name="Comma 2 5 3 4 2 8" xfId="14829" xr:uid="{2DCE2E19-C210-42B4-A535-035BFBD573BC}"/>
    <cellStyle name="Comma 2 5 3 4 3" xfId="14834" xr:uid="{9D770C3D-04F2-4B36-A67E-B47FE5EC0889}"/>
    <cellStyle name="Comma 2 5 3 4 3 2" xfId="37030" xr:uid="{6BEDB962-757C-48F8-8056-64E18A8DBA76}"/>
    <cellStyle name="Comma 2 5 3 4 4" xfId="14835" xr:uid="{2600D184-BDA1-4423-BC06-E767036ACD1B}"/>
    <cellStyle name="Comma 2 5 3 4 4 2" xfId="37031" xr:uid="{914BAD41-032D-49F5-A43F-9FB785775224}"/>
    <cellStyle name="Comma 2 5 3 4 5" xfId="14836" xr:uid="{6B7C46C5-83D4-4121-AEEA-795BEC8E4920}"/>
    <cellStyle name="Comma 2 5 3 4 5 2" xfId="37032" xr:uid="{352E30B2-1B61-4EDF-8816-457BDE008A35}"/>
    <cellStyle name="Comma 2 5 3 4 6" xfId="14837" xr:uid="{8629DE90-092B-462D-93E6-34469839ECB5}"/>
    <cellStyle name="Comma 2 5 3 4 6 2" xfId="37033" xr:uid="{BFC7CD4E-D627-4929-A8D1-5D9A17BF8048}"/>
    <cellStyle name="Comma 2 5 3 4 7" xfId="53637" xr:uid="{11035116-1B4D-4669-87A1-471022B63119}"/>
    <cellStyle name="Comma 2 5 3 4 8" xfId="37024" xr:uid="{F6ECF537-AFC7-450D-97C0-92B57E9E17A6}"/>
    <cellStyle name="Comma 2 5 3 4 9" xfId="14828" xr:uid="{FFE5D5AF-C30A-4A38-97DF-CBEBD0D19C34}"/>
    <cellStyle name="Comma 2 5 3 5" xfId="4223" xr:uid="{256861A5-1D1F-44D7-B312-AB28CF7C4F26}"/>
    <cellStyle name="Comma 2 5 3 5 2" xfId="14839" xr:uid="{F731EB42-67DC-4599-A04E-63A800DEB7C0}"/>
    <cellStyle name="Comma 2 5 3 5 2 2" xfId="37035" xr:uid="{0C36AF72-97A0-4A32-881D-8626F1AB8AFC}"/>
    <cellStyle name="Comma 2 5 3 5 3" xfId="14840" xr:uid="{73E13B97-32C6-4526-963E-08C995A29296}"/>
    <cellStyle name="Comma 2 5 3 5 3 2" xfId="37036" xr:uid="{016AB6F8-BD69-49F2-A6E6-5C5D98DB1196}"/>
    <cellStyle name="Comma 2 5 3 5 4" xfId="14841" xr:uid="{F9CC70DA-FCB2-4A02-8478-B756ED56030E}"/>
    <cellStyle name="Comma 2 5 3 5 4 2" xfId="37037" xr:uid="{D8F9354E-55D8-4431-BE87-4BE52FE42A29}"/>
    <cellStyle name="Comma 2 5 3 5 5" xfId="14842" xr:uid="{ABB06957-27D5-4AE1-BE4E-DD03B1187F3E}"/>
    <cellStyle name="Comma 2 5 3 5 5 2" xfId="37038" xr:uid="{0D6EFE44-219C-4B91-8E02-4366D4B2CDE9}"/>
    <cellStyle name="Comma 2 5 3 5 6" xfId="54310" xr:uid="{522F2EC9-9A32-41A6-AFF2-9463342CE268}"/>
    <cellStyle name="Comma 2 5 3 5 7" xfId="37034" xr:uid="{A7AF520E-AF73-4753-8ACE-802CFAEF0BBE}"/>
    <cellStyle name="Comma 2 5 3 5 8" xfId="14838" xr:uid="{646279A3-8D4C-4B3E-9F14-E76A31C99891}"/>
    <cellStyle name="Comma 2 5 3 6" xfId="2037" xr:uid="{5041A686-5281-4607-9651-695A3CDC41AA}"/>
    <cellStyle name="Comma 2 5 3 6 2" xfId="14844" xr:uid="{901557CB-D7E4-4F63-8AF3-1E85B7AA5E2F}"/>
    <cellStyle name="Comma 2 5 3 6 2 2" xfId="37040" xr:uid="{5B02DB17-552F-43BF-8580-78706CB4E534}"/>
    <cellStyle name="Comma 2 5 3 6 3" xfId="14845" xr:uid="{C1E14213-79C1-4508-86D3-7B6776FF3B1A}"/>
    <cellStyle name="Comma 2 5 3 6 3 2" xfId="37041" xr:uid="{5FC63D51-CD29-408A-AA32-BDA08F1BD6FC}"/>
    <cellStyle name="Comma 2 5 3 6 4" xfId="14846" xr:uid="{2FC2083E-F4E7-42DA-AB70-E56BD2D40060}"/>
    <cellStyle name="Comma 2 5 3 6 4 2" xfId="37042" xr:uid="{C93306ED-CFE0-4872-AEA3-ADF9ADADF737}"/>
    <cellStyle name="Comma 2 5 3 6 5" xfId="52126" xr:uid="{CB7CD682-37DF-4AE6-8499-1FD0791E646F}"/>
    <cellStyle name="Comma 2 5 3 6 6" xfId="37039" xr:uid="{0B4B2652-D9B4-4D27-BDB5-48ECE3090566}"/>
    <cellStyle name="Comma 2 5 3 6 7" xfId="14843" xr:uid="{872AEB1F-C222-4FD0-9E82-4BD4B1DB3A62}"/>
    <cellStyle name="Comma 2 5 3 7" xfId="14847" xr:uid="{7757C415-D9CF-4B7F-A109-CF9747FDC039}"/>
    <cellStyle name="Comma 2 5 3 7 2" xfId="37043" xr:uid="{F283F758-6CF4-4185-9A8D-C8DE9A7349CA}"/>
    <cellStyle name="Comma 2 5 3 8" xfId="14848" xr:uid="{0085E76F-70B9-48B8-B8CB-A5E9DCA8698D}"/>
    <cellStyle name="Comma 2 5 3 8 2" xfId="37044" xr:uid="{EBE290AA-C33F-4EA2-BB56-658AD61C4DDF}"/>
    <cellStyle name="Comma 2 5 3 9" xfId="50606" xr:uid="{E9E7CCA4-F9C8-4C5E-BBD6-7FA983BC3017}"/>
    <cellStyle name="Comma 2 5 4" xfId="769" xr:uid="{4203EC2E-A278-4D39-BC7D-AD2D34147D39}"/>
    <cellStyle name="Comma 2 5 4 2" xfId="4472" xr:uid="{6847111F-3ADB-403E-8C61-DB89B4F029CD}"/>
    <cellStyle name="Comma 2 5 4 2 2" xfId="14851" xr:uid="{E1CCF8C2-064C-490F-972E-53C0B98BFBD5}"/>
    <cellStyle name="Comma 2 5 4 2 2 2" xfId="37047" xr:uid="{AD2FE683-8F33-4D52-989C-291D6FE8755B}"/>
    <cellStyle name="Comma 2 5 4 2 3" xfId="14852" xr:uid="{5C59C98D-689A-4BC6-AD79-0D1D16EC824B}"/>
    <cellStyle name="Comma 2 5 4 2 3 2" xfId="37048" xr:uid="{0E2EF807-A468-46F0-AD5E-68DA810F5E4C}"/>
    <cellStyle name="Comma 2 5 4 2 4" xfId="14853" xr:uid="{E9892898-2623-44C6-A563-C07F5046F50D}"/>
    <cellStyle name="Comma 2 5 4 2 4 2" xfId="37049" xr:uid="{86DF6EC1-BB50-4F01-8430-A292E307C3A8}"/>
    <cellStyle name="Comma 2 5 4 2 5" xfId="14854" xr:uid="{1A341193-1FA6-45D2-9F74-0F91E191B19F}"/>
    <cellStyle name="Comma 2 5 4 2 5 2" xfId="37050" xr:uid="{D5BC63BC-DE59-4ABE-9D99-AE9BF0656DFE}"/>
    <cellStyle name="Comma 2 5 4 2 6" xfId="54559" xr:uid="{A89A92EE-DF29-455E-BA47-856B45A2A59E}"/>
    <cellStyle name="Comma 2 5 4 2 7" xfId="37046" xr:uid="{B125759D-654D-44A2-92D0-533959C4B094}"/>
    <cellStyle name="Comma 2 5 4 2 8" xfId="14850" xr:uid="{1EA1AE8A-72E3-4DD8-A240-083D3BB12CCC}"/>
    <cellStyle name="Comma 2 5 4 3" xfId="2807" xr:uid="{380309CA-46CA-4897-8D1A-DE19EF1E6BF3}"/>
    <cellStyle name="Comma 2 5 4 3 2" xfId="14856" xr:uid="{FD5BD705-DCE7-41B4-A806-C5FCA7981863}"/>
    <cellStyle name="Comma 2 5 4 3 2 2" xfId="37052" xr:uid="{BD2B5F57-F358-41E1-BF4B-C664CF004F14}"/>
    <cellStyle name="Comma 2 5 4 3 3" xfId="14857" xr:uid="{28ABED45-6BE2-4A0C-AE56-A5AD7EE93777}"/>
    <cellStyle name="Comma 2 5 4 3 3 2" xfId="37053" xr:uid="{3CCE3D75-1E5A-4E64-8FFE-6E85B62EB2A1}"/>
    <cellStyle name="Comma 2 5 4 3 4" xfId="14858" xr:uid="{D9854BD5-C22D-4E54-9514-03C1C85626C1}"/>
    <cellStyle name="Comma 2 5 4 3 4 2" xfId="37054" xr:uid="{84FC6FA3-188D-4C14-A421-F7F18B1ABAF2}"/>
    <cellStyle name="Comma 2 5 4 3 5" xfId="52894" xr:uid="{56CFB01D-610E-4F39-A585-38D1FF4BF16F}"/>
    <cellStyle name="Comma 2 5 4 3 6" xfId="37051" xr:uid="{3618EED5-7CFC-4D5E-B2EB-692500E811D5}"/>
    <cellStyle name="Comma 2 5 4 3 7" xfId="14855" xr:uid="{E0C99B97-D291-40B1-BD4C-677FB3943B2B}"/>
    <cellStyle name="Comma 2 5 4 4" xfId="14859" xr:uid="{A32B5D10-4FA1-4BF5-AA30-DD546E113C0D}"/>
    <cellStyle name="Comma 2 5 4 4 2" xfId="37055" xr:uid="{ECC676D6-91C6-4408-B4E1-1D49B92302B9}"/>
    <cellStyle name="Comma 2 5 4 5" xfId="14860" xr:uid="{F8FC3D07-0454-4053-A3F3-72E923F6C9DA}"/>
    <cellStyle name="Comma 2 5 4 5 2" xfId="37056" xr:uid="{F68995DD-07BA-47B7-B1F8-A46C2601597C}"/>
    <cellStyle name="Comma 2 5 4 6" xfId="50861" xr:uid="{CF775F2F-7A35-4021-A941-EDA056F1C470}"/>
    <cellStyle name="Comma 2 5 4 7" xfId="37045" xr:uid="{22642A35-9928-4D28-8868-70CB28CCC090}"/>
    <cellStyle name="Comma 2 5 4 8" xfId="14849" xr:uid="{FBADEB71-8973-43B2-A29E-230A177590AE}"/>
    <cellStyle name="Comma 2 5 5" xfId="1264" xr:uid="{EF31E6C7-F1DD-4746-BE91-D27EC2111815}"/>
    <cellStyle name="Comma 2 5 5 2" xfId="4967" xr:uid="{6E7E8F05-68EA-4B4E-9808-2F1BBD9D1C2E}"/>
    <cellStyle name="Comma 2 5 5 2 2" xfId="14863" xr:uid="{F53D06C6-B2D0-4CCF-93C1-7D6D3BEB16FE}"/>
    <cellStyle name="Comma 2 5 5 2 2 2" xfId="37059" xr:uid="{F769142F-04D0-4151-83A7-AE924AB5D267}"/>
    <cellStyle name="Comma 2 5 5 2 3" xfId="14864" xr:uid="{9845B5EB-A61A-4041-90A0-535EF02CB3F0}"/>
    <cellStyle name="Comma 2 5 5 2 3 2" xfId="37060" xr:uid="{40A43932-5FC3-449C-8AD6-4D3313F56547}"/>
    <cellStyle name="Comma 2 5 5 2 4" xfId="14865" xr:uid="{B6B70484-9390-49C5-A3E2-288B523526BD}"/>
    <cellStyle name="Comma 2 5 5 2 4 2" xfId="37061" xr:uid="{F543A04B-0264-42B2-A505-66AACAAA9F7D}"/>
    <cellStyle name="Comma 2 5 5 2 5" xfId="14866" xr:uid="{5B2E8504-A992-40B5-943A-2E33D7BC6288}"/>
    <cellStyle name="Comma 2 5 5 2 5 2" xfId="37062" xr:uid="{7AB102D8-5A3A-4637-A616-1FA2850DE6D4}"/>
    <cellStyle name="Comma 2 5 5 2 6" xfId="55054" xr:uid="{C3CDD068-8906-4108-976A-A57867DD1875}"/>
    <cellStyle name="Comma 2 5 5 2 7" xfId="37058" xr:uid="{0D481080-9354-44A6-8CEA-A1EE6C5AEDB0}"/>
    <cellStyle name="Comma 2 5 5 2 8" xfId="14862" xr:uid="{6E76D734-6CEF-439B-8B19-9B46B060B473}"/>
    <cellStyle name="Comma 2 5 5 3" xfId="2309" xr:uid="{1DFFEFB9-88BA-4E66-8F67-B1475A79375E}"/>
    <cellStyle name="Comma 2 5 5 3 2" xfId="14868" xr:uid="{3D20F249-73E2-4405-A864-2EF0EFEAAB69}"/>
    <cellStyle name="Comma 2 5 5 3 2 2" xfId="37064" xr:uid="{2BC67407-DF6A-4485-B0DD-E27DFE408D87}"/>
    <cellStyle name="Comma 2 5 5 3 3" xfId="14869" xr:uid="{9EA93D01-C111-45BF-86DF-F47A87578AA8}"/>
    <cellStyle name="Comma 2 5 5 3 3 2" xfId="37065" xr:uid="{ED2AB3E9-D172-41C9-89EB-CEEF47D659B6}"/>
    <cellStyle name="Comma 2 5 5 3 4" xfId="14870" xr:uid="{1D71D3CE-4118-4F71-A91A-893303BEA2FF}"/>
    <cellStyle name="Comma 2 5 5 3 4 2" xfId="37066" xr:uid="{10808BBD-5C80-4817-9969-DEA42825FB83}"/>
    <cellStyle name="Comma 2 5 5 3 5" xfId="52397" xr:uid="{AA897F1E-A4D6-4CA7-974B-A1255B1C85BB}"/>
    <cellStyle name="Comma 2 5 5 3 6" xfId="37063" xr:uid="{3EF17B55-CB29-4270-AF94-A365C5FF2673}"/>
    <cellStyle name="Comma 2 5 5 3 7" xfId="14867" xr:uid="{4BF73F49-FFA1-4941-B531-22DF445C0C55}"/>
    <cellStyle name="Comma 2 5 5 4" xfId="14871" xr:uid="{06777B05-B102-4416-BF32-E7E26BFD2763}"/>
    <cellStyle name="Comma 2 5 5 4 2" xfId="37067" xr:uid="{4B7CC7CD-5F09-4504-B84E-E7A6DE49089A}"/>
    <cellStyle name="Comma 2 5 5 5" xfId="14872" xr:uid="{CE5EE63A-5D46-4DD9-94E7-257194523E77}"/>
    <cellStyle name="Comma 2 5 5 5 2" xfId="37068" xr:uid="{EB69BE14-46B8-4457-80CE-E0F2DC978986}"/>
    <cellStyle name="Comma 2 5 5 6" xfId="51356" xr:uid="{BAC29B75-A6ED-474B-8843-715C530F4A31}"/>
    <cellStyle name="Comma 2 5 5 7" xfId="37057" xr:uid="{11AC309A-9B65-448A-885B-888342674FC5}"/>
    <cellStyle name="Comma 2 5 5 8" xfId="14861" xr:uid="{6A3E0A89-977D-4B69-91C0-C009C4786E3F}"/>
    <cellStyle name="Comma 2 5 6" xfId="3301" xr:uid="{8CCD8083-C341-4EF7-8D6F-30058E5AD6E0}"/>
    <cellStyle name="Comma 2 5 6 2" xfId="5334" xr:uid="{8701537F-851E-41E3-8A60-434DA21B5597}"/>
    <cellStyle name="Comma 2 5 6 2 2" xfId="14875" xr:uid="{2709B5AC-A430-4633-8A30-AA5614AD1D38}"/>
    <cellStyle name="Comma 2 5 6 2 2 2" xfId="37071" xr:uid="{12FA28C4-6633-43D2-84BD-4FCB50DB8DDF}"/>
    <cellStyle name="Comma 2 5 6 2 3" xfId="14876" xr:uid="{049A4AA7-5066-4004-986F-79D6FDB90385}"/>
    <cellStyle name="Comma 2 5 6 2 3 2" xfId="37072" xr:uid="{D91E4DB9-7C70-4024-A318-9769876D0285}"/>
    <cellStyle name="Comma 2 5 6 2 4" xfId="14877" xr:uid="{947336A6-3032-4B37-ABFB-87D4B18C8394}"/>
    <cellStyle name="Comma 2 5 6 2 4 2" xfId="37073" xr:uid="{CAE65428-0CAB-4686-AFF7-F970BB08B4D6}"/>
    <cellStyle name="Comma 2 5 6 2 5" xfId="14878" xr:uid="{CB685D14-0258-41A1-A3D0-BB4A36CA2414}"/>
    <cellStyle name="Comma 2 5 6 2 5 2" xfId="37074" xr:uid="{17034649-C0D0-4B32-9808-482D8E0502AE}"/>
    <cellStyle name="Comma 2 5 6 2 6" xfId="55421" xr:uid="{AD5B55F7-75BD-4AD6-A450-C49C423C0B18}"/>
    <cellStyle name="Comma 2 5 6 2 7" xfId="37070" xr:uid="{329CCE8E-3257-4A7D-8862-117A66D5D435}"/>
    <cellStyle name="Comma 2 5 6 2 8" xfId="14874" xr:uid="{17688656-1A96-4F98-93AF-0C6A8CB22FCD}"/>
    <cellStyle name="Comma 2 5 6 3" xfId="14879" xr:uid="{A0CB912C-CE24-4191-925D-9632B89311F5}"/>
    <cellStyle name="Comma 2 5 6 3 2" xfId="37075" xr:uid="{9CCCEA63-49E8-40FF-87D8-2B5D02531682}"/>
    <cellStyle name="Comma 2 5 6 4" xfId="14880" xr:uid="{4A62AAD0-8E36-450D-8117-E7623511E80E}"/>
    <cellStyle name="Comma 2 5 6 4 2" xfId="37076" xr:uid="{75E114E0-1787-48CB-87B8-E8C3837023B1}"/>
    <cellStyle name="Comma 2 5 6 5" xfId="14881" xr:uid="{4BCD11DC-307B-4A0E-BEEF-C70A31A2D4CA}"/>
    <cellStyle name="Comma 2 5 6 5 2" xfId="37077" xr:uid="{60226874-0CDE-4CB8-8DD9-671249067045}"/>
    <cellStyle name="Comma 2 5 6 6" xfId="14882" xr:uid="{D6BB2359-28AB-420E-A89C-0C8DC145D612}"/>
    <cellStyle name="Comma 2 5 6 6 2" xfId="37078" xr:uid="{267622A1-59F3-4F50-9497-37F6CFAC6941}"/>
    <cellStyle name="Comma 2 5 6 7" xfId="53388" xr:uid="{3100D4E4-2B2A-49D9-B39A-7E1D8420E991}"/>
    <cellStyle name="Comma 2 5 6 8" xfId="37069" xr:uid="{4347EC07-6BB1-417C-BB7B-D6E2370B6AF5}"/>
    <cellStyle name="Comma 2 5 6 9" xfId="14873" xr:uid="{407C165C-ADDC-459F-8BA5-E1EC65F6B77C}"/>
    <cellStyle name="Comma 2 5 7" xfId="3883" xr:uid="{19B94B76-BDC6-4256-9E16-D5E2CC2F08F3}"/>
    <cellStyle name="Comma 2 5 7 2" xfId="14884" xr:uid="{8BF052B3-2EA4-45AD-9D73-EEF499EF5949}"/>
    <cellStyle name="Comma 2 5 7 2 2" xfId="37080" xr:uid="{285F557C-3381-48D1-8E92-C3D6E4771E9B}"/>
    <cellStyle name="Comma 2 5 7 3" xfId="14885" xr:uid="{83F20FAA-D0B7-4D8F-B9C2-D690673415A8}"/>
    <cellStyle name="Comma 2 5 7 3 2" xfId="37081" xr:uid="{EA12A54E-CF2C-4CD4-B240-D353CE868408}"/>
    <cellStyle name="Comma 2 5 7 4" xfId="14886" xr:uid="{D3BDDBB5-9029-4D59-8597-6F83E10EE419}"/>
    <cellStyle name="Comma 2 5 7 4 2" xfId="37082" xr:uid="{DC1B2500-462F-4CDD-B0D9-F3148748D3E7}"/>
    <cellStyle name="Comma 2 5 7 5" xfId="14887" xr:uid="{A5BC01AC-E15E-4D10-8A4E-02009D56E935}"/>
    <cellStyle name="Comma 2 5 7 5 2" xfId="37083" xr:uid="{55EAC963-B61F-4E89-BDEA-B59EB98D54A6}"/>
    <cellStyle name="Comma 2 5 7 6" xfId="53970" xr:uid="{FBEECDC3-E0E2-408A-92B3-99857F3F8262}"/>
    <cellStyle name="Comma 2 5 7 7" xfId="37079" xr:uid="{856B5CF9-2911-489C-84EC-0B4B7794CBA0}"/>
    <cellStyle name="Comma 2 5 7 8" xfId="14883" xr:uid="{DE137C12-1F75-454B-8141-337AF69C4EA8}"/>
    <cellStyle name="Comma 2 5 8" xfId="1789" xr:uid="{8E3F5A3C-883D-46B8-B94E-2BF125A9B4FB}"/>
    <cellStyle name="Comma 2 5 8 2" xfId="14889" xr:uid="{62BF22FC-EFCE-4A55-8B15-45F2BA7F0D79}"/>
    <cellStyle name="Comma 2 5 8 2 2" xfId="37085" xr:uid="{C00CAAB2-2D84-476A-B2FA-709D611D1EB6}"/>
    <cellStyle name="Comma 2 5 8 3" xfId="14890" xr:uid="{B6BC67A3-6AB1-45C1-BA30-BBD684F6E9C4}"/>
    <cellStyle name="Comma 2 5 8 3 2" xfId="37086" xr:uid="{35BAE2B1-E1DD-4C23-B81F-C1F4BC68F0A8}"/>
    <cellStyle name="Comma 2 5 8 4" xfId="14891" xr:uid="{22F2B67A-7BE1-4A90-9BEA-B753F4253C3E}"/>
    <cellStyle name="Comma 2 5 8 4 2" xfId="37087" xr:uid="{47AF5106-6AA5-49DF-979B-82805508DAE1}"/>
    <cellStyle name="Comma 2 5 8 5" xfId="51878" xr:uid="{A4348EB5-C5A4-42D7-9DB9-62FE94A3A0B1}"/>
    <cellStyle name="Comma 2 5 8 6" xfId="37084" xr:uid="{3E3BB8A4-9FF4-4939-B2BC-C6933F0F5761}"/>
    <cellStyle name="Comma 2 5 8 7" xfId="14888" xr:uid="{CA1398B3-9941-4CA8-BC24-6ED8F1C0B1B4}"/>
    <cellStyle name="Comma 2 5 9" xfId="14892" xr:uid="{EC605564-1533-4F90-9C95-C2FA0B30D4FF}"/>
    <cellStyle name="Comma 2 5 9 2" xfId="37088" xr:uid="{CBD12EC9-7F22-4611-BA21-BEACF6B4FA6F}"/>
    <cellStyle name="Comma 2 6" xfId="265" xr:uid="{B68A5EAC-9BA6-4BD2-932F-45320E7BEF73}"/>
    <cellStyle name="Comma 2 6 10" xfId="37089" xr:uid="{991FBE6C-5636-461C-B030-BACF5BDA0E56}"/>
    <cellStyle name="Comma 2 6 2" xfId="450" xr:uid="{F1F79F70-C6DA-4F8F-B0F8-A92A1E863715}"/>
    <cellStyle name="Comma 2 6 2 10" xfId="50546" xr:uid="{9CD16EB9-DF17-41A8-9CC0-F4E2F6FD639E}"/>
    <cellStyle name="Comma 2 6 2 11" xfId="37090" xr:uid="{383AD899-D3FD-4DD0-B989-5AA891CD5F97}"/>
    <cellStyle name="Comma 2 6 2 2" xfId="703" xr:uid="{77153311-E37F-4CE9-881C-988DC56ACCAE}"/>
    <cellStyle name="Comma 2 6 2 2 10" xfId="37091" xr:uid="{F47BC730-F2DC-4F90-A60D-17E00819BC13}"/>
    <cellStyle name="Comma 2 6 2 2 2" xfId="1208" xr:uid="{6A704DC5-3DA9-4921-8E08-EBEB1800AF87}"/>
    <cellStyle name="Comma 2 6 2 2 2 2" xfId="4911" xr:uid="{5D651AEA-0F45-4F5E-A8D1-3DBC4CC12FE1}"/>
    <cellStyle name="Comma 2 6 2 2 2 2 2" xfId="14893" xr:uid="{D6EEB302-787F-498B-A600-EB775185DA54}"/>
    <cellStyle name="Comma 2 6 2 2 2 2 2 2" xfId="37094" xr:uid="{DE2D6FB5-3417-4EE8-9AE2-D6B95D644EC0}"/>
    <cellStyle name="Comma 2 6 2 2 2 2 3" xfId="14894" xr:uid="{502F1A43-CAB3-47C8-AEE1-45C9D2EBD532}"/>
    <cellStyle name="Comma 2 6 2 2 2 2 3 2" xfId="37095" xr:uid="{CD45FCAE-FDE3-4903-936B-F51FC461E487}"/>
    <cellStyle name="Comma 2 6 2 2 2 2 4" xfId="14895" xr:uid="{9B1D14A1-9C10-4BF2-8E6D-ACDF7034CDD3}"/>
    <cellStyle name="Comma 2 6 2 2 2 2 4 2" xfId="37096" xr:uid="{9BE42413-2ED9-4679-A5AA-0576DFF95DF0}"/>
    <cellStyle name="Comma 2 6 2 2 2 2 5" xfId="54998" xr:uid="{80D90526-85FC-4FC4-A75E-7D94EAC01186}"/>
    <cellStyle name="Comma 2 6 2 2 2 2 6" xfId="37093" xr:uid="{445707E5-AB3D-4AAE-8887-7A68AEB65026}"/>
    <cellStyle name="Comma 2 6 2 2 2 3" xfId="3246" xr:uid="{90C137D5-45A8-44BC-8BAA-F7EBCADCD191}"/>
    <cellStyle name="Comma 2 6 2 2 2 3 2" xfId="14897" xr:uid="{E8B4A16B-53DC-4D28-B597-60D49843E3CB}"/>
    <cellStyle name="Comma 2 6 2 2 2 3 2 2" xfId="37098" xr:uid="{D5ACB705-353B-4830-8CF9-3F08AD74440A}"/>
    <cellStyle name="Comma 2 6 2 2 2 3 3" xfId="14898" xr:uid="{D131A622-E977-4613-B92F-2B63B4A95FA3}"/>
    <cellStyle name="Comma 2 6 2 2 2 3 3 2" xfId="37099" xr:uid="{D0991A1E-C80A-42A5-8758-18C93542B671}"/>
    <cellStyle name="Comma 2 6 2 2 2 3 4" xfId="14899" xr:uid="{E5694601-2DB1-4263-8902-5824BA200743}"/>
    <cellStyle name="Comma 2 6 2 2 2 3 4 2" xfId="37100" xr:uid="{B9EE06FC-2D9A-4ED0-9DF9-28A9EEF255C0}"/>
    <cellStyle name="Comma 2 6 2 2 2 3 5" xfId="53333" xr:uid="{6EE01953-3ED9-4D84-9109-5A4711A7963E}"/>
    <cellStyle name="Comma 2 6 2 2 2 3 6" xfId="37097" xr:uid="{36ECCA6A-336E-4A7B-9DA1-42B99B13178A}"/>
    <cellStyle name="Comma 2 6 2 2 2 3 7" xfId="14896" xr:uid="{9AFDFB18-7CE8-4AA4-A861-09A2C98ABDA7}"/>
    <cellStyle name="Comma 2 6 2 2 2 4" xfId="14900" xr:uid="{1AB94135-DDE2-4C67-A386-FB5CC7913DDB}"/>
    <cellStyle name="Comma 2 6 2 2 2 4 2" xfId="37101" xr:uid="{28253668-9059-4C01-B4E2-C61F69993F24}"/>
    <cellStyle name="Comma 2 6 2 2 2 5" xfId="14901" xr:uid="{956B657B-B911-4F25-BF74-B019F80F199D}"/>
    <cellStyle name="Comma 2 6 2 2 2 5 2" xfId="37102" xr:uid="{F8BB4D0B-B769-4CF4-90F3-B9B920177F3C}"/>
    <cellStyle name="Comma 2 6 2 2 2 6" xfId="51300" xr:uid="{AB013EC3-15B2-48FB-8E47-EEA9E58276E5}"/>
    <cellStyle name="Comma 2 6 2 2 2 7" xfId="37092" xr:uid="{494BBCAF-8823-4A40-B176-4EC5D77685FF}"/>
    <cellStyle name="Comma 2 6 2 2 3" xfId="1702" xr:uid="{E98EA071-0163-46C5-AAF6-694CFA84C2FA}"/>
    <cellStyle name="Comma 2 6 2 2 3 2" xfId="2749" xr:uid="{75E393EC-BDFE-4739-BE4E-ED1ED1CD3ADC}"/>
    <cellStyle name="Comma 2 6 2 2 3 2 2" xfId="14903" xr:uid="{17D2F1A0-4AD0-4703-81F6-85B6770D7BF1}"/>
    <cellStyle name="Comma 2 6 2 2 3 2 2 2" xfId="37105" xr:uid="{2479F68E-1772-4A3F-BD49-E8F0877C4725}"/>
    <cellStyle name="Comma 2 6 2 2 3 2 3" xfId="14904" xr:uid="{489FA865-F101-45C6-95B0-3321FA086B52}"/>
    <cellStyle name="Comma 2 6 2 2 3 2 3 2" xfId="37106" xr:uid="{AC02905A-2008-4B8E-966D-97A427D6C613}"/>
    <cellStyle name="Comma 2 6 2 2 3 2 4" xfId="14905" xr:uid="{68F443D4-2700-4C7B-898D-BA07A820BB7C}"/>
    <cellStyle name="Comma 2 6 2 2 3 2 4 2" xfId="37107" xr:uid="{E9E305C7-644C-44DC-8353-154F6F53A509}"/>
    <cellStyle name="Comma 2 6 2 2 3 2 5" xfId="52837" xr:uid="{C7DD8B9F-53BA-4073-A332-C92877D71320}"/>
    <cellStyle name="Comma 2 6 2 2 3 2 6" xfId="37104" xr:uid="{B5CBFDF0-9AA5-4B7A-918A-E10D6293948E}"/>
    <cellStyle name="Comma 2 6 2 2 3 2 7" xfId="14902" xr:uid="{8E2F8723-9402-46F6-BDE1-3D9AF607894F}"/>
    <cellStyle name="Comma 2 6 2 2 3 3" xfId="14906" xr:uid="{892A5172-2C88-4D72-9A53-02F4D953393A}"/>
    <cellStyle name="Comma 2 6 2 2 3 3 2" xfId="37108" xr:uid="{D17E307B-2E9D-4DDC-913D-CDC9891DA85E}"/>
    <cellStyle name="Comma 2 6 2 2 3 4" xfId="14907" xr:uid="{EC78C335-0A8E-4715-A46B-FBA3C94E8109}"/>
    <cellStyle name="Comma 2 6 2 2 3 4 2" xfId="37109" xr:uid="{633522B6-53DB-4C0A-AD99-F472735F7F6C}"/>
    <cellStyle name="Comma 2 6 2 2 3 5" xfId="51794" xr:uid="{8EE18E23-B50B-4BC5-8499-0E214AB3E292}"/>
    <cellStyle name="Comma 2 6 2 2 3 6" xfId="37103" xr:uid="{E62D1ACD-FC0A-40BE-87AD-5B10ACC262ED}"/>
    <cellStyle name="Comma 2 6 2 2 4" xfId="3741" xr:uid="{7CD998A2-35A3-40AD-B7C9-1EA779D38998}"/>
    <cellStyle name="Comma 2 6 2 2 4 2" xfId="14908" xr:uid="{1F14CB77-67B4-45E0-BCE1-9878C999EF39}"/>
    <cellStyle name="Comma 2 6 2 2 4 2 2" xfId="37111" xr:uid="{822DF1BA-FE7D-4A29-8953-BC50F9952038}"/>
    <cellStyle name="Comma 2 6 2 2 4 3" xfId="14909" xr:uid="{BE198E3E-AA38-4F81-B8B4-D042FCC927D0}"/>
    <cellStyle name="Comma 2 6 2 2 4 3 2" xfId="37112" xr:uid="{B46A4F81-B80B-4877-8BDE-50D11FEE153A}"/>
    <cellStyle name="Comma 2 6 2 2 4 4" xfId="14910" xr:uid="{E780FD3E-324D-424C-8CFC-768168A17066}"/>
    <cellStyle name="Comma 2 6 2 2 4 4 2" xfId="37113" xr:uid="{1AFEA6A5-AC70-4ED2-A260-694759C304FC}"/>
    <cellStyle name="Comma 2 6 2 2 4 5" xfId="53828" xr:uid="{9B930DAF-B5AA-4621-9713-A89CBCACCAF3}"/>
    <cellStyle name="Comma 2 6 2 2 4 6" xfId="37110" xr:uid="{1F803827-3B73-4FF4-8A9C-B0348CD996BC}"/>
    <cellStyle name="Comma 2 6 2 2 5" xfId="4414" xr:uid="{6ACEA0AB-62AA-40F8-9F7E-5C809E6B95EE}"/>
    <cellStyle name="Comma 2 6 2 2 5 2" xfId="14911" xr:uid="{899503B9-47F5-4378-A72B-A4A4E24D45BE}"/>
    <cellStyle name="Comma 2 6 2 2 5 2 2" xfId="37115" xr:uid="{B8BF7880-CF76-4884-A55F-FCF7225870C9}"/>
    <cellStyle name="Comma 2 6 2 2 5 3" xfId="14912" xr:uid="{BC64C900-4923-4DD7-B8E3-DF852C9D150A}"/>
    <cellStyle name="Comma 2 6 2 2 5 3 2" xfId="37116" xr:uid="{E9012055-4E8C-4B86-99CD-11B1E282FF6B}"/>
    <cellStyle name="Comma 2 6 2 2 5 4" xfId="14913" xr:uid="{D07D3D04-D44D-4319-AB30-4318B245EE69}"/>
    <cellStyle name="Comma 2 6 2 2 5 4 2" xfId="37117" xr:uid="{AF061F0C-DBB6-48CB-8A00-B27BD26E0B75}"/>
    <cellStyle name="Comma 2 6 2 2 5 5" xfId="54501" xr:uid="{9DB55E59-DA48-4193-AEAC-855133224CAC}"/>
    <cellStyle name="Comma 2 6 2 2 5 6" xfId="37114" xr:uid="{14FD0D76-D145-4B34-93CC-00015D059120}"/>
    <cellStyle name="Comma 2 6 2 2 6" xfId="2228" xr:uid="{48050D3F-9C82-4672-85FA-FAB3EF75FF45}"/>
    <cellStyle name="Comma 2 6 2 2 6 2" xfId="14915" xr:uid="{83A6749A-203F-49D6-8701-FD6F8EB6D669}"/>
    <cellStyle name="Comma 2 6 2 2 6 2 2" xfId="37119" xr:uid="{029290DC-CF57-409C-8AAF-8FF264907452}"/>
    <cellStyle name="Comma 2 6 2 2 6 3" xfId="14916" xr:uid="{F6144B71-5930-46CB-8653-6D527882B618}"/>
    <cellStyle name="Comma 2 6 2 2 6 3 2" xfId="37120" xr:uid="{2F0947AB-9D1E-4AE8-921D-3DF667301189}"/>
    <cellStyle name="Comma 2 6 2 2 6 4" xfId="14917" xr:uid="{0F7ACA38-2212-4838-9A4E-822E3B6AA42C}"/>
    <cellStyle name="Comma 2 6 2 2 6 4 2" xfId="37121" xr:uid="{3718C16C-D1D3-4FD2-B8E7-94772159E954}"/>
    <cellStyle name="Comma 2 6 2 2 6 5" xfId="52317" xr:uid="{D41B83BA-5F13-4FE1-8A2F-2CE611CEB08A}"/>
    <cellStyle name="Comma 2 6 2 2 6 6" xfId="37118" xr:uid="{388FBC95-457F-43D7-9BD2-8208BC38D863}"/>
    <cellStyle name="Comma 2 6 2 2 6 7" xfId="14914" xr:uid="{C61D0A9D-ED54-4459-AFE7-3CEA08D13B87}"/>
    <cellStyle name="Comma 2 6 2 2 7" xfId="14918" xr:uid="{84849D1F-BC62-4A5B-AF34-6FB07260E81E}"/>
    <cellStyle name="Comma 2 6 2 2 7 2" xfId="37122" xr:uid="{813FFBCA-C121-40BA-A99E-62EBD4A8B301}"/>
    <cellStyle name="Comma 2 6 2 2 8" xfId="14919" xr:uid="{9771BB02-1FAE-4D6C-B8A5-28E1A2422C9C}"/>
    <cellStyle name="Comma 2 6 2 2 8 2" xfId="37123" xr:uid="{BA321BA6-E5D3-4017-B81D-AE7135872296}"/>
    <cellStyle name="Comma 2 6 2 2 9" xfId="50797" xr:uid="{42C4F70B-FFCF-47EA-A154-7B22B4C678AE}"/>
    <cellStyle name="Comma 2 6 2 3" xfId="960" xr:uid="{63A83ED7-250D-415A-B34D-260092D747AF}"/>
    <cellStyle name="Comma 2 6 2 3 2" xfId="4663" xr:uid="{65A11C4A-8AA2-4C64-832D-12CFC810E5F1}"/>
    <cellStyle name="Comma 2 6 2 3 2 2" xfId="14920" xr:uid="{9EE9A492-71B5-4F4C-BD6E-38F5E05C7DE5}"/>
    <cellStyle name="Comma 2 6 2 3 2 2 2" xfId="37126" xr:uid="{799FD285-89F3-449C-87A0-8EAFC8464B04}"/>
    <cellStyle name="Comma 2 6 2 3 2 3" xfId="14921" xr:uid="{6E3D74B0-600E-4457-81C6-0EDB859DA852}"/>
    <cellStyle name="Comma 2 6 2 3 2 3 2" xfId="37127" xr:uid="{3F59C4D1-1238-4DFC-88C0-66DC0868B3F6}"/>
    <cellStyle name="Comma 2 6 2 3 2 4" xfId="14922" xr:uid="{864560B9-079C-467E-A86A-BCC7F72ED2DB}"/>
    <cellStyle name="Comma 2 6 2 3 2 4 2" xfId="37128" xr:uid="{2F1E7609-6A19-419B-A548-5C86D10BB8C5}"/>
    <cellStyle name="Comma 2 6 2 3 2 5" xfId="54750" xr:uid="{01989B3C-356E-462B-91AF-BB09EFDFF793}"/>
    <cellStyle name="Comma 2 6 2 3 2 6" xfId="37125" xr:uid="{2268E72F-DE92-407E-A819-B5F10723FA9C}"/>
    <cellStyle name="Comma 2 6 2 3 3" xfId="2998" xr:uid="{3D30584C-A7A2-4CE2-99A5-5E605049277B}"/>
    <cellStyle name="Comma 2 6 2 3 3 2" xfId="14924" xr:uid="{80713AE9-6077-414D-9889-F4181B8B4D64}"/>
    <cellStyle name="Comma 2 6 2 3 3 2 2" xfId="37130" xr:uid="{60D0CD90-4C79-4ECC-A68E-64B6505E471A}"/>
    <cellStyle name="Comma 2 6 2 3 3 3" xfId="14925" xr:uid="{0EF70F00-952B-4096-B5CC-0A33B975DBA6}"/>
    <cellStyle name="Comma 2 6 2 3 3 3 2" xfId="37131" xr:uid="{5322AF77-4702-42A2-9231-8A947A6BA88C}"/>
    <cellStyle name="Comma 2 6 2 3 3 4" xfId="14926" xr:uid="{A7DA9882-1ED5-4567-AD9A-6B5E06360E91}"/>
    <cellStyle name="Comma 2 6 2 3 3 4 2" xfId="37132" xr:uid="{744D25A8-3D10-48FC-B6A8-FC80EE7E27F3}"/>
    <cellStyle name="Comma 2 6 2 3 3 5" xfId="53085" xr:uid="{5B7826C3-7D47-4FFE-8F3E-A991B82EA7BF}"/>
    <cellStyle name="Comma 2 6 2 3 3 6" xfId="37129" xr:uid="{71F55E0D-6DB7-422A-A1D3-8792010C04B6}"/>
    <cellStyle name="Comma 2 6 2 3 3 7" xfId="14923" xr:uid="{834DC6F7-BB1F-469B-9051-A2A220348770}"/>
    <cellStyle name="Comma 2 6 2 3 4" xfId="14927" xr:uid="{9458DF00-661C-4347-A900-B0806E81170C}"/>
    <cellStyle name="Comma 2 6 2 3 4 2" xfId="37133" xr:uid="{4C997B87-C697-4C06-9E07-8AAA5E0C7544}"/>
    <cellStyle name="Comma 2 6 2 3 5" xfId="14928" xr:uid="{0C6D9167-04E3-47DD-BAE7-F8BF8A201E77}"/>
    <cellStyle name="Comma 2 6 2 3 5 2" xfId="37134" xr:uid="{1C0740DB-E09E-4B3F-A281-40B3A5BF512E}"/>
    <cellStyle name="Comma 2 6 2 3 6" xfId="51052" xr:uid="{DAC736B2-7DA7-4CDC-A15F-8E90A9235B77}"/>
    <cellStyle name="Comma 2 6 2 3 7" xfId="37124" xr:uid="{47CA4612-D4BE-4670-A724-50271EB7ABA2}"/>
    <cellStyle name="Comma 2 6 2 4" xfId="1455" xr:uid="{02F7492C-20B1-4036-8F11-89E506DE24BE}"/>
    <cellStyle name="Comma 2 6 2 4 2" xfId="2501" xr:uid="{DFD5726B-26BF-4EE0-AC84-2CF15F1B5914}"/>
    <cellStyle name="Comma 2 6 2 4 2 2" xfId="14930" xr:uid="{7EE2F896-C9DB-4ABB-A189-8C6935E02BB0}"/>
    <cellStyle name="Comma 2 6 2 4 2 2 2" xfId="37137" xr:uid="{55C8506C-0DBA-471A-ACC9-6876D28FEA90}"/>
    <cellStyle name="Comma 2 6 2 4 2 3" xfId="14931" xr:uid="{EF134070-56E8-447E-AAE2-0AF6B22A6425}"/>
    <cellStyle name="Comma 2 6 2 4 2 3 2" xfId="37138" xr:uid="{7104B4CC-FEBB-423A-86CB-B9C3B83F89C7}"/>
    <cellStyle name="Comma 2 6 2 4 2 4" xfId="14932" xr:uid="{34CDF5A9-ABAF-4370-B0F1-FBFB3D6195AD}"/>
    <cellStyle name="Comma 2 6 2 4 2 4 2" xfId="37139" xr:uid="{D8C48505-AAEE-4852-9E10-C4C9B4338260}"/>
    <cellStyle name="Comma 2 6 2 4 2 5" xfId="52589" xr:uid="{0192FD6E-4F65-466B-8C9B-CF95298F7CA5}"/>
    <cellStyle name="Comma 2 6 2 4 2 6" xfId="37136" xr:uid="{9C0BBD7E-99AD-4628-8D9C-94B9841E79E4}"/>
    <cellStyle name="Comma 2 6 2 4 2 7" xfId="14929" xr:uid="{FE108FD6-DABD-4E43-8D8E-C1DF956885F4}"/>
    <cellStyle name="Comma 2 6 2 4 3" xfId="14933" xr:uid="{9528EF92-F63B-4911-BC61-2F9AA24FEE8D}"/>
    <cellStyle name="Comma 2 6 2 4 3 2" xfId="37140" xr:uid="{667B8BCC-1911-4896-AEFC-44BADAC67588}"/>
    <cellStyle name="Comma 2 6 2 4 4" xfId="14934" xr:uid="{C297F462-30E9-4B69-BD20-635843F6FC3A}"/>
    <cellStyle name="Comma 2 6 2 4 4 2" xfId="37141" xr:uid="{9FB6E8CC-05F2-4EDE-9853-0DF8EFF0FD84}"/>
    <cellStyle name="Comma 2 6 2 4 5" xfId="51547" xr:uid="{AED3DADF-FBA8-465B-9F6A-12F0329AECA5}"/>
    <cellStyle name="Comma 2 6 2 4 6" xfId="37135" xr:uid="{9588AE9A-72C8-4FA1-98CD-A5E1A1342381}"/>
    <cellStyle name="Comma 2 6 2 5" xfId="3493" xr:uid="{7C88C598-5602-4AEC-BB54-7EE3BD0FEB8F}"/>
    <cellStyle name="Comma 2 6 2 5 2" xfId="14935" xr:uid="{5C77E80B-C074-459D-8CA1-8A09DA1E7CBE}"/>
    <cellStyle name="Comma 2 6 2 5 2 2" xfId="37143" xr:uid="{C0550D0E-FCB4-452D-B5C9-9AA185E56C94}"/>
    <cellStyle name="Comma 2 6 2 5 3" xfId="14936" xr:uid="{95D23FD1-8C1C-4613-B87B-DFC8AE6F54A3}"/>
    <cellStyle name="Comma 2 6 2 5 3 2" xfId="37144" xr:uid="{52F10172-135D-46D4-88CF-805EFA948884}"/>
    <cellStyle name="Comma 2 6 2 5 4" xfId="14937" xr:uid="{90700438-147F-4106-B287-FD8A98239C97}"/>
    <cellStyle name="Comma 2 6 2 5 4 2" xfId="37145" xr:uid="{935D8F85-41B0-41BE-9163-D2D8C6CCBDD4}"/>
    <cellStyle name="Comma 2 6 2 5 5" xfId="53580" xr:uid="{1E105960-1C67-4386-B495-EB591B80E669}"/>
    <cellStyle name="Comma 2 6 2 5 6" xfId="37142" xr:uid="{A199556E-B1DB-4598-BF61-12BD2BB22262}"/>
    <cellStyle name="Comma 2 6 2 6" xfId="4164" xr:uid="{66C40204-4F45-4E54-9233-6E1DF1F040DF}"/>
    <cellStyle name="Comma 2 6 2 6 2" xfId="14938" xr:uid="{199A5491-9717-4850-B446-401A04519B5F}"/>
    <cellStyle name="Comma 2 6 2 6 2 2" xfId="37147" xr:uid="{7DBBD66B-B7A8-49EF-9DCB-5462CFB25584}"/>
    <cellStyle name="Comma 2 6 2 6 3" xfId="14939" xr:uid="{C78E6837-F93A-4082-B5F9-861C944463B5}"/>
    <cellStyle name="Comma 2 6 2 6 3 2" xfId="37148" xr:uid="{283941CB-4718-4002-A73B-456010803147}"/>
    <cellStyle name="Comma 2 6 2 6 4" xfId="14940" xr:uid="{E7A06FA0-B2AB-469D-A996-C511C4288790}"/>
    <cellStyle name="Comma 2 6 2 6 4 2" xfId="37149" xr:uid="{3D4C9E0E-F785-4A85-82BD-9CBCB86CA198}"/>
    <cellStyle name="Comma 2 6 2 6 5" xfId="54251" xr:uid="{A237E404-FFA1-4F91-8B75-41DD80A6C336}"/>
    <cellStyle name="Comma 2 6 2 6 6" xfId="37146" xr:uid="{3320928E-E0BD-4923-B7D5-B65A555914F7}"/>
    <cellStyle name="Comma 2 6 2 7" xfId="1981" xr:uid="{FBD8BC69-2BBA-45D6-9150-5CF75E93973E}"/>
    <cellStyle name="Comma 2 6 2 7 2" xfId="14942" xr:uid="{F89C3356-12D6-4A35-A40D-2771F514E084}"/>
    <cellStyle name="Comma 2 6 2 7 2 2" xfId="37151" xr:uid="{6BEFFA3F-3A23-4E04-95D5-2820885F9329}"/>
    <cellStyle name="Comma 2 6 2 7 3" xfId="14943" xr:uid="{B4124F85-06A8-479F-B65D-24F5A75AB20E}"/>
    <cellStyle name="Comma 2 6 2 7 3 2" xfId="37152" xr:uid="{B9D917F6-5FD9-4439-8177-CEED1EAAE51A}"/>
    <cellStyle name="Comma 2 6 2 7 4" xfId="14944" xr:uid="{2E8A3215-4982-4983-8FFD-C5027E0AFDE9}"/>
    <cellStyle name="Comma 2 6 2 7 4 2" xfId="37153" xr:uid="{F9303753-9518-484D-BA25-FD739670D87E}"/>
    <cellStyle name="Comma 2 6 2 7 5" xfId="52070" xr:uid="{88ACE69F-A299-4833-9A22-CB122309172F}"/>
    <cellStyle name="Comma 2 6 2 7 6" xfId="37150" xr:uid="{796CCE93-B233-45DA-8B39-23050761CEF7}"/>
    <cellStyle name="Comma 2 6 2 7 7" xfId="14941" xr:uid="{4EB1C799-65C2-499C-A125-ED5DF056540D}"/>
    <cellStyle name="Comma 2 6 2 8" xfId="14945" xr:uid="{D61A19E1-83C2-4C8E-B4F3-ED7CD98151F9}"/>
    <cellStyle name="Comma 2 6 2 8 2" xfId="37154" xr:uid="{23C9E6F0-ED3A-4707-8164-9CF1D557024C}"/>
    <cellStyle name="Comma 2 6 2 9" xfId="14946" xr:uid="{1EB8618F-02F4-46C7-8470-5C066EC14CDD}"/>
    <cellStyle name="Comma 2 6 2 9 2" xfId="37155" xr:uid="{B4B9D996-F54D-407E-A747-83AB8D5EDCAE}"/>
    <cellStyle name="Comma 2 6 3" xfId="2377" xr:uid="{8FD0BC67-3621-49D7-9A35-BB25D9BD07E9}"/>
    <cellStyle name="Comma 2 6 3 2" xfId="14947" xr:uid="{B7B9A45B-917B-4683-9D1B-9FF01A27AEA9}"/>
    <cellStyle name="Comma 2 6 3 2 2" xfId="37157" xr:uid="{C06B8188-6CDA-435A-954C-47BBB2005569}"/>
    <cellStyle name="Comma 2 6 3 3" xfId="14948" xr:uid="{36A654DF-0200-497B-8BAB-8ED4E35AFF98}"/>
    <cellStyle name="Comma 2 6 3 3 2" xfId="37158" xr:uid="{E6918B5B-F43B-44F6-B817-027C1E45E2D8}"/>
    <cellStyle name="Comma 2 6 3 4" xfId="14949" xr:uid="{9A3934C7-EE8B-4FFE-993D-8C88F49990A4}"/>
    <cellStyle name="Comma 2 6 3 4 2" xfId="37159" xr:uid="{488D3904-8CC5-4C47-960D-2D3B504FE8B3}"/>
    <cellStyle name="Comma 2 6 3 5" xfId="52465" xr:uid="{C9E302F8-C3F0-4B34-A7E7-795B186C6D2F}"/>
    <cellStyle name="Comma 2 6 3 6" xfId="37156" xr:uid="{9F0C8D1B-C1EB-47C7-86E9-1A6D51002505}"/>
    <cellStyle name="Comma 2 6 4" xfId="3763" xr:uid="{B89C4DAB-971A-442C-8A01-CD2FDAB45EB0}"/>
    <cellStyle name="Comma 2 6 4 2" xfId="14950" xr:uid="{498A1F4C-A0F4-4673-ACD9-0B48667A9285}"/>
    <cellStyle name="Comma 2 6 4 2 2" xfId="37161" xr:uid="{73875862-0DFB-49E3-9CC0-CC5D588457BA}"/>
    <cellStyle name="Comma 2 6 4 3" xfId="14951" xr:uid="{14994BB1-AB00-47A5-97CD-8A9F11E6A104}"/>
    <cellStyle name="Comma 2 6 4 3 2" xfId="37162" xr:uid="{3C1771FF-8375-4D4B-8634-E63362A3AD46}"/>
    <cellStyle name="Comma 2 6 4 4" xfId="14952" xr:uid="{4CAEB142-031A-4FBB-8BDA-339DBA6ED72A}"/>
    <cellStyle name="Comma 2 6 4 4 2" xfId="37163" xr:uid="{A65758B4-B529-4A5E-A77E-CFA7846082E9}"/>
    <cellStyle name="Comma 2 6 4 5" xfId="53850" xr:uid="{11BE47B5-C997-42C8-894D-5A556334D338}"/>
    <cellStyle name="Comma 2 6 4 6" xfId="37160" xr:uid="{C341ACB4-A77A-4A32-8352-1106F4CDD9DA}"/>
    <cellStyle name="Comma 2 6 5" xfId="3980" xr:uid="{F3906741-CAE2-48CE-8419-D095558B68D5}"/>
    <cellStyle name="Comma 2 6 5 2" xfId="14953" xr:uid="{57797337-3880-41F1-895C-405E20923AE5}"/>
    <cellStyle name="Comma 2 6 5 2 2" xfId="37165" xr:uid="{40BF1BC0-B15D-4AB6-A4F0-B894C906F5B8}"/>
    <cellStyle name="Comma 2 6 5 3" xfId="14954" xr:uid="{DA4E4A28-B08D-429D-949A-1CC0E58FB7C0}"/>
    <cellStyle name="Comma 2 6 5 3 2" xfId="37166" xr:uid="{5C72CF1B-15BE-48F4-AED0-E23C65F5BBCA}"/>
    <cellStyle name="Comma 2 6 5 4" xfId="14955" xr:uid="{70404576-7F25-4374-87F9-CD61FF1CEEDC}"/>
    <cellStyle name="Comma 2 6 5 4 2" xfId="37167" xr:uid="{0E8662C0-1844-47A1-A48B-80157BC6A11F}"/>
    <cellStyle name="Comma 2 6 5 5" xfId="54067" xr:uid="{FE1AC6AF-96BF-4D90-8055-0FED2D585B99}"/>
    <cellStyle name="Comma 2 6 5 6" xfId="37164" xr:uid="{0A186F1B-575D-4DFC-AAA2-8AA22E8E118D}"/>
    <cellStyle name="Comma 2 6 6" xfId="1857" xr:uid="{580B368F-F311-4322-839F-9E2BF636E4ED}"/>
    <cellStyle name="Comma 2 6 6 2" xfId="14957" xr:uid="{303231CF-F91D-4844-A60E-4B4AC93553A5}"/>
    <cellStyle name="Comma 2 6 6 2 2" xfId="37169" xr:uid="{49D737EB-15E6-42F0-A554-2A37F24A2C75}"/>
    <cellStyle name="Comma 2 6 6 3" xfId="14958" xr:uid="{34F96615-17E1-4857-8963-CE002F349D63}"/>
    <cellStyle name="Comma 2 6 6 3 2" xfId="37170" xr:uid="{BCEEDCDA-C8A8-458E-842A-CE0B8529D3FA}"/>
    <cellStyle name="Comma 2 6 6 4" xfId="14959" xr:uid="{4C2F87F9-F5C0-4A2F-BA34-5801FFD169C6}"/>
    <cellStyle name="Comma 2 6 6 4 2" xfId="37171" xr:uid="{58D6499B-A372-4FB1-8234-F6FE9FF37525}"/>
    <cellStyle name="Comma 2 6 6 5" xfId="51946" xr:uid="{C5B0FE72-B23B-412F-89E5-49E5DEC64D9B}"/>
    <cellStyle name="Comma 2 6 6 6" xfId="37168" xr:uid="{D4C53789-AE11-4E1E-99BC-D4189AA36F24}"/>
    <cellStyle name="Comma 2 6 6 7" xfId="14956" xr:uid="{42183CEF-3234-4454-9BF7-C71DAAC7B736}"/>
    <cellStyle name="Comma 2 6 7" xfId="14960" xr:uid="{ED0FC4AE-2B9A-41CB-9275-967A0F7CD593}"/>
    <cellStyle name="Comma 2 6 7 2" xfId="37172" xr:uid="{2A743841-C3B7-45FF-A01B-84C1FB531819}"/>
    <cellStyle name="Comma 2 6 8" xfId="14961" xr:uid="{BA26B038-62F2-4E41-BEB9-92FEE17FFA0A}"/>
    <cellStyle name="Comma 2 6 8 2" xfId="37173" xr:uid="{BDD30AC7-5166-498B-99AA-F143CB78A079}"/>
    <cellStyle name="Comma 2 6 9" xfId="50361" xr:uid="{71DCD5B6-94D5-4D55-823D-DD814E1105FB}"/>
    <cellStyle name="Comma 2 7" xfId="272" xr:uid="{4A14CF24-CE14-4EDC-870D-0AE4B7809D64}"/>
    <cellStyle name="Comma 2 7 10" xfId="50368" xr:uid="{BC8174C5-E3F1-47B4-8125-3BE4BCAFCD15}"/>
    <cellStyle name="Comma 2 7 11" xfId="37174" xr:uid="{83B8C2B9-2DBE-4222-A0F6-7DC4ED5CC2C1}"/>
    <cellStyle name="Comma 2 7 12" xfId="14962" xr:uid="{E3774030-ED36-436D-92B6-0EF0425FF785}"/>
    <cellStyle name="Comma 2 7 2" xfId="583" xr:uid="{B68989C4-D45E-4DF9-ACB4-86A8DB80CD72}"/>
    <cellStyle name="Comma 2 7 2 10" xfId="37175" xr:uid="{B68116C5-0A42-4188-B76E-E2C7F7F3FA52}"/>
    <cellStyle name="Comma 2 7 2 11" xfId="14963" xr:uid="{352C7F52-E366-4A47-9672-D957E586DE6C}"/>
    <cellStyle name="Comma 2 7 2 2" xfId="1088" xr:uid="{CFE649DB-9AF7-41CD-91B6-0AB42621F970}"/>
    <cellStyle name="Comma 2 7 2 2 2" xfId="4791" xr:uid="{341AFCA4-8CA6-45F8-892B-304237598AA5}"/>
    <cellStyle name="Comma 2 7 2 2 2 2" xfId="14966" xr:uid="{EEA4C01D-87CE-488E-BD80-0BB065AC50A6}"/>
    <cellStyle name="Comma 2 7 2 2 2 2 2" xfId="37178" xr:uid="{925A398E-F41C-41CA-B0C5-8A06452BF74D}"/>
    <cellStyle name="Comma 2 7 2 2 2 3" xfId="14967" xr:uid="{C9AFAC56-39A4-463A-BA22-C3BDAA042200}"/>
    <cellStyle name="Comma 2 7 2 2 2 3 2" xfId="37179" xr:uid="{F68A9A05-BE4D-4684-9636-F7811F28CA8D}"/>
    <cellStyle name="Comma 2 7 2 2 2 4" xfId="14968" xr:uid="{4CB96C0F-F79C-41C8-BF57-4134BF9C9D45}"/>
    <cellStyle name="Comma 2 7 2 2 2 4 2" xfId="37180" xr:uid="{5336847A-E61A-45D8-8DED-FD965142A570}"/>
    <cellStyle name="Comma 2 7 2 2 2 5" xfId="14969" xr:uid="{06927B97-C65C-4A4C-976F-E2C54A8E3DFC}"/>
    <cellStyle name="Comma 2 7 2 2 2 5 2" xfId="37181" xr:uid="{D6EC48A8-3093-49BE-97A9-D3F7B02FE092}"/>
    <cellStyle name="Comma 2 7 2 2 2 6" xfId="54878" xr:uid="{2688C1E3-A361-436A-9C0B-19E7280DD318}"/>
    <cellStyle name="Comma 2 7 2 2 2 7" xfId="37177" xr:uid="{E15528CD-C71B-4CA5-A306-8631036465A8}"/>
    <cellStyle name="Comma 2 7 2 2 2 8" xfId="14965" xr:uid="{B2FBE846-E648-4E1A-9630-A5BE728160A1}"/>
    <cellStyle name="Comma 2 7 2 2 3" xfId="3126" xr:uid="{A9D54C19-BE56-4899-95DE-7FF7134395E9}"/>
    <cellStyle name="Comma 2 7 2 2 3 2" xfId="14971" xr:uid="{66265B36-DAF7-4BB3-923A-3C96A2B6FBF4}"/>
    <cellStyle name="Comma 2 7 2 2 3 2 2" xfId="37183" xr:uid="{5CD4C8B2-1EE6-4BE2-B62F-B4E7242BFA8E}"/>
    <cellStyle name="Comma 2 7 2 2 3 3" xfId="14972" xr:uid="{6A17413C-8526-42AB-9EAB-26F09902A682}"/>
    <cellStyle name="Comma 2 7 2 2 3 3 2" xfId="37184" xr:uid="{6DE17D85-EAB1-46C1-ABEE-CA2B7B7FD313}"/>
    <cellStyle name="Comma 2 7 2 2 3 4" xfId="14973" xr:uid="{F74CD58A-0666-4AA5-AEF1-96162BDF7D73}"/>
    <cellStyle name="Comma 2 7 2 2 3 4 2" xfId="37185" xr:uid="{6A3922F7-07D7-418D-8812-FE01B3BA3F9A}"/>
    <cellStyle name="Comma 2 7 2 2 3 5" xfId="53213" xr:uid="{93725D37-F539-4556-96A1-44CF7C06FA93}"/>
    <cellStyle name="Comma 2 7 2 2 3 6" xfId="37182" xr:uid="{FF0764F8-1265-471A-BE3A-DF471EC8B807}"/>
    <cellStyle name="Comma 2 7 2 2 3 7" xfId="14970" xr:uid="{854FE9C1-9EBF-4BC8-95FC-8D2A05C571BD}"/>
    <cellStyle name="Comma 2 7 2 2 4" xfId="14974" xr:uid="{A27EFA63-F102-40D3-AE34-2F422154D6F6}"/>
    <cellStyle name="Comma 2 7 2 2 4 2" xfId="37186" xr:uid="{738E75C0-CDE6-4FDE-91CC-9F48EABFC80C}"/>
    <cellStyle name="Comma 2 7 2 2 5" xfId="14975" xr:uid="{16345007-9ECC-4FA1-82A7-B812D54CCB16}"/>
    <cellStyle name="Comma 2 7 2 2 5 2" xfId="37187" xr:uid="{54691E65-CEBC-432B-BE7C-CFBBEADFBFAF}"/>
    <cellStyle name="Comma 2 7 2 2 6" xfId="51180" xr:uid="{269D8CD9-AF58-4410-9097-7B216D540C29}"/>
    <cellStyle name="Comma 2 7 2 2 7" xfId="37176" xr:uid="{FD36F0CB-58E6-4C0A-9C1C-344CE30A9F51}"/>
    <cellStyle name="Comma 2 7 2 2 8" xfId="14964" xr:uid="{D06E5CEE-3D8F-41DE-A67A-6037BF949FC8}"/>
    <cellStyle name="Comma 2 7 2 3" xfId="1582" xr:uid="{7346CF8D-6244-4005-8483-96E1CF6879AA}"/>
    <cellStyle name="Comma 2 7 2 3 2" xfId="5197" xr:uid="{EF69D61F-5351-4B70-9531-D7F8381A0E22}"/>
    <cellStyle name="Comma 2 7 2 3 2 2" xfId="14978" xr:uid="{E7BA7809-1486-46F9-8404-C92193DF8B16}"/>
    <cellStyle name="Comma 2 7 2 3 2 2 2" xfId="37190" xr:uid="{982C1808-6985-4186-9F59-E0EEDF8A9131}"/>
    <cellStyle name="Comma 2 7 2 3 2 3" xfId="14979" xr:uid="{98DD35D8-0080-480B-A88A-4EDACF328C8E}"/>
    <cellStyle name="Comma 2 7 2 3 2 3 2" xfId="37191" xr:uid="{58233895-AB63-47E7-B6B5-9B656D25C88C}"/>
    <cellStyle name="Comma 2 7 2 3 2 4" xfId="14980" xr:uid="{59A3AE95-9565-474B-B793-53036E915A0F}"/>
    <cellStyle name="Comma 2 7 2 3 2 4 2" xfId="37192" xr:uid="{CDD7457B-7E34-4A4B-BA08-314186EBF2DA}"/>
    <cellStyle name="Comma 2 7 2 3 2 5" xfId="14981" xr:uid="{962091E8-512E-451D-9740-6A8543AE8537}"/>
    <cellStyle name="Comma 2 7 2 3 2 5 2" xfId="37193" xr:uid="{B3AAC8B6-BF0C-4B9C-94A1-92A1E8A44074}"/>
    <cellStyle name="Comma 2 7 2 3 2 6" xfId="55284" xr:uid="{458B7A29-FB2B-49EC-A3DF-55F8A662C17A}"/>
    <cellStyle name="Comma 2 7 2 3 2 7" xfId="37189" xr:uid="{B57C97EC-E048-4F36-92CF-8A1E1B4A042E}"/>
    <cellStyle name="Comma 2 7 2 3 2 8" xfId="14977" xr:uid="{66C75DAC-A0AE-45E8-84FF-A96E97EF5FE7}"/>
    <cellStyle name="Comma 2 7 2 3 3" xfId="2629" xr:uid="{1A88B29B-34D9-4D84-86BF-8D27435D8F2B}"/>
    <cellStyle name="Comma 2 7 2 3 3 2" xfId="14983" xr:uid="{792FC90F-2C3D-4CD6-8AF1-CBA412EE78F2}"/>
    <cellStyle name="Comma 2 7 2 3 3 2 2" xfId="37195" xr:uid="{73A0898E-119A-4157-9E6D-2D7C22138FBE}"/>
    <cellStyle name="Comma 2 7 2 3 3 3" xfId="14984" xr:uid="{B14B76EF-DA21-43EE-A37B-E045DCA1DCA3}"/>
    <cellStyle name="Comma 2 7 2 3 3 3 2" xfId="37196" xr:uid="{3C1A283F-A2FA-4E7D-83AA-D448D124C242}"/>
    <cellStyle name="Comma 2 7 2 3 3 4" xfId="14985" xr:uid="{DA923027-FDC4-41CB-9F87-AD4663B29459}"/>
    <cellStyle name="Comma 2 7 2 3 3 4 2" xfId="37197" xr:uid="{09EE7BB7-0F91-4CB3-BF8F-982B984F71A5}"/>
    <cellStyle name="Comma 2 7 2 3 3 5" xfId="52717" xr:uid="{DBB4965A-BB79-4A9B-BC40-F3EF510189DD}"/>
    <cellStyle name="Comma 2 7 2 3 3 6" xfId="37194" xr:uid="{47638E1A-E2EA-474B-A0CE-5D078DE08735}"/>
    <cellStyle name="Comma 2 7 2 3 3 7" xfId="14982" xr:uid="{5B75D9FA-DA62-4050-A6DE-118EA2180BCF}"/>
    <cellStyle name="Comma 2 7 2 3 4" xfId="14986" xr:uid="{71BE32EB-C286-47A7-869A-3B3278B5A3BA}"/>
    <cellStyle name="Comma 2 7 2 3 4 2" xfId="37198" xr:uid="{6AEBC9B1-1F80-46B3-A218-74FF98529BC1}"/>
    <cellStyle name="Comma 2 7 2 3 5" xfId="14987" xr:uid="{DA55E580-C50C-49B7-B64E-CE895A0EE79F}"/>
    <cellStyle name="Comma 2 7 2 3 5 2" xfId="37199" xr:uid="{2B5C34FE-3212-4111-8649-1C2D50BBD682}"/>
    <cellStyle name="Comma 2 7 2 3 6" xfId="51674" xr:uid="{9B6DF433-F152-4D8E-ABB6-C65545ED80FA}"/>
    <cellStyle name="Comma 2 7 2 3 7" xfId="37188" xr:uid="{50344FC8-18E9-4FA4-B7FC-CB30DC5B8ED8}"/>
    <cellStyle name="Comma 2 7 2 3 8" xfId="14976" xr:uid="{977DADEF-C46F-430F-9B24-84D5296458D9}"/>
    <cellStyle name="Comma 2 7 2 4" xfId="3621" xr:uid="{2226C1B7-E2DA-4015-A260-131DA9440E41}"/>
    <cellStyle name="Comma 2 7 2 4 2" xfId="5565" xr:uid="{950CD118-E1A3-4DEA-B0E2-43086CB8C895}"/>
    <cellStyle name="Comma 2 7 2 4 2 2" xfId="14990" xr:uid="{A369EE06-7BED-4208-9FF1-306BFB2642B0}"/>
    <cellStyle name="Comma 2 7 2 4 2 2 2" xfId="37202" xr:uid="{4F990BF2-FBC2-47B6-B3E5-F05D6926E95F}"/>
    <cellStyle name="Comma 2 7 2 4 2 3" xfId="14991" xr:uid="{29BC7228-5CE1-4D15-8BAD-BA6DE0B24B6B}"/>
    <cellStyle name="Comma 2 7 2 4 2 3 2" xfId="37203" xr:uid="{29A76016-5A66-4D7E-B051-1C1EFC4EC180}"/>
    <cellStyle name="Comma 2 7 2 4 2 4" xfId="14992" xr:uid="{8E97181B-946D-4F6C-9122-BF3D4863AEE0}"/>
    <cellStyle name="Comma 2 7 2 4 2 4 2" xfId="37204" xr:uid="{E0401EC0-83F5-4CBC-9EC2-4AFDB2906881}"/>
    <cellStyle name="Comma 2 7 2 4 2 5" xfId="14993" xr:uid="{07415C11-C599-44C0-851A-16039C5C1735}"/>
    <cellStyle name="Comma 2 7 2 4 2 5 2" xfId="37205" xr:uid="{53F88AC3-C041-4A03-988F-EAED9AA07A61}"/>
    <cellStyle name="Comma 2 7 2 4 2 6" xfId="55652" xr:uid="{BF2E644B-BEB8-442C-8772-BACE5E701C54}"/>
    <cellStyle name="Comma 2 7 2 4 2 7" xfId="37201" xr:uid="{116A807F-277A-49F1-9DCC-EDFDFB6A89FC}"/>
    <cellStyle name="Comma 2 7 2 4 2 8" xfId="14989" xr:uid="{FF54C738-0553-447B-A340-33F267E18239}"/>
    <cellStyle name="Comma 2 7 2 4 3" xfId="14994" xr:uid="{7AB47E7F-F84B-4F72-B06D-0D791CAF6C6A}"/>
    <cellStyle name="Comma 2 7 2 4 3 2" xfId="37206" xr:uid="{BDAA5AFB-9FB1-440E-8E26-1DB8B2D74FD8}"/>
    <cellStyle name="Comma 2 7 2 4 4" xfId="14995" xr:uid="{B1A869AF-991F-48CA-AE39-5C40307D8BC1}"/>
    <cellStyle name="Comma 2 7 2 4 4 2" xfId="37207" xr:uid="{3251692C-3272-4E78-AE74-71FADBB41765}"/>
    <cellStyle name="Comma 2 7 2 4 5" xfId="14996" xr:uid="{B333DF41-12D1-4359-9418-94835ACCDEB6}"/>
    <cellStyle name="Comma 2 7 2 4 5 2" xfId="37208" xr:uid="{AB68AA8B-2D9E-441B-A2E2-C0BD55761AC3}"/>
    <cellStyle name="Comma 2 7 2 4 6" xfId="14997" xr:uid="{9F51954F-7B53-45A1-8F8F-A8EA238852E0}"/>
    <cellStyle name="Comma 2 7 2 4 6 2" xfId="37209" xr:uid="{D1BC8210-00A2-43AE-8C36-07BA32882469}"/>
    <cellStyle name="Comma 2 7 2 4 7" xfId="53708" xr:uid="{4E01B786-BADE-46B5-909E-A38302EF86C4}"/>
    <cellStyle name="Comma 2 7 2 4 8" xfId="37200" xr:uid="{B4A67F2F-621A-4608-8734-DB7B4695124B}"/>
    <cellStyle name="Comma 2 7 2 4 9" xfId="14988" xr:uid="{FAFF1788-216F-4E4E-B52F-54BB670EECC6}"/>
    <cellStyle name="Comma 2 7 2 5" xfId="4294" xr:uid="{BF0F9381-77B0-47FD-A8F9-5DEAB1CAE6BD}"/>
    <cellStyle name="Comma 2 7 2 5 2" xfId="14999" xr:uid="{149C446E-FEF9-4052-B596-A0DEC7D37A2A}"/>
    <cellStyle name="Comma 2 7 2 5 2 2" xfId="37211" xr:uid="{A30910A6-8A4F-4985-AD35-8B27B0D0FC57}"/>
    <cellStyle name="Comma 2 7 2 5 3" xfId="15000" xr:uid="{A05A7C6D-80E1-4311-9205-65A05BF59C4F}"/>
    <cellStyle name="Comma 2 7 2 5 3 2" xfId="37212" xr:uid="{44BC925A-DA76-4089-96AB-7BCB0F5608A3}"/>
    <cellStyle name="Comma 2 7 2 5 4" xfId="15001" xr:uid="{1717802F-37DD-4864-B157-244D5C6A3B0C}"/>
    <cellStyle name="Comma 2 7 2 5 4 2" xfId="37213" xr:uid="{C3872BB6-E448-4FC3-9E52-B4C468B8004A}"/>
    <cellStyle name="Comma 2 7 2 5 5" xfId="15002" xr:uid="{54465020-F876-4AF2-8E62-AB068099F549}"/>
    <cellStyle name="Comma 2 7 2 5 5 2" xfId="37214" xr:uid="{20F8C747-1F09-41F2-A7E1-934A83455796}"/>
    <cellStyle name="Comma 2 7 2 5 6" xfId="54381" xr:uid="{408E5486-8B6B-4238-B019-5C85789726D7}"/>
    <cellStyle name="Comma 2 7 2 5 7" xfId="37210" xr:uid="{2AE2B6F1-0E41-4790-AC32-A76AAC19ED84}"/>
    <cellStyle name="Comma 2 7 2 5 8" xfId="14998" xr:uid="{EF1FD40E-AE5B-42C1-B914-CBA14914CA36}"/>
    <cellStyle name="Comma 2 7 2 6" xfId="2108" xr:uid="{D8FC2D6E-9DE9-49A6-AF06-4B3C512A89A6}"/>
    <cellStyle name="Comma 2 7 2 6 2" xfId="15004" xr:uid="{88661D28-1320-4AE5-86A9-FE4596461CF7}"/>
    <cellStyle name="Comma 2 7 2 6 2 2" xfId="37216" xr:uid="{6AB13863-E5E3-4761-86B8-2C2A5E966B09}"/>
    <cellStyle name="Comma 2 7 2 6 3" xfId="15005" xr:uid="{7D29A4A9-0A24-4B8C-89F5-D54589E542F6}"/>
    <cellStyle name="Comma 2 7 2 6 3 2" xfId="37217" xr:uid="{0E1EF3FD-23A4-427A-B1B1-A6F31BF3EEB7}"/>
    <cellStyle name="Comma 2 7 2 6 4" xfId="15006" xr:uid="{7BBE732B-4883-427F-8036-998A8857E341}"/>
    <cellStyle name="Comma 2 7 2 6 4 2" xfId="37218" xr:uid="{99E65703-C72A-4567-90F5-9EBE1D73B7BC}"/>
    <cellStyle name="Comma 2 7 2 6 5" xfId="52197" xr:uid="{D3CA387A-BC03-4551-9995-DDCAECC561E0}"/>
    <cellStyle name="Comma 2 7 2 6 6" xfId="37215" xr:uid="{8DF84A16-D3AB-4E6E-8068-2834A3EDF279}"/>
    <cellStyle name="Comma 2 7 2 6 7" xfId="15003" xr:uid="{94424352-AE71-4848-92AC-47F9CA39F6AD}"/>
    <cellStyle name="Comma 2 7 2 7" xfId="15007" xr:uid="{D36BAC88-391D-443C-9DE7-7EC860A582C1}"/>
    <cellStyle name="Comma 2 7 2 7 2" xfId="37219" xr:uid="{032788EA-1F69-4FC4-B1EC-6A5595D8632D}"/>
    <cellStyle name="Comma 2 7 2 8" xfId="15008" xr:uid="{0559F0AC-7B30-4940-9EFE-F91D12A074F6}"/>
    <cellStyle name="Comma 2 7 2 8 2" xfId="37220" xr:uid="{BFCFA929-7A6C-4889-BF41-AAAE2D7FA456}"/>
    <cellStyle name="Comma 2 7 2 9" xfId="50677" xr:uid="{D4793470-360C-4548-BC54-33D343747455}"/>
    <cellStyle name="Comma 2 7 3" xfId="840" xr:uid="{AEFEC476-2EEB-41F9-B0EC-39B1C7BFE61D}"/>
    <cellStyle name="Comma 2 7 3 2" xfId="4543" xr:uid="{3F3D0B01-0D58-447D-8C72-ADB5BDA5E706}"/>
    <cellStyle name="Comma 2 7 3 2 2" xfId="15011" xr:uid="{FE591D40-DC5D-4E25-8BDA-982C4C1F25B2}"/>
    <cellStyle name="Comma 2 7 3 2 2 2" xfId="37223" xr:uid="{1BCCCB64-AA34-4A17-9F38-2DD65735592B}"/>
    <cellStyle name="Comma 2 7 3 2 3" xfId="15012" xr:uid="{B27A8B13-129B-4886-809D-D0353692E2AE}"/>
    <cellStyle name="Comma 2 7 3 2 3 2" xfId="37224" xr:uid="{1C56A5F1-FE31-45B1-8BE9-D22366AC65B9}"/>
    <cellStyle name="Comma 2 7 3 2 4" xfId="15013" xr:uid="{51618BA1-0685-43B5-A78E-6289BB5F4BFD}"/>
    <cellStyle name="Comma 2 7 3 2 4 2" xfId="37225" xr:uid="{CE2F6489-28E3-48C4-BD21-133B489AE6A4}"/>
    <cellStyle name="Comma 2 7 3 2 5" xfId="15014" xr:uid="{F848FE57-4F48-4C01-8E1D-3910E6F9B5C2}"/>
    <cellStyle name="Comma 2 7 3 2 5 2" xfId="37226" xr:uid="{079BBE03-D583-4459-AC72-A7E63001C35E}"/>
    <cellStyle name="Comma 2 7 3 2 6" xfId="54630" xr:uid="{31E263EA-9A5A-448C-AD73-5AB9F56F8A3B}"/>
    <cellStyle name="Comma 2 7 3 2 7" xfId="37222" xr:uid="{F085965E-4E4E-49E5-847D-DE9B7EB69C53}"/>
    <cellStyle name="Comma 2 7 3 2 8" xfId="15010" xr:uid="{1F865249-7C5D-4EA0-9F78-77B9B45122E0}"/>
    <cellStyle name="Comma 2 7 3 3" xfId="2878" xr:uid="{9CBE2B0F-1FE1-4209-A0E3-D5B72E8833E8}"/>
    <cellStyle name="Comma 2 7 3 3 2" xfId="15016" xr:uid="{7140010B-C9B6-4BBD-9068-27277590E64F}"/>
    <cellStyle name="Comma 2 7 3 3 2 2" xfId="37228" xr:uid="{1B7ED103-39BA-47DB-82DC-E8565644F79F}"/>
    <cellStyle name="Comma 2 7 3 3 3" xfId="15017" xr:uid="{B7C86D43-3C3C-4533-BFC1-F4FDFB709900}"/>
    <cellStyle name="Comma 2 7 3 3 3 2" xfId="37229" xr:uid="{E1753A5F-3B40-46F3-ADE1-54FE6A1CB85E}"/>
    <cellStyle name="Comma 2 7 3 3 4" xfId="15018" xr:uid="{EF2A1EC3-B405-4C7D-A904-721DC05B82E3}"/>
    <cellStyle name="Comma 2 7 3 3 4 2" xfId="37230" xr:uid="{9B9B6416-E428-4C52-91C4-43E6349937F4}"/>
    <cellStyle name="Comma 2 7 3 3 5" xfId="52965" xr:uid="{634333C1-F16C-46A0-BCE1-6321FA099F80}"/>
    <cellStyle name="Comma 2 7 3 3 6" xfId="37227" xr:uid="{06CAD7F7-1490-4DE6-9D06-E3E2C04DD9A1}"/>
    <cellStyle name="Comma 2 7 3 3 7" xfId="15015" xr:uid="{82239590-5009-469C-AC57-9F939019F461}"/>
    <cellStyle name="Comma 2 7 3 4" xfId="15019" xr:uid="{A3076A83-61A0-4FD6-9F68-E6203ABFA193}"/>
    <cellStyle name="Comma 2 7 3 4 2" xfId="37231" xr:uid="{98F08347-C428-4D55-A010-BBED94DB3A92}"/>
    <cellStyle name="Comma 2 7 3 5" xfId="15020" xr:uid="{D616D733-4401-4B4A-880B-CDF95DC6627D}"/>
    <cellStyle name="Comma 2 7 3 5 2" xfId="37232" xr:uid="{AB562841-44E5-421D-A244-B47E227A04AD}"/>
    <cellStyle name="Comma 2 7 3 6" xfId="50932" xr:uid="{CBB81DEC-1040-4D6B-9772-33715866418F}"/>
    <cellStyle name="Comma 2 7 3 7" xfId="37221" xr:uid="{C62162F3-E5A6-4769-9756-6C4166D29FB6}"/>
    <cellStyle name="Comma 2 7 3 8" xfId="15009" xr:uid="{E5870473-43A8-47A9-A232-628B46E4FF3B}"/>
    <cellStyle name="Comma 2 7 4" xfId="1335" xr:uid="{1CA50889-FE68-4C96-B330-F065FD8ABC2D}"/>
    <cellStyle name="Comma 2 7 4 2" xfId="5014" xr:uid="{95394342-DCC5-4BA2-A08E-5F31EF4B7B59}"/>
    <cellStyle name="Comma 2 7 4 2 2" xfId="15023" xr:uid="{A4F53229-73ED-4B20-AE86-01F2EC7C7EA1}"/>
    <cellStyle name="Comma 2 7 4 2 2 2" xfId="37235" xr:uid="{8E25CE64-7661-4D6B-851F-8AAD50244F7B}"/>
    <cellStyle name="Comma 2 7 4 2 3" xfId="15024" xr:uid="{479AF065-45C4-4B3F-BF62-B0B823DB933D}"/>
    <cellStyle name="Comma 2 7 4 2 3 2" xfId="37236" xr:uid="{5F0690E9-BD96-49AD-8112-E41B13DB5C6B}"/>
    <cellStyle name="Comma 2 7 4 2 4" xfId="15025" xr:uid="{67138DEE-DF37-4012-81D5-5BF0EB1B8F6E}"/>
    <cellStyle name="Comma 2 7 4 2 4 2" xfId="37237" xr:uid="{FAAA2CDE-643C-438F-ABCB-A8DC3849C34A}"/>
    <cellStyle name="Comma 2 7 4 2 5" xfId="15026" xr:uid="{5A932BFE-A2B0-4F6C-B887-00779DF66425}"/>
    <cellStyle name="Comma 2 7 4 2 5 2" xfId="37238" xr:uid="{487009BF-DF40-4CFA-AFA8-F5FBF0EEEB28}"/>
    <cellStyle name="Comma 2 7 4 2 6" xfId="55101" xr:uid="{38509450-7068-43D9-9335-198752F57EAD}"/>
    <cellStyle name="Comma 2 7 4 2 7" xfId="37234" xr:uid="{42CCD248-F7EE-4CA8-8DE5-9ED39A35F1DD}"/>
    <cellStyle name="Comma 2 7 4 2 8" xfId="15022" xr:uid="{5333C4CA-60A2-4ABB-A001-13827D92DDD5}"/>
    <cellStyle name="Comma 2 7 4 3" xfId="2381" xr:uid="{F2AA84CB-0DEF-4948-BBBA-278A06932436}"/>
    <cellStyle name="Comma 2 7 4 3 2" xfId="15028" xr:uid="{6E678A7C-51B1-4A80-95D5-16D774C5E22B}"/>
    <cellStyle name="Comma 2 7 4 3 2 2" xfId="37240" xr:uid="{56F7FA19-2F29-46FE-8784-074C72C0B669}"/>
    <cellStyle name="Comma 2 7 4 3 3" xfId="15029" xr:uid="{315BEAC0-2B29-4007-99AD-2320C02FA65F}"/>
    <cellStyle name="Comma 2 7 4 3 3 2" xfId="37241" xr:uid="{4E88A842-F9E9-458C-860E-64E1D7F85FAE}"/>
    <cellStyle name="Comma 2 7 4 3 4" xfId="15030" xr:uid="{79D1C6E7-28CD-490F-9E90-049C576D0F60}"/>
    <cellStyle name="Comma 2 7 4 3 4 2" xfId="37242" xr:uid="{2C82D46C-9E18-4AD2-A659-3D60FEA90437}"/>
    <cellStyle name="Comma 2 7 4 3 5" xfId="52469" xr:uid="{87ABBE93-B88F-4DF7-8D5A-873C1027094F}"/>
    <cellStyle name="Comma 2 7 4 3 6" xfId="37239" xr:uid="{2CC90492-C00E-47BD-A125-FFDF0FC31EE9}"/>
    <cellStyle name="Comma 2 7 4 3 7" xfId="15027" xr:uid="{3468482E-8125-46E5-B0A6-A603C825CA33}"/>
    <cellStyle name="Comma 2 7 4 4" xfId="15031" xr:uid="{E7A7B14C-9A6E-47E8-9EB0-BF8DA37B1432}"/>
    <cellStyle name="Comma 2 7 4 4 2" xfId="37243" xr:uid="{896BE19E-5048-4FC1-B857-5223BC35C8AD}"/>
    <cellStyle name="Comma 2 7 4 5" xfId="15032" xr:uid="{98FCFCC4-0E22-4B7F-A1F5-181093ECBB7C}"/>
    <cellStyle name="Comma 2 7 4 5 2" xfId="37244" xr:uid="{BAAFE3F9-FDE2-4B8E-8D23-48C78DBFC654}"/>
    <cellStyle name="Comma 2 7 4 6" xfId="51427" xr:uid="{D3977B3B-86BF-4D82-85F7-3FCC98344851}"/>
    <cellStyle name="Comma 2 7 4 7" xfId="37233" xr:uid="{020C1AC5-446E-4F36-8E6A-0587D22EEBC7}"/>
    <cellStyle name="Comma 2 7 4 8" xfId="15021" xr:uid="{9686F311-27E0-47ED-B379-AF96C497CCDF}"/>
    <cellStyle name="Comma 2 7 5" xfId="3372" xr:uid="{AA39B180-B9FC-4488-AAD4-59EF3AD54F12}"/>
    <cellStyle name="Comma 2 7 5 2" xfId="5381" xr:uid="{C8026106-13FA-46EA-A05B-8657119DBEBF}"/>
    <cellStyle name="Comma 2 7 5 2 2" xfId="15035" xr:uid="{2B93074D-3523-4155-BCAC-BC2DC334A4B4}"/>
    <cellStyle name="Comma 2 7 5 2 2 2" xfId="37247" xr:uid="{9F7E38D0-0EE9-4A57-BFD9-13D215F0F8E5}"/>
    <cellStyle name="Comma 2 7 5 2 3" xfId="15036" xr:uid="{5ACAF7B7-28F2-4A53-A40C-F32FB2C710C2}"/>
    <cellStyle name="Comma 2 7 5 2 3 2" xfId="37248" xr:uid="{D0641685-9058-431D-8D2F-8B8748E6B602}"/>
    <cellStyle name="Comma 2 7 5 2 4" xfId="15037" xr:uid="{D798436F-1F94-4935-A0B7-702589290E64}"/>
    <cellStyle name="Comma 2 7 5 2 4 2" xfId="37249" xr:uid="{627B80B8-20A5-4002-9BC6-FC45B5864E5E}"/>
    <cellStyle name="Comma 2 7 5 2 5" xfId="15038" xr:uid="{1D92D56F-0B64-4C40-BF5A-558404FD4F28}"/>
    <cellStyle name="Comma 2 7 5 2 5 2" xfId="37250" xr:uid="{090A2C46-AA83-404F-A355-027B3197A419}"/>
    <cellStyle name="Comma 2 7 5 2 6" xfId="55468" xr:uid="{F43918B6-7035-48AE-8A6B-804A739DD122}"/>
    <cellStyle name="Comma 2 7 5 2 7" xfId="37246" xr:uid="{A322F0F7-53A1-424E-82DA-027184DAE466}"/>
    <cellStyle name="Comma 2 7 5 2 8" xfId="15034" xr:uid="{4D0883AC-D0D6-4A7B-88C7-C10D9601BF6A}"/>
    <cellStyle name="Comma 2 7 5 3" xfId="15039" xr:uid="{817B64B6-638D-46E1-9DD5-C44888B72C1D}"/>
    <cellStyle name="Comma 2 7 5 3 2" xfId="37251" xr:uid="{0F0FC572-82EA-4D7E-AAD1-1DB140919D84}"/>
    <cellStyle name="Comma 2 7 5 4" xfId="15040" xr:uid="{55F0D222-AEF6-4F22-A9AA-4A8D4FD9CB09}"/>
    <cellStyle name="Comma 2 7 5 4 2" xfId="37252" xr:uid="{90A3CFE6-944D-4107-84FF-DC1E8809DC6E}"/>
    <cellStyle name="Comma 2 7 5 5" xfId="15041" xr:uid="{04290DCC-81F9-44F2-9C45-1C454B056236}"/>
    <cellStyle name="Comma 2 7 5 5 2" xfId="37253" xr:uid="{163E944D-1550-43C5-BFC5-CFB53BA4FFE8}"/>
    <cellStyle name="Comma 2 7 5 6" xfId="15042" xr:uid="{68BF1EFA-9F86-46BB-BE88-A7362DA1C1B2}"/>
    <cellStyle name="Comma 2 7 5 6 2" xfId="37254" xr:uid="{F20B84CB-3A7C-4264-8FF7-51481599CD47}"/>
    <cellStyle name="Comma 2 7 5 7" xfId="53459" xr:uid="{4D834D9E-B1E4-43CD-AFD9-48F8A1DA6C3D}"/>
    <cellStyle name="Comma 2 7 5 8" xfId="37245" xr:uid="{8DD9C45A-CE05-4CC3-B8B3-BD2116260A6F}"/>
    <cellStyle name="Comma 2 7 5 9" xfId="15033" xr:uid="{62AA9CD1-AB23-407C-82B2-B0A920D42B69}"/>
    <cellStyle name="Comma 2 7 6" xfId="3986" xr:uid="{66F06AE0-D0BD-4283-945B-47477F375E5B}"/>
    <cellStyle name="Comma 2 7 6 2" xfId="15044" xr:uid="{73D7DD0B-D798-46B6-B868-C754791EE184}"/>
    <cellStyle name="Comma 2 7 6 2 2" xfId="37256" xr:uid="{11691EE5-1819-4FFE-8B96-5246BBFC2690}"/>
    <cellStyle name="Comma 2 7 6 3" xfId="15045" xr:uid="{511E79AC-1A9C-4774-BC5F-1919B0C82ED9}"/>
    <cellStyle name="Comma 2 7 6 3 2" xfId="37257" xr:uid="{AEF9B0A4-82D3-499A-BAAD-D3C7A1DA80D7}"/>
    <cellStyle name="Comma 2 7 6 4" xfId="15046" xr:uid="{D69A74F4-AC8C-4A3E-AF77-46F968B9EC5A}"/>
    <cellStyle name="Comma 2 7 6 4 2" xfId="37258" xr:uid="{7257BE0D-3196-4BFD-933B-897AAE05F29F}"/>
    <cellStyle name="Comma 2 7 6 5" xfId="15047" xr:uid="{21981ED3-F43B-43C5-8A2B-06D1E8C20323}"/>
    <cellStyle name="Comma 2 7 6 5 2" xfId="37259" xr:uid="{A7144783-3A38-4CD4-B82F-1525A5815308}"/>
    <cellStyle name="Comma 2 7 6 6" xfId="54073" xr:uid="{A3552FFE-EC04-4C7E-B74D-E61D4AF097EA}"/>
    <cellStyle name="Comma 2 7 6 7" xfId="37255" xr:uid="{4BFFFA02-5E92-46DC-AC14-A08B7EEB3BCB}"/>
    <cellStyle name="Comma 2 7 6 8" xfId="15043" xr:uid="{0FA21F40-8AB8-4B16-B50C-850F1F69DE7E}"/>
    <cellStyle name="Comma 2 7 7" xfId="1861" xr:uid="{70A01287-A081-4F81-BF58-49154A4C8A80}"/>
    <cellStyle name="Comma 2 7 7 2" xfId="15049" xr:uid="{2485C3BA-C572-4049-875F-3EF382991BD0}"/>
    <cellStyle name="Comma 2 7 7 2 2" xfId="37261" xr:uid="{6D63E8E7-BA97-42C8-A225-9F5686D302CE}"/>
    <cellStyle name="Comma 2 7 7 3" xfId="15050" xr:uid="{A50E740B-11A3-476D-B6F0-F458FA51A733}"/>
    <cellStyle name="Comma 2 7 7 3 2" xfId="37262" xr:uid="{1316A3E7-9D02-43AF-B1CE-6B40CAD8B211}"/>
    <cellStyle name="Comma 2 7 7 4" xfId="15051" xr:uid="{BCF93EC9-BE86-48A5-B604-547A1EDE2A55}"/>
    <cellStyle name="Comma 2 7 7 4 2" xfId="37263" xr:uid="{415CC92B-E924-4725-B286-A185361BDCD0}"/>
    <cellStyle name="Comma 2 7 7 5" xfId="51950" xr:uid="{7583E019-3614-4807-B9DF-5B259C3BD8B2}"/>
    <cellStyle name="Comma 2 7 7 6" xfId="37260" xr:uid="{E72BCA61-E3EF-47A4-AAF7-6BA7E4708C01}"/>
    <cellStyle name="Comma 2 7 7 7" xfId="15048" xr:uid="{36A64753-7F3E-4C7D-B4E2-BF272DC78B3D}"/>
    <cellStyle name="Comma 2 7 8" xfId="15052" xr:uid="{283298AE-79F7-436E-ADFC-11559089FFD8}"/>
    <cellStyle name="Comma 2 7 8 2" xfId="37264" xr:uid="{CE721CAD-53EB-407B-9DFB-E7A0607E39A3}"/>
    <cellStyle name="Comma 2 7 9" xfId="15053" xr:uid="{5DCF6685-4738-49F3-8343-E6EC03A1CD71}"/>
    <cellStyle name="Comma 2 7 9 2" xfId="37265" xr:uid="{E0A03121-331A-4012-9391-04DCBD732EF2}"/>
    <cellStyle name="Comma 2 8" xfId="461" xr:uid="{8476658A-7015-4976-831C-9CB88AABCEF1}"/>
    <cellStyle name="Comma 2 8 10" xfId="37266" xr:uid="{3A31744C-2D99-4138-BB2B-F14E6251E043}"/>
    <cellStyle name="Comma 2 8 11" xfId="15054" xr:uid="{3D7C25DC-8DD8-452C-8D9A-CCE437786959}"/>
    <cellStyle name="Comma 2 8 2" xfId="966" xr:uid="{F55E2D2D-DAAB-4A1E-92D4-E2C91C13AF22}"/>
    <cellStyle name="Comma 2 8 2 2" xfId="4669" xr:uid="{7F81EB33-6DB0-4897-BB55-E38854C2B1B8}"/>
    <cellStyle name="Comma 2 8 2 2 2" xfId="15057" xr:uid="{19FBA57B-6F64-4157-B153-B5758217EEFB}"/>
    <cellStyle name="Comma 2 8 2 2 2 2" xfId="37269" xr:uid="{7E17CB13-930F-405C-A2F7-A22745074DB7}"/>
    <cellStyle name="Comma 2 8 2 2 3" xfId="15058" xr:uid="{E840B97E-07C7-46EF-A9C7-B1DDB595FEEC}"/>
    <cellStyle name="Comma 2 8 2 2 3 2" xfId="37270" xr:uid="{F01DD332-0E6C-4DBA-980C-FAC29C42AF41}"/>
    <cellStyle name="Comma 2 8 2 2 4" xfId="15059" xr:uid="{BA5DBC42-783E-4E13-A609-DF937438B132}"/>
    <cellStyle name="Comma 2 8 2 2 4 2" xfId="37271" xr:uid="{B436ABFD-EC4B-427C-8656-029766AF90BF}"/>
    <cellStyle name="Comma 2 8 2 2 5" xfId="15060" xr:uid="{019A7EA3-02E2-41B6-B17D-4102BFF62527}"/>
    <cellStyle name="Comma 2 8 2 2 5 2" xfId="37272" xr:uid="{423FB145-6D98-4471-98A8-D2755008F593}"/>
    <cellStyle name="Comma 2 8 2 2 6" xfId="54756" xr:uid="{CE5EA00F-C62E-419D-8913-0607819E129C}"/>
    <cellStyle name="Comma 2 8 2 2 7" xfId="37268" xr:uid="{19574897-9D71-4E4E-9B67-34EB7C5FDDE7}"/>
    <cellStyle name="Comma 2 8 2 2 8" xfId="15056" xr:uid="{BF6318B1-898C-4A40-8529-601EDDD573A4}"/>
    <cellStyle name="Comma 2 8 2 3" xfId="3004" xr:uid="{ED6103C2-7C61-4855-8563-4F8BB2929B8F}"/>
    <cellStyle name="Comma 2 8 2 3 2" xfId="15062" xr:uid="{F8383803-CC40-48F9-8F48-CF41994592AB}"/>
    <cellStyle name="Comma 2 8 2 3 2 2" xfId="37274" xr:uid="{FA1CE6A1-700E-4187-8FBF-CB766A9FB3E3}"/>
    <cellStyle name="Comma 2 8 2 3 3" xfId="15063" xr:uid="{4E001B99-79EF-4710-A9F4-464D97062192}"/>
    <cellStyle name="Comma 2 8 2 3 3 2" xfId="37275" xr:uid="{58CC66C2-F6FB-4146-B7D6-18D5D76B0C39}"/>
    <cellStyle name="Comma 2 8 2 3 4" xfId="15064" xr:uid="{E9C7874E-9FE4-466C-9C38-8FB2BBBE9C0B}"/>
    <cellStyle name="Comma 2 8 2 3 4 2" xfId="37276" xr:uid="{FDED6C4F-D53F-42F0-94DB-2EDC6750A1CB}"/>
    <cellStyle name="Comma 2 8 2 3 5" xfId="53091" xr:uid="{4D6D666D-B1FB-4B37-9462-F57F52BD6225}"/>
    <cellStyle name="Comma 2 8 2 3 6" xfId="37273" xr:uid="{A3D10F83-900D-4A58-ACC6-59326AE7CE3F}"/>
    <cellStyle name="Comma 2 8 2 3 7" xfId="15061" xr:uid="{AE22E21B-6BEE-48CC-9664-EB619D1DDE06}"/>
    <cellStyle name="Comma 2 8 2 4" xfId="15065" xr:uid="{642AC3FE-6163-4207-921D-4E36905BE74A}"/>
    <cellStyle name="Comma 2 8 2 4 2" xfId="37277" xr:uid="{1F47D697-2304-4129-B7F0-63FBDDDD05E7}"/>
    <cellStyle name="Comma 2 8 2 5" xfId="15066" xr:uid="{A21B13A7-91D1-4F48-A869-498E3915CB42}"/>
    <cellStyle name="Comma 2 8 2 5 2" xfId="37278" xr:uid="{C8E103E6-13DD-43F5-931C-971CFB063FB7}"/>
    <cellStyle name="Comma 2 8 2 6" xfId="51058" xr:uid="{15EF473C-9E4E-429E-90A4-9BD6368E7DAB}"/>
    <cellStyle name="Comma 2 8 2 7" xfId="37267" xr:uid="{8AFCD2D4-386C-42C9-B232-7D195A00EAE9}"/>
    <cellStyle name="Comma 2 8 2 8" xfId="15055" xr:uid="{565AF434-722F-4EF5-B203-BFF262447AC9}"/>
    <cellStyle name="Comma 2 8 3" xfId="1460" xr:uid="{41ED56E4-4278-4402-90C4-41F7CB592D6C}"/>
    <cellStyle name="Comma 2 8 3 2" xfId="5105" xr:uid="{5376CA4F-DDB4-4FC8-905E-ECCD55A26086}"/>
    <cellStyle name="Comma 2 8 3 2 2" xfId="15069" xr:uid="{2C440338-7DFB-4CF7-AD08-F00443BB713A}"/>
    <cellStyle name="Comma 2 8 3 2 2 2" xfId="37281" xr:uid="{CFC4BDB2-2276-406A-81DB-7EDDB2FA9896}"/>
    <cellStyle name="Comma 2 8 3 2 3" xfId="15070" xr:uid="{6ACA1C91-44AB-4C71-99F4-D4E0FF4D4C8F}"/>
    <cellStyle name="Comma 2 8 3 2 3 2" xfId="37282" xr:uid="{0B9A92DD-EB4A-4AF4-B61A-09055138E4E5}"/>
    <cellStyle name="Comma 2 8 3 2 4" xfId="15071" xr:uid="{8675A8FA-36C7-458B-809D-51220D9EB34C}"/>
    <cellStyle name="Comma 2 8 3 2 4 2" xfId="37283" xr:uid="{D9937E65-D643-40B6-B517-481B188F5DDC}"/>
    <cellStyle name="Comma 2 8 3 2 5" xfId="15072" xr:uid="{DA4951C6-5FC8-414C-BB2D-863687C5C270}"/>
    <cellStyle name="Comma 2 8 3 2 5 2" xfId="37284" xr:uid="{8B07DACA-2AA2-4270-B61C-F8A45536A6B5}"/>
    <cellStyle name="Comma 2 8 3 2 6" xfId="55192" xr:uid="{57EDF6DA-A750-4A0E-B710-64F0B530A4A6}"/>
    <cellStyle name="Comma 2 8 3 2 7" xfId="37280" xr:uid="{CF599E06-C872-455F-A1AC-BF70E03E1771}"/>
    <cellStyle name="Comma 2 8 3 2 8" xfId="15068" xr:uid="{B9418B65-13EB-480E-B263-4A001A60A55D}"/>
    <cellStyle name="Comma 2 8 3 3" xfId="2507" xr:uid="{619D7B43-5079-4160-A3B5-1B59F2281FF8}"/>
    <cellStyle name="Comma 2 8 3 3 2" xfId="15074" xr:uid="{ADE780C2-144D-47CF-807E-C43AFF787622}"/>
    <cellStyle name="Comma 2 8 3 3 2 2" xfId="37286" xr:uid="{D607C180-3545-4259-8827-984EAC2B46FD}"/>
    <cellStyle name="Comma 2 8 3 3 3" xfId="15075" xr:uid="{9082CBDF-42B9-4605-839D-D938E3ED1DC2}"/>
    <cellStyle name="Comma 2 8 3 3 3 2" xfId="37287" xr:uid="{0BABD09F-6166-48B9-9A2A-864A053AF0F1}"/>
    <cellStyle name="Comma 2 8 3 3 4" xfId="15076" xr:uid="{5E476673-B7DA-4E52-BD7F-39FA7A334D89}"/>
    <cellStyle name="Comma 2 8 3 3 4 2" xfId="37288" xr:uid="{85D82F57-7029-404A-8DE2-1DB12DB9E49C}"/>
    <cellStyle name="Comma 2 8 3 3 5" xfId="52595" xr:uid="{5A39F9C6-B24C-4678-AF8A-8A5982030BB1}"/>
    <cellStyle name="Comma 2 8 3 3 6" xfId="37285" xr:uid="{77A4581C-2317-4F15-A3BE-E3C1EC0BD53B}"/>
    <cellStyle name="Comma 2 8 3 3 7" xfId="15073" xr:uid="{43CF0378-3CE4-4BDB-BEB0-BA6762D4A292}"/>
    <cellStyle name="Comma 2 8 3 4" xfId="15077" xr:uid="{A137A98C-365A-4554-BF6B-AB3F4870CCF2}"/>
    <cellStyle name="Comma 2 8 3 4 2" xfId="37289" xr:uid="{20426864-6E4C-4653-8D72-40CEF8A776CC}"/>
    <cellStyle name="Comma 2 8 3 5" xfId="15078" xr:uid="{DFB28888-084A-4256-9FB0-A5178A343DC3}"/>
    <cellStyle name="Comma 2 8 3 5 2" xfId="37290" xr:uid="{7B967B88-6671-4A5C-B9F2-FCC4144B3B9A}"/>
    <cellStyle name="Comma 2 8 3 6" xfId="51552" xr:uid="{D7B759F0-8BE0-403E-B8B0-BB0467B32942}"/>
    <cellStyle name="Comma 2 8 3 7" xfId="37279" xr:uid="{F2DEF045-7CF2-482B-9542-441201B70608}"/>
    <cellStyle name="Comma 2 8 3 8" xfId="15067" xr:uid="{27664F75-E28E-4681-B12A-524A52863508}"/>
    <cellStyle name="Comma 2 8 4" xfId="3499" xr:uid="{0C7E9939-96B1-4A59-BCCD-A9BB269F42E4}"/>
    <cellStyle name="Comma 2 8 4 2" xfId="5473" xr:uid="{E83A201F-5708-461D-B84D-DFA5D146B89C}"/>
    <cellStyle name="Comma 2 8 4 2 2" xfId="15081" xr:uid="{8537BD32-FBDD-4CB4-A388-0FC2965A62A7}"/>
    <cellStyle name="Comma 2 8 4 2 2 2" xfId="37293" xr:uid="{1EE9D2BD-A727-4137-99B1-4DA1ABAD18C3}"/>
    <cellStyle name="Comma 2 8 4 2 3" xfId="15082" xr:uid="{07CA5DA1-02E5-455B-ADD4-5324CA46251F}"/>
    <cellStyle name="Comma 2 8 4 2 3 2" xfId="37294" xr:uid="{FC5BB2FF-2B3D-49E3-8143-6D60B433CE01}"/>
    <cellStyle name="Comma 2 8 4 2 4" xfId="15083" xr:uid="{F3DD2FB4-FD0A-485D-821E-875165DF4996}"/>
    <cellStyle name="Comma 2 8 4 2 4 2" xfId="37295" xr:uid="{0ED2A14C-890D-4AB0-B45A-436BCCD644C6}"/>
    <cellStyle name="Comma 2 8 4 2 5" xfId="15084" xr:uid="{2B95CB94-7F1F-422A-B8D1-EA4D1AD7111B}"/>
    <cellStyle name="Comma 2 8 4 2 5 2" xfId="37296" xr:uid="{51258F6C-C217-4E4C-A2CC-4B9DD47CF985}"/>
    <cellStyle name="Comma 2 8 4 2 6" xfId="55560" xr:uid="{F03F4FBB-F421-45DB-9AF3-F523924AC8E1}"/>
    <cellStyle name="Comma 2 8 4 2 7" xfId="37292" xr:uid="{E003CEAA-FAD3-4F0A-BDAD-BF13E3FB6BE6}"/>
    <cellStyle name="Comma 2 8 4 2 8" xfId="15080" xr:uid="{9A8563B4-81A8-41F2-819E-297548A0BE54}"/>
    <cellStyle name="Comma 2 8 4 3" xfId="15085" xr:uid="{498DD7C8-CB74-43A4-9F6A-748C37F9219B}"/>
    <cellStyle name="Comma 2 8 4 3 2" xfId="37297" xr:uid="{0385E90F-23C8-4AC0-8940-53DEED7CD9FE}"/>
    <cellStyle name="Comma 2 8 4 4" xfId="15086" xr:uid="{D888C858-3E67-4FCD-9981-A6C0F0369E16}"/>
    <cellStyle name="Comma 2 8 4 4 2" xfId="37298" xr:uid="{3F886CCE-E681-4C83-B563-3943A57B3946}"/>
    <cellStyle name="Comma 2 8 4 5" xfId="15087" xr:uid="{77737B6C-7640-42CA-A805-270790EF98A7}"/>
    <cellStyle name="Comma 2 8 4 5 2" xfId="37299" xr:uid="{14383F06-5931-43C1-A597-A1FF3D339EBE}"/>
    <cellStyle name="Comma 2 8 4 6" xfId="15088" xr:uid="{2E2E95A5-93CB-473E-B6CF-72613F517AA3}"/>
    <cellStyle name="Comma 2 8 4 6 2" xfId="37300" xr:uid="{212C2D8A-0618-49B8-AB3D-28F896CD0D6C}"/>
    <cellStyle name="Comma 2 8 4 7" xfId="53586" xr:uid="{DCB03FE8-4047-40AB-A96D-044469917822}"/>
    <cellStyle name="Comma 2 8 4 8" xfId="37291" xr:uid="{BA629492-D22E-4E72-BD26-2CB9B9F7CBF8}"/>
    <cellStyle name="Comma 2 8 4 9" xfId="15079" xr:uid="{81B214EA-C1BA-4170-A155-1F18845EEEBF}"/>
    <cellStyle name="Comma 2 8 5" xfId="4172" xr:uid="{9F55C186-6BA1-4768-8454-907EDB609210}"/>
    <cellStyle name="Comma 2 8 5 2" xfId="15090" xr:uid="{D6AA6262-1996-4DC9-8E46-0B43CADF3DFB}"/>
    <cellStyle name="Comma 2 8 5 2 2" xfId="37302" xr:uid="{00E1C1DC-9DD7-4897-9711-A38AB74586D0}"/>
    <cellStyle name="Comma 2 8 5 3" xfId="15091" xr:uid="{AB94EFF8-ECE9-4C3B-989B-2645A98E7205}"/>
    <cellStyle name="Comma 2 8 5 3 2" xfId="37303" xr:uid="{1BE2B857-109A-4A5B-97A1-EF9B1060494E}"/>
    <cellStyle name="Comma 2 8 5 4" xfId="15092" xr:uid="{EDD66323-553C-4606-80EE-379FB8382F4F}"/>
    <cellStyle name="Comma 2 8 5 4 2" xfId="37304" xr:uid="{1859583E-54BF-4069-92A6-29D4A1F79181}"/>
    <cellStyle name="Comma 2 8 5 5" xfId="15093" xr:uid="{7A959A8E-7171-45B4-BC41-335E2C2F47D3}"/>
    <cellStyle name="Comma 2 8 5 5 2" xfId="37305" xr:uid="{004E0ED7-6890-4969-8C94-3CA895CBB3F1}"/>
    <cellStyle name="Comma 2 8 5 6" xfId="54259" xr:uid="{5CABDB9F-70C2-4132-BDC0-1B2663BA11D4}"/>
    <cellStyle name="Comma 2 8 5 7" xfId="37301" xr:uid="{4751C828-6C6A-4262-B6DD-A3E1BED99566}"/>
    <cellStyle name="Comma 2 8 5 8" xfId="15089" xr:uid="{4B1B1A2C-EB28-4AF7-92AA-CFBC50E6136E}"/>
    <cellStyle name="Comma 2 8 6" xfId="1986" xr:uid="{960FB676-58A6-4570-AC47-17F749A88ED4}"/>
    <cellStyle name="Comma 2 8 6 2" xfId="15095" xr:uid="{D06B5CE4-683D-487C-A8E9-7FFE82505183}"/>
    <cellStyle name="Comma 2 8 6 2 2" xfId="37307" xr:uid="{F02FD9A8-B50C-40DD-9EC5-47E50EC60A45}"/>
    <cellStyle name="Comma 2 8 6 3" xfId="15096" xr:uid="{68F5F4C4-272D-4F69-887B-AD5309ED3E16}"/>
    <cellStyle name="Comma 2 8 6 3 2" xfId="37308" xr:uid="{E3055C07-C7A3-4EE2-93DB-2F1B46B4036A}"/>
    <cellStyle name="Comma 2 8 6 4" xfId="15097" xr:uid="{7361C31B-1EBF-4475-9111-4950B94F9622}"/>
    <cellStyle name="Comma 2 8 6 4 2" xfId="37309" xr:uid="{E9976657-5D18-42DE-81BB-8DDD9AA45E36}"/>
    <cellStyle name="Comma 2 8 6 5" xfId="52075" xr:uid="{55F55262-671A-4928-9DE6-731E5082A9E0}"/>
    <cellStyle name="Comma 2 8 6 6" xfId="37306" xr:uid="{1BC80B75-6D05-4C29-843C-5BE34D2B77BB}"/>
    <cellStyle name="Comma 2 8 6 7" xfId="15094" xr:uid="{0D473BDC-9D13-4C4A-85B3-207016F8F492}"/>
    <cellStyle name="Comma 2 8 7" xfId="15098" xr:uid="{EE15FB48-BF1D-462C-B5B6-F9452EA5612C}"/>
    <cellStyle name="Comma 2 8 7 2" xfId="37310" xr:uid="{12B34474-A65D-4EA0-83C4-B64EBF69128C}"/>
    <cellStyle name="Comma 2 8 8" xfId="15099" xr:uid="{A98043DC-5BF1-4DD8-8A92-39EB355964C9}"/>
    <cellStyle name="Comma 2 8 8 2" xfId="37311" xr:uid="{22B53A1D-58C7-444E-A576-A268533B5E25}"/>
    <cellStyle name="Comma 2 8 9" xfId="50555" xr:uid="{559158BA-56D2-469A-BE1C-DBF9A7384173}"/>
    <cellStyle name="Comma 2 9" xfId="718" xr:uid="{CD918F72-C10D-484B-B9E7-10C3F1739F96}"/>
    <cellStyle name="Comma 2 9 2" xfId="4421" xr:uid="{090C7F33-5821-4FE7-9DE8-F673CC737028}"/>
    <cellStyle name="Comma 2 9 2 2" xfId="15102" xr:uid="{E6A8EBE5-8C78-4E52-87C1-B4B0EA97E4C8}"/>
    <cellStyle name="Comma 2 9 2 2 2" xfId="37314" xr:uid="{F6DE103B-AE76-4819-B3BD-23618B5AD7CD}"/>
    <cellStyle name="Comma 2 9 2 3" xfId="15103" xr:uid="{7DCE38B7-D6B0-45B9-BE7E-92D1EE7C98F2}"/>
    <cellStyle name="Comma 2 9 2 3 2" xfId="37315" xr:uid="{8BE678C5-DBD4-4E92-8E3B-DF30E106D05E}"/>
    <cellStyle name="Comma 2 9 2 4" xfId="15104" xr:uid="{13A4D8AF-877C-4531-BFAD-88B1379512C7}"/>
    <cellStyle name="Comma 2 9 2 4 2" xfId="37316" xr:uid="{F5CFDEDC-1153-46F8-AA99-93AAEBAD40CE}"/>
    <cellStyle name="Comma 2 9 2 5" xfId="15105" xr:uid="{07EA5B0F-65E9-405E-A4C4-E3C196890E8E}"/>
    <cellStyle name="Comma 2 9 2 5 2" xfId="37317" xr:uid="{384CD0C6-B90E-480D-B36D-43B7ECAB62E4}"/>
    <cellStyle name="Comma 2 9 2 6" xfId="54508" xr:uid="{841D77C7-12AB-4829-85CA-E37E5661BF3C}"/>
    <cellStyle name="Comma 2 9 2 7" xfId="37313" xr:uid="{D0439AD1-BB1E-4EED-8C6A-A9748FBA3032}"/>
    <cellStyle name="Comma 2 9 2 8" xfId="15101" xr:uid="{08721145-C5DB-4441-BDC6-298C834A0CBA}"/>
    <cellStyle name="Comma 2 9 3" xfId="2756" xr:uid="{AD343C0E-2515-4559-9490-08433A92777D}"/>
    <cellStyle name="Comma 2 9 3 2" xfId="15107" xr:uid="{1D83B485-6237-413F-BB00-3D63D36D4E39}"/>
    <cellStyle name="Comma 2 9 3 2 2" xfId="37319" xr:uid="{41DD210F-B73D-4501-B067-9E067060C560}"/>
    <cellStyle name="Comma 2 9 3 3" xfId="15108" xr:uid="{26A6CC13-52E3-4EF5-99BB-F33877958662}"/>
    <cellStyle name="Comma 2 9 3 3 2" xfId="37320" xr:uid="{A72844B6-36E7-46AF-9838-76550D8E81BF}"/>
    <cellStyle name="Comma 2 9 3 4" xfId="15109" xr:uid="{5FDCE48F-A4DA-478C-8B5E-7AA2E87580F1}"/>
    <cellStyle name="Comma 2 9 3 4 2" xfId="37321" xr:uid="{86271654-9381-4CF1-BD8B-10D0E2DEE646}"/>
    <cellStyle name="Comma 2 9 3 5" xfId="52843" xr:uid="{DD1B4D1C-5CB9-40BA-BA06-2913298F2821}"/>
    <cellStyle name="Comma 2 9 3 6" xfId="37318" xr:uid="{F516412D-07B5-40EA-B919-81D940AA698D}"/>
    <cellStyle name="Comma 2 9 3 7" xfId="15106" xr:uid="{71DBA503-AB36-443E-9518-DECEB3CB3CB9}"/>
    <cellStyle name="Comma 2 9 4" xfId="15110" xr:uid="{E6142C6B-94B4-40B2-8014-2F1023A6258F}"/>
    <cellStyle name="Comma 2 9 4 2" xfId="37322" xr:uid="{2AB4DB2E-AF85-4170-B727-1C3097D7BCC8}"/>
    <cellStyle name="Comma 2 9 5" xfId="15111" xr:uid="{7800D5AD-809A-44E3-AAAF-8411008B5165}"/>
    <cellStyle name="Comma 2 9 5 2" xfId="37323" xr:uid="{FD1A1089-6C89-493B-9A5E-398BE09C33F6}"/>
    <cellStyle name="Comma 2 9 6" xfId="50810" xr:uid="{8EB7E3C4-29A1-414C-B0D8-434E56996B0B}"/>
    <cellStyle name="Comma 2 9 7" xfId="37312" xr:uid="{62257278-5349-404C-9A12-9529C6B467BC}"/>
    <cellStyle name="Comma 2 9 8" xfId="15100" xr:uid="{EFE25631-CEC6-4123-B565-23B7E5E59612}"/>
    <cellStyle name="Comma 20" xfId="125" xr:uid="{C9ED6878-EBD6-4054-86E4-3C7D628778DA}"/>
    <cellStyle name="Comma 20 10" xfId="37324" xr:uid="{57D32F42-53AF-47B8-95CC-337B88F9185D}"/>
    <cellStyle name="Comma 20 2" xfId="230" xr:uid="{96C4C78C-AF86-4933-8CB3-AB6B82A2056B}"/>
    <cellStyle name="Comma 20 2 10" xfId="15112" xr:uid="{36DE81D8-6C89-4D54-A323-49A5DAFE0C2C}"/>
    <cellStyle name="Comma 20 2 10 2" xfId="37326" xr:uid="{9E9B3DAF-2553-4281-97DD-5EAA1A5F700A}"/>
    <cellStyle name="Comma 20 2 11" xfId="50326" xr:uid="{F2E4DB9A-9057-441D-8AA7-822AAC9E0D56}"/>
    <cellStyle name="Comma 20 2 12" xfId="37325" xr:uid="{39FCEE91-725E-49CA-8646-94924C9E97BD}"/>
    <cellStyle name="Comma 20 2 2" xfId="415" xr:uid="{B6CF5F14-99F0-4871-95DD-EB6E97FD091A}"/>
    <cellStyle name="Comma 20 2 2 10" xfId="50511" xr:uid="{FF1405F1-0A13-45F4-AC77-30FD1FBC6182}"/>
    <cellStyle name="Comma 20 2 2 11" xfId="37327" xr:uid="{46B6E884-3992-42FE-847D-3789AF476300}"/>
    <cellStyle name="Comma 20 2 2 2" xfId="677" xr:uid="{C25D0DEF-7C40-4C04-B9EB-83ED45AC2B64}"/>
    <cellStyle name="Comma 20 2 2 2 10" xfId="37328" xr:uid="{B24DE668-EFC0-4314-82D4-EF32BD0E4965}"/>
    <cellStyle name="Comma 20 2 2 2 2" xfId="1182" xr:uid="{5FC30446-06C1-41B4-9E7F-F182A1C5BEA8}"/>
    <cellStyle name="Comma 20 2 2 2 2 2" xfId="4885" xr:uid="{F9B68C5B-20C5-45B3-BC2C-68FCF0C96DFB}"/>
    <cellStyle name="Comma 20 2 2 2 2 2 2" xfId="15113" xr:uid="{FF63EA33-7C0A-481B-96CB-D59BB32BA15D}"/>
    <cellStyle name="Comma 20 2 2 2 2 2 2 2" xfId="37331" xr:uid="{6FB38CD4-0687-4ACD-A541-9EADE57A1D60}"/>
    <cellStyle name="Comma 20 2 2 2 2 2 3" xfId="15114" xr:uid="{A446B9E9-EAB7-452F-B522-65CA345FA1D9}"/>
    <cellStyle name="Comma 20 2 2 2 2 2 3 2" xfId="37332" xr:uid="{C8A5549B-14BE-48DF-B032-CDFB4E9A8DA1}"/>
    <cellStyle name="Comma 20 2 2 2 2 2 4" xfId="15115" xr:uid="{4B22B7E0-08EE-479D-826D-1E3C091AB537}"/>
    <cellStyle name="Comma 20 2 2 2 2 2 4 2" xfId="37333" xr:uid="{59B3F936-17C1-414D-B3BB-5F0544E02A3B}"/>
    <cellStyle name="Comma 20 2 2 2 2 2 5" xfId="54972" xr:uid="{6997108F-A7EA-432A-BB80-C192E2D46BE5}"/>
    <cellStyle name="Comma 20 2 2 2 2 2 6" xfId="37330" xr:uid="{5DE338D6-9C56-45F0-9A7E-AA6C025EDF74}"/>
    <cellStyle name="Comma 20 2 2 2 2 3" xfId="3220" xr:uid="{23763A28-7E0C-4042-9BA5-979A9B3DC7B2}"/>
    <cellStyle name="Comma 20 2 2 2 2 3 2" xfId="15117" xr:uid="{0199377F-84E6-49A2-AB62-7D4E835D9A6A}"/>
    <cellStyle name="Comma 20 2 2 2 2 3 2 2" xfId="37335" xr:uid="{F86784DD-CAB3-4A25-8D1D-533E31F764C4}"/>
    <cellStyle name="Comma 20 2 2 2 2 3 3" xfId="15118" xr:uid="{9228FDF8-551A-4A26-B9AD-54EDB56C892D}"/>
    <cellStyle name="Comma 20 2 2 2 2 3 3 2" xfId="37336" xr:uid="{A7AE12BB-DA4F-4D0F-B833-BAECAD6FEEDE}"/>
    <cellStyle name="Comma 20 2 2 2 2 3 4" xfId="15119" xr:uid="{06F2F36A-08E9-4901-84E3-4CB2EE9FD0FE}"/>
    <cellStyle name="Comma 20 2 2 2 2 3 4 2" xfId="37337" xr:uid="{1E253F82-F56F-488C-9A6A-343F9DC8ADC4}"/>
    <cellStyle name="Comma 20 2 2 2 2 3 5" xfId="53307" xr:uid="{669F26AE-47F6-4EBB-B29B-0BB5CA1D33FA}"/>
    <cellStyle name="Comma 20 2 2 2 2 3 6" xfId="37334" xr:uid="{ED59F81D-1808-45C0-8BBC-42D83A861EB3}"/>
    <cellStyle name="Comma 20 2 2 2 2 3 7" xfId="15116" xr:uid="{4AA7E2BB-634A-46BC-BE7B-C31CB189C147}"/>
    <cellStyle name="Comma 20 2 2 2 2 4" xfId="15120" xr:uid="{C2DA7795-5CF4-4530-A7B8-3D7568A0ADEF}"/>
    <cellStyle name="Comma 20 2 2 2 2 4 2" xfId="37338" xr:uid="{3CE675F1-55FB-414E-BECD-E104AEA2FF06}"/>
    <cellStyle name="Comma 20 2 2 2 2 5" xfId="15121" xr:uid="{BABF3F2F-0F94-4275-9AED-34E195450E8A}"/>
    <cellStyle name="Comma 20 2 2 2 2 5 2" xfId="37339" xr:uid="{480E288F-1BD8-4F04-AA1D-F548A3F06936}"/>
    <cellStyle name="Comma 20 2 2 2 2 6" xfId="51274" xr:uid="{0D0AAB09-364E-4BDC-B1D1-3BF6B71CD41A}"/>
    <cellStyle name="Comma 20 2 2 2 2 7" xfId="37329" xr:uid="{CEC58441-EEEC-452F-BED1-6D17C1C9DB64}"/>
    <cellStyle name="Comma 20 2 2 2 3" xfId="1676" xr:uid="{38A37DEA-C093-47FA-B7E5-AD0B28F886FC}"/>
    <cellStyle name="Comma 20 2 2 2 3 2" xfId="2723" xr:uid="{028A2B27-31C2-433B-BE9E-593596EF3524}"/>
    <cellStyle name="Comma 20 2 2 2 3 2 2" xfId="15123" xr:uid="{49C3B2DC-E3C9-4827-B64A-3C1F47614A5A}"/>
    <cellStyle name="Comma 20 2 2 2 3 2 2 2" xfId="37342" xr:uid="{189AF903-50F4-4374-B6C8-258F46BBFD35}"/>
    <cellStyle name="Comma 20 2 2 2 3 2 3" xfId="15124" xr:uid="{2F1B158E-A116-4DD3-8C2D-73EDE1817C9B}"/>
    <cellStyle name="Comma 20 2 2 2 3 2 3 2" xfId="37343" xr:uid="{00D7AC3A-AE91-4030-BE70-137052F8ECB6}"/>
    <cellStyle name="Comma 20 2 2 2 3 2 4" xfId="15125" xr:uid="{FA1488C4-E8F5-40A3-9232-4023B40F4E3E}"/>
    <cellStyle name="Comma 20 2 2 2 3 2 4 2" xfId="37344" xr:uid="{370C5652-2CD8-40C9-ABA6-C26A3D0DCB69}"/>
    <cellStyle name="Comma 20 2 2 2 3 2 5" xfId="52811" xr:uid="{E9C6D6C4-77A9-4EAF-8611-A184109BC3C4}"/>
    <cellStyle name="Comma 20 2 2 2 3 2 6" xfId="37341" xr:uid="{67D4AD66-E3A4-4C2B-B7BF-54F46E02C437}"/>
    <cellStyle name="Comma 20 2 2 2 3 2 7" xfId="15122" xr:uid="{8B536378-BE87-4E08-A38E-5679626D2A32}"/>
    <cellStyle name="Comma 20 2 2 2 3 3" xfId="15126" xr:uid="{3BB3E7C5-5C5B-4EAD-9F11-4D44290DBF0E}"/>
    <cellStyle name="Comma 20 2 2 2 3 3 2" xfId="37345" xr:uid="{C7FD24AD-7253-48A2-A6DD-FD79DBA7D9B5}"/>
    <cellStyle name="Comma 20 2 2 2 3 4" xfId="15127" xr:uid="{0079389E-D6B9-4C63-9C55-F2F4B401D892}"/>
    <cellStyle name="Comma 20 2 2 2 3 4 2" xfId="37346" xr:uid="{EBC7A90F-5154-4B78-A8EA-07EA0C14BEC1}"/>
    <cellStyle name="Comma 20 2 2 2 3 5" xfId="51768" xr:uid="{16FCFB2C-1A65-4DD3-9693-4DF1FC50FEB4}"/>
    <cellStyle name="Comma 20 2 2 2 3 6" xfId="37340" xr:uid="{980B12FD-856B-46D8-A34E-1BC87C1A05F5}"/>
    <cellStyle name="Comma 20 2 2 2 4" xfId="3715" xr:uid="{F20FB392-8668-4154-8B7A-B0FC98F11469}"/>
    <cellStyle name="Comma 20 2 2 2 4 2" xfId="15128" xr:uid="{F5687ECA-424A-48B7-AC80-3CDDB384C38E}"/>
    <cellStyle name="Comma 20 2 2 2 4 2 2" xfId="37348" xr:uid="{B4DB0098-51C1-4953-9C0A-3116B369EAB1}"/>
    <cellStyle name="Comma 20 2 2 2 4 3" xfId="15129" xr:uid="{0B4C533D-8A5B-48D6-A066-6243A432ADCF}"/>
    <cellStyle name="Comma 20 2 2 2 4 3 2" xfId="37349" xr:uid="{9C6D88C8-16B9-4EBB-9FA7-7C07D914A9A2}"/>
    <cellStyle name="Comma 20 2 2 2 4 4" xfId="15130" xr:uid="{B6C1B09F-AC58-4998-9C5F-273800CECD79}"/>
    <cellStyle name="Comma 20 2 2 2 4 4 2" xfId="37350" xr:uid="{DDA4D27B-A122-4BC0-B64E-D25698F289C1}"/>
    <cellStyle name="Comma 20 2 2 2 4 5" xfId="53802" xr:uid="{98C58A72-458D-4D69-8424-CC91832FC89C}"/>
    <cellStyle name="Comma 20 2 2 2 4 6" xfId="37347" xr:uid="{31E49AAF-1E28-4AD6-9495-90CD90CA8328}"/>
    <cellStyle name="Comma 20 2 2 2 5" xfId="4388" xr:uid="{9A50DE84-1B6B-402F-95F2-AD9A4EE02A72}"/>
    <cellStyle name="Comma 20 2 2 2 5 2" xfId="15131" xr:uid="{BFA5A31D-E6B9-40DB-A8D5-8D3266AAC6E3}"/>
    <cellStyle name="Comma 20 2 2 2 5 2 2" xfId="37352" xr:uid="{78AE7439-8F0B-4465-B4B0-29BF694E693F}"/>
    <cellStyle name="Comma 20 2 2 2 5 3" xfId="15132" xr:uid="{387F23EB-EB62-4FF1-BB9E-391869B57683}"/>
    <cellStyle name="Comma 20 2 2 2 5 3 2" xfId="37353" xr:uid="{78DD1DEC-4E9C-4FB6-ABD5-51B8279BFED5}"/>
    <cellStyle name="Comma 20 2 2 2 5 4" xfId="15133" xr:uid="{3C3CEB2F-46AE-46EB-B169-922B47CE040B}"/>
    <cellStyle name="Comma 20 2 2 2 5 4 2" xfId="37354" xr:uid="{ECA1E068-95D1-4331-BB28-7C3627A375D3}"/>
    <cellStyle name="Comma 20 2 2 2 5 5" xfId="54475" xr:uid="{98F6A052-7EDE-4A7C-8193-1C4F2DC72824}"/>
    <cellStyle name="Comma 20 2 2 2 5 6" xfId="37351" xr:uid="{B9711A3E-55C3-42EF-9F09-EB7B32331C21}"/>
    <cellStyle name="Comma 20 2 2 2 6" xfId="2202" xr:uid="{87BCFADB-B902-4176-A585-646B273E76AD}"/>
    <cellStyle name="Comma 20 2 2 2 6 2" xfId="15135" xr:uid="{12769EB6-4C23-4AF0-B17F-B9BF076069AB}"/>
    <cellStyle name="Comma 20 2 2 2 6 2 2" xfId="37356" xr:uid="{7D2AC0F5-9381-4F74-83A6-4D4AF6D2FF9E}"/>
    <cellStyle name="Comma 20 2 2 2 6 3" xfId="15136" xr:uid="{B509D781-5521-4D4F-9625-1845102F7EED}"/>
    <cellStyle name="Comma 20 2 2 2 6 3 2" xfId="37357" xr:uid="{D01F9F17-257B-4FB3-B07C-55919C8F05FD}"/>
    <cellStyle name="Comma 20 2 2 2 6 4" xfId="15137" xr:uid="{ECBB5884-6667-41A0-83CB-4F1695B742D7}"/>
    <cellStyle name="Comma 20 2 2 2 6 4 2" xfId="37358" xr:uid="{7CB17061-5253-48AB-9B50-116DFACF4169}"/>
    <cellStyle name="Comma 20 2 2 2 6 5" xfId="52291" xr:uid="{70127D9A-74E5-406F-81E8-EC172B16E7B3}"/>
    <cellStyle name="Comma 20 2 2 2 6 6" xfId="37355" xr:uid="{B7F065A9-0918-459D-884D-95C473E42DAB}"/>
    <cellStyle name="Comma 20 2 2 2 6 7" xfId="15134" xr:uid="{356A973C-C601-43C6-9B00-7A9B1381E0FA}"/>
    <cellStyle name="Comma 20 2 2 2 7" xfId="15138" xr:uid="{A2449463-8F47-43FB-A84F-182B558E1B31}"/>
    <cellStyle name="Comma 20 2 2 2 7 2" xfId="37359" xr:uid="{B21ABDEF-F987-473C-8575-042572CCE4DC}"/>
    <cellStyle name="Comma 20 2 2 2 8" xfId="15139" xr:uid="{52E6599F-77FE-420F-9C7E-2E19E5BD72E9}"/>
    <cellStyle name="Comma 20 2 2 2 8 2" xfId="37360" xr:uid="{9A134801-DC6A-4E40-B1E3-7B93099FCA10}"/>
    <cellStyle name="Comma 20 2 2 2 9" xfId="50771" xr:uid="{4955A6E9-3FCE-4525-8B5E-370A36FEEBC6}"/>
    <cellStyle name="Comma 20 2 2 3" xfId="934" xr:uid="{C8F9FA3D-AC2C-49A6-AF5D-7C3D4D3C9F07}"/>
    <cellStyle name="Comma 20 2 2 3 2" xfId="4637" xr:uid="{DD289C11-98E4-4E40-B597-283B53BF52C3}"/>
    <cellStyle name="Comma 20 2 2 3 2 2" xfId="15140" xr:uid="{BC7A255D-094D-4045-9005-0FBCB2232A4B}"/>
    <cellStyle name="Comma 20 2 2 3 2 2 2" xfId="37363" xr:uid="{959ACAA3-63AC-498E-BFB1-8415E61D592C}"/>
    <cellStyle name="Comma 20 2 2 3 2 3" xfId="15141" xr:uid="{61548654-2665-4664-A1FD-B44C430A4E00}"/>
    <cellStyle name="Comma 20 2 2 3 2 3 2" xfId="37364" xr:uid="{323F7CDE-DAD2-41E2-A6D2-1230012920B6}"/>
    <cellStyle name="Comma 20 2 2 3 2 4" xfId="15142" xr:uid="{1F903EB6-7C7A-4178-9AA1-5C8BB413A375}"/>
    <cellStyle name="Comma 20 2 2 3 2 4 2" xfId="37365" xr:uid="{1C44A4B7-6D66-443A-83EF-3032817FE659}"/>
    <cellStyle name="Comma 20 2 2 3 2 5" xfId="54724" xr:uid="{595441B9-60DE-4F50-8496-2C41CFECCBF8}"/>
    <cellStyle name="Comma 20 2 2 3 2 6" xfId="37362" xr:uid="{FD48F6F3-B9BA-449B-850F-FC92871EC492}"/>
    <cellStyle name="Comma 20 2 2 3 3" xfId="2972" xr:uid="{C723170D-1480-4A5D-9C80-A25E4C2BF9BA}"/>
    <cellStyle name="Comma 20 2 2 3 3 2" xfId="15144" xr:uid="{C35CD164-40E2-451A-AD5A-70E485102D43}"/>
    <cellStyle name="Comma 20 2 2 3 3 2 2" xfId="37367" xr:uid="{B66637CB-2CE5-4F78-8A10-375043D655D6}"/>
    <cellStyle name="Comma 20 2 2 3 3 3" xfId="15145" xr:uid="{FF112541-4154-4CFC-A3C3-094AD1E3E9F6}"/>
    <cellStyle name="Comma 20 2 2 3 3 3 2" xfId="37368" xr:uid="{A66E1E8E-973F-434A-A3A0-6D6EC9A90024}"/>
    <cellStyle name="Comma 20 2 2 3 3 4" xfId="15146" xr:uid="{5E45E61F-4111-471B-BAA7-DD7E2F46B002}"/>
    <cellStyle name="Comma 20 2 2 3 3 4 2" xfId="37369" xr:uid="{18AB16C8-2B70-4C85-9A9C-3BA99EB23C4A}"/>
    <cellStyle name="Comma 20 2 2 3 3 5" xfId="53059" xr:uid="{21822206-931F-4375-A1A3-3379037EFD75}"/>
    <cellStyle name="Comma 20 2 2 3 3 6" xfId="37366" xr:uid="{B10D1562-EFFF-489D-BAC7-466D59795781}"/>
    <cellStyle name="Comma 20 2 2 3 3 7" xfId="15143" xr:uid="{61F27549-DB5C-4F3E-9BE1-B3D778930BA4}"/>
    <cellStyle name="Comma 20 2 2 3 4" xfId="15147" xr:uid="{A065EBC9-A392-4AC0-93DB-438C84C33BDC}"/>
    <cellStyle name="Comma 20 2 2 3 4 2" xfId="37370" xr:uid="{C319E00A-2EDF-4602-A575-7A4DE7AD04BF}"/>
    <cellStyle name="Comma 20 2 2 3 5" xfId="15148" xr:uid="{DFECDFDF-0A0C-41E1-A76D-091BC96E33A3}"/>
    <cellStyle name="Comma 20 2 2 3 5 2" xfId="37371" xr:uid="{8B7559A3-3C1C-4B76-B16F-60604DB602F4}"/>
    <cellStyle name="Comma 20 2 2 3 6" xfId="51026" xr:uid="{A623D290-4068-45C9-B611-D22C25C7749F}"/>
    <cellStyle name="Comma 20 2 2 3 7" xfId="37361" xr:uid="{AEC7C33E-FCEB-46E3-BFCC-2C6C369F0064}"/>
    <cellStyle name="Comma 20 2 2 4" xfId="1429" xr:uid="{523B20C4-12DE-4F79-8C82-62E28D8284B6}"/>
    <cellStyle name="Comma 20 2 2 4 2" xfId="2475" xr:uid="{ACD8E319-8568-42BB-A8C4-8BBA24335195}"/>
    <cellStyle name="Comma 20 2 2 4 2 2" xfId="15150" xr:uid="{7169AD90-2143-47FE-A5FA-5FA98D692879}"/>
    <cellStyle name="Comma 20 2 2 4 2 2 2" xfId="37374" xr:uid="{1C4EDFE0-2A1B-4E06-AB81-DF665F565A38}"/>
    <cellStyle name="Comma 20 2 2 4 2 3" xfId="15151" xr:uid="{3F714808-3C4E-4446-875B-A626CD15BD62}"/>
    <cellStyle name="Comma 20 2 2 4 2 3 2" xfId="37375" xr:uid="{EB22464E-3983-4062-9026-8FAE7CB1643C}"/>
    <cellStyle name="Comma 20 2 2 4 2 4" xfId="15152" xr:uid="{3ACB489E-FC8B-4823-87BF-2703811A7AB2}"/>
    <cellStyle name="Comma 20 2 2 4 2 4 2" xfId="37376" xr:uid="{1E9FD797-995F-4978-B0BE-78F75D9E6EEC}"/>
    <cellStyle name="Comma 20 2 2 4 2 5" xfId="52563" xr:uid="{FDFC0114-88C3-4C9C-8BF6-DCFE4E8B6ADA}"/>
    <cellStyle name="Comma 20 2 2 4 2 6" xfId="37373" xr:uid="{342C4878-44B4-4C30-B4F9-62764190831F}"/>
    <cellStyle name="Comma 20 2 2 4 2 7" xfId="15149" xr:uid="{4DFF8149-28CC-47E7-9297-3838A12CFFF0}"/>
    <cellStyle name="Comma 20 2 2 4 3" xfId="15153" xr:uid="{2650AB55-F586-4900-9C07-247146654E1D}"/>
    <cellStyle name="Comma 20 2 2 4 3 2" xfId="37377" xr:uid="{4727DF6C-7F5A-4920-9175-5017D534EFC0}"/>
    <cellStyle name="Comma 20 2 2 4 4" xfId="15154" xr:uid="{20756D9A-9B5B-482C-BAE7-85C69AD2B409}"/>
    <cellStyle name="Comma 20 2 2 4 4 2" xfId="37378" xr:uid="{290B2375-E921-4BC5-8600-173CF80A4753}"/>
    <cellStyle name="Comma 20 2 2 4 5" xfId="51521" xr:uid="{0C6CD81B-1AC7-4B31-B7C5-C8E8A1F8A65B}"/>
    <cellStyle name="Comma 20 2 2 4 6" xfId="37372" xr:uid="{1650A23A-1F33-4604-B7B8-51D72B47DEFB}"/>
    <cellStyle name="Comma 20 2 2 5" xfId="3466" xr:uid="{0CC2C750-F279-4900-97E9-B298F3ACD4E8}"/>
    <cellStyle name="Comma 20 2 2 5 2" xfId="15155" xr:uid="{724CFBB3-91D8-4022-8204-CD6A85628B80}"/>
    <cellStyle name="Comma 20 2 2 5 2 2" xfId="37380" xr:uid="{5D6AEC84-E8C9-4878-85A9-E2F333A50AD6}"/>
    <cellStyle name="Comma 20 2 2 5 3" xfId="15156" xr:uid="{6B683029-4A84-4CAD-9DC1-80A42FFF947F}"/>
    <cellStyle name="Comma 20 2 2 5 3 2" xfId="37381" xr:uid="{2B2A3A14-9991-42EA-931E-F91EF0044470}"/>
    <cellStyle name="Comma 20 2 2 5 4" xfId="15157" xr:uid="{10FE76F7-C2C6-4ADC-B829-A74FC6CC6DA4}"/>
    <cellStyle name="Comma 20 2 2 5 4 2" xfId="37382" xr:uid="{B4E11DD4-A3D5-47B5-B9AB-246AD5649FEA}"/>
    <cellStyle name="Comma 20 2 2 5 5" xfId="53553" xr:uid="{B595CA94-A55A-41D7-8AA1-06D1E6D524D9}"/>
    <cellStyle name="Comma 20 2 2 5 6" xfId="37379" xr:uid="{C0D072CD-337C-4ECF-B81B-034AA7F58B76}"/>
    <cellStyle name="Comma 20 2 2 6" xfId="4129" xr:uid="{A6DA1FE2-58B1-409B-99A6-E3E93DAEAA18}"/>
    <cellStyle name="Comma 20 2 2 6 2" xfId="15158" xr:uid="{C5008934-EEA5-43F3-A9E8-144950F6B21E}"/>
    <cellStyle name="Comma 20 2 2 6 2 2" xfId="37384" xr:uid="{D69280FE-4BF8-4530-9DC4-3297976BFD2F}"/>
    <cellStyle name="Comma 20 2 2 6 3" xfId="15159" xr:uid="{09C8BFE8-C7FE-44D3-85D1-5B509A928E32}"/>
    <cellStyle name="Comma 20 2 2 6 3 2" xfId="37385" xr:uid="{0F54E159-79D0-4300-900E-6A105ABD3380}"/>
    <cellStyle name="Comma 20 2 2 6 4" xfId="15160" xr:uid="{2A1E9ADA-92C2-4640-9452-D41E5DBB4D14}"/>
    <cellStyle name="Comma 20 2 2 6 4 2" xfId="37386" xr:uid="{8014D993-3F48-46BF-89AE-9E769E77B9A2}"/>
    <cellStyle name="Comma 20 2 2 6 5" xfId="54216" xr:uid="{6B85F63E-89B4-407B-BE40-F08AB201AE9B}"/>
    <cellStyle name="Comma 20 2 2 6 6" xfId="37383" xr:uid="{3D82E26B-23EE-42D1-8AB7-073DBDDE9908}"/>
    <cellStyle name="Comma 20 2 2 7" xfId="1955" xr:uid="{EB030D49-829B-45C5-8801-DD91DD11C1D5}"/>
    <cellStyle name="Comma 20 2 2 7 2" xfId="15162" xr:uid="{26E1D47B-9C00-43AF-8464-DDB837B91FB9}"/>
    <cellStyle name="Comma 20 2 2 7 2 2" xfId="37388" xr:uid="{A0673623-5570-45FB-BFD3-EA1D7909760A}"/>
    <cellStyle name="Comma 20 2 2 7 3" xfId="15163" xr:uid="{62AFF70B-DFAA-415A-A8EA-9974B28C4893}"/>
    <cellStyle name="Comma 20 2 2 7 3 2" xfId="37389" xr:uid="{50DBEE80-2983-4E60-89E6-CE45280F1E29}"/>
    <cellStyle name="Comma 20 2 2 7 4" xfId="15164" xr:uid="{37A3BFC4-C7F7-47D9-9EE9-D909F1588681}"/>
    <cellStyle name="Comma 20 2 2 7 4 2" xfId="37390" xr:uid="{2B76E3CA-7629-4192-8172-43CC8F915533}"/>
    <cellStyle name="Comma 20 2 2 7 5" xfId="52044" xr:uid="{FDF63A7B-154A-4A87-89AA-A947DEA47787}"/>
    <cellStyle name="Comma 20 2 2 7 6" xfId="37387" xr:uid="{F2F620DE-4287-4F04-A2F9-4B9317C46F20}"/>
    <cellStyle name="Comma 20 2 2 7 7" xfId="15161" xr:uid="{41D7AF74-A0D5-47D8-A291-0DFEEB6AE2D0}"/>
    <cellStyle name="Comma 20 2 2 8" xfId="15165" xr:uid="{99604709-B616-4F03-848F-9715E0252787}"/>
    <cellStyle name="Comma 20 2 2 8 2" xfId="37391" xr:uid="{56868B54-5DC3-4F3E-961A-5AA282287637}"/>
    <cellStyle name="Comma 20 2 2 9" xfId="15166" xr:uid="{3EC6D298-D387-4ED5-91E7-317377DC6E58}"/>
    <cellStyle name="Comma 20 2 2 9 2" xfId="37392" xr:uid="{F0DB3372-AFD8-4074-86B7-2F0CC316EE72}"/>
    <cellStyle name="Comma 20 2 3" xfId="554" xr:uid="{17F5DEBF-4E4C-4A65-8DBF-6B25BE57A8FD}"/>
    <cellStyle name="Comma 20 2 3 10" xfId="37393" xr:uid="{A7FBD544-8847-48A4-B83E-27793690D4B9}"/>
    <cellStyle name="Comma 20 2 3 2" xfId="1059" xr:uid="{8DEAEF3D-C87E-4FCD-9EFB-D5F929542984}"/>
    <cellStyle name="Comma 20 2 3 2 2" xfId="4762" xr:uid="{C24452B5-D098-4A54-A502-38C7EB85A3B2}"/>
    <cellStyle name="Comma 20 2 3 2 2 2" xfId="15167" xr:uid="{E1A524D4-4A84-4127-AC73-79D7682B2107}"/>
    <cellStyle name="Comma 20 2 3 2 2 2 2" xfId="37396" xr:uid="{C0016547-0FD3-4A51-B702-0729F2B38B89}"/>
    <cellStyle name="Comma 20 2 3 2 2 3" xfId="15168" xr:uid="{57DA62BE-AF17-45C2-B1F3-0521BDC2B250}"/>
    <cellStyle name="Comma 20 2 3 2 2 3 2" xfId="37397" xr:uid="{EA3B8AAC-D69F-4DF7-B758-9053C08FDA2D}"/>
    <cellStyle name="Comma 20 2 3 2 2 4" xfId="15169" xr:uid="{98461B4C-D186-40E3-9B79-D8278078871F}"/>
    <cellStyle name="Comma 20 2 3 2 2 4 2" xfId="37398" xr:uid="{02B04697-83A4-4730-BB4F-78EDAAF71758}"/>
    <cellStyle name="Comma 20 2 3 2 2 5" xfId="54849" xr:uid="{C8AAEE5A-C851-4BCF-BBD4-437B061EFA4B}"/>
    <cellStyle name="Comma 20 2 3 2 2 6" xfId="37395" xr:uid="{6A6853C2-9227-49A0-AD35-2384E413D5CF}"/>
    <cellStyle name="Comma 20 2 3 2 3" xfId="3097" xr:uid="{9429C451-EA62-47EA-BE2C-AC5F5D67A360}"/>
    <cellStyle name="Comma 20 2 3 2 3 2" xfId="15171" xr:uid="{4BE8D4F4-E7F1-41C5-A5BE-2CA7B5B95C22}"/>
    <cellStyle name="Comma 20 2 3 2 3 2 2" xfId="37400" xr:uid="{0D0C82B1-63F3-4D01-B43A-738FF666F5BB}"/>
    <cellStyle name="Comma 20 2 3 2 3 3" xfId="15172" xr:uid="{3A0BC5E1-3985-4E53-83CA-671027101929}"/>
    <cellStyle name="Comma 20 2 3 2 3 3 2" xfId="37401" xr:uid="{90A475CF-098E-403C-AABF-59A4D19100B2}"/>
    <cellStyle name="Comma 20 2 3 2 3 4" xfId="15173" xr:uid="{402DA988-CC76-46B7-9778-B8DBE7C687DC}"/>
    <cellStyle name="Comma 20 2 3 2 3 4 2" xfId="37402" xr:uid="{8995F55A-C3C8-43FA-BDA5-AC3BCEE5CEF8}"/>
    <cellStyle name="Comma 20 2 3 2 3 5" xfId="53184" xr:uid="{927E05AE-B8B9-4332-BAE2-CC79452EED87}"/>
    <cellStyle name="Comma 20 2 3 2 3 6" xfId="37399" xr:uid="{DF89F45F-78ED-47AA-B2BC-799C0B10EE4C}"/>
    <cellStyle name="Comma 20 2 3 2 3 7" xfId="15170" xr:uid="{14AF3E6C-F93A-4470-BDB2-E62FE890C8F7}"/>
    <cellStyle name="Comma 20 2 3 2 4" xfId="15174" xr:uid="{4BAD5A97-C529-4EB8-B211-9BF6247768AB}"/>
    <cellStyle name="Comma 20 2 3 2 4 2" xfId="37403" xr:uid="{49FBB873-9958-4054-A08E-D0B94ECAB657}"/>
    <cellStyle name="Comma 20 2 3 2 5" xfId="15175" xr:uid="{2B6A7A89-7004-4C70-B1FA-B8C3A89B4A2E}"/>
    <cellStyle name="Comma 20 2 3 2 5 2" xfId="37404" xr:uid="{702B593A-2C61-4749-B92B-F955B6F5EFD3}"/>
    <cellStyle name="Comma 20 2 3 2 6" xfId="51151" xr:uid="{6391B8E2-45C8-4BAC-BEFA-4A246F4FEE30}"/>
    <cellStyle name="Comma 20 2 3 2 7" xfId="37394" xr:uid="{686A3A19-28B3-42A8-B923-0006AE8AB017}"/>
    <cellStyle name="Comma 20 2 3 3" xfId="1553" xr:uid="{27F0E93B-9987-4280-B2F0-6AE3CF01D196}"/>
    <cellStyle name="Comma 20 2 3 3 2" xfId="2600" xr:uid="{75F9F013-A14E-4D48-8242-36285C1CF4C7}"/>
    <cellStyle name="Comma 20 2 3 3 2 2" xfId="15177" xr:uid="{17FBCD3A-DBC7-4BFE-B47A-CB9A477AD308}"/>
    <cellStyle name="Comma 20 2 3 3 2 2 2" xfId="37407" xr:uid="{164402C9-1DD9-4B53-9A70-E97B4CF4B46C}"/>
    <cellStyle name="Comma 20 2 3 3 2 3" xfId="15178" xr:uid="{78BF6EF8-6D10-47A6-915E-782D56F67424}"/>
    <cellStyle name="Comma 20 2 3 3 2 3 2" xfId="37408" xr:uid="{5A5862EA-8633-4A9A-B56B-EAA34DEA40C6}"/>
    <cellStyle name="Comma 20 2 3 3 2 4" xfId="15179" xr:uid="{BFC6D090-8F0D-4A77-A09F-9D8AB62C4799}"/>
    <cellStyle name="Comma 20 2 3 3 2 4 2" xfId="37409" xr:uid="{17EEA22F-00C3-4D7C-A1EF-87B2C9352ABE}"/>
    <cellStyle name="Comma 20 2 3 3 2 5" xfId="52688" xr:uid="{B409CF80-C5D2-4D06-A33E-9363C571C1EE}"/>
    <cellStyle name="Comma 20 2 3 3 2 6" xfId="37406" xr:uid="{0A58D305-7519-4890-A812-56B20AEB1C77}"/>
    <cellStyle name="Comma 20 2 3 3 2 7" xfId="15176" xr:uid="{81DBE3CA-9EBB-43B0-B681-3805353AA1E9}"/>
    <cellStyle name="Comma 20 2 3 3 3" xfId="15180" xr:uid="{0F189A1B-42E6-450A-B677-054408890216}"/>
    <cellStyle name="Comma 20 2 3 3 3 2" xfId="37410" xr:uid="{CC319B92-D9FA-4DDC-9FEA-D424BB13455B}"/>
    <cellStyle name="Comma 20 2 3 3 4" xfId="15181" xr:uid="{BA9D6A0F-47A5-4997-AE15-62B5624CA5C8}"/>
    <cellStyle name="Comma 20 2 3 3 4 2" xfId="37411" xr:uid="{F0D7C8AF-7C61-4864-BEA5-93C0B371933A}"/>
    <cellStyle name="Comma 20 2 3 3 5" xfId="51645" xr:uid="{8C8E9C34-ABDD-4025-893D-B604E9934B08}"/>
    <cellStyle name="Comma 20 2 3 3 6" xfId="37405" xr:uid="{2EF34BDF-A2B7-4105-8C3E-C5FD4EC4FD1B}"/>
    <cellStyle name="Comma 20 2 3 4" xfId="3592" xr:uid="{F02376EC-CD50-4244-B610-9802907D7608}"/>
    <cellStyle name="Comma 20 2 3 4 2" xfId="15182" xr:uid="{F0AB5CA9-975C-42F3-A3DC-696EDFB2DB45}"/>
    <cellStyle name="Comma 20 2 3 4 2 2" xfId="37413" xr:uid="{47511107-A076-4481-8255-19699248E042}"/>
    <cellStyle name="Comma 20 2 3 4 3" xfId="15183" xr:uid="{6A05B191-3A00-423B-97B3-617714588855}"/>
    <cellStyle name="Comma 20 2 3 4 3 2" xfId="37414" xr:uid="{92FED820-8BF4-4353-9D17-28981EC30670}"/>
    <cellStyle name="Comma 20 2 3 4 4" xfId="15184" xr:uid="{AEA58469-8ED2-42AB-9FA2-94C5D76E8F52}"/>
    <cellStyle name="Comma 20 2 3 4 4 2" xfId="37415" xr:uid="{87474A4A-1A13-4E83-AEF6-3D3F60782B5B}"/>
    <cellStyle name="Comma 20 2 3 4 5" xfId="53679" xr:uid="{3E57BD77-7DB5-4972-9753-7F35AED7A7B4}"/>
    <cellStyle name="Comma 20 2 3 4 6" xfId="37412" xr:uid="{AD30EAA9-04E4-405D-80FE-4FF7E6B2A0F6}"/>
    <cellStyle name="Comma 20 2 3 5" xfId="4265" xr:uid="{994CA527-81F5-4C57-AAB2-E80E982D1E12}"/>
    <cellStyle name="Comma 20 2 3 5 2" xfId="15185" xr:uid="{D4439CB8-F038-4D5A-843C-24C7C7E63F75}"/>
    <cellStyle name="Comma 20 2 3 5 2 2" xfId="37417" xr:uid="{EC8D5F41-A0BE-42ED-85AE-4B893F9C7F05}"/>
    <cellStyle name="Comma 20 2 3 5 3" xfId="15186" xr:uid="{9E093D0E-22EC-4948-89B1-5841D54C13AD}"/>
    <cellStyle name="Comma 20 2 3 5 3 2" xfId="37418" xr:uid="{2EDB5411-E370-4370-8354-5317F8FC0087}"/>
    <cellStyle name="Comma 20 2 3 5 4" xfId="15187" xr:uid="{1DA0B9C0-621A-4852-9B4D-6D4C5764CBD4}"/>
    <cellStyle name="Comma 20 2 3 5 4 2" xfId="37419" xr:uid="{8D489915-3936-43AF-B849-88C972B736AD}"/>
    <cellStyle name="Comma 20 2 3 5 5" xfId="54352" xr:uid="{16F78FB1-EEC4-4FBE-B354-A7CE47F1A20A}"/>
    <cellStyle name="Comma 20 2 3 5 6" xfId="37416" xr:uid="{C63D9CD0-7C97-43EA-B2A1-712485C1D39F}"/>
    <cellStyle name="Comma 20 2 3 6" xfId="2079" xr:uid="{C1BCA1B2-A257-4C50-8D67-4B6901CBC7CD}"/>
    <cellStyle name="Comma 20 2 3 6 2" xfId="15189" xr:uid="{2AAA953A-7A9A-4751-B489-340D12C50A9B}"/>
    <cellStyle name="Comma 20 2 3 6 2 2" xfId="37421" xr:uid="{2E37C7D3-5D4D-451B-8402-5C2AB5FDD668}"/>
    <cellStyle name="Comma 20 2 3 6 3" xfId="15190" xr:uid="{CF521E7E-BEC6-475D-827B-31DCEBAA36BA}"/>
    <cellStyle name="Comma 20 2 3 6 3 2" xfId="37422" xr:uid="{B084D774-8B6B-4E73-B20B-D186848629A1}"/>
    <cellStyle name="Comma 20 2 3 6 4" xfId="15191" xr:uid="{59681AF0-DEF5-4363-A120-B3A94076FA08}"/>
    <cellStyle name="Comma 20 2 3 6 4 2" xfId="37423" xr:uid="{E3B529E6-CDA2-4F97-B1E0-C2A2C0660A9A}"/>
    <cellStyle name="Comma 20 2 3 6 5" xfId="52168" xr:uid="{E840C77A-2C88-4F8C-AC1A-AD018BD411B7}"/>
    <cellStyle name="Comma 20 2 3 6 6" xfId="37420" xr:uid="{3F29D605-F962-4D81-8D17-AE2D5BC92012}"/>
    <cellStyle name="Comma 20 2 3 6 7" xfId="15188" xr:uid="{10F67538-0168-40BB-8235-E4CF6262B531}"/>
    <cellStyle name="Comma 20 2 3 7" xfId="15192" xr:uid="{A5399486-10A6-455B-94ED-D34EBD92E600}"/>
    <cellStyle name="Comma 20 2 3 7 2" xfId="37424" xr:uid="{6EC522CF-120C-4C61-AE09-D979053FC128}"/>
    <cellStyle name="Comma 20 2 3 8" xfId="15193" xr:uid="{512FCD0B-5DBC-4DF2-ABA8-1F8B47388549}"/>
    <cellStyle name="Comma 20 2 3 8 2" xfId="37425" xr:uid="{29F4A041-62B5-4FA4-AD5E-50955579D580}"/>
    <cellStyle name="Comma 20 2 3 9" xfId="50648" xr:uid="{BC2DAAB2-42B6-4BBE-A94E-39DB46CB29DF}"/>
    <cellStyle name="Comma 20 2 4" xfId="811" xr:uid="{6D0B8D27-629A-4BC7-9237-8813750D3595}"/>
    <cellStyle name="Comma 20 2 4 2" xfId="4514" xr:uid="{2076AE26-6803-4358-AF87-6771677FCE91}"/>
    <cellStyle name="Comma 20 2 4 2 2" xfId="15194" xr:uid="{439AEF53-41DC-45A5-93CC-B2FE650F9E41}"/>
    <cellStyle name="Comma 20 2 4 2 2 2" xfId="37428" xr:uid="{1B60CBB7-FFAC-4275-8D23-729D9FCBB0A1}"/>
    <cellStyle name="Comma 20 2 4 2 3" xfId="15195" xr:uid="{DA26F0AF-4E22-4BB0-AF9A-462B8CBCD620}"/>
    <cellStyle name="Comma 20 2 4 2 3 2" xfId="37429" xr:uid="{E58E82FF-6010-4707-BA0C-012E114F1F06}"/>
    <cellStyle name="Comma 20 2 4 2 4" xfId="15196" xr:uid="{BB2CF9D9-650C-487B-8BE2-FB950A52301C}"/>
    <cellStyle name="Comma 20 2 4 2 4 2" xfId="37430" xr:uid="{F42854D0-1674-44EB-ADD6-411AF420001D}"/>
    <cellStyle name="Comma 20 2 4 2 5" xfId="54601" xr:uid="{C626361E-4C51-4C7F-B830-4A7CE2A162FB}"/>
    <cellStyle name="Comma 20 2 4 2 6" xfId="37427" xr:uid="{DE13E1AE-1093-404D-8297-F8A7EE1CF43C}"/>
    <cellStyle name="Comma 20 2 4 3" xfId="2849" xr:uid="{C7A3423A-087A-4E5B-B34D-62E4B296303B}"/>
    <cellStyle name="Comma 20 2 4 3 2" xfId="15198" xr:uid="{94A1D19C-681D-4CE3-956E-F183654ED2FD}"/>
    <cellStyle name="Comma 20 2 4 3 2 2" xfId="37432" xr:uid="{74C2AA1C-2F5E-43D7-819E-703A6E5D556E}"/>
    <cellStyle name="Comma 20 2 4 3 3" xfId="15199" xr:uid="{F00B255A-8D04-46BC-9699-73B6797C0086}"/>
    <cellStyle name="Comma 20 2 4 3 3 2" xfId="37433" xr:uid="{D049BD80-6DB6-4927-A97E-5F6989A99D8F}"/>
    <cellStyle name="Comma 20 2 4 3 4" xfId="15200" xr:uid="{3A4A6B59-588C-46D0-AD33-A4FE93F111B1}"/>
    <cellStyle name="Comma 20 2 4 3 4 2" xfId="37434" xr:uid="{4CF71E1B-2FA1-42C3-A457-0EA55867C9AD}"/>
    <cellStyle name="Comma 20 2 4 3 5" xfId="52936" xr:uid="{DF2F8F57-51CE-42A7-AE77-1EE8FA7019F2}"/>
    <cellStyle name="Comma 20 2 4 3 6" xfId="37431" xr:uid="{0D99473F-11FC-4165-965F-540A76CB1C3B}"/>
    <cellStyle name="Comma 20 2 4 3 7" xfId="15197" xr:uid="{C3B1F1B3-78C3-457B-9C4B-1F4D0EF0DA3C}"/>
    <cellStyle name="Comma 20 2 4 4" xfId="15201" xr:uid="{E0CA308A-4791-4BD6-B219-940270BA1EB5}"/>
    <cellStyle name="Comma 20 2 4 4 2" xfId="37435" xr:uid="{0F31EA82-B43E-444D-8EA2-0CABA2A1FD84}"/>
    <cellStyle name="Comma 20 2 4 5" xfId="15202" xr:uid="{F1C9406D-2620-4F2B-8004-645303A3B347}"/>
    <cellStyle name="Comma 20 2 4 5 2" xfId="37436" xr:uid="{2D037591-7B95-4CBB-979A-EE7FD2FA526E}"/>
    <cellStyle name="Comma 20 2 4 6" xfId="50903" xr:uid="{A0CAF248-63D0-4416-8C36-D7772284F4D7}"/>
    <cellStyle name="Comma 20 2 4 7" xfId="37426" xr:uid="{908FB1EC-7C80-40B7-AEC3-592A26488799}"/>
    <cellStyle name="Comma 20 2 5" xfId="1306" xr:uid="{08A72C32-CC45-46AE-85F0-8F6302E9BFE3}"/>
    <cellStyle name="Comma 20 2 5 2" xfId="2351" xr:uid="{27A9555C-DD96-4B21-A04F-2F24A3CB795D}"/>
    <cellStyle name="Comma 20 2 5 2 2" xfId="15204" xr:uid="{CAE30C4A-578D-4EB9-9D03-D2365AC48D50}"/>
    <cellStyle name="Comma 20 2 5 2 2 2" xfId="37439" xr:uid="{30F7B59A-B70C-4CD1-89AB-25E2CBAD73D0}"/>
    <cellStyle name="Comma 20 2 5 2 3" xfId="15205" xr:uid="{80216FA5-A408-41BC-AA72-3711CECC1CFB}"/>
    <cellStyle name="Comma 20 2 5 2 3 2" xfId="37440" xr:uid="{8220140B-CD3F-43E2-8BB4-3ED67FF86E80}"/>
    <cellStyle name="Comma 20 2 5 2 4" xfId="15206" xr:uid="{404456E8-6224-462A-9E4D-94A56BFBCB67}"/>
    <cellStyle name="Comma 20 2 5 2 4 2" xfId="37441" xr:uid="{C06ADACB-224C-41AD-9360-FD0678CA8B12}"/>
    <cellStyle name="Comma 20 2 5 2 5" xfId="52439" xr:uid="{61F37BF0-3748-4453-833C-9345C74D98AB}"/>
    <cellStyle name="Comma 20 2 5 2 6" xfId="37438" xr:uid="{7C20004C-DE59-48A8-9547-A214C3F49064}"/>
    <cellStyle name="Comma 20 2 5 2 7" xfId="15203" xr:uid="{99A282D0-A4A0-4834-A33C-28CFD53C01C8}"/>
    <cellStyle name="Comma 20 2 5 3" xfId="15207" xr:uid="{E4994AC6-95A2-4E41-9AB3-0CA917C8ED64}"/>
    <cellStyle name="Comma 20 2 5 3 2" xfId="37442" xr:uid="{82D1742D-EE5F-4432-A88C-A59E8408139D}"/>
    <cellStyle name="Comma 20 2 5 4" xfId="15208" xr:uid="{9B155182-D73D-4A4C-B544-66496B83CB9E}"/>
    <cellStyle name="Comma 20 2 5 4 2" xfId="37443" xr:uid="{93906780-7C5C-4DC2-91A7-CC1A325A4181}"/>
    <cellStyle name="Comma 20 2 5 5" xfId="51398" xr:uid="{5C54B5AD-025C-4219-960E-61217B3CC88A}"/>
    <cellStyle name="Comma 20 2 5 6" xfId="37437" xr:uid="{BEA23E4F-9728-4378-B6AB-B5118294430C}"/>
    <cellStyle name="Comma 20 2 6" xfId="3343" xr:uid="{99B8BF3F-571D-4B69-B9E4-ACAC4FE2BD62}"/>
    <cellStyle name="Comma 20 2 6 2" xfId="15209" xr:uid="{D1FAB7EA-3E71-4008-9FAF-8A508B65C7CF}"/>
    <cellStyle name="Comma 20 2 6 2 2" xfId="37445" xr:uid="{10D52753-3F37-4BA0-8932-472ACA0C0A71}"/>
    <cellStyle name="Comma 20 2 6 3" xfId="15210" xr:uid="{66BEF208-8278-46D0-9D97-3B1AFF1B3A5C}"/>
    <cellStyle name="Comma 20 2 6 3 2" xfId="37446" xr:uid="{D154107B-7B70-4A14-AC12-5DFD0C4F02FD}"/>
    <cellStyle name="Comma 20 2 6 4" xfId="15211" xr:uid="{E5DD0311-F591-46E3-98A8-10DE6723B565}"/>
    <cellStyle name="Comma 20 2 6 4 2" xfId="37447" xr:uid="{6DE8E9CE-9F30-4B55-A6A1-3C05AD62BE92}"/>
    <cellStyle name="Comma 20 2 6 5" xfId="53430" xr:uid="{5676E0AF-EE5B-46DD-8EBD-220114114E79}"/>
    <cellStyle name="Comma 20 2 6 6" xfId="37444" xr:uid="{1455F51D-9252-448E-AA52-A43BBDDA6CB7}"/>
    <cellStyle name="Comma 20 2 7" xfId="3945" xr:uid="{D71D95E6-ACF9-42A3-AAAC-248519F18B33}"/>
    <cellStyle name="Comma 20 2 7 2" xfId="15212" xr:uid="{6C32E22F-7302-4A0A-9CA0-6E5F071C25C7}"/>
    <cellStyle name="Comma 20 2 7 2 2" xfId="37449" xr:uid="{3301791F-74FC-4D2F-B5D5-60357741758A}"/>
    <cellStyle name="Comma 20 2 7 3" xfId="15213" xr:uid="{555DD2E2-1E2A-4089-8A76-4F92F001E937}"/>
    <cellStyle name="Comma 20 2 7 3 2" xfId="37450" xr:uid="{AAAA31C2-A816-4580-B9F0-1A6511358C11}"/>
    <cellStyle name="Comma 20 2 7 4" xfId="15214" xr:uid="{D6C1A778-A3FD-42B5-B742-44837FC2D1EE}"/>
    <cellStyle name="Comma 20 2 7 4 2" xfId="37451" xr:uid="{1B1628CC-8686-4E3B-A6B9-296D524FA787}"/>
    <cellStyle name="Comma 20 2 7 5" xfId="54032" xr:uid="{D3F0D7B3-5EB0-411F-8EEA-80EBE60C10E7}"/>
    <cellStyle name="Comma 20 2 7 6" xfId="37448" xr:uid="{370AEEBB-EB26-49A7-8CE2-7D3E843368CF}"/>
    <cellStyle name="Comma 20 2 8" xfId="1831" xr:uid="{578355DA-5C73-440B-9402-33241A4F2B62}"/>
    <cellStyle name="Comma 20 2 8 2" xfId="15216" xr:uid="{95941C7D-81B3-4262-8F3F-E4604633AD23}"/>
    <cellStyle name="Comma 20 2 8 2 2" xfId="37453" xr:uid="{04F4F7BE-BFFF-4E81-92E9-DF36AA8E0D4C}"/>
    <cellStyle name="Comma 20 2 8 3" xfId="15217" xr:uid="{864E2BE0-C8B4-43E2-A691-8D479F5E461B}"/>
    <cellStyle name="Comma 20 2 8 3 2" xfId="37454" xr:uid="{CE69A6D3-3DBC-47B2-A0E5-320264A8FA15}"/>
    <cellStyle name="Comma 20 2 8 4" xfId="15218" xr:uid="{BA5D7F93-2FD9-4496-B28D-B6E2FFA53946}"/>
    <cellStyle name="Comma 20 2 8 4 2" xfId="37455" xr:uid="{BF5BE0B4-6D76-424F-82B8-EBA58284B977}"/>
    <cellStyle name="Comma 20 2 8 5" xfId="51920" xr:uid="{BC74815D-09A9-407D-88EB-624596813C70}"/>
    <cellStyle name="Comma 20 2 8 6" xfId="37452" xr:uid="{A606750F-DEE5-4B78-8B68-86A0458BD194}"/>
    <cellStyle name="Comma 20 2 8 7" xfId="15215" xr:uid="{26BC93B7-B286-489F-AE3F-7FF2836BF30E}"/>
    <cellStyle name="Comma 20 2 9" xfId="15219" xr:uid="{9BACB5FB-B1D6-4661-B8FA-AF47A8F49301}"/>
    <cellStyle name="Comma 20 2 9 2" xfId="37456" xr:uid="{3799047C-AB98-47A5-9BDC-4EB0B84C44A9}"/>
    <cellStyle name="Comma 20 3" xfId="2282" xr:uid="{DCD4B661-7347-481B-81F8-B1B3C97586E7}"/>
    <cellStyle name="Comma 20 3 2" xfId="15220" xr:uid="{1B4598BB-ADF6-426D-A424-600BA6043BF9}"/>
    <cellStyle name="Comma 20 3 2 2" xfId="37458" xr:uid="{C98D19BD-A4CE-42B2-A3E0-F1C7441E8D66}"/>
    <cellStyle name="Comma 20 3 3" xfId="15221" xr:uid="{C7EAEC98-D9B6-4524-BC2B-DF3CD6EF06B6}"/>
    <cellStyle name="Comma 20 3 3 2" xfId="37459" xr:uid="{9FECE3A1-0557-409E-BA7D-DFD935CDDFD6}"/>
    <cellStyle name="Comma 20 3 4" xfId="15222" xr:uid="{5CC852E8-47F0-4861-A060-952F9562BAC7}"/>
    <cellStyle name="Comma 20 3 4 2" xfId="37460" xr:uid="{06D5B811-58F9-40CC-B376-5AF8A23677B1}"/>
    <cellStyle name="Comma 20 3 5" xfId="52370" xr:uid="{44E39C4D-E7B8-4A5F-B882-6B09CA254178}"/>
    <cellStyle name="Comma 20 3 6" xfId="37457" xr:uid="{1EC74803-5DFF-4606-9290-52F88F704240}"/>
    <cellStyle name="Comma 20 4" xfId="3759" xr:uid="{319041FF-AB17-4931-9C37-AF16ADBBC695}"/>
    <cellStyle name="Comma 20 4 2" xfId="15223" xr:uid="{A4171AD8-2BE7-484E-813A-5B4544371462}"/>
    <cellStyle name="Comma 20 4 2 2" xfId="37462" xr:uid="{33036F27-1FF2-4B6D-8396-0E776FCAEE2E}"/>
    <cellStyle name="Comma 20 4 3" xfId="15224" xr:uid="{839CF41B-B362-4E90-B17A-1B6BD4BD5EB9}"/>
    <cellStyle name="Comma 20 4 3 2" xfId="37463" xr:uid="{61639F41-42CB-448E-8BE7-AE7E048EFE4B}"/>
    <cellStyle name="Comma 20 4 4" xfId="15225" xr:uid="{EB8D86B0-1C31-42BB-99AF-DB2160FB82A6}"/>
    <cellStyle name="Comma 20 4 4 2" xfId="37464" xr:uid="{55E335D9-0183-4BC9-8CF0-3C09A1258606}"/>
    <cellStyle name="Comma 20 4 5" xfId="53846" xr:uid="{C86F8E2B-1D05-449C-8581-68D14D57005D}"/>
    <cellStyle name="Comma 20 4 6" xfId="37461" xr:uid="{EEFEA63B-18BF-42EA-947C-9D8AF976BE17}"/>
    <cellStyle name="Comma 20 5" xfId="3845" xr:uid="{7CFEB8C3-7DD9-422D-98E6-6BCC3F8F24D9}"/>
    <cellStyle name="Comma 20 5 2" xfId="15226" xr:uid="{31665A4E-BB0E-4082-BAF8-2C01B3E6C63A}"/>
    <cellStyle name="Comma 20 5 2 2" xfId="37466" xr:uid="{1E100987-A1D1-4BFE-B073-5694A11D56FC}"/>
    <cellStyle name="Comma 20 5 3" xfId="15227" xr:uid="{6829D15C-2101-46E9-AD2E-CF970411A666}"/>
    <cellStyle name="Comma 20 5 3 2" xfId="37467" xr:uid="{8A81B65A-75E6-4F34-8AA2-04E9E70016DA}"/>
    <cellStyle name="Comma 20 5 4" xfId="15228" xr:uid="{FB93D76E-CBDD-4D76-A984-B04EB74E39F9}"/>
    <cellStyle name="Comma 20 5 4 2" xfId="37468" xr:uid="{D94F2225-AA54-4AD2-AED4-D39E2614467D}"/>
    <cellStyle name="Comma 20 5 5" xfId="53932" xr:uid="{167213F3-5A4C-4935-90C2-414192984C18}"/>
    <cellStyle name="Comma 20 5 6" xfId="37465" xr:uid="{595CC56A-92B9-4DEF-9B6D-F756FC198D7E}"/>
    <cellStyle name="Comma 20 6" xfId="1762" xr:uid="{E6B8255C-9388-47A2-9DD2-EAE89FFAD2B3}"/>
    <cellStyle name="Comma 20 6 2" xfId="15230" xr:uid="{08DB7DD4-B9F0-4518-BBB5-416112C50A06}"/>
    <cellStyle name="Comma 20 6 2 2" xfId="37470" xr:uid="{BB5A579F-C157-4890-9246-7DA122699E32}"/>
    <cellStyle name="Comma 20 6 3" xfId="15231" xr:uid="{CE90B16D-DBB2-4C95-9C8C-B87C390EF946}"/>
    <cellStyle name="Comma 20 6 3 2" xfId="37471" xr:uid="{77ECCA2C-92DE-4983-B57E-229958CAC961}"/>
    <cellStyle name="Comma 20 6 4" xfId="15232" xr:uid="{BEA6F954-B8CF-432E-A5E4-B77663C3B0A2}"/>
    <cellStyle name="Comma 20 6 4 2" xfId="37472" xr:uid="{D6319064-012C-40FF-822B-6B86353D81DD}"/>
    <cellStyle name="Comma 20 6 5" xfId="51851" xr:uid="{76D5874F-DD04-46BF-80CD-CAF390886B95}"/>
    <cellStyle name="Comma 20 6 6" xfId="37469" xr:uid="{8B698E1B-E112-4EEC-9926-5CEFF2AF6100}"/>
    <cellStyle name="Comma 20 6 7" xfId="15229" xr:uid="{17FD0BD1-E6ED-439E-9A1A-15EB22B28C7A}"/>
    <cellStyle name="Comma 20 7" xfId="15233" xr:uid="{463C5B2B-7D10-40BA-8FC2-F39E186AE9CF}"/>
    <cellStyle name="Comma 20 7 2" xfId="37473" xr:uid="{E8A9E399-561A-4813-AF77-E69E92553761}"/>
    <cellStyle name="Comma 20 8" xfId="15234" xr:uid="{7D628A1B-7D01-46EC-A81E-8868B1711CD4}"/>
    <cellStyle name="Comma 20 8 2" xfId="37474" xr:uid="{2D669B5E-7089-49FB-914A-35D4592E3ABD}"/>
    <cellStyle name="Comma 20 9" xfId="50223" xr:uid="{02D8F299-FE6B-4C05-9F87-5AF5CEE1BCC9}"/>
    <cellStyle name="Comma 21" xfId="126" xr:uid="{35E8A7C6-C02E-4DA2-9E92-992618E7CC38}"/>
    <cellStyle name="Comma 21 10" xfId="37475" xr:uid="{9EB9EAFD-4974-490E-9D23-B72700023A14}"/>
    <cellStyle name="Comma 21 2" xfId="231" xr:uid="{02A179E4-50CF-4C34-A5D6-2CC40D99A22F}"/>
    <cellStyle name="Comma 21 2 10" xfId="15235" xr:uid="{F1427545-392D-490D-987E-394AE3C48653}"/>
    <cellStyle name="Comma 21 2 10 2" xfId="37477" xr:uid="{0E39E09A-A98F-4840-B8A6-927FB8EF5B59}"/>
    <cellStyle name="Comma 21 2 11" xfId="50327" xr:uid="{E9E19455-AE63-46AD-AE43-5A4D44DA9C33}"/>
    <cellStyle name="Comma 21 2 12" xfId="37476" xr:uid="{B9B5C5A8-7A83-4F9D-B815-4E797D28CADA}"/>
    <cellStyle name="Comma 21 2 2" xfId="416" xr:uid="{E5A2608D-E1D9-4D63-9961-28E088928867}"/>
    <cellStyle name="Comma 21 2 2 10" xfId="50512" xr:uid="{BA877314-7AFB-4AF3-A167-90AD1A985E35}"/>
    <cellStyle name="Comma 21 2 2 11" xfId="37478" xr:uid="{F7A868BC-A408-4FA8-BE28-D4E00FEFDB4B}"/>
    <cellStyle name="Comma 21 2 2 2" xfId="678" xr:uid="{B6F5BEB2-AD14-4248-A3B9-7335E2833DE3}"/>
    <cellStyle name="Comma 21 2 2 2 10" xfId="37479" xr:uid="{F28381F2-2344-4453-9593-DBC81DDF312C}"/>
    <cellStyle name="Comma 21 2 2 2 2" xfId="1183" xr:uid="{A8BFF2B6-D1A8-4AE9-96A6-0BD946B07B39}"/>
    <cellStyle name="Comma 21 2 2 2 2 2" xfId="4886" xr:uid="{45EE7B93-E92A-467F-9361-0114718FD564}"/>
    <cellStyle name="Comma 21 2 2 2 2 2 2" xfId="15236" xr:uid="{71B01215-E783-40D9-8038-846D6FA6535F}"/>
    <cellStyle name="Comma 21 2 2 2 2 2 2 2" xfId="37482" xr:uid="{FE0D4401-5039-4B20-85F8-8E410B0D340F}"/>
    <cellStyle name="Comma 21 2 2 2 2 2 3" xfId="15237" xr:uid="{C8145983-E4AD-4FA1-98F3-28E6B30242DA}"/>
    <cellStyle name="Comma 21 2 2 2 2 2 3 2" xfId="37483" xr:uid="{1F3FF63C-3D3B-4F6A-ADF3-D5CF89CAC13A}"/>
    <cellStyle name="Comma 21 2 2 2 2 2 4" xfId="15238" xr:uid="{1954C2CB-AA93-4A8D-9A1F-A1FB0B8C97CA}"/>
    <cellStyle name="Comma 21 2 2 2 2 2 4 2" xfId="37484" xr:uid="{2DECF489-57A1-428D-9E44-5C4624ADE769}"/>
    <cellStyle name="Comma 21 2 2 2 2 2 5" xfId="54973" xr:uid="{54D0EB22-6A98-40D4-BEDE-425DB024626B}"/>
    <cellStyle name="Comma 21 2 2 2 2 2 6" xfId="37481" xr:uid="{8DA582C7-AB72-4F2A-A9D7-098E2DB61D1A}"/>
    <cellStyle name="Comma 21 2 2 2 2 3" xfId="3221" xr:uid="{53A0F9E1-A0E7-404F-8F97-5F44D76024D6}"/>
    <cellStyle name="Comma 21 2 2 2 2 3 2" xfId="15240" xr:uid="{60A3DFA2-A26E-4E4B-A207-B6912CC439DD}"/>
    <cellStyle name="Comma 21 2 2 2 2 3 2 2" xfId="37486" xr:uid="{46407448-A08B-4AE3-B5B1-5F60A4889044}"/>
    <cellStyle name="Comma 21 2 2 2 2 3 3" xfId="15241" xr:uid="{B432B8AB-BBE9-4AEA-8B73-53D27A332BE5}"/>
    <cellStyle name="Comma 21 2 2 2 2 3 3 2" xfId="37487" xr:uid="{49433F5D-BB64-4354-B027-77460E5CEA85}"/>
    <cellStyle name="Comma 21 2 2 2 2 3 4" xfId="15242" xr:uid="{64A5AB15-66A8-449C-AA73-1192548DEE55}"/>
    <cellStyle name="Comma 21 2 2 2 2 3 4 2" xfId="37488" xr:uid="{3D3CF5A2-FBF5-4266-BC61-695589FC731E}"/>
    <cellStyle name="Comma 21 2 2 2 2 3 5" xfId="53308" xr:uid="{EB45BFE1-1B32-4CC9-ACB7-F65960A48DD3}"/>
    <cellStyle name="Comma 21 2 2 2 2 3 6" xfId="37485" xr:uid="{A53C377D-4850-4578-B17D-A7AF6115BF42}"/>
    <cellStyle name="Comma 21 2 2 2 2 3 7" xfId="15239" xr:uid="{A1A18905-0605-4DE6-99BF-6170035128C9}"/>
    <cellStyle name="Comma 21 2 2 2 2 4" xfId="15243" xr:uid="{770D0E23-2507-4821-9A89-C504B8BDA3AE}"/>
    <cellStyle name="Comma 21 2 2 2 2 4 2" xfId="37489" xr:uid="{12BC1486-C559-4367-899F-5428D218DA45}"/>
    <cellStyle name="Comma 21 2 2 2 2 5" xfId="15244" xr:uid="{FD7CB130-A962-494F-9800-3389EB02B755}"/>
    <cellStyle name="Comma 21 2 2 2 2 5 2" xfId="37490" xr:uid="{C055791E-9540-491D-99E2-FD5A218A4DB5}"/>
    <cellStyle name="Comma 21 2 2 2 2 6" xfId="51275" xr:uid="{2F9CCF62-B5E1-41CB-97F9-D390B17E4D02}"/>
    <cellStyle name="Comma 21 2 2 2 2 7" xfId="37480" xr:uid="{DA3E88DA-2CFF-40FB-B75D-F4DB7D477602}"/>
    <cellStyle name="Comma 21 2 2 2 3" xfId="1677" xr:uid="{4E9EE52E-8AC8-45EA-B970-3E598346CACA}"/>
    <cellStyle name="Comma 21 2 2 2 3 2" xfId="2724" xr:uid="{FC3526DC-64D6-4253-B389-79E685244E24}"/>
    <cellStyle name="Comma 21 2 2 2 3 2 2" xfId="15246" xr:uid="{68000A04-9533-4BE1-A61D-CC3F769FB1C4}"/>
    <cellStyle name="Comma 21 2 2 2 3 2 2 2" xfId="37493" xr:uid="{0D05B3F2-F5FD-41D9-8354-BE2510A82BAB}"/>
    <cellStyle name="Comma 21 2 2 2 3 2 3" xfId="15247" xr:uid="{E0472DEF-7027-49AF-837B-407E44DE6E91}"/>
    <cellStyle name="Comma 21 2 2 2 3 2 3 2" xfId="37494" xr:uid="{6D7F8557-5C36-4D5F-A6DB-9C50F03A3BAD}"/>
    <cellStyle name="Comma 21 2 2 2 3 2 4" xfId="15248" xr:uid="{79648CF2-EFDB-48CA-BD58-CC2B53197439}"/>
    <cellStyle name="Comma 21 2 2 2 3 2 4 2" xfId="37495" xr:uid="{477F5375-06E8-4CC7-9BEE-A843294E027A}"/>
    <cellStyle name="Comma 21 2 2 2 3 2 5" xfId="52812" xr:uid="{771A0834-F70F-4A8F-969D-3FCAC1D54973}"/>
    <cellStyle name="Comma 21 2 2 2 3 2 6" xfId="37492" xr:uid="{6B254346-2625-4A1F-8540-4CA9B249492F}"/>
    <cellStyle name="Comma 21 2 2 2 3 2 7" xfId="15245" xr:uid="{EAFE48A7-6574-4188-A9A8-AACE178BB509}"/>
    <cellStyle name="Comma 21 2 2 2 3 3" xfId="15249" xr:uid="{61E872E4-BD8E-41B1-AC2D-94CCD45D4985}"/>
    <cellStyle name="Comma 21 2 2 2 3 3 2" xfId="37496" xr:uid="{7AF8614D-DB87-4E90-8F61-F5BA37E18233}"/>
    <cellStyle name="Comma 21 2 2 2 3 4" xfId="15250" xr:uid="{E105CE55-94C9-474E-BB9D-D2F548C9B262}"/>
    <cellStyle name="Comma 21 2 2 2 3 4 2" xfId="37497" xr:uid="{17E61C07-F310-441E-A8C0-375A10531462}"/>
    <cellStyle name="Comma 21 2 2 2 3 5" xfId="51769" xr:uid="{582D61A5-FC6F-4256-A13C-57629B44B980}"/>
    <cellStyle name="Comma 21 2 2 2 3 6" xfId="37491" xr:uid="{78DC24C7-9902-49DC-ADE8-00344C0DA8BB}"/>
    <cellStyle name="Comma 21 2 2 2 4" xfId="3716" xr:uid="{0A3642C4-9FC8-4605-9824-90D43BE3D70C}"/>
    <cellStyle name="Comma 21 2 2 2 4 2" xfId="15251" xr:uid="{F35557FE-EBF1-4AE9-864A-25C61DDF5A4A}"/>
    <cellStyle name="Comma 21 2 2 2 4 2 2" xfId="37499" xr:uid="{7AD5E8CD-8C15-4098-BE6C-5B8335B57A77}"/>
    <cellStyle name="Comma 21 2 2 2 4 3" xfId="15252" xr:uid="{602C19C3-F0E7-4DA0-B4B9-33D4F5FCB97D}"/>
    <cellStyle name="Comma 21 2 2 2 4 3 2" xfId="37500" xr:uid="{BDB185B4-95FE-4EB5-801D-2D441A80BC3D}"/>
    <cellStyle name="Comma 21 2 2 2 4 4" xfId="15253" xr:uid="{9712B0FF-9081-437E-9888-8A2C9BA2EA4D}"/>
    <cellStyle name="Comma 21 2 2 2 4 4 2" xfId="37501" xr:uid="{C53B472E-3895-41EF-99AB-E61C5D9E46C4}"/>
    <cellStyle name="Comma 21 2 2 2 4 5" xfId="53803" xr:uid="{D2E42AFA-5EF0-46D4-A26A-C272C975B16B}"/>
    <cellStyle name="Comma 21 2 2 2 4 6" xfId="37498" xr:uid="{6C6B77DF-479E-4851-A84E-9A33810CFF56}"/>
    <cellStyle name="Comma 21 2 2 2 5" xfId="4389" xr:uid="{95DE699D-D296-4C4C-8851-1BA0D93D6092}"/>
    <cellStyle name="Comma 21 2 2 2 5 2" xfId="15254" xr:uid="{2D4DC530-B78D-4180-9586-5F27B41D88D4}"/>
    <cellStyle name="Comma 21 2 2 2 5 2 2" xfId="37503" xr:uid="{6D2B8D63-C544-4DEB-8EFF-EEFD1D189C0A}"/>
    <cellStyle name="Comma 21 2 2 2 5 3" xfId="15255" xr:uid="{347801FB-847C-4982-A82C-FF489E95C437}"/>
    <cellStyle name="Comma 21 2 2 2 5 3 2" xfId="37504" xr:uid="{256B250B-7BD9-4A26-9F1F-DFAA26F91466}"/>
    <cellStyle name="Comma 21 2 2 2 5 4" xfId="15256" xr:uid="{A705BF7E-74B4-4873-A2EE-7D15A68A1FEB}"/>
    <cellStyle name="Comma 21 2 2 2 5 4 2" xfId="37505" xr:uid="{62B06702-8DCD-4C57-B55E-9C1C804B5D65}"/>
    <cellStyle name="Comma 21 2 2 2 5 5" xfId="54476" xr:uid="{0C441D1A-3FC0-48C5-9A20-9C5FAA3D8A9D}"/>
    <cellStyle name="Comma 21 2 2 2 5 6" xfId="37502" xr:uid="{9269D341-5C5B-45E2-AAE3-52E868C8AB9D}"/>
    <cellStyle name="Comma 21 2 2 2 6" xfId="2203" xr:uid="{F8EC8FF3-DE43-4682-AAA5-5A72FB19D824}"/>
    <cellStyle name="Comma 21 2 2 2 6 2" xfId="15258" xr:uid="{0E7875DB-1EBF-4165-8E1B-C63D866FC5A9}"/>
    <cellStyle name="Comma 21 2 2 2 6 2 2" xfId="37507" xr:uid="{02D02E76-CCDA-433B-8A5A-5E0346A53904}"/>
    <cellStyle name="Comma 21 2 2 2 6 3" xfId="15259" xr:uid="{76BCE1C6-5BB9-41AB-9B84-70548697DACF}"/>
    <cellStyle name="Comma 21 2 2 2 6 3 2" xfId="37508" xr:uid="{B2ABDA30-C1C3-4EE4-B083-B6B080AA7A47}"/>
    <cellStyle name="Comma 21 2 2 2 6 4" xfId="15260" xr:uid="{E615FED6-539B-405E-A871-67879E81723A}"/>
    <cellStyle name="Comma 21 2 2 2 6 4 2" xfId="37509" xr:uid="{BF01ED3C-B3A0-4F66-BD85-330F1EC0C742}"/>
    <cellStyle name="Comma 21 2 2 2 6 5" xfId="52292" xr:uid="{000CA7F7-828D-4EAD-A61E-D79C1EF804E5}"/>
    <cellStyle name="Comma 21 2 2 2 6 6" xfId="37506" xr:uid="{493DFB64-CCE7-4F2D-9815-78F0407F9B9F}"/>
    <cellStyle name="Comma 21 2 2 2 6 7" xfId="15257" xr:uid="{614850CF-CC8F-415B-848C-FDFFE7F194C5}"/>
    <cellStyle name="Comma 21 2 2 2 7" xfId="15261" xr:uid="{B641BF6C-EB2A-425D-9750-2BF9CFA08C1D}"/>
    <cellStyle name="Comma 21 2 2 2 7 2" xfId="37510" xr:uid="{F05F626D-8F6E-4C1B-AFD9-0B620DBEB539}"/>
    <cellStyle name="Comma 21 2 2 2 8" xfId="15262" xr:uid="{108B366D-89BE-4D6A-86C6-161945ADA920}"/>
    <cellStyle name="Comma 21 2 2 2 8 2" xfId="37511" xr:uid="{44052B4E-4B73-450B-AA39-1622FC422D6C}"/>
    <cellStyle name="Comma 21 2 2 2 9" xfId="50772" xr:uid="{C6BBC383-666E-4058-AC4C-93DE35E0D091}"/>
    <cellStyle name="Comma 21 2 2 3" xfId="935" xr:uid="{8AFE8F9D-E910-4DB8-8B86-FCA8538B742D}"/>
    <cellStyle name="Comma 21 2 2 3 2" xfId="4638" xr:uid="{43FDF32E-CD00-48D6-BB05-90CD6A3232AA}"/>
    <cellStyle name="Comma 21 2 2 3 2 2" xfId="15263" xr:uid="{8EF9DD12-1001-4D00-B5B0-95068FCB57E5}"/>
    <cellStyle name="Comma 21 2 2 3 2 2 2" xfId="37514" xr:uid="{F667A79B-CAC4-4A6A-96B7-CAEFEE1A133C}"/>
    <cellStyle name="Comma 21 2 2 3 2 3" xfId="15264" xr:uid="{8091E013-19BF-4862-BE3F-2C0B56587327}"/>
    <cellStyle name="Comma 21 2 2 3 2 3 2" xfId="37515" xr:uid="{DB46ABBD-8770-48DB-BDAA-7821D0C1BFCB}"/>
    <cellStyle name="Comma 21 2 2 3 2 4" xfId="15265" xr:uid="{C6CE81C8-096A-4516-9DD4-FCE3F99A39F2}"/>
    <cellStyle name="Comma 21 2 2 3 2 4 2" xfId="37516" xr:uid="{F8C855AB-31DD-4A07-AD6F-DAA7CA20BC99}"/>
    <cellStyle name="Comma 21 2 2 3 2 5" xfId="54725" xr:uid="{05E889A4-4615-417B-8479-4B8B64BF004C}"/>
    <cellStyle name="Comma 21 2 2 3 2 6" xfId="37513" xr:uid="{9FE247B6-32ED-40E6-896C-12A4E49E6460}"/>
    <cellStyle name="Comma 21 2 2 3 3" xfId="2973" xr:uid="{21824C0A-E301-4422-955A-9EC0EE046658}"/>
    <cellStyle name="Comma 21 2 2 3 3 2" xfId="15267" xr:uid="{5DC86823-D616-491C-8DF5-AF5FF6E92845}"/>
    <cellStyle name="Comma 21 2 2 3 3 2 2" xfId="37518" xr:uid="{A5D9035A-94D3-4D07-8C7B-F3476044A7B8}"/>
    <cellStyle name="Comma 21 2 2 3 3 3" xfId="15268" xr:uid="{B33C9155-F647-40BA-95B2-8A8DACA12C4F}"/>
    <cellStyle name="Comma 21 2 2 3 3 3 2" xfId="37519" xr:uid="{5256A848-4388-4149-A1AA-9F37A1A1923A}"/>
    <cellStyle name="Comma 21 2 2 3 3 4" xfId="15269" xr:uid="{2070F8CF-66B7-4867-BAE2-D33060EBF7BD}"/>
    <cellStyle name="Comma 21 2 2 3 3 4 2" xfId="37520" xr:uid="{BAEED74F-211C-4B54-8C87-FE226C170F07}"/>
    <cellStyle name="Comma 21 2 2 3 3 5" xfId="53060" xr:uid="{0ECC5D3C-2647-4109-8E6F-7B21490452AB}"/>
    <cellStyle name="Comma 21 2 2 3 3 6" xfId="37517" xr:uid="{46958533-83CE-4D10-A9D7-314E34CECFD1}"/>
    <cellStyle name="Comma 21 2 2 3 3 7" xfId="15266" xr:uid="{82F67F60-5E72-4E9B-8C9E-2E0676542879}"/>
    <cellStyle name="Comma 21 2 2 3 4" xfId="15270" xr:uid="{7B6DB98C-0174-4EB7-BF69-79E4D0E28C05}"/>
    <cellStyle name="Comma 21 2 2 3 4 2" xfId="37521" xr:uid="{F8CE5692-DFB2-4CEA-B0F5-DC3F7849E710}"/>
    <cellStyle name="Comma 21 2 2 3 5" xfId="15271" xr:uid="{B0301101-0CB8-4ECD-8BA2-F1E0FCB5966E}"/>
    <cellStyle name="Comma 21 2 2 3 5 2" xfId="37522" xr:uid="{5E87B6A9-36AC-46D8-B6D1-2D823B4831C7}"/>
    <cellStyle name="Comma 21 2 2 3 6" xfId="51027" xr:uid="{B22B46A6-F802-48E4-878D-1A64547B5FE5}"/>
    <cellStyle name="Comma 21 2 2 3 7" xfId="37512" xr:uid="{47126382-40FE-486F-B6D6-02BEFB4E0B2D}"/>
    <cellStyle name="Comma 21 2 2 4" xfId="1430" xr:uid="{4E55A3EE-60E1-407C-B387-B7E540D15B17}"/>
    <cellStyle name="Comma 21 2 2 4 2" xfId="2476" xr:uid="{5E0AA690-9949-40D3-A6BF-D6EBAA350E54}"/>
    <cellStyle name="Comma 21 2 2 4 2 2" xfId="15273" xr:uid="{C4E168D5-C068-45FE-A6B0-523B562A613D}"/>
    <cellStyle name="Comma 21 2 2 4 2 2 2" xfId="37525" xr:uid="{D5CD0B45-C7C7-49F5-92B4-AB444B4170B2}"/>
    <cellStyle name="Comma 21 2 2 4 2 3" xfId="15274" xr:uid="{A200F95E-1336-4C5F-8542-290F030678BA}"/>
    <cellStyle name="Comma 21 2 2 4 2 3 2" xfId="37526" xr:uid="{F7B30524-570F-4104-9E05-E8D39930ED09}"/>
    <cellStyle name="Comma 21 2 2 4 2 4" xfId="15275" xr:uid="{91912AF2-1F27-4913-B58A-42D80248996F}"/>
    <cellStyle name="Comma 21 2 2 4 2 4 2" xfId="37527" xr:uid="{05A609B9-F290-4ED5-BAC0-E0F601884509}"/>
    <cellStyle name="Comma 21 2 2 4 2 5" xfId="52564" xr:uid="{5AC1B8AD-DCDE-48A3-B593-1197EEA6AC17}"/>
    <cellStyle name="Comma 21 2 2 4 2 6" xfId="37524" xr:uid="{29C46DAD-5360-41A2-9E53-310B988BF007}"/>
    <cellStyle name="Comma 21 2 2 4 2 7" xfId="15272" xr:uid="{CAECC9FB-121A-49AE-8972-72980F123D45}"/>
    <cellStyle name="Comma 21 2 2 4 3" xfId="15276" xr:uid="{9143F79E-942F-4D09-87FF-A4BB58E69D77}"/>
    <cellStyle name="Comma 21 2 2 4 3 2" xfId="37528" xr:uid="{C35A9B92-03F3-4CF4-9D1B-29E71A8C7B14}"/>
    <cellStyle name="Comma 21 2 2 4 4" xfId="15277" xr:uid="{B1DF3DA7-0AF7-429F-B82D-6FEB426F0189}"/>
    <cellStyle name="Comma 21 2 2 4 4 2" xfId="37529" xr:uid="{54686BBF-E0C4-4F33-8238-C71E7D3FCBAB}"/>
    <cellStyle name="Comma 21 2 2 4 5" xfId="51522" xr:uid="{060254C5-1882-4829-90FC-6B8DED83A17F}"/>
    <cellStyle name="Comma 21 2 2 4 6" xfId="37523" xr:uid="{7DF4C694-4922-423F-831F-8B333CF9E73B}"/>
    <cellStyle name="Comma 21 2 2 5" xfId="3467" xr:uid="{2FCA6B00-0840-4D28-BA71-5F7748DEC05D}"/>
    <cellStyle name="Comma 21 2 2 5 2" xfId="15278" xr:uid="{7329B135-D3D6-4B02-8C29-E9257F43EAF8}"/>
    <cellStyle name="Comma 21 2 2 5 2 2" xfId="37531" xr:uid="{48DBE692-68A8-4389-B59B-8ADD09866095}"/>
    <cellStyle name="Comma 21 2 2 5 3" xfId="15279" xr:uid="{99650410-01F7-42E2-B10E-11460A1D9B75}"/>
    <cellStyle name="Comma 21 2 2 5 3 2" xfId="37532" xr:uid="{68933345-A750-4496-9ECF-4BA129FE866E}"/>
    <cellStyle name="Comma 21 2 2 5 4" xfId="15280" xr:uid="{8AF2A82F-2D13-42DA-9908-4034148D066C}"/>
    <cellStyle name="Comma 21 2 2 5 4 2" xfId="37533" xr:uid="{8FE04393-4CF7-42D9-BE63-6B1224EB6ABA}"/>
    <cellStyle name="Comma 21 2 2 5 5" xfId="53554" xr:uid="{1064BB31-A0F7-4086-A0ED-B267500EC3A6}"/>
    <cellStyle name="Comma 21 2 2 5 6" xfId="37530" xr:uid="{3C4998C0-FF87-4103-A087-E13D9476930C}"/>
    <cellStyle name="Comma 21 2 2 6" xfId="4130" xr:uid="{4E59DC24-7CC5-46EC-8654-ABC9F3210782}"/>
    <cellStyle name="Comma 21 2 2 6 2" xfId="15281" xr:uid="{016786A4-96C9-4385-AFC6-041FDFBC0263}"/>
    <cellStyle name="Comma 21 2 2 6 2 2" xfId="37535" xr:uid="{77A60031-B5D2-4A90-9A60-376EFB45A261}"/>
    <cellStyle name="Comma 21 2 2 6 3" xfId="15282" xr:uid="{50149666-0DF8-406E-B844-FABE7F542733}"/>
    <cellStyle name="Comma 21 2 2 6 3 2" xfId="37536" xr:uid="{7459598F-E05E-4EE1-9865-64CA10D461D9}"/>
    <cellStyle name="Comma 21 2 2 6 4" xfId="15283" xr:uid="{DED5E657-706E-4413-AE44-E61A4928CD1B}"/>
    <cellStyle name="Comma 21 2 2 6 4 2" xfId="37537" xr:uid="{7BBBBA4C-7944-47AA-876B-DD62491F7D73}"/>
    <cellStyle name="Comma 21 2 2 6 5" xfId="54217" xr:uid="{A5BA4CF4-BC56-4B19-B2E2-30EC13948CB4}"/>
    <cellStyle name="Comma 21 2 2 6 6" xfId="37534" xr:uid="{5735D06E-024B-4DC2-A369-68D097B837D0}"/>
    <cellStyle name="Comma 21 2 2 7" xfId="1956" xr:uid="{26365B68-B1BD-4C08-BAFC-3834C33C2203}"/>
    <cellStyle name="Comma 21 2 2 7 2" xfId="15285" xr:uid="{A910502A-9644-4EC9-8CAD-DB0EF400D2AB}"/>
    <cellStyle name="Comma 21 2 2 7 2 2" xfId="37539" xr:uid="{25133C74-DC0B-45D6-BFC3-3980895066CE}"/>
    <cellStyle name="Comma 21 2 2 7 3" xfId="15286" xr:uid="{81811B48-F863-470C-8D6E-7C42F6B45F42}"/>
    <cellStyle name="Comma 21 2 2 7 3 2" xfId="37540" xr:uid="{05886799-6C85-4EBE-A53A-3940A2415538}"/>
    <cellStyle name="Comma 21 2 2 7 4" xfId="15287" xr:uid="{82A8CB48-176D-421E-AC75-7808B1AA12EC}"/>
    <cellStyle name="Comma 21 2 2 7 4 2" xfId="37541" xr:uid="{764900FA-7302-46F7-805E-7CE0F2A04FC7}"/>
    <cellStyle name="Comma 21 2 2 7 5" xfId="52045" xr:uid="{4E3048E6-8477-41AF-941F-0CD0A659AAE0}"/>
    <cellStyle name="Comma 21 2 2 7 6" xfId="37538" xr:uid="{979B7E65-CA36-483B-A22E-0EB14CB466F3}"/>
    <cellStyle name="Comma 21 2 2 7 7" xfId="15284" xr:uid="{85A20493-BFF8-4FCE-BB47-16D448A7BC35}"/>
    <cellStyle name="Comma 21 2 2 8" xfId="15288" xr:uid="{B5D780E6-15A2-4896-B62A-26229366F334}"/>
    <cellStyle name="Comma 21 2 2 8 2" xfId="37542" xr:uid="{87142348-36FD-47DC-A253-C93D5B18E5E4}"/>
    <cellStyle name="Comma 21 2 2 9" xfId="15289" xr:uid="{55C20214-E04E-48D6-8372-2C54C58B757E}"/>
    <cellStyle name="Comma 21 2 2 9 2" xfId="37543" xr:uid="{E60B0ABC-5994-4ED0-ACBE-0810979808E5}"/>
    <cellStyle name="Comma 21 2 3" xfId="555" xr:uid="{722F464F-1F12-4CE4-BABD-5C5D7A19C492}"/>
    <cellStyle name="Comma 21 2 3 10" xfId="37544" xr:uid="{9BAD1F30-60F3-4B7A-BCC8-0EF46AAAC4BE}"/>
    <cellStyle name="Comma 21 2 3 2" xfId="1060" xr:uid="{E4E534BD-50EB-4CFF-A918-9417E3ACA4A5}"/>
    <cellStyle name="Comma 21 2 3 2 2" xfId="4763" xr:uid="{CBC4990F-354C-40CE-868B-53EDE5E06FC9}"/>
    <cellStyle name="Comma 21 2 3 2 2 2" xfId="15290" xr:uid="{83DC1DC9-267B-454E-BBEC-DFAAC46FA8A7}"/>
    <cellStyle name="Comma 21 2 3 2 2 2 2" xfId="37547" xr:uid="{CCBB3EB8-F412-42B5-B245-442130E5953F}"/>
    <cellStyle name="Comma 21 2 3 2 2 3" xfId="15291" xr:uid="{BD738BFE-6546-46BE-A8AC-A95A8C849C66}"/>
    <cellStyle name="Comma 21 2 3 2 2 3 2" xfId="37548" xr:uid="{EF3DA466-0023-4079-85EC-B4705500ACD3}"/>
    <cellStyle name="Comma 21 2 3 2 2 4" xfId="15292" xr:uid="{096F7B49-420E-47D7-B5A0-35FBF14BB5D5}"/>
    <cellStyle name="Comma 21 2 3 2 2 4 2" xfId="37549" xr:uid="{75FCC78A-9090-4EF8-B7F8-E307ADF3FBC2}"/>
    <cellStyle name="Comma 21 2 3 2 2 5" xfId="54850" xr:uid="{F296B67B-662E-466E-B1BD-12F1AA53440E}"/>
    <cellStyle name="Comma 21 2 3 2 2 6" xfId="37546" xr:uid="{0328172F-6AA2-429B-9840-7B1AC9540C65}"/>
    <cellStyle name="Comma 21 2 3 2 3" xfId="3098" xr:uid="{482D6516-C3A1-4ADB-A4FB-EB0C8D11B95A}"/>
    <cellStyle name="Comma 21 2 3 2 3 2" xfId="15294" xr:uid="{59DF717E-EEA3-415B-9A34-331FD138D791}"/>
    <cellStyle name="Comma 21 2 3 2 3 2 2" xfId="37551" xr:uid="{14A53237-1E02-4134-9B0C-6CDD6E655E44}"/>
    <cellStyle name="Comma 21 2 3 2 3 3" xfId="15295" xr:uid="{BE8B16CD-0A4D-4A4A-92B5-97BA015F16D4}"/>
    <cellStyle name="Comma 21 2 3 2 3 3 2" xfId="37552" xr:uid="{D7D65DCB-6947-499A-A3FB-4C0725462B1D}"/>
    <cellStyle name="Comma 21 2 3 2 3 4" xfId="15296" xr:uid="{3850EED7-30D0-49B1-809E-3EE9E2A2C27C}"/>
    <cellStyle name="Comma 21 2 3 2 3 4 2" xfId="37553" xr:uid="{66ABEA54-FD11-4CA9-A7AB-8222A1825545}"/>
    <cellStyle name="Comma 21 2 3 2 3 5" xfId="53185" xr:uid="{CF9B8BC1-67FD-4635-99F7-AF1737AF954D}"/>
    <cellStyle name="Comma 21 2 3 2 3 6" xfId="37550" xr:uid="{396BFE85-2AB4-44F2-B10D-4E835C80D40D}"/>
    <cellStyle name="Comma 21 2 3 2 3 7" xfId="15293" xr:uid="{ABE2A9B1-4FF3-4283-88E0-8CD38F277CA4}"/>
    <cellStyle name="Comma 21 2 3 2 4" xfId="15297" xr:uid="{AE397248-396E-45C6-AA72-621030751E5D}"/>
    <cellStyle name="Comma 21 2 3 2 4 2" xfId="37554" xr:uid="{7762FBAF-E53C-404A-AB5E-EB4718F1B7A1}"/>
    <cellStyle name="Comma 21 2 3 2 5" xfId="15298" xr:uid="{42E06599-FC9D-4FE0-ADC2-FC0855CCC292}"/>
    <cellStyle name="Comma 21 2 3 2 5 2" xfId="37555" xr:uid="{FAB11BB6-C574-42E0-AEA5-E8150665AF4D}"/>
    <cellStyle name="Comma 21 2 3 2 6" xfId="51152" xr:uid="{EAE036BE-DA63-4BD3-B302-7C26629625AD}"/>
    <cellStyle name="Comma 21 2 3 2 7" xfId="37545" xr:uid="{164E4BEF-D167-4F19-A68F-0D04F8E11520}"/>
    <cellStyle name="Comma 21 2 3 3" xfId="1554" xr:uid="{F7A5731E-2329-4007-BD79-C2FD9A48AFC4}"/>
    <cellStyle name="Comma 21 2 3 3 2" xfId="2601" xr:uid="{4AF21D5E-3E79-4363-902C-21DD7D20DC77}"/>
    <cellStyle name="Comma 21 2 3 3 2 2" xfId="15300" xr:uid="{FB5CB7EE-4F74-4E6E-8285-F3809E3C1889}"/>
    <cellStyle name="Comma 21 2 3 3 2 2 2" xfId="37558" xr:uid="{5A0AC209-B7AF-451E-8E4E-B361D4381242}"/>
    <cellStyle name="Comma 21 2 3 3 2 3" xfId="15301" xr:uid="{6B56EEB3-A968-4166-94AD-38474ED6F81C}"/>
    <cellStyle name="Comma 21 2 3 3 2 3 2" xfId="37559" xr:uid="{624BEA4B-74D5-42BC-9B20-ACA855A6D21C}"/>
    <cellStyle name="Comma 21 2 3 3 2 4" xfId="15302" xr:uid="{35FBFB73-C3D4-49D9-9BF2-F057CEEA6439}"/>
    <cellStyle name="Comma 21 2 3 3 2 4 2" xfId="37560" xr:uid="{6D51ACC5-DE20-42CD-95BF-C2EE26005750}"/>
    <cellStyle name="Comma 21 2 3 3 2 5" xfId="52689" xr:uid="{CE95ABA0-F612-4533-B517-4129161937A9}"/>
    <cellStyle name="Comma 21 2 3 3 2 6" xfId="37557" xr:uid="{EB6D41D5-A4C0-41DA-830C-208C34351C2B}"/>
    <cellStyle name="Comma 21 2 3 3 2 7" xfId="15299" xr:uid="{8710B9FE-C380-4050-99DE-070DF7D36613}"/>
    <cellStyle name="Comma 21 2 3 3 3" xfId="15303" xr:uid="{F056000F-CA7E-4DE0-ABAA-691E3FA9F144}"/>
    <cellStyle name="Comma 21 2 3 3 3 2" xfId="37561" xr:uid="{069A0EB9-8E35-4506-8246-517D1283A113}"/>
    <cellStyle name="Comma 21 2 3 3 4" xfId="15304" xr:uid="{B9D4B13A-5FC5-4310-9358-3CCD6A88BF85}"/>
    <cellStyle name="Comma 21 2 3 3 4 2" xfId="37562" xr:uid="{11F550A7-CB4E-4EB4-AAF7-4CF5009556F5}"/>
    <cellStyle name="Comma 21 2 3 3 5" xfId="51646" xr:uid="{D78E9257-84EE-45D4-A822-7C75F23C0DA8}"/>
    <cellStyle name="Comma 21 2 3 3 6" xfId="37556" xr:uid="{4FC3C7D8-8805-4F06-9C5B-1BDA3B25A411}"/>
    <cellStyle name="Comma 21 2 3 4" xfId="3593" xr:uid="{FFBD4386-DBCB-4D8E-B932-E04F9E57CA82}"/>
    <cellStyle name="Comma 21 2 3 4 2" xfId="15305" xr:uid="{A546EC95-2071-4A87-9584-706CCC322DD6}"/>
    <cellStyle name="Comma 21 2 3 4 2 2" xfId="37564" xr:uid="{C621DE3E-34FB-4BAF-B0F0-B5CDD613F13C}"/>
    <cellStyle name="Comma 21 2 3 4 3" xfId="15306" xr:uid="{E98D443D-37D5-4694-81FA-94ECD9A4D93A}"/>
    <cellStyle name="Comma 21 2 3 4 3 2" xfId="37565" xr:uid="{4747A6AD-668A-4C5E-BE0A-80095CBBC929}"/>
    <cellStyle name="Comma 21 2 3 4 4" xfId="15307" xr:uid="{05DF20DF-D111-4771-B374-6285EAADC3A0}"/>
    <cellStyle name="Comma 21 2 3 4 4 2" xfId="37566" xr:uid="{83DA0766-65E5-4D4E-9175-02175C367C77}"/>
    <cellStyle name="Comma 21 2 3 4 5" xfId="53680" xr:uid="{E2347F97-E6D3-41EB-9D0B-5567DF99FB1C}"/>
    <cellStyle name="Comma 21 2 3 4 6" xfId="37563" xr:uid="{E222FD7C-3D2A-4853-A3D2-7A9988FD883D}"/>
    <cellStyle name="Comma 21 2 3 5" xfId="4266" xr:uid="{AA263156-52A7-48A2-8BEA-A0C3F912B5D4}"/>
    <cellStyle name="Comma 21 2 3 5 2" xfId="15308" xr:uid="{8D497BF1-F088-42D5-80C2-F26668A4250A}"/>
    <cellStyle name="Comma 21 2 3 5 2 2" xfId="37568" xr:uid="{56883D57-3B41-4D92-BFA1-C9626863466D}"/>
    <cellStyle name="Comma 21 2 3 5 3" xfId="15309" xr:uid="{1BBA8D2C-4257-48FE-8556-8C57AE6069E2}"/>
    <cellStyle name="Comma 21 2 3 5 3 2" xfId="37569" xr:uid="{327DD780-61F9-4CFB-8E2C-60FB7AE99EA4}"/>
    <cellStyle name="Comma 21 2 3 5 4" xfId="15310" xr:uid="{B8BE6D2A-2071-47E6-951E-53EA36537A49}"/>
    <cellStyle name="Comma 21 2 3 5 4 2" xfId="37570" xr:uid="{893CE60B-1A90-4E6B-8051-D905E2EDEC99}"/>
    <cellStyle name="Comma 21 2 3 5 5" xfId="54353" xr:uid="{9DD0B1E5-DD68-4432-9621-ED2BFECF7E39}"/>
    <cellStyle name="Comma 21 2 3 5 6" xfId="37567" xr:uid="{14DC1950-65CD-45F0-9060-4FC29F3554A5}"/>
    <cellStyle name="Comma 21 2 3 6" xfId="2080" xr:uid="{A72CB2A8-9F63-495F-8573-462D6BA0050D}"/>
    <cellStyle name="Comma 21 2 3 6 2" xfId="15312" xr:uid="{F871DA59-3182-470B-A55C-A35590F65B99}"/>
    <cellStyle name="Comma 21 2 3 6 2 2" xfId="37572" xr:uid="{5087469A-19D6-4CA8-8D6B-C2C2A336240D}"/>
    <cellStyle name="Comma 21 2 3 6 3" xfId="15313" xr:uid="{50C1AC57-C98C-45D3-8C07-A9DE1D0E380A}"/>
    <cellStyle name="Comma 21 2 3 6 3 2" xfId="37573" xr:uid="{25FC80E7-E994-4E90-B8BB-0EFCDB618169}"/>
    <cellStyle name="Comma 21 2 3 6 4" xfId="15314" xr:uid="{6A3FB409-C55C-40FE-87F3-E9DF556AB4BF}"/>
    <cellStyle name="Comma 21 2 3 6 4 2" xfId="37574" xr:uid="{E55DCBF0-9F61-4B66-A9D7-E31695C33530}"/>
    <cellStyle name="Comma 21 2 3 6 5" xfId="52169" xr:uid="{3594E854-A573-4695-AF36-5C061F7DBE97}"/>
    <cellStyle name="Comma 21 2 3 6 6" xfId="37571" xr:uid="{4EE32971-71B2-40A0-8E89-1D10892A7356}"/>
    <cellStyle name="Comma 21 2 3 6 7" xfId="15311" xr:uid="{565C047F-CEEB-4373-A9F1-B31C4A20D8C0}"/>
    <cellStyle name="Comma 21 2 3 7" xfId="15315" xr:uid="{AE8E50B7-3E2F-496B-849D-3156770C4994}"/>
    <cellStyle name="Comma 21 2 3 7 2" xfId="37575" xr:uid="{BB8192C3-BAF6-470B-91EA-D8970F11E441}"/>
    <cellStyle name="Comma 21 2 3 8" xfId="15316" xr:uid="{E7A5991E-9010-4634-80DA-4457A88C3D10}"/>
    <cellStyle name="Comma 21 2 3 8 2" xfId="37576" xr:uid="{897B6520-0E6D-4D8D-9E51-55AD16155F14}"/>
    <cellStyle name="Comma 21 2 3 9" xfId="50649" xr:uid="{CE80D4F3-3083-4B66-AB71-1C2E4D6D3B4F}"/>
    <cellStyle name="Comma 21 2 4" xfId="812" xr:uid="{F815017D-846F-41BF-AE6A-B29A434D5E41}"/>
    <cellStyle name="Comma 21 2 4 2" xfId="4515" xr:uid="{5B6730B1-D5DB-437A-B588-E34AE46C1EEC}"/>
    <cellStyle name="Comma 21 2 4 2 2" xfId="15317" xr:uid="{408F6E0A-1153-4D06-A506-D31EDCDB04E2}"/>
    <cellStyle name="Comma 21 2 4 2 2 2" xfId="37579" xr:uid="{D6833D7A-056D-4D07-8E66-90A5A73BA15D}"/>
    <cellStyle name="Comma 21 2 4 2 3" xfId="15318" xr:uid="{308176B2-3744-4634-B3FF-8A79609CA5C9}"/>
    <cellStyle name="Comma 21 2 4 2 3 2" xfId="37580" xr:uid="{55A13886-694E-4BA2-A988-4F9584F7571D}"/>
    <cellStyle name="Comma 21 2 4 2 4" xfId="15319" xr:uid="{A59A18C9-2565-40FF-A9AC-73047B6611A6}"/>
    <cellStyle name="Comma 21 2 4 2 4 2" xfId="37581" xr:uid="{FE77B259-C6FF-4908-86DA-0E62DCADC0DB}"/>
    <cellStyle name="Comma 21 2 4 2 5" xfId="54602" xr:uid="{7A403848-0148-4B08-A158-BA7B08493081}"/>
    <cellStyle name="Comma 21 2 4 2 6" xfId="37578" xr:uid="{D2310E4D-3C80-434A-9CCD-1B8426F17248}"/>
    <cellStyle name="Comma 21 2 4 3" xfId="2850" xr:uid="{A9C975E3-B123-47AD-8B09-C9EE4AA5DA59}"/>
    <cellStyle name="Comma 21 2 4 3 2" xfId="15321" xr:uid="{7EA54BE4-C464-4B36-A3D8-20832FA0A187}"/>
    <cellStyle name="Comma 21 2 4 3 2 2" xfId="37583" xr:uid="{F74DF5B1-DCFE-427E-B0A5-FB02E7F651F0}"/>
    <cellStyle name="Comma 21 2 4 3 3" xfId="15322" xr:uid="{EAE9FA64-D78B-4819-A456-15C2EE836BBD}"/>
    <cellStyle name="Comma 21 2 4 3 3 2" xfId="37584" xr:uid="{0E243D1A-4632-41B4-A59F-609812314753}"/>
    <cellStyle name="Comma 21 2 4 3 4" xfId="15323" xr:uid="{E1DAA8CD-D99E-4E26-B88D-F3D7B3CC0A4C}"/>
    <cellStyle name="Comma 21 2 4 3 4 2" xfId="37585" xr:uid="{FC6821C3-3CD1-42C1-81AF-08479B1411A8}"/>
    <cellStyle name="Comma 21 2 4 3 5" xfId="52937" xr:uid="{46572900-48C5-4761-A1AB-4F419353C750}"/>
    <cellStyle name="Comma 21 2 4 3 6" xfId="37582" xr:uid="{53EBE1A0-B96C-48F7-A1B7-BBB140DD861C}"/>
    <cellStyle name="Comma 21 2 4 3 7" xfId="15320" xr:uid="{F76B00AE-DC0D-4FF6-8C04-253A4B51FDF9}"/>
    <cellStyle name="Comma 21 2 4 4" xfId="15324" xr:uid="{57B70041-37CA-4075-A303-FA5066A522CC}"/>
    <cellStyle name="Comma 21 2 4 4 2" xfId="37586" xr:uid="{B287CA12-C41D-4C47-AEC9-F6F7893FABA0}"/>
    <cellStyle name="Comma 21 2 4 5" xfId="15325" xr:uid="{CD36DD2E-9CDA-485D-A404-B14708F5D9DA}"/>
    <cellStyle name="Comma 21 2 4 5 2" xfId="37587" xr:uid="{348E43A3-6511-4E04-AF97-0B51CFCD6879}"/>
    <cellStyle name="Comma 21 2 4 6" xfId="50904" xr:uid="{53640F65-5279-4338-A35D-F13EFFC9C45E}"/>
    <cellStyle name="Comma 21 2 4 7" xfId="37577" xr:uid="{99664449-7947-4480-8CB5-33F48651B096}"/>
    <cellStyle name="Comma 21 2 5" xfId="1307" xr:uid="{88A1BDCE-43A4-4A59-9F47-D22876CB63D4}"/>
    <cellStyle name="Comma 21 2 5 2" xfId="2352" xr:uid="{8FFF7517-B3A7-4A31-AB59-278F63667643}"/>
    <cellStyle name="Comma 21 2 5 2 2" xfId="15327" xr:uid="{D52F2A13-6971-45B4-85DC-6DE8FC81FF77}"/>
    <cellStyle name="Comma 21 2 5 2 2 2" xfId="37590" xr:uid="{C283C328-3993-4437-89EE-7429A9E5E19F}"/>
    <cellStyle name="Comma 21 2 5 2 3" xfId="15328" xr:uid="{5B50A901-7A1B-4CD4-962F-CDD44B744337}"/>
    <cellStyle name="Comma 21 2 5 2 3 2" xfId="37591" xr:uid="{C2674FD0-469E-49E8-B7BA-5E84601FC778}"/>
    <cellStyle name="Comma 21 2 5 2 4" xfId="15329" xr:uid="{AA480577-A414-40B5-9C91-5822434D3E2A}"/>
    <cellStyle name="Comma 21 2 5 2 4 2" xfId="37592" xr:uid="{78A4D29A-B446-454C-BE97-1206642A2C8C}"/>
    <cellStyle name="Comma 21 2 5 2 5" xfId="52440" xr:uid="{BC4B5E04-072D-443F-A08C-FD0FA24308D6}"/>
    <cellStyle name="Comma 21 2 5 2 6" xfId="37589" xr:uid="{C93AA582-262C-45F6-8318-2D4D1C1627CE}"/>
    <cellStyle name="Comma 21 2 5 2 7" xfId="15326" xr:uid="{A2ADBE91-717B-4730-98E8-5467D71B5BBB}"/>
    <cellStyle name="Comma 21 2 5 3" xfId="15330" xr:uid="{C28F65FB-C4E9-4AFD-A389-2A2DB91730D4}"/>
    <cellStyle name="Comma 21 2 5 3 2" xfId="37593" xr:uid="{5A67D4A9-000C-435C-AB4F-C6EF6D13A66C}"/>
    <cellStyle name="Comma 21 2 5 4" xfId="15331" xr:uid="{7D10181C-4B23-4885-9C84-ED5F2FA245AE}"/>
    <cellStyle name="Comma 21 2 5 4 2" xfId="37594" xr:uid="{86B2A266-BB38-4989-B81F-E3D5219385C1}"/>
    <cellStyle name="Comma 21 2 5 5" xfId="51399" xr:uid="{8312642B-974A-412A-BFA9-436B65816D13}"/>
    <cellStyle name="Comma 21 2 5 6" xfId="37588" xr:uid="{4D49C3B2-39CB-4E6D-9A17-7BD3463A5D97}"/>
    <cellStyle name="Comma 21 2 6" xfId="3344" xr:uid="{949713C7-59CF-4A09-B6F8-5642405F2CD0}"/>
    <cellStyle name="Comma 21 2 6 2" xfId="15332" xr:uid="{3D63F1E5-CAE9-4169-BD7F-CB6D20CB2454}"/>
    <cellStyle name="Comma 21 2 6 2 2" xfId="37596" xr:uid="{12973023-7E1F-41DB-B345-A74DF364EFED}"/>
    <cellStyle name="Comma 21 2 6 3" xfId="15333" xr:uid="{20150435-A9AA-4793-95F5-E39224382C7B}"/>
    <cellStyle name="Comma 21 2 6 3 2" xfId="37597" xr:uid="{53E764D4-435F-49FD-AC3A-02D71C94E7CA}"/>
    <cellStyle name="Comma 21 2 6 4" xfId="15334" xr:uid="{4D1A552A-0446-4765-9945-99E37CB2DB0A}"/>
    <cellStyle name="Comma 21 2 6 4 2" xfId="37598" xr:uid="{AA23A226-9A1C-409D-8FE3-C00AB8BC048A}"/>
    <cellStyle name="Comma 21 2 6 5" xfId="53431" xr:uid="{FD451DB3-0C0F-4624-A425-DBEDEB86C6DD}"/>
    <cellStyle name="Comma 21 2 6 6" xfId="37595" xr:uid="{933A8B9B-4312-4A15-8331-2C25C834B333}"/>
    <cellStyle name="Comma 21 2 7" xfId="3946" xr:uid="{FD3A07E6-BB4C-4167-8381-97563E4D65A2}"/>
    <cellStyle name="Comma 21 2 7 2" xfId="15335" xr:uid="{6B34F95B-69C7-4786-8F4C-116248293A1F}"/>
    <cellStyle name="Comma 21 2 7 2 2" xfId="37600" xr:uid="{6A6F909B-068D-4404-A710-99E435334E45}"/>
    <cellStyle name="Comma 21 2 7 3" xfId="15336" xr:uid="{B013C4D3-FD78-487E-9F84-B10D70E0E625}"/>
    <cellStyle name="Comma 21 2 7 3 2" xfId="37601" xr:uid="{9EA54B01-5C6F-4AAA-9E6F-52524EB405D8}"/>
    <cellStyle name="Comma 21 2 7 4" xfId="15337" xr:uid="{AEBE5E93-5757-4026-9979-BE0BF317746B}"/>
    <cellStyle name="Comma 21 2 7 4 2" xfId="37602" xr:uid="{6746BDC8-D995-451C-98B5-F1F472A9698D}"/>
    <cellStyle name="Comma 21 2 7 5" xfId="54033" xr:uid="{8CE7D87E-0880-4B33-9F38-D666AA6F5623}"/>
    <cellStyle name="Comma 21 2 7 6" xfId="37599" xr:uid="{DA3F8A87-A841-4D09-991F-F930A7A2E41B}"/>
    <cellStyle name="Comma 21 2 8" xfId="1832" xr:uid="{7ADD4958-D7AC-49D9-85DD-87905EF99596}"/>
    <cellStyle name="Comma 21 2 8 2" xfId="15339" xr:uid="{8B66354F-232F-46A2-B62B-F3779080B7AA}"/>
    <cellStyle name="Comma 21 2 8 2 2" xfId="37604" xr:uid="{D5DDAB20-2530-4C45-943B-716DB28253CD}"/>
    <cellStyle name="Comma 21 2 8 3" xfId="15340" xr:uid="{32E84B77-5EE8-47CE-BDF4-848BE4A51832}"/>
    <cellStyle name="Comma 21 2 8 3 2" xfId="37605" xr:uid="{D61F0CEA-2C2C-40CE-B6E2-21FDF6003D74}"/>
    <cellStyle name="Comma 21 2 8 4" xfId="15341" xr:uid="{9742B6C4-BFE8-4955-9EB8-B446FAE30BB2}"/>
    <cellStyle name="Comma 21 2 8 4 2" xfId="37606" xr:uid="{620F6DA9-A284-4975-AC6A-C45E6B561EA1}"/>
    <cellStyle name="Comma 21 2 8 5" xfId="51921" xr:uid="{09CFBA9C-0599-46FE-9219-3D61BF5AA5C9}"/>
    <cellStyle name="Comma 21 2 8 6" xfId="37603" xr:uid="{0D10A1D2-62A7-408C-A7F4-6474BA9C5965}"/>
    <cellStyle name="Comma 21 2 8 7" xfId="15338" xr:uid="{5FB76C32-DA39-4DC3-9A21-B7D3490305F1}"/>
    <cellStyle name="Comma 21 2 9" xfId="15342" xr:uid="{25C3E7B2-07CE-4D51-86C4-0A331E8BDD67}"/>
    <cellStyle name="Comma 21 2 9 2" xfId="37607" xr:uid="{BA5B0A5B-E70F-4C92-8D0A-ED59E3165510}"/>
    <cellStyle name="Comma 21 3" xfId="2283" xr:uid="{3FFF72B6-7912-4DF6-9573-817AF7105E76}"/>
    <cellStyle name="Comma 21 3 2" xfId="15343" xr:uid="{F4E1491B-B6EB-4FF9-9F91-3FCB334D0558}"/>
    <cellStyle name="Comma 21 3 2 2" xfId="37609" xr:uid="{064F0E66-8298-4CCE-B77F-216608819DA6}"/>
    <cellStyle name="Comma 21 3 3" xfId="15344" xr:uid="{53596216-0E46-4A3D-B8B5-37547E8DBB31}"/>
    <cellStyle name="Comma 21 3 3 2" xfId="37610" xr:uid="{F735B3EE-5CBC-4F19-9CDB-2E855352508A}"/>
    <cellStyle name="Comma 21 3 4" xfId="15345" xr:uid="{14282E84-307E-4873-9ACC-FE340B6683D3}"/>
    <cellStyle name="Comma 21 3 4 2" xfId="37611" xr:uid="{6A4E5347-BC0A-49A8-B488-4BA2D358575D}"/>
    <cellStyle name="Comma 21 3 5" xfId="52371" xr:uid="{F7B08812-4D87-4FEA-9902-1FEB15508520}"/>
    <cellStyle name="Comma 21 3 6" xfId="37608" xr:uid="{3A9B7398-BF7C-45CC-BCAE-C7A829F25173}"/>
    <cellStyle name="Comma 21 4" xfId="3760" xr:uid="{98DCB918-491C-4D14-BEE9-0E6082975B35}"/>
    <cellStyle name="Comma 21 4 2" xfId="15346" xr:uid="{9E417026-52D1-4E73-8552-D733E6639781}"/>
    <cellStyle name="Comma 21 4 2 2" xfId="37613" xr:uid="{499EAEFA-0A03-4F4C-B40E-B8FD27B173B5}"/>
    <cellStyle name="Comma 21 4 3" xfId="15347" xr:uid="{9BF182D3-CAC2-4A6D-8548-CEEF7B01E05B}"/>
    <cellStyle name="Comma 21 4 3 2" xfId="37614" xr:uid="{2F6AB1CB-B95A-429D-93E2-6E0D8C314181}"/>
    <cellStyle name="Comma 21 4 4" xfId="15348" xr:uid="{DA1AE08F-5751-4028-83F1-4B0D0BBFBD65}"/>
    <cellStyle name="Comma 21 4 4 2" xfId="37615" xr:uid="{F1CD208C-4E3C-4CD1-BBAF-E10B68CC6FB1}"/>
    <cellStyle name="Comma 21 4 5" xfId="53847" xr:uid="{97BCCEF8-7821-4711-9459-F37104953AF1}"/>
    <cellStyle name="Comma 21 4 6" xfId="37612" xr:uid="{DD59BE77-BA33-42EB-96AD-4D14066D1362}"/>
    <cellStyle name="Comma 21 5" xfId="3846" xr:uid="{1CE94118-D7CC-4445-97AE-19964F2F78E6}"/>
    <cellStyle name="Comma 21 5 2" xfId="15349" xr:uid="{CAE49679-E042-4F6B-BE56-C64404CB4BAA}"/>
    <cellStyle name="Comma 21 5 2 2" xfId="37617" xr:uid="{BA036325-EA5B-46C4-91A6-9153CCA0931F}"/>
    <cellStyle name="Comma 21 5 3" xfId="15350" xr:uid="{DDA823CA-AD6A-4522-80E1-009C90D541BE}"/>
    <cellStyle name="Comma 21 5 3 2" xfId="37618" xr:uid="{11926C5F-9400-4AE4-85A1-4CCAE9C472E4}"/>
    <cellStyle name="Comma 21 5 4" xfId="15351" xr:uid="{832C98A6-7EC3-400D-B1A4-D3C5CFF06ED0}"/>
    <cellStyle name="Comma 21 5 4 2" xfId="37619" xr:uid="{6F51B7B9-2D5A-4A07-BA24-3285492B427B}"/>
    <cellStyle name="Comma 21 5 5" xfId="53933" xr:uid="{6FF7197A-4080-4CB2-ACB7-1C31F4B9F96F}"/>
    <cellStyle name="Comma 21 5 6" xfId="37616" xr:uid="{9EB27D76-DFDB-4E13-9D7E-9DF1801F1AE8}"/>
    <cellStyle name="Comma 21 6" xfId="1763" xr:uid="{0B5DD869-1B32-48A9-ABFA-EDB3036769EB}"/>
    <cellStyle name="Comma 21 6 2" xfId="15353" xr:uid="{6528271B-D239-4877-AFB8-DD145CFCC2A4}"/>
    <cellStyle name="Comma 21 6 2 2" xfId="37621" xr:uid="{E8A91A24-8F5F-40B9-89D9-15917D225665}"/>
    <cellStyle name="Comma 21 6 3" xfId="15354" xr:uid="{698F9FB4-70FE-4056-9EA5-368EEDD28270}"/>
    <cellStyle name="Comma 21 6 3 2" xfId="37622" xr:uid="{FB0F04BA-AA87-4529-8655-086523ACE8EC}"/>
    <cellStyle name="Comma 21 6 4" xfId="15355" xr:uid="{E4E35EB5-0CA9-4432-AAE4-CE06DB6F1A83}"/>
    <cellStyle name="Comma 21 6 4 2" xfId="37623" xr:uid="{CC28EDB0-DB3A-4214-820F-E3F321311483}"/>
    <cellStyle name="Comma 21 6 5" xfId="51852" xr:uid="{3E1709A3-596C-4328-8350-F5591FB3655B}"/>
    <cellStyle name="Comma 21 6 6" xfId="37620" xr:uid="{03BD8205-A7D9-4C5D-83B3-12D4BC93DFA4}"/>
    <cellStyle name="Comma 21 6 7" xfId="15352" xr:uid="{849F8D12-037F-4504-9035-9E084AFBCE9B}"/>
    <cellStyle name="Comma 21 7" xfId="15356" xr:uid="{6AC971D1-F170-411E-848A-D4202F26B8A4}"/>
    <cellStyle name="Comma 21 7 2" xfId="37624" xr:uid="{509E158E-C0AD-46BF-B35D-F1CBD8774841}"/>
    <cellStyle name="Comma 21 8" xfId="15357" xr:uid="{E77595D0-C8C1-45FA-ADDE-3D63909057A9}"/>
    <cellStyle name="Comma 21 8 2" xfId="37625" xr:uid="{4B471141-D171-4E83-87B1-1951AF073B42}"/>
    <cellStyle name="Comma 21 9" xfId="50224" xr:uid="{D4B0015F-1619-49D2-BC86-D46F7EEF0506}"/>
    <cellStyle name="Comma 22" xfId="127" xr:uid="{096A5D23-4D8E-4CC4-989D-C4538F5C191A}"/>
    <cellStyle name="Comma 22 10" xfId="37626" xr:uid="{2EF6BC1D-54AC-4A93-AB41-1571598CB016}"/>
    <cellStyle name="Comma 22 2" xfId="232" xr:uid="{C8A7D20D-D88F-41A9-822D-4FCAB0D1BE54}"/>
    <cellStyle name="Comma 22 2 10" xfId="15358" xr:uid="{4EAB9E9E-D745-40D4-BACA-5D5A3AFA448A}"/>
    <cellStyle name="Comma 22 2 10 2" xfId="37628" xr:uid="{F3B1D33C-679A-4BE8-8118-694B863AF5A4}"/>
    <cellStyle name="Comma 22 2 11" xfId="50328" xr:uid="{4935E5E3-B2DD-48E6-8F08-5FB490EFDE98}"/>
    <cellStyle name="Comma 22 2 12" xfId="37627" xr:uid="{F2476029-F445-4716-BF46-BD383A14B444}"/>
    <cellStyle name="Comma 22 2 2" xfId="417" xr:uid="{6358F874-710C-4D9F-8A57-C236E4CDB0C0}"/>
    <cellStyle name="Comma 22 2 2 10" xfId="50513" xr:uid="{DC28025A-415D-48AD-B38B-36DB91B6742B}"/>
    <cellStyle name="Comma 22 2 2 11" xfId="37629" xr:uid="{75AC2730-A49E-4EDC-BE72-0051C467141E}"/>
    <cellStyle name="Comma 22 2 2 2" xfId="679" xr:uid="{EF48936C-1D93-4C76-8BDF-A2DFD150D944}"/>
    <cellStyle name="Comma 22 2 2 2 10" xfId="37630" xr:uid="{936FF22D-F028-4334-A461-0BFC6598A0ED}"/>
    <cellStyle name="Comma 22 2 2 2 2" xfId="1184" xr:uid="{50403422-CB06-428B-BB29-D8B4CFA9782B}"/>
    <cellStyle name="Comma 22 2 2 2 2 2" xfId="4887" xr:uid="{95FDE7DF-D62F-476C-B206-31AB76188FFB}"/>
    <cellStyle name="Comma 22 2 2 2 2 2 2" xfId="15359" xr:uid="{EB6CA19B-4B03-45AA-A6D1-74AA843EFFDA}"/>
    <cellStyle name="Comma 22 2 2 2 2 2 2 2" xfId="37633" xr:uid="{F58992AE-BEEA-48E0-9BAF-98469063A78C}"/>
    <cellStyle name="Comma 22 2 2 2 2 2 3" xfId="15360" xr:uid="{DE5B5CD6-6AA7-4DCA-9E92-328195F30E97}"/>
    <cellStyle name="Comma 22 2 2 2 2 2 3 2" xfId="37634" xr:uid="{89FE8E62-50AC-4D96-829C-699FD5055F2B}"/>
    <cellStyle name="Comma 22 2 2 2 2 2 4" xfId="15361" xr:uid="{0E2924BC-ECA6-49BE-A89B-00B846E8DA5C}"/>
    <cellStyle name="Comma 22 2 2 2 2 2 4 2" xfId="37635" xr:uid="{594E12B7-5606-4B54-8576-7043643D9203}"/>
    <cellStyle name="Comma 22 2 2 2 2 2 5" xfId="54974" xr:uid="{08482677-D51A-4375-98E3-7AF5659F7777}"/>
    <cellStyle name="Comma 22 2 2 2 2 2 6" xfId="37632" xr:uid="{9EF3DA29-1604-4E42-AF28-595BEA84462E}"/>
    <cellStyle name="Comma 22 2 2 2 2 3" xfId="3222" xr:uid="{0117A027-D5C0-4900-BDE2-02E7E62F4EB0}"/>
    <cellStyle name="Comma 22 2 2 2 2 3 2" xfId="15363" xr:uid="{B5A3D4ED-1823-4941-B52C-FA5E5E17C31B}"/>
    <cellStyle name="Comma 22 2 2 2 2 3 2 2" xfId="37637" xr:uid="{6EA5A308-6608-4AAF-9585-18A0851EB339}"/>
    <cellStyle name="Comma 22 2 2 2 2 3 3" xfId="15364" xr:uid="{CF877190-4BEF-43D6-B9B0-7D1A7C10FB74}"/>
    <cellStyle name="Comma 22 2 2 2 2 3 3 2" xfId="37638" xr:uid="{7B5EB744-2A3B-4AA4-988B-428F1FB7E6E9}"/>
    <cellStyle name="Comma 22 2 2 2 2 3 4" xfId="15365" xr:uid="{6B188C37-6217-4E4F-903A-FCD02AAB4527}"/>
    <cellStyle name="Comma 22 2 2 2 2 3 4 2" xfId="37639" xr:uid="{5E52674C-FC97-468A-89C0-E91AC2DD45C5}"/>
    <cellStyle name="Comma 22 2 2 2 2 3 5" xfId="53309" xr:uid="{0CC0373A-A194-4ADF-A561-21CDC7814A28}"/>
    <cellStyle name="Comma 22 2 2 2 2 3 6" xfId="37636" xr:uid="{95BF88FB-7E43-4F51-9A26-5FE3BA64B928}"/>
    <cellStyle name="Comma 22 2 2 2 2 3 7" xfId="15362" xr:uid="{068441F1-E4FA-4C4C-9EC4-1D86D40E75F8}"/>
    <cellStyle name="Comma 22 2 2 2 2 4" xfId="15366" xr:uid="{3A213666-45B3-4954-A789-5460D7F524D4}"/>
    <cellStyle name="Comma 22 2 2 2 2 4 2" xfId="37640" xr:uid="{13C9D972-BB68-4C68-83EB-676F0E43F3C0}"/>
    <cellStyle name="Comma 22 2 2 2 2 5" xfId="15367" xr:uid="{AF9795F1-90BB-4E4C-83ED-15DCF76AD182}"/>
    <cellStyle name="Comma 22 2 2 2 2 5 2" xfId="37641" xr:uid="{9520F356-3DCF-434F-8D19-5495CC53B657}"/>
    <cellStyle name="Comma 22 2 2 2 2 6" xfId="51276" xr:uid="{7A531648-9F3D-4AFC-BA3C-A5DC512423DF}"/>
    <cellStyle name="Comma 22 2 2 2 2 7" xfId="37631" xr:uid="{1EC34D59-0675-46E4-97DC-CC32A87689E3}"/>
    <cellStyle name="Comma 22 2 2 2 3" xfId="1678" xr:uid="{618CABF4-1458-4DC4-A0EA-628369EE5C31}"/>
    <cellStyle name="Comma 22 2 2 2 3 2" xfId="2725" xr:uid="{AD85CB0F-6CEE-442D-B485-B085C7F93960}"/>
    <cellStyle name="Comma 22 2 2 2 3 2 2" xfId="15369" xr:uid="{F1A1D41B-CF52-40A5-8820-A9CD87C5A0E7}"/>
    <cellStyle name="Comma 22 2 2 2 3 2 2 2" xfId="37644" xr:uid="{1C0F8365-F2B1-4F46-8C4B-2588AA9CCCD3}"/>
    <cellStyle name="Comma 22 2 2 2 3 2 3" xfId="15370" xr:uid="{0E04241D-101B-4639-A6EF-99A9E989017F}"/>
    <cellStyle name="Comma 22 2 2 2 3 2 3 2" xfId="37645" xr:uid="{E42E8DE4-6CED-465F-9899-F4AE7BD8C956}"/>
    <cellStyle name="Comma 22 2 2 2 3 2 4" xfId="15371" xr:uid="{7E75A18C-F19F-44BF-9247-998203B46D9B}"/>
    <cellStyle name="Comma 22 2 2 2 3 2 4 2" xfId="37646" xr:uid="{B731BD49-3C22-40FC-9C25-D0A703489DB0}"/>
    <cellStyle name="Comma 22 2 2 2 3 2 5" xfId="52813" xr:uid="{A3CBE3D0-0CDA-47F1-9CD3-788D92322FE4}"/>
    <cellStyle name="Comma 22 2 2 2 3 2 6" xfId="37643" xr:uid="{2DCDEAF4-C611-4373-A0F8-F6F9328061AB}"/>
    <cellStyle name="Comma 22 2 2 2 3 2 7" xfId="15368" xr:uid="{960A41EB-0856-4E99-B955-0A3DABA5593C}"/>
    <cellStyle name="Comma 22 2 2 2 3 3" xfId="15372" xr:uid="{8C3798E3-9DB8-47E3-A5DD-E20802375135}"/>
    <cellStyle name="Comma 22 2 2 2 3 3 2" xfId="37647" xr:uid="{CA5254FB-77ED-467B-A108-0CAD5D20B34C}"/>
    <cellStyle name="Comma 22 2 2 2 3 4" xfId="15373" xr:uid="{535A5720-2CF9-47B3-A746-1798C5B3EDE1}"/>
    <cellStyle name="Comma 22 2 2 2 3 4 2" xfId="37648" xr:uid="{A6945FA2-7A32-4C2B-AE9A-5E8A247EBC2E}"/>
    <cellStyle name="Comma 22 2 2 2 3 5" xfId="51770" xr:uid="{22716F5B-B0F9-4EC7-8508-9211280E4200}"/>
    <cellStyle name="Comma 22 2 2 2 3 6" xfId="37642" xr:uid="{C03FFDE2-2DDD-4EC4-AD59-BA2F689CE840}"/>
    <cellStyle name="Comma 22 2 2 2 4" xfId="3717" xr:uid="{839E64AF-B238-4F49-A00F-EA9FDB0A221A}"/>
    <cellStyle name="Comma 22 2 2 2 4 2" xfId="15374" xr:uid="{B5F7C13E-2EA0-4BEC-B35F-09B29601C8C6}"/>
    <cellStyle name="Comma 22 2 2 2 4 2 2" xfId="37650" xr:uid="{1EAE7766-1A78-4924-9B49-E53FFBBBB5D6}"/>
    <cellStyle name="Comma 22 2 2 2 4 3" xfId="15375" xr:uid="{5A4C28F9-A316-4893-8AE1-A90A6853EEAC}"/>
    <cellStyle name="Comma 22 2 2 2 4 3 2" xfId="37651" xr:uid="{68EED9B2-F9AE-4DD9-9BEB-537E2D382000}"/>
    <cellStyle name="Comma 22 2 2 2 4 4" xfId="15376" xr:uid="{4530C933-2AC4-4C22-B29D-ADED73B4FA59}"/>
    <cellStyle name="Comma 22 2 2 2 4 4 2" xfId="37652" xr:uid="{5BF060AE-CEEF-47A7-87B3-97B881A71345}"/>
    <cellStyle name="Comma 22 2 2 2 4 5" xfId="53804" xr:uid="{54C6238C-BF78-40E6-94A3-C60B776C1D9E}"/>
    <cellStyle name="Comma 22 2 2 2 4 6" xfId="37649" xr:uid="{CD8259A9-1F62-4B57-B847-22E9128DEED2}"/>
    <cellStyle name="Comma 22 2 2 2 5" xfId="4390" xr:uid="{0C780376-4275-4208-993B-A6D6A92CE38F}"/>
    <cellStyle name="Comma 22 2 2 2 5 2" xfId="15377" xr:uid="{AE16FA80-5984-4308-813D-5EC6A2CE4E00}"/>
    <cellStyle name="Comma 22 2 2 2 5 2 2" xfId="37654" xr:uid="{1E27BC0D-95F6-45F6-92A6-14D834B4EA58}"/>
    <cellStyle name="Comma 22 2 2 2 5 3" xfId="15378" xr:uid="{890C7182-6AFA-4DAC-9390-6E2241B21068}"/>
    <cellStyle name="Comma 22 2 2 2 5 3 2" xfId="37655" xr:uid="{43B5D247-8F92-483F-B58D-262A7A3F4CF3}"/>
    <cellStyle name="Comma 22 2 2 2 5 4" xfId="15379" xr:uid="{90DDDCDA-692E-4119-BAC9-E5586B1CA429}"/>
    <cellStyle name="Comma 22 2 2 2 5 4 2" xfId="37656" xr:uid="{7342731D-7447-473A-8757-24C46EB8FDDD}"/>
    <cellStyle name="Comma 22 2 2 2 5 5" xfId="54477" xr:uid="{AFE9703F-7F92-4E6F-AE57-400393ED8D86}"/>
    <cellStyle name="Comma 22 2 2 2 5 6" xfId="37653" xr:uid="{D17F159F-0FF4-4873-9B02-4AA9D3F1AC27}"/>
    <cellStyle name="Comma 22 2 2 2 6" xfId="2204" xr:uid="{4E8762F1-F271-4F31-A51F-9A3E42F4CC5A}"/>
    <cellStyle name="Comma 22 2 2 2 6 2" xfId="15381" xr:uid="{810C3561-456A-4DDB-AC0C-CA15710FEF51}"/>
    <cellStyle name="Comma 22 2 2 2 6 2 2" xfId="37658" xr:uid="{23B8E3CF-705B-426E-AB4F-819290A8F20D}"/>
    <cellStyle name="Comma 22 2 2 2 6 3" xfId="15382" xr:uid="{433F8374-ED7B-41ED-A089-CCE84A1B3B70}"/>
    <cellStyle name="Comma 22 2 2 2 6 3 2" xfId="37659" xr:uid="{B4A084DA-84DF-44F0-BA06-C5A35BD36FC0}"/>
    <cellStyle name="Comma 22 2 2 2 6 4" xfId="15383" xr:uid="{B4B6B460-6B90-414A-8FDC-0525092BB323}"/>
    <cellStyle name="Comma 22 2 2 2 6 4 2" xfId="37660" xr:uid="{EC8FF1F8-F565-45DF-88DB-FB8FC65DDEF7}"/>
    <cellStyle name="Comma 22 2 2 2 6 5" xfId="52293" xr:uid="{44A1798E-2BA7-430E-9757-440895603EED}"/>
    <cellStyle name="Comma 22 2 2 2 6 6" xfId="37657" xr:uid="{E1223AE7-BA99-4470-B227-13FED529DEB6}"/>
    <cellStyle name="Comma 22 2 2 2 6 7" xfId="15380" xr:uid="{FA9D76F2-A419-46BD-B003-482BF98B833D}"/>
    <cellStyle name="Comma 22 2 2 2 7" xfId="15384" xr:uid="{5245243D-B030-4ADF-AF14-97108E266E5B}"/>
    <cellStyle name="Comma 22 2 2 2 7 2" xfId="37661" xr:uid="{C02EED19-2201-4F30-8070-FFA49287E56B}"/>
    <cellStyle name="Comma 22 2 2 2 8" xfId="15385" xr:uid="{FBC2D316-2030-4636-9246-37410AAEFD6B}"/>
    <cellStyle name="Comma 22 2 2 2 8 2" xfId="37662" xr:uid="{655720E7-C69E-4D17-9514-45B030898E0B}"/>
    <cellStyle name="Comma 22 2 2 2 9" xfId="50773" xr:uid="{C97F4778-4CA8-46B1-A172-1D268671878D}"/>
    <cellStyle name="Comma 22 2 2 3" xfId="936" xr:uid="{ECD1D310-3664-4851-BDAD-453A573775D7}"/>
    <cellStyle name="Comma 22 2 2 3 2" xfId="4639" xr:uid="{96ADF6B4-35F4-42B6-8016-3C49B368B8F1}"/>
    <cellStyle name="Comma 22 2 2 3 2 2" xfId="15386" xr:uid="{BAC943B5-9235-416C-85F4-35E49A0002E3}"/>
    <cellStyle name="Comma 22 2 2 3 2 2 2" xfId="37665" xr:uid="{805C12AF-9756-4549-861E-FE4962DC75F8}"/>
    <cellStyle name="Comma 22 2 2 3 2 3" xfId="15387" xr:uid="{2E024EB8-B373-4232-AA93-891A1CFD50FD}"/>
    <cellStyle name="Comma 22 2 2 3 2 3 2" xfId="37666" xr:uid="{63C0B03C-85CB-43B1-A763-B7F6C9EEA5E7}"/>
    <cellStyle name="Comma 22 2 2 3 2 4" xfId="15388" xr:uid="{0EBA13DB-1B31-4923-809A-94EBBBC29956}"/>
    <cellStyle name="Comma 22 2 2 3 2 4 2" xfId="37667" xr:uid="{6B58F9BD-7238-4F86-BAD8-7B1F67BCBEA1}"/>
    <cellStyle name="Comma 22 2 2 3 2 5" xfId="54726" xr:uid="{DE78DF3D-EA5E-43D9-8516-854774F8C6C1}"/>
    <cellStyle name="Comma 22 2 2 3 2 6" xfId="37664" xr:uid="{7424B378-A475-4F9F-BC4F-962CEC27E33E}"/>
    <cellStyle name="Comma 22 2 2 3 3" xfId="2974" xr:uid="{3F2DE62A-3DE8-4FD8-9C1A-7EE4B76D297D}"/>
    <cellStyle name="Comma 22 2 2 3 3 2" xfId="15390" xr:uid="{7B81BFBA-6662-4CCD-9671-12A34D644E79}"/>
    <cellStyle name="Comma 22 2 2 3 3 2 2" xfId="37669" xr:uid="{6A2D32EB-B471-4C25-8447-FAA5D7ECB6A4}"/>
    <cellStyle name="Comma 22 2 2 3 3 3" xfId="15391" xr:uid="{260B12D3-B233-4527-BE4A-9C74E147AEDC}"/>
    <cellStyle name="Comma 22 2 2 3 3 3 2" xfId="37670" xr:uid="{B2B2779E-674F-449E-89A7-FD1F42B6462E}"/>
    <cellStyle name="Comma 22 2 2 3 3 4" xfId="15392" xr:uid="{DA0B259E-F099-42CE-8295-44AEB870F6B5}"/>
    <cellStyle name="Comma 22 2 2 3 3 4 2" xfId="37671" xr:uid="{35B6B216-0148-4F59-98F4-8245AA55ADA9}"/>
    <cellStyle name="Comma 22 2 2 3 3 5" xfId="53061" xr:uid="{4627DC8E-54D2-44A2-A416-8E8D575138ED}"/>
    <cellStyle name="Comma 22 2 2 3 3 6" xfId="37668" xr:uid="{E8F7DCA1-6531-496F-888A-46BF428AB62C}"/>
    <cellStyle name="Comma 22 2 2 3 3 7" xfId="15389" xr:uid="{A69B50B3-6813-4E4E-973A-C98765C51606}"/>
    <cellStyle name="Comma 22 2 2 3 4" xfId="15393" xr:uid="{BE77D030-499A-4D2C-816B-9F111290FF40}"/>
    <cellStyle name="Comma 22 2 2 3 4 2" xfId="37672" xr:uid="{296932C1-D38D-464A-9101-E9DEAD255264}"/>
    <cellStyle name="Comma 22 2 2 3 5" xfId="15394" xr:uid="{E768845A-C273-4BD4-A5AD-9740E4A66E71}"/>
    <cellStyle name="Comma 22 2 2 3 5 2" xfId="37673" xr:uid="{F4AB3ADF-0589-4851-92AB-12D3F8BD2153}"/>
    <cellStyle name="Comma 22 2 2 3 6" xfId="51028" xr:uid="{80AD81C2-1AE6-4584-9D3D-67DC7103FDC8}"/>
    <cellStyle name="Comma 22 2 2 3 7" xfId="37663" xr:uid="{BB9F06CD-3D51-4028-B98F-425BAC2FA97B}"/>
    <cellStyle name="Comma 22 2 2 4" xfId="1431" xr:uid="{92763FB3-F5B8-4D7D-BD3E-5F7DEEC45917}"/>
    <cellStyle name="Comma 22 2 2 4 2" xfId="2477" xr:uid="{378363B7-CB98-4432-B108-121F5CF8ECFE}"/>
    <cellStyle name="Comma 22 2 2 4 2 2" xfId="15396" xr:uid="{603D3094-F43C-4282-81AE-451FDD13B000}"/>
    <cellStyle name="Comma 22 2 2 4 2 2 2" xfId="37676" xr:uid="{230ED56B-3F65-496A-B7F6-56E44A1F0C9C}"/>
    <cellStyle name="Comma 22 2 2 4 2 3" xfId="15397" xr:uid="{C29E600A-8CE9-4A64-9AE1-68DAFA555280}"/>
    <cellStyle name="Comma 22 2 2 4 2 3 2" xfId="37677" xr:uid="{23BDDE91-1810-4925-A5A4-8877B89FBE3A}"/>
    <cellStyle name="Comma 22 2 2 4 2 4" xfId="15398" xr:uid="{85D2B8E2-500F-426F-8F44-D4BD5B5EABCD}"/>
    <cellStyle name="Comma 22 2 2 4 2 4 2" xfId="37678" xr:uid="{D3E28B20-1C29-4057-BFF6-7BAD5292D556}"/>
    <cellStyle name="Comma 22 2 2 4 2 5" xfId="52565" xr:uid="{0074D566-597C-4C75-903B-8969C3156C9C}"/>
    <cellStyle name="Comma 22 2 2 4 2 6" xfId="37675" xr:uid="{FC16B185-4397-44CF-9DF8-91415459FD22}"/>
    <cellStyle name="Comma 22 2 2 4 2 7" xfId="15395" xr:uid="{2537D682-66E5-461C-A5C4-656FE5D06AA5}"/>
    <cellStyle name="Comma 22 2 2 4 3" xfId="15399" xr:uid="{74851553-9BDA-4B98-9D8F-9A7ECDBD1BD8}"/>
    <cellStyle name="Comma 22 2 2 4 3 2" xfId="37679" xr:uid="{3DDE2A53-B1A0-4C62-826D-7B5EB5783F0B}"/>
    <cellStyle name="Comma 22 2 2 4 4" xfId="15400" xr:uid="{A0AD522A-B71A-4E5E-9BD8-52DDAAE31331}"/>
    <cellStyle name="Comma 22 2 2 4 4 2" xfId="37680" xr:uid="{D5A056DD-209C-4BCD-B143-FA4FE21969B3}"/>
    <cellStyle name="Comma 22 2 2 4 5" xfId="51523" xr:uid="{4191BD0E-FFFC-409F-A99B-EBE2BBDF2313}"/>
    <cellStyle name="Comma 22 2 2 4 6" xfId="37674" xr:uid="{615C6A4F-6E54-4622-BD2B-975C97C5A79E}"/>
    <cellStyle name="Comma 22 2 2 5" xfId="3468" xr:uid="{CDC72366-E5C0-454E-BDEC-9997F2591EC8}"/>
    <cellStyle name="Comma 22 2 2 5 2" xfId="15401" xr:uid="{3381367F-A195-4295-BAC8-A379773F949E}"/>
    <cellStyle name="Comma 22 2 2 5 2 2" xfId="37682" xr:uid="{54D4ED8D-53F8-4D4A-A701-39E01A50D789}"/>
    <cellStyle name="Comma 22 2 2 5 3" xfId="15402" xr:uid="{DF9E068E-2927-4049-868A-029923505BBA}"/>
    <cellStyle name="Comma 22 2 2 5 3 2" xfId="37683" xr:uid="{EBA9DECA-3AAE-41FE-BA66-C148B333D92A}"/>
    <cellStyle name="Comma 22 2 2 5 4" xfId="15403" xr:uid="{075FC658-1D01-4402-BD35-FB59E8EDAFD1}"/>
    <cellStyle name="Comma 22 2 2 5 4 2" xfId="37684" xr:uid="{5BBFD122-52EB-4E84-A756-C167988C44AD}"/>
    <cellStyle name="Comma 22 2 2 5 5" xfId="53555" xr:uid="{43E4CE54-B412-4422-BCD5-623B7EF928F2}"/>
    <cellStyle name="Comma 22 2 2 5 6" xfId="37681" xr:uid="{2606A9AA-640A-483F-A5C3-7A9E7E45E1D0}"/>
    <cellStyle name="Comma 22 2 2 6" xfId="4131" xr:uid="{3E12784E-176C-4729-9FD3-68A651209E06}"/>
    <cellStyle name="Comma 22 2 2 6 2" xfId="15404" xr:uid="{EC65851D-77CD-4839-A56A-68916D31A36C}"/>
    <cellStyle name="Comma 22 2 2 6 2 2" xfId="37686" xr:uid="{1AE445F7-7456-4B17-AD62-AF08089F0E2B}"/>
    <cellStyle name="Comma 22 2 2 6 3" xfId="15405" xr:uid="{9B25CD5E-FD3D-42B0-ACE4-072DA73EAB06}"/>
    <cellStyle name="Comma 22 2 2 6 3 2" xfId="37687" xr:uid="{B9DD74FD-545B-4F20-A7F4-C09F40DBC9E1}"/>
    <cellStyle name="Comma 22 2 2 6 4" xfId="15406" xr:uid="{2674F583-FCA0-4060-B85A-924158207E27}"/>
    <cellStyle name="Comma 22 2 2 6 4 2" xfId="37688" xr:uid="{C188A2B5-A9B3-473E-8B87-B499E6BFE7F6}"/>
    <cellStyle name="Comma 22 2 2 6 5" xfId="54218" xr:uid="{927C6335-7F02-40FA-9844-AAA34086E574}"/>
    <cellStyle name="Comma 22 2 2 6 6" xfId="37685" xr:uid="{1B7A9453-DBB5-433A-B167-5FF0ABF9D662}"/>
    <cellStyle name="Comma 22 2 2 7" xfId="1957" xr:uid="{56E0BCB9-5E4C-4F47-8B0A-CE81612A6038}"/>
    <cellStyle name="Comma 22 2 2 7 2" xfId="15408" xr:uid="{3C667A19-2FB3-4CC7-AA47-5DEDDF6E83FF}"/>
    <cellStyle name="Comma 22 2 2 7 2 2" xfId="37690" xr:uid="{D64D12E7-D14A-4006-A167-8277877F69CD}"/>
    <cellStyle name="Comma 22 2 2 7 3" xfId="15409" xr:uid="{E4801AD5-A7A2-4EC3-B382-28F436412782}"/>
    <cellStyle name="Comma 22 2 2 7 3 2" xfId="37691" xr:uid="{5DB484AE-ECE9-473D-AD23-D605AC75F333}"/>
    <cellStyle name="Comma 22 2 2 7 4" xfId="15410" xr:uid="{281D73CA-8E4A-4E33-912D-0B6FE516D2F0}"/>
    <cellStyle name="Comma 22 2 2 7 4 2" xfId="37692" xr:uid="{A0D5DA73-880E-4940-B4AC-33341B616292}"/>
    <cellStyle name="Comma 22 2 2 7 5" xfId="52046" xr:uid="{3622EEDE-46CB-40B9-AFE1-A5C8FEF8EEDB}"/>
    <cellStyle name="Comma 22 2 2 7 6" xfId="37689" xr:uid="{4B195482-F59B-4F5B-A4C6-96C488C74CC0}"/>
    <cellStyle name="Comma 22 2 2 7 7" xfId="15407" xr:uid="{D4FF8406-EC54-4503-AACD-E28C4A727408}"/>
    <cellStyle name="Comma 22 2 2 8" xfId="15411" xr:uid="{CE0A3DD0-8BA6-4765-9E14-8DED065D7B6E}"/>
    <cellStyle name="Comma 22 2 2 8 2" xfId="37693" xr:uid="{15247B19-2F26-4B0F-9914-3C2C8409851B}"/>
    <cellStyle name="Comma 22 2 2 9" xfId="15412" xr:uid="{FA6DCB1C-1D1B-4BAC-BDA1-0DB7C1836748}"/>
    <cellStyle name="Comma 22 2 2 9 2" xfId="37694" xr:uid="{C525E813-FD42-469D-B59C-3A54CA22253F}"/>
    <cellStyle name="Comma 22 2 3" xfId="556" xr:uid="{64195CEF-02D6-4D1B-A128-0E88567C92E5}"/>
    <cellStyle name="Comma 22 2 3 10" xfId="37695" xr:uid="{F7F23AEE-C6C9-4BDC-823C-71375FC181C4}"/>
    <cellStyle name="Comma 22 2 3 2" xfId="1061" xr:uid="{21387BEA-7383-42A6-80D2-D505B61C8166}"/>
    <cellStyle name="Comma 22 2 3 2 2" xfId="4764" xr:uid="{348B80BD-0D6E-4223-84E3-56FF6962DF94}"/>
    <cellStyle name="Comma 22 2 3 2 2 2" xfId="15413" xr:uid="{7BC8F9EF-E8EA-46EC-80A3-E208187F5954}"/>
    <cellStyle name="Comma 22 2 3 2 2 2 2" xfId="37698" xr:uid="{3E3E93C6-8EAD-46D2-ABB8-A231AB43F658}"/>
    <cellStyle name="Comma 22 2 3 2 2 3" xfId="15414" xr:uid="{E89F71A1-7CBD-4AF6-AA09-24E024147BF7}"/>
    <cellStyle name="Comma 22 2 3 2 2 3 2" xfId="37699" xr:uid="{08E23803-14D2-435F-9543-49E3F32E820D}"/>
    <cellStyle name="Comma 22 2 3 2 2 4" xfId="15415" xr:uid="{3006E370-C690-4C4E-B9DC-1CB95851D304}"/>
    <cellStyle name="Comma 22 2 3 2 2 4 2" xfId="37700" xr:uid="{CF057DFD-6B21-422D-A215-337D3A67C5D0}"/>
    <cellStyle name="Comma 22 2 3 2 2 5" xfId="54851" xr:uid="{30DE5ED6-7A5C-48C7-BB60-788CB18B0EC6}"/>
    <cellStyle name="Comma 22 2 3 2 2 6" xfId="37697" xr:uid="{AC4698CD-6D3B-40D7-ACBD-71D40104F640}"/>
    <cellStyle name="Comma 22 2 3 2 3" xfId="3099" xr:uid="{172736CC-BC8D-42CA-B434-98E3069AB96A}"/>
    <cellStyle name="Comma 22 2 3 2 3 2" xfId="15417" xr:uid="{BA84F360-8BD4-4B64-B448-959B66F122F0}"/>
    <cellStyle name="Comma 22 2 3 2 3 2 2" xfId="37702" xr:uid="{9DD7CACC-F4EA-4073-80CC-38ED5B89C442}"/>
    <cellStyle name="Comma 22 2 3 2 3 3" xfId="15418" xr:uid="{0D41209A-5C8E-4C00-966C-B4F0708F6996}"/>
    <cellStyle name="Comma 22 2 3 2 3 3 2" xfId="37703" xr:uid="{5A74ADB0-8E05-498D-BCBA-E832BCF09B70}"/>
    <cellStyle name="Comma 22 2 3 2 3 4" xfId="15419" xr:uid="{2235189F-8979-4B2D-AFC8-6A010F9E83A9}"/>
    <cellStyle name="Comma 22 2 3 2 3 4 2" xfId="37704" xr:uid="{916C8346-356F-4EEC-9624-85BAB7060011}"/>
    <cellStyle name="Comma 22 2 3 2 3 5" xfId="53186" xr:uid="{25D7E76D-F40F-4A88-9772-CC3D8E402EF6}"/>
    <cellStyle name="Comma 22 2 3 2 3 6" xfId="37701" xr:uid="{D34F2B19-1C90-447E-B441-07D87C7248CE}"/>
    <cellStyle name="Comma 22 2 3 2 3 7" xfId="15416" xr:uid="{2D75A3A1-06E2-4E62-B9AA-3B61951E3368}"/>
    <cellStyle name="Comma 22 2 3 2 4" xfId="15420" xr:uid="{7B08AE15-B83B-4E6E-A166-34B4C834FEEC}"/>
    <cellStyle name="Comma 22 2 3 2 4 2" xfId="37705" xr:uid="{4267521E-EA12-4436-A885-4AC9C9C0DAD4}"/>
    <cellStyle name="Comma 22 2 3 2 5" xfId="15421" xr:uid="{7E584D2A-0550-4F89-91B9-83819680201E}"/>
    <cellStyle name="Comma 22 2 3 2 5 2" xfId="37706" xr:uid="{0AD739F8-94E3-4FB3-847F-010CF9BCEAAF}"/>
    <cellStyle name="Comma 22 2 3 2 6" xfId="51153" xr:uid="{903C2886-B18F-4CA3-878C-42611AE86263}"/>
    <cellStyle name="Comma 22 2 3 2 7" xfId="37696" xr:uid="{9D731B82-EE0A-4F2D-9ADC-BD352CE8DEED}"/>
    <cellStyle name="Comma 22 2 3 3" xfId="1555" xr:uid="{2A1720CD-7455-468D-895E-B6B4E73715A8}"/>
    <cellStyle name="Comma 22 2 3 3 2" xfId="2602" xr:uid="{28288EA9-D474-4F26-B5CD-13DCB90F20D7}"/>
    <cellStyle name="Comma 22 2 3 3 2 2" xfId="15423" xr:uid="{0672E0C8-71C8-4908-9300-38FB9BDC45D9}"/>
    <cellStyle name="Comma 22 2 3 3 2 2 2" xfId="37709" xr:uid="{6CE4E13A-B3EB-4F7E-A8D3-FC5A24A29F0B}"/>
    <cellStyle name="Comma 22 2 3 3 2 3" xfId="15424" xr:uid="{9F01C928-EE57-4197-8864-C217C2ECC812}"/>
    <cellStyle name="Comma 22 2 3 3 2 3 2" xfId="37710" xr:uid="{8AFEA066-5FB7-4A21-85F2-C709B0475A1E}"/>
    <cellStyle name="Comma 22 2 3 3 2 4" xfId="15425" xr:uid="{226E51AE-FE78-40BE-A2F7-9A0500B70AE7}"/>
    <cellStyle name="Comma 22 2 3 3 2 4 2" xfId="37711" xr:uid="{22350CD5-E291-49B8-9717-0F13D9D0F012}"/>
    <cellStyle name="Comma 22 2 3 3 2 5" xfId="52690" xr:uid="{9B9223D2-1127-4F94-A94A-E6C2912F6553}"/>
    <cellStyle name="Comma 22 2 3 3 2 6" xfId="37708" xr:uid="{7FC3F4E7-503A-404B-9B9C-6945D83A8002}"/>
    <cellStyle name="Comma 22 2 3 3 2 7" xfId="15422" xr:uid="{A4E72CAB-ED3A-4C40-8410-C5742D1D954E}"/>
    <cellStyle name="Comma 22 2 3 3 3" xfId="15426" xr:uid="{3AD4D853-982C-420F-9267-82E6354C17CA}"/>
    <cellStyle name="Comma 22 2 3 3 3 2" xfId="37712" xr:uid="{3497AB8E-0576-40AC-B833-9CF7A688C383}"/>
    <cellStyle name="Comma 22 2 3 3 4" xfId="15427" xr:uid="{6980FFE6-D566-4D0C-85B5-757B394B52FF}"/>
    <cellStyle name="Comma 22 2 3 3 4 2" xfId="37713" xr:uid="{CB7782E4-1A24-4475-8FC7-9CB9E539B88B}"/>
    <cellStyle name="Comma 22 2 3 3 5" xfId="51647" xr:uid="{7971B926-29A7-48E5-8845-C65D647251CA}"/>
    <cellStyle name="Comma 22 2 3 3 6" xfId="37707" xr:uid="{D8AB3E02-B2A6-4651-B823-DB02B10722EE}"/>
    <cellStyle name="Comma 22 2 3 4" xfId="3594" xr:uid="{1A39EC94-27A9-47EB-8536-451EBD2A33AE}"/>
    <cellStyle name="Comma 22 2 3 4 2" xfId="15428" xr:uid="{A0894DB3-92D0-464E-A69A-F730A541BC69}"/>
    <cellStyle name="Comma 22 2 3 4 2 2" xfId="37715" xr:uid="{9DCD677A-A042-442A-9554-55962A9D799E}"/>
    <cellStyle name="Comma 22 2 3 4 3" xfId="15429" xr:uid="{C33DC18C-C706-4EEC-9527-AA6F39FA1288}"/>
    <cellStyle name="Comma 22 2 3 4 3 2" xfId="37716" xr:uid="{2611FC76-1818-4030-84B8-12194B5C3C76}"/>
    <cellStyle name="Comma 22 2 3 4 4" xfId="15430" xr:uid="{AD469698-5A7C-4E9E-A37E-272614C08433}"/>
    <cellStyle name="Comma 22 2 3 4 4 2" xfId="37717" xr:uid="{855FBD81-9C50-44BF-9A6C-65EC7872EE7A}"/>
    <cellStyle name="Comma 22 2 3 4 5" xfId="53681" xr:uid="{0A62F4CA-345D-4AA2-A923-0954AA46B6A6}"/>
    <cellStyle name="Comma 22 2 3 4 6" xfId="37714" xr:uid="{B90C25BE-8479-4DE2-914B-0C17D891CCFC}"/>
    <cellStyle name="Comma 22 2 3 5" xfId="4267" xr:uid="{33692229-7730-481A-B350-05F92D29D9A2}"/>
    <cellStyle name="Comma 22 2 3 5 2" xfId="15431" xr:uid="{C460D695-D8E6-4009-950A-B64C909009C6}"/>
    <cellStyle name="Comma 22 2 3 5 2 2" xfId="37719" xr:uid="{EFDD7731-CC0D-4B40-BF0C-96BEE81F19CD}"/>
    <cellStyle name="Comma 22 2 3 5 3" xfId="15432" xr:uid="{ABF09A57-E8C4-4032-86B4-3C668CC04FE0}"/>
    <cellStyle name="Comma 22 2 3 5 3 2" xfId="37720" xr:uid="{39008B2D-8778-474C-BBC4-E9C3CE384ECE}"/>
    <cellStyle name="Comma 22 2 3 5 4" xfId="15433" xr:uid="{2D271F82-F939-4715-9303-B850ADE752CA}"/>
    <cellStyle name="Comma 22 2 3 5 4 2" xfId="37721" xr:uid="{83B93C93-E1B1-4A26-943C-5D8665D40387}"/>
    <cellStyle name="Comma 22 2 3 5 5" xfId="54354" xr:uid="{25E29080-D8F6-45EC-95B2-2476815218B5}"/>
    <cellStyle name="Comma 22 2 3 5 6" xfId="37718" xr:uid="{7740208E-D950-4E91-9928-69608F3833E4}"/>
    <cellStyle name="Comma 22 2 3 6" xfId="2081" xr:uid="{83F5BBFC-8E2C-488A-9C14-2C284080DFE2}"/>
    <cellStyle name="Comma 22 2 3 6 2" xfId="15435" xr:uid="{E6B52344-C644-44F6-A7B9-DF8F6CA9EBB2}"/>
    <cellStyle name="Comma 22 2 3 6 2 2" xfId="37723" xr:uid="{FEA1873A-DA76-4C67-8F04-61EC5449EEFF}"/>
    <cellStyle name="Comma 22 2 3 6 3" xfId="15436" xr:uid="{E9ADAFF4-2613-4AE8-ADDE-4263D77A845D}"/>
    <cellStyle name="Comma 22 2 3 6 3 2" xfId="37724" xr:uid="{7028B432-B566-4C75-8D10-B8DD28CE4B95}"/>
    <cellStyle name="Comma 22 2 3 6 4" xfId="15437" xr:uid="{7619BC50-E44A-4D07-82F4-71099C4598FA}"/>
    <cellStyle name="Comma 22 2 3 6 4 2" xfId="37725" xr:uid="{87C0453B-4941-4DE4-9D8D-1C24830B487F}"/>
    <cellStyle name="Comma 22 2 3 6 5" xfId="52170" xr:uid="{8BCBF73F-0BF9-42D5-973B-94B41563186C}"/>
    <cellStyle name="Comma 22 2 3 6 6" xfId="37722" xr:uid="{8C6452BF-27EA-45C5-BCBF-C3C910FC908A}"/>
    <cellStyle name="Comma 22 2 3 6 7" xfId="15434" xr:uid="{E0B2DB8C-405B-44D1-8071-CB037F2E3221}"/>
    <cellStyle name="Comma 22 2 3 7" xfId="15438" xr:uid="{B213B39C-6CB0-4CD9-97A2-EC14C5B1C102}"/>
    <cellStyle name="Comma 22 2 3 7 2" xfId="37726" xr:uid="{F304349F-7106-4396-9E78-2BA43CCB8C16}"/>
    <cellStyle name="Comma 22 2 3 8" xfId="15439" xr:uid="{1AD7CCD1-6DE3-4AA0-B7EA-55D120D87B4E}"/>
    <cellStyle name="Comma 22 2 3 8 2" xfId="37727" xr:uid="{AD492985-4110-4700-A815-0C030C847737}"/>
    <cellStyle name="Comma 22 2 3 9" xfId="50650" xr:uid="{F324BDE7-88A9-47DD-A1F3-143A74E1D022}"/>
    <cellStyle name="Comma 22 2 4" xfId="813" xr:uid="{A0449FCA-E587-401C-97E4-C4463436EC88}"/>
    <cellStyle name="Comma 22 2 4 2" xfId="4516" xr:uid="{C330E302-E6DA-427D-9D2F-1617F5B1C65C}"/>
    <cellStyle name="Comma 22 2 4 2 2" xfId="15440" xr:uid="{AAFB5A8E-5500-4299-9B71-1F8537FED61D}"/>
    <cellStyle name="Comma 22 2 4 2 2 2" xfId="37730" xr:uid="{75F72BC4-2F9A-4A23-82C2-9E49EC35A326}"/>
    <cellStyle name="Comma 22 2 4 2 3" xfId="15441" xr:uid="{DCB1BBEC-B2E5-4229-995B-2F29673719D6}"/>
    <cellStyle name="Comma 22 2 4 2 3 2" xfId="37731" xr:uid="{8C97ED69-BA81-464C-93F2-89EAAD7544E3}"/>
    <cellStyle name="Comma 22 2 4 2 4" xfId="15442" xr:uid="{20AC65E3-DCFC-4882-85E4-7AEB32692EFF}"/>
    <cellStyle name="Comma 22 2 4 2 4 2" xfId="37732" xr:uid="{55F4E66E-AD69-4CE3-AE63-218FE15D5B76}"/>
    <cellStyle name="Comma 22 2 4 2 5" xfId="54603" xr:uid="{CF4CB5EC-0B83-4D5C-A615-0D7B1DA64E71}"/>
    <cellStyle name="Comma 22 2 4 2 6" xfId="37729" xr:uid="{D54BA015-43CC-4754-8456-92DDE14B2EB8}"/>
    <cellStyle name="Comma 22 2 4 3" xfId="2851" xr:uid="{D5D92A85-424E-4FAA-A78B-3DFC03C02555}"/>
    <cellStyle name="Comma 22 2 4 3 2" xfId="15444" xr:uid="{C10E6698-BAA2-43A2-9D6D-816D138C7C66}"/>
    <cellStyle name="Comma 22 2 4 3 2 2" xfId="37734" xr:uid="{7C1951B2-1370-40A7-B17A-551AA07D7A75}"/>
    <cellStyle name="Comma 22 2 4 3 3" xfId="15445" xr:uid="{C5FA9B5F-1670-4EF5-8FCF-8BA351865638}"/>
    <cellStyle name="Comma 22 2 4 3 3 2" xfId="37735" xr:uid="{6D6F3A6E-E9E8-436C-AA6D-78CF2974D631}"/>
    <cellStyle name="Comma 22 2 4 3 4" xfId="15446" xr:uid="{2C6CD66F-122D-44D9-8C94-1BF32877FF49}"/>
    <cellStyle name="Comma 22 2 4 3 4 2" xfId="37736" xr:uid="{D5BD5C5A-C9FA-41F8-90AD-AC5250845CBB}"/>
    <cellStyle name="Comma 22 2 4 3 5" xfId="52938" xr:uid="{D9D4F66F-50D9-4943-B2B2-1C08051C3888}"/>
    <cellStyle name="Comma 22 2 4 3 6" xfId="37733" xr:uid="{4A890C2B-6FA4-44FE-A60A-7219ECADF458}"/>
    <cellStyle name="Comma 22 2 4 3 7" xfId="15443" xr:uid="{D7F04E07-7C8B-4237-8528-7406CF819879}"/>
    <cellStyle name="Comma 22 2 4 4" xfId="15447" xr:uid="{01CA36E5-97E4-46E4-B89A-08D9EC566E28}"/>
    <cellStyle name="Comma 22 2 4 4 2" xfId="37737" xr:uid="{5A143A9D-BB72-4905-834A-551C422DDA88}"/>
    <cellStyle name="Comma 22 2 4 5" xfId="15448" xr:uid="{23D288D8-48E2-4FF3-A98F-20F5FA438318}"/>
    <cellStyle name="Comma 22 2 4 5 2" xfId="37738" xr:uid="{EDC837D6-3058-458B-AF7C-19CC5B603636}"/>
    <cellStyle name="Comma 22 2 4 6" xfId="50905" xr:uid="{E7555085-9687-4DB9-8C62-74AE16B94FA0}"/>
    <cellStyle name="Comma 22 2 4 7" xfId="37728" xr:uid="{BA818EF5-58A9-4587-9B58-27B7BD516741}"/>
    <cellStyle name="Comma 22 2 5" xfId="1308" xr:uid="{CCF1E075-7659-4A4F-8659-D095DA9EA507}"/>
    <cellStyle name="Comma 22 2 5 2" xfId="2353" xr:uid="{AB34BD95-9E08-4D48-BB47-A60663CB1A8F}"/>
    <cellStyle name="Comma 22 2 5 2 2" xfId="15450" xr:uid="{7933380A-5742-4D51-933E-20A5A5A94B87}"/>
    <cellStyle name="Comma 22 2 5 2 2 2" xfId="37741" xr:uid="{47030E63-180E-4971-8208-19C6B2216612}"/>
    <cellStyle name="Comma 22 2 5 2 3" xfId="15451" xr:uid="{AA04E4E1-4C81-444B-9C45-77B47C52D115}"/>
    <cellStyle name="Comma 22 2 5 2 3 2" xfId="37742" xr:uid="{A44D6B5D-0B1E-480F-9802-FD7ED6B0CAEB}"/>
    <cellStyle name="Comma 22 2 5 2 4" xfId="15452" xr:uid="{7885CCD6-7630-45D0-A745-4E2553C9BA3F}"/>
    <cellStyle name="Comma 22 2 5 2 4 2" xfId="37743" xr:uid="{4ABC203C-2A7E-4D76-B064-BA91FC286FB8}"/>
    <cellStyle name="Comma 22 2 5 2 5" xfId="52441" xr:uid="{40FED9BB-B67A-4AF0-B8BC-045AC79406C5}"/>
    <cellStyle name="Comma 22 2 5 2 6" xfId="37740" xr:uid="{CF53284C-5299-4D74-9558-60857C910326}"/>
    <cellStyle name="Comma 22 2 5 2 7" xfId="15449" xr:uid="{8F7976CE-183E-413B-97DE-A74D2B272421}"/>
    <cellStyle name="Comma 22 2 5 3" xfId="15453" xr:uid="{23B01862-7F2D-4A7B-9949-0412D9130713}"/>
    <cellStyle name="Comma 22 2 5 3 2" xfId="37744" xr:uid="{1D1AC9C8-955E-4E65-A822-9B18657D29F5}"/>
    <cellStyle name="Comma 22 2 5 4" xfId="15454" xr:uid="{EB9C2772-4855-40F0-BC63-60B5E7DD1C09}"/>
    <cellStyle name="Comma 22 2 5 4 2" xfId="37745" xr:uid="{4CF00440-3996-49C9-9C51-649FAAE5AAE2}"/>
    <cellStyle name="Comma 22 2 5 5" xfId="51400" xr:uid="{187B77A3-50D9-4B04-99C0-90CE5D9549F6}"/>
    <cellStyle name="Comma 22 2 5 6" xfId="37739" xr:uid="{3B808EB2-D111-46B7-BD73-91AA293EF6D8}"/>
    <cellStyle name="Comma 22 2 6" xfId="3345" xr:uid="{80226B18-26CE-4ACF-9455-1C4691218E8E}"/>
    <cellStyle name="Comma 22 2 6 2" xfId="15455" xr:uid="{3F5660F0-49A2-41EB-B0E0-88ADE7706555}"/>
    <cellStyle name="Comma 22 2 6 2 2" xfId="37747" xr:uid="{AA685329-5C28-416A-A724-F012605D7C76}"/>
    <cellStyle name="Comma 22 2 6 3" xfId="15456" xr:uid="{958740CD-5FF1-4A1C-917C-F0BBE54BC04A}"/>
    <cellStyle name="Comma 22 2 6 3 2" xfId="37748" xr:uid="{DA628BA6-5CCB-4179-87FB-68D31275A560}"/>
    <cellStyle name="Comma 22 2 6 4" xfId="15457" xr:uid="{CDF42006-4990-4C4D-B475-E40B8EC4BA07}"/>
    <cellStyle name="Comma 22 2 6 4 2" xfId="37749" xr:uid="{68B7C0BF-B052-4838-B053-17EB2AED2E41}"/>
    <cellStyle name="Comma 22 2 6 5" xfId="53432" xr:uid="{F60DFFA6-5EF8-40F7-83E3-984EE0C65C90}"/>
    <cellStyle name="Comma 22 2 6 6" xfId="37746" xr:uid="{9608E9FD-B96F-4C0F-801C-D6CAEAF818A4}"/>
    <cellStyle name="Comma 22 2 7" xfId="3947" xr:uid="{826ACE7F-4890-4860-A755-8B3F78AB8010}"/>
    <cellStyle name="Comma 22 2 7 2" xfId="15458" xr:uid="{0D834649-A776-47FF-86BC-1457FDD3BB80}"/>
    <cellStyle name="Comma 22 2 7 2 2" xfId="37751" xr:uid="{18E08749-F724-4310-B945-640281309E3D}"/>
    <cellStyle name="Comma 22 2 7 3" xfId="15459" xr:uid="{C4F465E1-CD5D-40DF-A836-102FEF193A1D}"/>
    <cellStyle name="Comma 22 2 7 3 2" xfId="37752" xr:uid="{3906E4E0-9713-47D3-B31B-453E48EF2078}"/>
    <cellStyle name="Comma 22 2 7 4" xfId="15460" xr:uid="{CB5DB00A-8EA7-4079-922E-42349A1E885F}"/>
    <cellStyle name="Comma 22 2 7 4 2" xfId="37753" xr:uid="{10F397A7-7799-479D-83D1-69166F78A4EB}"/>
    <cellStyle name="Comma 22 2 7 5" xfId="54034" xr:uid="{9F4CF39F-3FA1-4976-B368-1980D9B31DDA}"/>
    <cellStyle name="Comma 22 2 7 6" xfId="37750" xr:uid="{E5A9DC7C-6768-48F5-9535-EC2E31346782}"/>
    <cellStyle name="Comma 22 2 8" xfId="1833" xr:uid="{A04559CF-4C0B-49B9-AFBD-8E2B6EB8C9FE}"/>
    <cellStyle name="Comma 22 2 8 2" xfId="15462" xr:uid="{9D8C3080-D674-43D3-A622-08D5A59CD731}"/>
    <cellStyle name="Comma 22 2 8 2 2" xfId="37755" xr:uid="{5274D417-1268-4B59-8393-F6ADDDA5BB01}"/>
    <cellStyle name="Comma 22 2 8 3" xfId="15463" xr:uid="{3D00A114-0584-40ED-9296-AD06757E4E71}"/>
    <cellStyle name="Comma 22 2 8 3 2" xfId="37756" xr:uid="{3271C9DD-0471-46AE-A8A4-7761FA5BF38D}"/>
    <cellStyle name="Comma 22 2 8 4" xfId="15464" xr:uid="{D73E304F-2DB7-4DA9-A7CC-3971EE453D31}"/>
    <cellStyle name="Comma 22 2 8 4 2" xfId="37757" xr:uid="{31B655D1-196B-4AFB-BB68-876DB606D5B5}"/>
    <cellStyle name="Comma 22 2 8 5" xfId="51922" xr:uid="{8FB71EEE-7925-4C3D-B725-2EE38A3BA132}"/>
    <cellStyle name="Comma 22 2 8 6" xfId="37754" xr:uid="{312644A3-EFED-4966-8BB9-041FBBD65BD5}"/>
    <cellStyle name="Comma 22 2 8 7" xfId="15461" xr:uid="{51E36C74-D6A8-41C6-94FD-41E44FE39529}"/>
    <cellStyle name="Comma 22 2 9" xfId="15465" xr:uid="{F6AFED7B-E0C7-4220-A1C8-3AEDC7C315D4}"/>
    <cellStyle name="Comma 22 2 9 2" xfId="37758" xr:uid="{E3C9DE60-274C-4F63-963B-28F5F4853447}"/>
    <cellStyle name="Comma 22 3" xfId="2284" xr:uid="{96D8688C-099E-4E9D-A210-432ECE974837}"/>
    <cellStyle name="Comma 22 3 2" xfId="15466" xr:uid="{6C5F2D0C-2AAD-4F7A-9EE9-CD46BF8B0051}"/>
    <cellStyle name="Comma 22 3 2 2" xfId="37760" xr:uid="{2632EC50-A7C8-46FD-A83C-BA314A88D050}"/>
    <cellStyle name="Comma 22 3 3" xfId="15467" xr:uid="{97508DEE-E18B-4558-A3FC-AC15EA7E51DA}"/>
    <cellStyle name="Comma 22 3 3 2" xfId="37761" xr:uid="{CDD15E25-9825-4EB4-B2EF-098F23E4E1B6}"/>
    <cellStyle name="Comma 22 3 4" xfId="15468" xr:uid="{DDCC5D0D-BFAD-4DF8-AEC6-92E64138A764}"/>
    <cellStyle name="Comma 22 3 4 2" xfId="37762" xr:uid="{1F7825E5-40E5-42B4-83F1-72E459C15DE9}"/>
    <cellStyle name="Comma 22 3 5" xfId="52372" xr:uid="{0F68E41F-8E50-474A-8DC7-4332293D8273}"/>
    <cellStyle name="Comma 22 3 6" xfId="37759" xr:uid="{6FA45AF3-C031-4E7C-BA78-FE903E01F039}"/>
    <cellStyle name="Comma 22 4" xfId="3761" xr:uid="{FE8AF8B6-46A2-4259-AD75-031840254A2C}"/>
    <cellStyle name="Comma 22 4 2" xfId="15469" xr:uid="{4E7BC165-3FD5-4707-915E-BDE827F93A26}"/>
    <cellStyle name="Comma 22 4 2 2" xfId="37764" xr:uid="{6D2A8AE9-406D-442F-94AE-4A5AA031504A}"/>
    <cellStyle name="Comma 22 4 3" xfId="15470" xr:uid="{356FB57F-81FF-4CE3-A795-8830AD2FBC7D}"/>
    <cellStyle name="Comma 22 4 3 2" xfId="37765" xr:uid="{3D1C76D9-BBAF-4589-A327-FD4BBFC3D70B}"/>
    <cellStyle name="Comma 22 4 4" xfId="15471" xr:uid="{B885E5F4-8C95-4A9E-A7EA-9E6B82827C0B}"/>
    <cellStyle name="Comma 22 4 4 2" xfId="37766" xr:uid="{FE7B44A6-6555-4C74-BC01-43271599CB89}"/>
    <cellStyle name="Comma 22 4 5" xfId="53848" xr:uid="{BD6910F1-16AD-4C58-ABC8-9FFC8F04F364}"/>
    <cellStyle name="Comma 22 4 6" xfId="37763" xr:uid="{DCB9FDE5-5F05-4497-90DC-7D2FAA0FE470}"/>
    <cellStyle name="Comma 22 5" xfId="3847" xr:uid="{2926F945-F96F-4530-8225-977447275431}"/>
    <cellStyle name="Comma 22 5 2" xfId="15472" xr:uid="{D9D802CA-6E64-4C25-A086-EF82473E8660}"/>
    <cellStyle name="Comma 22 5 2 2" xfId="37768" xr:uid="{B354C17D-D1BE-42F2-B38A-415BC2412BD2}"/>
    <cellStyle name="Comma 22 5 3" xfId="15473" xr:uid="{B7A86694-1B1F-4DA7-B311-19B5972002F0}"/>
    <cellStyle name="Comma 22 5 3 2" xfId="37769" xr:uid="{233494F4-E11F-4579-9D72-A9427E693191}"/>
    <cellStyle name="Comma 22 5 4" xfId="15474" xr:uid="{FA316DDD-620A-461E-B27B-5C4441CBE59B}"/>
    <cellStyle name="Comma 22 5 4 2" xfId="37770" xr:uid="{18209E57-07A1-486D-BDFF-854A453138E7}"/>
    <cellStyle name="Comma 22 5 5" xfId="53934" xr:uid="{4ACF6BFD-F392-4580-BE6E-8C9BC807935E}"/>
    <cellStyle name="Comma 22 5 6" xfId="37767" xr:uid="{F0913512-504F-4F6B-8C74-2B2AB79C9C60}"/>
    <cellStyle name="Comma 22 6" xfId="1764" xr:uid="{31EB4AE6-C054-4BDE-8B77-D82FC6A3A991}"/>
    <cellStyle name="Comma 22 6 2" xfId="15476" xr:uid="{6C973B56-113C-49E1-8EA0-54E0F5594308}"/>
    <cellStyle name="Comma 22 6 2 2" xfId="37772" xr:uid="{D0311CBD-01B2-4CA6-AD6D-5714279BA2A3}"/>
    <cellStyle name="Comma 22 6 3" xfId="15477" xr:uid="{CC0C695D-428D-41FB-8382-569BE6D88D07}"/>
    <cellStyle name="Comma 22 6 3 2" xfId="37773" xr:uid="{BDE95252-C435-4AF8-9304-CDE70405659A}"/>
    <cellStyle name="Comma 22 6 4" xfId="15478" xr:uid="{E8E6732A-D730-49D7-85AD-957814DAF25D}"/>
    <cellStyle name="Comma 22 6 4 2" xfId="37774" xr:uid="{96D41398-401E-491D-8CB5-4CD1B7856DF2}"/>
    <cellStyle name="Comma 22 6 5" xfId="51853" xr:uid="{151AC39B-7899-4FB2-B243-417C70BBBA3F}"/>
    <cellStyle name="Comma 22 6 6" xfId="37771" xr:uid="{BB9D11E3-78CD-4D2C-9BAA-4EFDF90366DB}"/>
    <cellStyle name="Comma 22 6 7" xfId="15475" xr:uid="{9E5EF7A6-3103-4C81-A532-3472E0858746}"/>
    <cellStyle name="Comma 22 7" xfId="15479" xr:uid="{5A326E21-18DE-47C4-8416-43D788EF260F}"/>
    <cellStyle name="Comma 22 7 2" xfId="37775" xr:uid="{B6A2F458-D0BD-4876-B152-89DD4342752A}"/>
    <cellStyle name="Comma 22 8" xfId="15480" xr:uid="{0266ECFB-635B-4DD1-ABDD-5531A3455F0C}"/>
    <cellStyle name="Comma 22 8 2" xfId="37776" xr:uid="{42456535-2BE9-46E5-9310-34F8EC2965F4}"/>
    <cellStyle name="Comma 22 9" xfId="50225" xr:uid="{7195876A-2DB8-406F-9647-85497788D07B}"/>
    <cellStyle name="Comma 23" xfId="128" xr:uid="{3782357C-B2EE-4E5D-BD5D-698DD20598BB}"/>
    <cellStyle name="Comma 23 10" xfId="37777" xr:uid="{ED4A5FE4-8212-4028-A93A-35656772C397}"/>
    <cellStyle name="Comma 23 2" xfId="233" xr:uid="{D0ADBDEF-CF12-407F-83C5-96E3EE40977A}"/>
    <cellStyle name="Comma 23 2 10" xfId="15481" xr:uid="{F346B0ED-ED50-4A7E-BD99-4FC8A3AE9B93}"/>
    <cellStyle name="Comma 23 2 10 2" xfId="37779" xr:uid="{B1938C75-C9EE-4C9F-B2F4-4B2FD085B2A6}"/>
    <cellStyle name="Comma 23 2 11" xfId="50329" xr:uid="{B03E621E-74B7-4EEB-91EA-500380637717}"/>
    <cellStyle name="Comma 23 2 12" xfId="37778" xr:uid="{ECD738B1-174B-4D27-945A-62011C978C34}"/>
    <cellStyle name="Comma 23 2 2" xfId="418" xr:uid="{304D3C17-D58C-4E8C-9E64-2500AD2493C5}"/>
    <cellStyle name="Comma 23 2 2 10" xfId="50514" xr:uid="{6AE98CB9-DA4E-4DCC-832E-F77A12538E8C}"/>
    <cellStyle name="Comma 23 2 2 11" xfId="37780" xr:uid="{DEC70369-6711-4FC1-BCD7-C7985249109F}"/>
    <cellStyle name="Comma 23 2 2 2" xfId="680" xr:uid="{77914E07-9113-44C8-89D0-1D92C3A1918B}"/>
    <cellStyle name="Comma 23 2 2 2 10" xfId="37781" xr:uid="{AD1E078E-8169-44D7-B86B-116AE77CC144}"/>
    <cellStyle name="Comma 23 2 2 2 2" xfId="1185" xr:uid="{D2355564-6C76-45D6-9E26-F992798F9A3C}"/>
    <cellStyle name="Comma 23 2 2 2 2 2" xfId="4888" xr:uid="{B457694D-123D-4825-B363-7145C81C8967}"/>
    <cellStyle name="Comma 23 2 2 2 2 2 2" xfId="15482" xr:uid="{D1136ED0-4DA9-42F0-850C-85C633D613C1}"/>
    <cellStyle name="Comma 23 2 2 2 2 2 2 2" xfId="37784" xr:uid="{EE5CE81F-D5A7-40D7-887A-BF639D814E59}"/>
    <cellStyle name="Comma 23 2 2 2 2 2 3" xfId="15483" xr:uid="{1F51E7FA-5A1D-4C58-A995-EA95C97D628F}"/>
    <cellStyle name="Comma 23 2 2 2 2 2 3 2" xfId="37785" xr:uid="{0472E5EF-FF88-42A1-84A6-6CD6F04AE50B}"/>
    <cellStyle name="Comma 23 2 2 2 2 2 4" xfId="15484" xr:uid="{8D5853F4-17C0-4610-B46E-EC17219E605E}"/>
    <cellStyle name="Comma 23 2 2 2 2 2 4 2" xfId="37786" xr:uid="{4AEEEE4D-C3E0-4740-B37C-84A85409137D}"/>
    <cellStyle name="Comma 23 2 2 2 2 2 5" xfId="54975" xr:uid="{CFFD8CA2-12C2-40F5-BE18-50778F0BC3F2}"/>
    <cellStyle name="Comma 23 2 2 2 2 2 6" xfId="37783" xr:uid="{02A50127-31D0-453D-8803-1BAA20ECA007}"/>
    <cellStyle name="Comma 23 2 2 2 2 3" xfId="3223" xr:uid="{AE5F5758-621B-469E-B9EB-D1B21BDC675B}"/>
    <cellStyle name="Comma 23 2 2 2 2 3 2" xfId="15486" xr:uid="{6D191D90-9770-49EC-A074-E34A402A8220}"/>
    <cellStyle name="Comma 23 2 2 2 2 3 2 2" xfId="37788" xr:uid="{3F3A4888-5D66-4BA1-9958-EF92F66D70F3}"/>
    <cellStyle name="Comma 23 2 2 2 2 3 3" xfId="15487" xr:uid="{C64226E6-C79B-4E1F-83F4-49AA0B31DB57}"/>
    <cellStyle name="Comma 23 2 2 2 2 3 3 2" xfId="37789" xr:uid="{04990753-96AF-46BC-957A-AE1396BF0080}"/>
    <cellStyle name="Comma 23 2 2 2 2 3 4" xfId="15488" xr:uid="{7FE831F8-9FCB-42CA-B2C0-4C9D46F71769}"/>
    <cellStyle name="Comma 23 2 2 2 2 3 4 2" xfId="37790" xr:uid="{66A4ED42-20BC-45D5-BC9E-9EF28C6F4EDF}"/>
    <cellStyle name="Comma 23 2 2 2 2 3 5" xfId="53310" xr:uid="{0C8FFDA2-B2B3-4FA4-B8C2-5296860CE4B8}"/>
    <cellStyle name="Comma 23 2 2 2 2 3 6" xfId="37787" xr:uid="{C082AC9C-3022-4939-B0F4-FAC6F51AF078}"/>
    <cellStyle name="Comma 23 2 2 2 2 3 7" xfId="15485" xr:uid="{26C08D25-6E42-4D7D-A65A-0B0139712A57}"/>
    <cellStyle name="Comma 23 2 2 2 2 4" xfId="15489" xr:uid="{8C576E97-97B6-48B7-8DCE-3722756B32B9}"/>
    <cellStyle name="Comma 23 2 2 2 2 4 2" xfId="37791" xr:uid="{22610607-259E-4F23-A080-69086AC73EC2}"/>
    <cellStyle name="Comma 23 2 2 2 2 5" xfId="15490" xr:uid="{CB450114-DBF4-4BEB-B195-56D4F08060F1}"/>
    <cellStyle name="Comma 23 2 2 2 2 5 2" xfId="37792" xr:uid="{022F92A2-B6AC-4B20-A53D-3E90E824CAC7}"/>
    <cellStyle name="Comma 23 2 2 2 2 6" xfId="51277" xr:uid="{C8113ED4-CFDA-440E-8399-352FAA6C53E6}"/>
    <cellStyle name="Comma 23 2 2 2 2 7" xfId="37782" xr:uid="{DC8EFAC0-A695-45D2-9F4B-8CC31C5416C5}"/>
    <cellStyle name="Comma 23 2 2 2 3" xfId="1679" xr:uid="{2FB08A3F-882B-440B-9E38-D1C740C56D1C}"/>
    <cellStyle name="Comma 23 2 2 2 3 2" xfId="2726" xr:uid="{B1C15884-D6A5-4F98-84E2-BB3CE8B0A8E0}"/>
    <cellStyle name="Comma 23 2 2 2 3 2 2" xfId="15492" xr:uid="{51FE4E5F-D100-42EC-A22A-B97572648867}"/>
    <cellStyle name="Comma 23 2 2 2 3 2 2 2" xfId="37795" xr:uid="{DAC807CD-E480-4EE3-9460-23F447004144}"/>
    <cellStyle name="Comma 23 2 2 2 3 2 3" xfId="15493" xr:uid="{90339D2F-67E9-4FD5-BCED-380E4D11407A}"/>
    <cellStyle name="Comma 23 2 2 2 3 2 3 2" xfId="37796" xr:uid="{E4821472-CB1D-4E8D-83FA-9F6D484244A1}"/>
    <cellStyle name="Comma 23 2 2 2 3 2 4" xfId="15494" xr:uid="{6F52CD98-5F71-4309-9942-EC3A93DED97E}"/>
    <cellStyle name="Comma 23 2 2 2 3 2 4 2" xfId="37797" xr:uid="{8890017A-415B-4397-BD7D-DC7395F24927}"/>
    <cellStyle name="Comma 23 2 2 2 3 2 5" xfId="52814" xr:uid="{00E0C072-7BA4-4A5D-8E4F-C1159F0D566D}"/>
    <cellStyle name="Comma 23 2 2 2 3 2 6" xfId="37794" xr:uid="{B2F4D2BD-EDF5-493E-B3D2-2CC1513326E6}"/>
    <cellStyle name="Comma 23 2 2 2 3 2 7" xfId="15491" xr:uid="{4C80D6FD-41CD-4F30-8328-E06ECCFCEDF8}"/>
    <cellStyle name="Comma 23 2 2 2 3 3" xfId="15495" xr:uid="{784EAAE7-EA76-41A8-9C5B-6E93EEC4827B}"/>
    <cellStyle name="Comma 23 2 2 2 3 3 2" xfId="37798" xr:uid="{2CCF2BD9-5369-47C5-8385-AC4DDAFF6FF7}"/>
    <cellStyle name="Comma 23 2 2 2 3 4" xfId="15496" xr:uid="{4857F99B-848C-46D6-935E-BD4B67805C86}"/>
    <cellStyle name="Comma 23 2 2 2 3 4 2" xfId="37799" xr:uid="{83F5AEF9-FC63-4699-A130-4A12E54B3F6C}"/>
    <cellStyle name="Comma 23 2 2 2 3 5" xfId="51771" xr:uid="{17766520-6207-4E6E-8ED4-F7B01E79688B}"/>
    <cellStyle name="Comma 23 2 2 2 3 6" xfId="37793" xr:uid="{9206F349-57B5-4ABC-9D91-B98D2D885E9D}"/>
    <cellStyle name="Comma 23 2 2 2 4" xfId="3718" xr:uid="{3DDCB328-724E-4B06-9898-1675FBDF8EB2}"/>
    <cellStyle name="Comma 23 2 2 2 4 2" xfId="15497" xr:uid="{2E16AB66-CD53-41D9-A44E-9CAABB0E37AC}"/>
    <cellStyle name="Comma 23 2 2 2 4 2 2" xfId="37801" xr:uid="{23166271-B68F-4C36-BA1C-20D654727CF8}"/>
    <cellStyle name="Comma 23 2 2 2 4 3" xfId="15498" xr:uid="{E4E85525-4CC8-4BF5-A166-AFEC40DB63FE}"/>
    <cellStyle name="Comma 23 2 2 2 4 3 2" xfId="37802" xr:uid="{8590C17A-D3BA-484F-BC26-F0E092F6E9E8}"/>
    <cellStyle name="Comma 23 2 2 2 4 4" xfId="15499" xr:uid="{EC140354-5D0F-40CB-BB52-B06DA8C42506}"/>
    <cellStyle name="Comma 23 2 2 2 4 4 2" xfId="37803" xr:uid="{F1659A2F-2D62-4616-AB6A-569E6FF1EB3A}"/>
    <cellStyle name="Comma 23 2 2 2 4 5" xfId="53805" xr:uid="{71388E22-AAF3-4F44-BDFD-731E8B82A7BC}"/>
    <cellStyle name="Comma 23 2 2 2 4 6" xfId="37800" xr:uid="{A1522899-C298-4CD9-84A5-2CA7E7317D04}"/>
    <cellStyle name="Comma 23 2 2 2 5" xfId="4391" xr:uid="{1E159614-CCA1-4B56-9BEB-824B75D1AE4F}"/>
    <cellStyle name="Comma 23 2 2 2 5 2" xfId="15500" xr:uid="{5BE5F856-0045-4BDC-8468-A81408E4C9DB}"/>
    <cellStyle name="Comma 23 2 2 2 5 2 2" xfId="37805" xr:uid="{CF757A0C-72BE-4481-BB45-E2026AE073DC}"/>
    <cellStyle name="Comma 23 2 2 2 5 3" xfId="15501" xr:uid="{3D825D74-99B2-4AA0-ABD2-D0AA559835B9}"/>
    <cellStyle name="Comma 23 2 2 2 5 3 2" xfId="37806" xr:uid="{9937237A-874C-4911-A2B1-39BB60789359}"/>
    <cellStyle name="Comma 23 2 2 2 5 4" xfId="15502" xr:uid="{2DED7FDB-49D7-4140-9278-0CCDD4E294CE}"/>
    <cellStyle name="Comma 23 2 2 2 5 4 2" xfId="37807" xr:uid="{92E2027A-65C2-4A59-9D12-40ED3F6B3429}"/>
    <cellStyle name="Comma 23 2 2 2 5 5" xfId="54478" xr:uid="{EF234916-A0EE-45A7-9AA0-C31D714E2FF7}"/>
    <cellStyle name="Comma 23 2 2 2 5 6" xfId="37804" xr:uid="{10C5367C-1EAB-4CF9-9346-EDAC537E1EFF}"/>
    <cellStyle name="Comma 23 2 2 2 6" xfId="2205" xr:uid="{5E445CAB-134A-49F4-BDC9-1AC0E78E9D4A}"/>
    <cellStyle name="Comma 23 2 2 2 6 2" xfId="15504" xr:uid="{F956B35C-A3E0-426F-B52B-373BB3DFFB5E}"/>
    <cellStyle name="Comma 23 2 2 2 6 2 2" xfId="37809" xr:uid="{DCDD2D05-342F-49A1-93B9-74EFC77F9F39}"/>
    <cellStyle name="Comma 23 2 2 2 6 3" xfId="15505" xr:uid="{F3414B53-DD06-4C51-B353-B92A6E6B78AC}"/>
    <cellStyle name="Comma 23 2 2 2 6 3 2" xfId="37810" xr:uid="{B7763F34-BC1E-4F2F-90DB-AC8A2C3DD03D}"/>
    <cellStyle name="Comma 23 2 2 2 6 4" xfId="15506" xr:uid="{017C2D20-26FF-4229-B9CE-582E2084F6F7}"/>
    <cellStyle name="Comma 23 2 2 2 6 4 2" xfId="37811" xr:uid="{2D340E3C-6E2C-4C8E-80CF-4DDF0A0D8DE1}"/>
    <cellStyle name="Comma 23 2 2 2 6 5" xfId="52294" xr:uid="{798BB3BD-6AA4-4848-9256-3FDB6431B592}"/>
    <cellStyle name="Comma 23 2 2 2 6 6" xfId="37808" xr:uid="{79EDF064-4550-41F4-A316-AC6097CF2807}"/>
    <cellStyle name="Comma 23 2 2 2 6 7" xfId="15503" xr:uid="{64492DFA-29CF-4913-9D09-55AD3E9C40CF}"/>
    <cellStyle name="Comma 23 2 2 2 7" xfId="15507" xr:uid="{5CE00C57-8929-4300-ABBA-FEF2E8A32FDE}"/>
    <cellStyle name="Comma 23 2 2 2 7 2" xfId="37812" xr:uid="{E680EE11-4271-4902-A2DD-00F6F03ABC5F}"/>
    <cellStyle name="Comma 23 2 2 2 8" xfId="15508" xr:uid="{077F988C-C942-4F63-8AB1-46302FBDA173}"/>
    <cellStyle name="Comma 23 2 2 2 8 2" xfId="37813" xr:uid="{86535ED3-01C9-4577-B903-EF6BFC1C0458}"/>
    <cellStyle name="Comma 23 2 2 2 9" xfId="50774" xr:uid="{366E220E-FC5D-4269-AC77-701F0ED0167A}"/>
    <cellStyle name="Comma 23 2 2 3" xfId="937" xr:uid="{71460A01-570E-4FF1-8F92-D5F0F2E78CE1}"/>
    <cellStyle name="Comma 23 2 2 3 2" xfId="4640" xr:uid="{3915C8FF-8811-4F20-9779-B4784087D85A}"/>
    <cellStyle name="Comma 23 2 2 3 2 2" xfId="15509" xr:uid="{E53CE4DC-54A1-4E38-9057-DDBFE91405A9}"/>
    <cellStyle name="Comma 23 2 2 3 2 2 2" xfId="37816" xr:uid="{ED832C2E-397D-4833-ADA6-08575970AE78}"/>
    <cellStyle name="Comma 23 2 2 3 2 3" xfId="15510" xr:uid="{304534EC-6321-4CC4-BD69-032C10B91760}"/>
    <cellStyle name="Comma 23 2 2 3 2 3 2" xfId="37817" xr:uid="{54FCC28E-889B-409C-95F1-067A055CFB5F}"/>
    <cellStyle name="Comma 23 2 2 3 2 4" xfId="15511" xr:uid="{36121F85-5C05-4DE6-9510-21500476024A}"/>
    <cellStyle name="Comma 23 2 2 3 2 4 2" xfId="37818" xr:uid="{8B33EAAF-12D7-4179-B4CB-7C8183F5D51C}"/>
    <cellStyle name="Comma 23 2 2 3 2 5" xfId="54727" xr:uid="{A149B216-2E8C-4FB4-8A91-69D60C800CBA}"/>
    <cellStyle name="Comma 23 2 2 3 2 6" xfId="37815" xr:uid="{7A9FA9DE-AC10-4EFB-BD88-A0C6589263B8}"/>
    <cellStyle name="Comma 23 2 2 3 3" xfId="2975" xr:uid="{4A35BF59-BFBA-48D2-B8B2-C66203C1AD58}"/>
    <cellStyle name="Comma 23 2 2 3 3 2" xfId="15513" xr:uid="{E4620A1B-0EEE-4496-AC3B-4F6254676D02}"/>
    <cellStyle name="Comma 23 2 2 3 3 2 2" xfId="37820" xr:uid="{BDDCC324-A690-4743-A2EC-AC66DF929DDD}"/>
    <cellStyle name="Comma 23 2 2 3 3 3" xfId="15514" xr:uid="{D983114C-F58C-4129-9214-5425469B5F04}"/>
    <cellStyle name="Comma 23 2 2 3 3 3 2" xfId="37821" xr:uid="{7B082EAE-C6B3-456B-AE73-A464BAFABC08}"/>
    <cellStyle name="Comma 23 2 2 3 3 4" xfId="15515" xr:uid="{18BC4C4E-C1A9-455D-B186-F305BCD3E69B}"/>
    <cellStyle name="Comma 23 2 2 3 3 4 2" xfId="37822" xr:uid="{5E186A5C-A34F-49B7-A50B-5919F520048F}"/>
    <cellStyle name="Comma 23 2 2 3 3 5" xfId="53062" xr:uid="{E24E7927-1053-4C91-8092-A4979DDDD197}"/>
    <cellStyle name="Comma 23 2 2 3 3 6" xfId="37819" xr:uid="{560444CC-70C0-4309-96D6-C124B315A574}"/>
    <cellStyle name="Comma 23 2 2 3 3 7" xfId="15512" xr:uid="{2CAADEC2-C8D1-4535-A3E4-2525AAA0D3A1}"/>
    <cellStyle name="Comma 23 2 2 3 4" xfId="15516" xr:uid="{46FB8B79-D912-47E4-9CEE-0D8EAD4772D7}"/>
    <cellStyle name="Comma 23 2 2 3 4 2" xfId="37823" xr:uid="{E2037F0F-EC73-41D7-A227-54C8CBBBEFBB}"/>
    <cellStyle name="Comma 23 2 2 3 5" xfId="15517" xr:uid="{482BB61C-B2F6-4CE0-9883-EFF42212E6C4}"/>
    <cellStyle name="Comma 23 2 2 3 5 2" xfId="37824" xr:uid="{4EAB87D7-B6BC-457B-BEB8-77516514BAA6}"/>
    <cellStyle name="Comma 23 2 2 3 6" xfId="51029" xr:uid="{370B5061-8E16-42FB-9405-FDCDE7B31F66}"/>
    <cellStyle name="Comma 23 2 2 3 7" xfId="37814" xr:uid="{2548296D-3F27-45FC-BEA5-EB21C1C5C762}"/>
    <cellStyle name="Comma 23 2 2 4" xfId="1432" xr:uid="{82705A7C-7406-4DF6-9F7F-96A386A510E2}"/>
    <cellStyle name="Comma 23 2 2 4 2" xfId="2478" xr:uid="{E3805364-0779-48B1-84A6-7DCDDF0B5F58}"/>
    <cellStyle name="Comma 23 2 2 4 2 2" xfId="15519" xr:uid="{20FB1A50-7F79-4252-8EBA-E50842EF3844}"/>
    <cellStyle name="Comma 23 2 2 4 2 2 2" xfId="37827" xr:uid="{89B133EE-8A6A-445D-9F37-A32A4488A2F9}"/>
    <cellStyle name="Comma 23 2 2 4 2 3" xfId="15520" xr:uid="{7FA56257-F70C-488C-BDDE-6A4837DA57B3}"/>
    <cellStyle name="Comma 23 2 2 4 2 3 2" xfId="37828" xr:uid="{0A08CFC3-C83C-4867-873F-60BBA8F68078}"/>
    <cellStyle name="Comma 23 2 2 4 2 4" xfId="15521" xr:uid="{7E34B8FB-D048-471F-9A6B-B39036F57CDE}"/>
    <cellStyle name="Comma 23 2 2 4 2 4 2" xfId="37829" xr:uid="{E387E9AD-EAA3-44BB-BF03-0FF4B80D64BB}"/>
    <cellStyle name="Comma 23 2 2 4 2 5" xfId="52566" xr:uid="{667B8049-6D0B-4ADC-BF7A-2C9DD493C58B}"/>
    <cellStyle name="Comma 23 2 2 4 2 6" xfId="37826" xr:uid="{0A4A3579-BEBD-4E0D-A5B5-5E4EF53AF757}"/>
    <cellStyle name="Comma 23 2 2 4 2 7" xfId="15518" xr:uid="{FE83F009-B405-41BA-A4A7-A11780D833E2}"/>
    <cellStyle name="Comma 23 2 2 4 3" xfId="15522" xr:uid="{CE6D8C94-B524-4EFF-9D3A-8BDA4579D828}"/>
    <cellStyle name="Comma 23 2 2 4 3 2" xfId="37830" xr:uid="{DBB79D33-D96A-4126-9157-FD543DE5F4B1}"/>
    <cellStyle name="Comma 23 2 2 4 4" xfId="15523" xr:uid="{81DCC446-D5A6-475E-A016-A57C25B02D45}"/>
    <cellStyle name="Comma 23 2 2 4 4 2" xfId="37831" xr:uid="{A938C99D-450C-41EC-8DE7-638FB439CD3C}"/>
    <cellStyle name="Comma 23 2 2 4 5" xfId="51524" xr:uid="{771C7386-A5FF-40F4-9E62-E744B008398F}"/>
    <cellStyle name="Comma 23 2 2 4 6" xfId="37825" xr:uid="{360F7F70-1346-4E2A-B92F-93218371E105}"/>
    <cellStyle name="Comma 23 2 2 5" xfId="3469" xr:uid="{B7790CE4-3948-4564-B8AA-59C8C8AF5810}"/>
    <cellStyle name="Comma 23 2 2 5 2" xfId="15524" xr:uid="{EA09B0FD-6133-4BC8-8A66-5E0E2591F469}"/>
    <cellStyle name="Comma 23 2 2 5 2 2" xfId="37833" xr:uid="{2B71984B-4FB4-4A9C-9B4E-73E1DB06F35F}"/>
    <cellStyle name="Comma 23 2 2 5 3" xfId="15525" xr:uid="{60BD34D0-270E-42D3-A04B-CC29AC883925}"/>
    <cellStyle name="Comma 23 2 2 5 3 2" xfId="37834" xr:uid="{F79023DE-CC35-42EF-AB59-2565320CC0DD}"/>
    <cellStyle name="Comma 23 2 2 5 4" xfId="15526" xr:uid="{257382D3-A814-4A9B-9036-FD068D5A018E}"/>
    <cellStyle name="Comma 23 2 2 5 4 2" xfId="37835" xr:uid="{3A09D445-6172-482B-9334-23C5F061769F}"/>
    <cellStyle name="Comma 23 2 2 5 5" xfId="53556" xr:uid="{DC000DB1-FE81-41C1-82BB-4827F2D06B9B}"/>
    <cellStyle name="Comma 23 2 2 5 6" xfId="37832" xr:uid="{A9FEE86A-8862-436F-B0E8-D0ED5C5AC81D}"/>
    <cellStyle name="Comma 23 2 2 6" xfId="4132" xr:uid="{2A72BC91-29E2-434A-9996-FC9269DB37A6}"/>
    <cellStyle name="Comma 23 2 2 6 2" xfId="15527" xr:uid="{EB70CE3E-63E1-47FF-91A6-58A800DBA88D}"/>
    <cellStyle name="Comma 23 2 2 6 2 2" xfId="37837" xr:uid="{CBF59CD5-27CB-45D0-A49E-E32242BC35E4}"/>
    <cellStyle name="Comma 23 2 2 6 3" xfId="15528" xr:uid="{34B29425-0618-4509-8FB8-0FAF4FED80F3}"/>
    <cellStyle name="Comma 23 2 2 6 3 2" xfId="37838" xr:uid="{FBC2DBAA-6DF6-4011-BC8E-43C1BE8F7923}"/>
    <cellStyle name="Comma 23 2 2 6 4" xfId="15529" xr:uid="{4FB0DEE2-7207-431C-9F35-2F9E4D8E071F}"/>
    <cellStyle name="Comma 23 2 2 6 4 2" xfId="37839" xr:uid="{F62C3D67-9FE3-49AE-ADF6-4CA8613B03FC}"/>
    <cellStyle name="Comma 23 2 2 6 5" xfId="54219" xr:uid="{EC561DAD-EE25-47BF-9CB4-3061E98AE42D}"/>
    <cellStyle name="Comma 23 2 2 6 6" xfId="37836" xr:uid="{D74D04A9-3BBE-4443-9BBD-48C57F088740}"/>
    <cellStyle name="Comma 23 2 2 7" xfId="1958" xr:uid="{14D6AD46-EFD9-45DF-BC26-A7A5E64042B0}"/>
    <cellStyle name="Comma 23 2 2 7 2" xfId="15531" xr:uid="{4D37CE7A-4713-4C30-BE17-F9C2955E40F4}"/>
    <cellStyle name="Comma 23 2 2 7 2 2" xfId="37841" xr:uid="{434E1C8F-6C67-47DF-8727-27C047E52F6E}"/>
    <cellStyle name="Comma 23 2 2 7 3" xfId="15532" xr:uid="{E68C4A75-AE7F-46DE-83EA-A7B6E8C9CFD7}"/>
    <cellStyle name="Comma 23 2 2 7 3 2" xfId="37842" xr:uid="{D2D9C017-E61A-43DB-810A-552D72321B30}"/>
    <cellStyle name="Comma 23 2 2 7 4" xfId="15533" xr:uid="{E81C2FE7-AC32-4562-86E4-C36E247A9EE7}"/>
    <cellStyle name="Comma 23 2 2 7 4 2" xfId="37843" xr:uid="{2C22A458-1EFC-4463-A03F-9CA9774E3021}"/>
    <cellStyle name="Comma 23 2 2 7 5" xfId="52047" xr:uid="{11D2B151-7F7A-49F8-A9C2-94CCD96F47B5}"/>
    <cellStyle name="Comma 23 2 2 7 6" xfId="37840" xr:uid="{51424DD2-38E9-4588-AB92-FBA86C8E3130}"/>
    <cellStyle name="Comma 23 2 2 7 7" xfId="15530" xr:uid="{8C5B0ACC-BF8D-4700-BE93-29779DF1CE57}"/>
    <cellStyle name="Comma 23 2 2 8" xfId="15534" xr:uid="{7F58840B-0983-48F2-93AD-38B214246D58}"/>
    <cellStyle name="Comma 23 2 2 8 2" xfId="37844" xr:uid="{B41D9CA4-02E7-4259-8902-0424E9F79539}"/>
    <cellStyle name="Comma 23 2 2 9" xfId="15535" xr:uid="{DA167758-29DC-4169-BAA4-608441184B9C}"/>
    <cellStyle name="Comma 23 2 2 9 2" xfId="37845" xr:uid="{0DD42527-942C-493B-BA0C-F4F816CE09BF}"/>
    <cellStyle name="Comma 23 2 3" xfId="557" xr:uid="{FE90558D-B2B6-4775-9644-36CC6A6CAE2A}"/>
    <cellStyle name="Comma 23 2 3 10" xfId="37846" xr:uid="{403855CA-A448-4313-AF32-D4B8A8500B45}"/>
    <cellStyle name="Comma 23 2 3 2" xfId="1062" xr:uid="{02293A2E-0B19-41C7-B8E9-C2808F5401D1}"/>
    <cellStyle name="Comma 23 2 3 2 2" xfId="4765" xr:uid="{7A2F24B4-5707-43ED-99B4-2BCCF297B7A9}"/>
    <cellStyle name="Comma 23 2 3 2 2 2" xfId="15536" xr:uid="{7D88832E-8AE0-4E96-BFF6-AFE36802A934}"/>
    <cellStyle name="Comma 23 2 3 2 2 2 2" xfId="37849" xr:uid="{E285BF7E-E8A0-497E-B320-65C636B9B049}"/>
    <cellStyle name="Comma 23 2 3 2 2 3" xfId="15537" xr:uid="{D8CF82F6-998F-4472-8272-05F15FA4A102}"/>
    <cellStyle name="Comma 23 2 3 2 2 3 2" xfId="37850" xr:uid="{8676940F-6717-4F29-AB26-EF8752817ACE}"/>
    <cellStyle name="Comma 23 2 3 2 2 4" xfId="15538" xr:uid="{0D2ADA25-44A4-4B24-ADBA-D662F8059237}"/>
    <cellStyle name="Comma 23 2 3 2 2 4 2" xfId="37851" xr:uid="{274D523A-1A6A-4E5D-A630-2C6087CB1A24}"/>
    <cellStyle name="Comma 23 2 3 2 2 5" xfId="54852" xr:uid="{28069B8D-2FE4-431B-A197-E2656B0E8F18}"/>
    <cellStyle name="Comma 23 2 3 2 2 6" xfId="37848" xr:uid="{05CD7D41-5BE1-41F3-AB2F-EBF09DD0C36C}"/>
    <cellStyle name="Comma 23 2 3 2 3" xfId="3100" xr:uid="{2AECC18C-5502-4621-9479-D505DDCC8F7D}"/>
    <cellStyle name="Comma 23 2 3 2 3 2" xfId="15540" xr:uid="{631C1B47-0A6B-48C9-A1FA-63C0F1CAAD7A}"/>
    <cellStyle name="Comma 23 2 3 2 3 2 2" xfId="37853" xr:uid="{92047618-316E-45A4-8615-46D7BB51A249}"/>
    <cellStyle name="Comma 23 2 3 2 3 3" xfId="15541" xr:uid="{6C99FD69-4F49-42A0-A46F-60CE69E307F7}"/>
    <cellStyle name="Comma 23 2 3 2 3 3 2" xfId="37854" xr:uid="{FCC2638E-7AA9-4E0B-8725-285D94E680EF}"/>
    <cellStyle name="Comma 23 2 3 2 3 4" xfId="15542" xr:uid="{F9B31014-3F10-4AEE-AAC4-33C987764F39}"/>
    <cellStyle name="Comma 23 2 3 2 3 4 2" xfId="37855" xr:uid="{76BEB3D2-7BC1-4BC4-9313-74E73AF49D49}"/>
    <cellStyle name="Comma 23 2 3 2 3 5" xfId="53187" xr:uid="{692F459E-4B28-4A35-B23D-E2931BA5EE26}"/>
    <cellStyle name="Comma 23 2 3 2 3 6" xfId="37852" xr:uid="{FF7A246B-7192-49FA-A89E-5DEFB10D24C7}"/>
    <cellStyle name="Comma 23 2 3 2 3 7" xfId="15539" xr:uid="{D5D46692-6E98-4AF6-B23C-CEF421B20510}"/>
    <cellStyle name="Comma 23 2 3 2 4" xfId="15543" xr:uid="{CA52369E-7FEF-445B-AE16-731C6710E3F8}"/>
    <cellStyle name="Comma 23 2 3 2 4 2" xfId="37856" xr:uid="{C57A2181-0D15-496E-B17A-80195EE176B3}"/>
    <cellStyle name="Comma 23 2 3 2 5" xfId="15544" xr:uid="{5DF78E07-A06B-4BD4-94D7-B2DFDBBDCDCB}"/>
    <cellStyle name="Comma 23 2 3 2 5 2" xfId="37857" xr:uid="{13A862CA-A03E-4A96-B9B2-BD3E0C0D471D}"/>
    <cellStyle name="Comma 23 2 3 2 6" xfId="51154" xr:uid="{9477B945-DB40-4477-B476-41648C7E9364}"/>
    <cellStyle name="Comma 23 2 3 2 7" xfId="37847" xr:uid="{61F7C465-0F33-4D6D-BDBB-F353582C81A7}"/>
    <cellStyle name="Comma 23 2 3 3" xfId="1556" xr:uid="{82710BA8-480E-412F-A176-8CC6C9D30862}"/>
    <cellStyle name="Comma 23 2 3 3 2" xfId="2603" xr:uid="{1A464FFC-4F7B-46D4-940C-3008076F6901}"/>
    <cellStyle name="Comma 23 2 3 3 2 2" xfId="15546" xr:uid="{1D2C5676-24DF-4732-A7F8-D6A9F3C954AF}"/>
    <cellStyle name="Comma 23 2 3 3 2 2 2" xfId="37860" xr:uid="{3CBF8858-E901-465C-BECE-E52027B29B46}"/>
    <cellStyle name="Comma 23 2 3 3 2 3" xfId="15547" xr:uid="{B625999A-E268-4990-83A8-C4B13AE6996A}"/>
    <cellStyle name="Comma 23 2 3 3 2 3 2" xfId="37861" xr:uid="{9FA807DA-543E-45F5-9918-DFB79AE93874}"/>
    <cellStyle name="Comma 23 2 3 3 2 4" xfId="15548" xr:uid="{1D61F1E8-614B-4D3B-827E-A47332750B22}"/>
    <cellStyle name="Comma 23 2 3 3 2 4 2" xfId="37862" xr:uid="{8804A7BC-F817-49D0-B4F1-D2C681EF538B}"/>
    <cellStyle name="Comma 23 2 3 3 2 5" xfId="52691" xr:uid="{AEEEF7B8-DEF0-4044-B780-B417FCF39F73}"/>
    <cellStyle name="Comma 23 2 3 3 2 6" xfId="37859" xr:uid="{01CA586F-50FA-4CDC-80AB-3E38E35FA668}"/>
    <cellStyle name="Comma 23 2 3 3 2 7" xfId="15545" xr:uid="{2777D358-D61A-462E-A8CA-5CCC54B45A25}"/>
    <cellStyle name="Comma 23 2 3 3 3" xfId="15549" xr:uid="{ED717C40-A51C-42C1-BE82-4C2661BE7F3C}"/>
    <cellStyle name="Comma 23 2 3 3 3 2" xfId="37863" xr:uid="{D477DC5D-329F-4134-AF83-4EB39A5A2932}"/>
    <cellStyle name="Comma 23 2 3 3 4" xfId="15550" xr:uid="{52AB46E6-740A-470B-8310-31C360EDC8F6}"/>
    <cellStyle name="Comma 23 2 3 3 4 2" xfId="37864" xr:uid="{0DA288F2-1CE3-4D0A-ABFC-F1980B0A51B7}"/>
    <cellStyle name="Comma 23 2 3 3 5" xfId="51648" xr:uid="{B7C9C0D7-6896-4E3B-AD7E-3391700FC8F0}"/>
    <cellStyle name="Comma 23 2 3 3 6" xfId="37858" xr:uid="{E7280801-E038-462E-9899-8FA0392871A2}"/>
    <cellStyle name="Comma 23 2 3 4" xfId="3595" xr:uid="{D5DC2FB7-50EB-4B12-B154-52B4EC6D7474}"/>
    <cellStyle name="Comma 23 2 3 4 2" xfId="15551" xr:uid="{EDDEC48D-1D64-4A00-A573-0FF9BA48C4D8}"/>
    <cellStyle name="Comma 23 2 3 4 2 2" xfId="37866" xr:uid="{AA2A9C6E-C61C-48A0-AA82-CE6C83897287}"/>
    <cellStyle name="Comma 23 2 3 4 3" xfId="15552" xr:uid="{12DC62B9-C2CF-4CB3-9DD2-D71B38867DF7}"/>
    <cellStyle name="Comma 23 2 3 4 3 2" xfId="37867" xr:uid="{D4FE2D84-48B2-41C8-9B01-000033F1DF49}"/>
    <cellStyle name="Comma 23 2 3 4 4" xfId="15553" xr:uid="{A582DEE2-8865-4929-AC8A-D845563B7465}"/>
    <cellStyle name="Comma 23 2 3 4 4 2" xfId="37868" xr:uid="{DBB81B2E-FA71-412C-A430-0D05CD63CDD8}"/>
    <cellStyle name="Comma 23 2 3 4 5" xfId="53682" xr:uid="{AEAA36C6-8639-4767-90C8-787C5CE4725A}"/>
    <cellStyle name="Comma 23 2 3 4 6" xfId="37865" xr:uid="{3A4EFB0F-1C3E-47AE-87BA-D5656666F2FB}"/>
    <cellStyle name="Comma 23 2 3 5" xfId="4268" xr:uid="{4C158C87-7163-4DAC-ACEF-4E0C314F2094}"/>
    <cellStyle name="Comma 23 2 3 5 2" xfId="15554" xr:uid="{DD668BCC-20BB-4363-B59C-091E87079F20}"/>
    <cellStyle name="Comma 23 2 3 5 2 2" xfId="37870" xr:uid="{77810FE2-73D7-446F-A180-1F1360192C62}"/>
    <cellStyle name="Comma 23 2 3 5 3" xfId="15555" xr:uid="{13EAE815-C8F1-4582-AA0D-0DA482C9F02D}"/>
    <cellStyle name="Comma 23 2 3 5 3 2" xfId="37871" xr:uid="{5041CBF7-FB1D-4D3F-BAE0-038BC15C388E}"/>
    <cellStyle name="Comma 23 2 3 5 4" xfId="15556" xr:uid="{8087082E-F8B5-4C7B-9D10-72DC26F4EA46}"/>
    <cellStyle name="Comma 23 2 3 5 4 2" xfId="37872" xr:uid="{0E2DA60D-DC68-4BF6-B98C-4677CFE5512F}"/>
    <cellStyle name="Comma 23 2 3 5 5" xfId="54355" xr:uid="{36FA9968-C339-40A3-8365-4D726D41D00C}"/>
    <cellStyle name="Comma 23 2 3 5 6" xfId="37869" xr:uid="{BAA45EC7-2C15-4F9B-983D-03E309BC24EA}"/>
    <cellStyle name="Comma 23 2 3 6" xfId="2082" xr:uid="{4C681D15-20C4-46DE-A61D-02109C0CDABA}"/>
    <cellStyle name="Comma 23 2 3 6 2" xfId="15558" xr:uid="{84FF8B8C-ECCF-454C-9923-593574461607}"/>
    <cellStyle name="Comma 23 2 3 6 2 2" xfId="37874" xr:uid="{BAE4327E-63FF-4F8B-A0C7-C46767851D7F}"/>
    <cellStyle name="Comma 23 2 3 6 3" xfId="15559" xr:uid="{78602C6B-5A17-4C71-B850-DE81EED57E64}"/>
    <cellStyle name="Comma 23 2 3 6 3 2" xfId="37875" xr:uid="{CAF1273F-D14F-4BD8-997B-242C829FF9CD}"/>
    <cellStyle name="Comma 23 2 3 6 4" xfId="15560" xr:uid="{CD5C3BCC-AA5D-4106-B6B3-6C5705BCE4E8}"/>
    <cellStyle name="Comma 23 2 3 6 4 2" xfId="37876" xr:uid="{53F3335D-541D-4B61-81BD-6319A111E014}"/>
    <cellStyle name="Comma 23 2 3 6 5" xfId="52171" xr:uid="{37CFCC7E-A321-4F8F-A0C7-8E62D06EAD50}"/>
    <cellStyle name="Comma 23 2 3 6 6" xfId="37873" xr:uid="{1145DF4C-EAE6-4FD5-802C-F1EE7956DD0E}"/>
    <cellStyle name="Comma 23 2 3 6 7" xfId="15557" xr:uid="{19F7B9B1-2D65-48B5-AC25-C1D6BD3A18CA}"/>
    <cellStyle name="Comma 23 2 3 7" xfId="15561" xr:uid="{4DEF5ABD-7CB8-4FCB-8612-BCE84DE89638}"/>
    <cellStyle name="Comma 23 2 3 7 2" xfId="37877" xr:uid="{C37B38D6-3CA3-4FC5-8A41-335B7CEF7081}"/>
    <cellStyle name="Comma 23 2 3 8" xfId="15562" xr:uid="{BB4FD8E5-07A8-4596-9FD2-B14AEAEC71A3}"/>
    <cellStyle name="Comma 23 2 3 8 2" xfId="37878" xr:uid="{9899058B-8436-4808-8FCB-04AABEC114D5}"/>
    <cellStyle name="Comma 23 2 3 9" xfId="50651" xr:uid="{8A6958E1-D7AC-49EF-AA4F-EE201276C2FA}"/>
    <cellStyle name="Comma 23 2 4" xfId="814" xr:uid="{C8309498-635D-49BE-B34C-99C10E4CBE84}"/>
    <cellStyle name="Comma 23 2 4 2" xfId="4517" xr:uid="{93E1209D-414D-4ABC-A230-BD252E4377FD}"/>
    <cellStyle name="Comma 23 2 4 2 2" xfId="15563" xr:uid="{00BFF80E-A666-4793-9437-4005D45131BF}"/>
    <cellStyle name="Comma 23 2 4 2 2 2" xfId="37881" xr:uid="{9B47FB61-0847-4598-8E91-EA36025C5A0C}"/>
    <cellStyle name="Comma 23 2 4 2 3" xfId="15564" xr:uid="{31C34396-1808-42F2-A9E5-89A0BCB159AF}"/>
    <cellStyle name="Comma 23 2 4 2 3 2" xfId="37882" xr:uid="{8E76555F-1203-4FB5-9F7F-8AF66A2BED76}"/>
    <cellStyle name="Comma 23 2 4 2 4" xfId="15565" xr:uid="{A104AAFF-BCF8-4486-9605-E03A73CA67CB}"/>
    <cellStyle name="Comma 23 2 4 2 4 2" xfId="37883" xr:uid="{D76E1A49-CD85-4D87-984F-9896A852801E}"/>
    <cellStyle name="Comma 23 2 4 2 5" xfId="54604" xr:uid="{5C6BAC6F-937A-41C3-8763-0BBBD1CC73D9}"/>
    <cellStyle name="Comma 23 2 4 2 6" xfId="37880" xr:uid="{A502CBEE-4E82-4CEF-87A2-D94806615FBC}"/>
    <cellStyle name="Comma 23 2 4 3" xfId="2852" xr:uid="{4574AD5C-C027-44F6-9665-6E5A20E63C1F}"/>
    <cellStyle name="Comma 23 2 4 3 2" xfId="15567" xr:uid="{93993217-F511-4D77-8E63-3DD051331DB0}"/>
    <cellStyle name="Comma 23 2 4 3 2 2" xfId="37885" xr:uid="{CC914CE0-2ABF-4556-87B8-ED70D1962ED2}"/>
    <cellStyle name="Comma 23 2 4 3 3" xfId="15568" xr:uid="{DA33A877-5818-4672-A634-DA55B721EBD2}"/>
    <cellStyle name="Comma 23 2 4 3 3 2" xfId="37886" xr:uid="{31B9D173-3245-4DA8-8C6F-6ADF1B38AA9B}"/>
    <cellStyle name="Comma 23 2 4 3 4" xfId="15569" xr:uid="{00FB095E-516C-40DD-9636-9671C0404B0B}"/>
    <cellStyle name="Comma 23 2 4 3 4 2" xfId="37887" xr:uid="{C8BE42B5-150C-4D27-A99B-BB9596536183}"/>
    <cellStyle name="Comma 23 2 4 3 5" xfId="52939" xr:uid="{CADDE17E-76D8-4A48-9D96-B589082D465D}"/>
    <cellStyle name="Comma 23 2 4 3 6" xfId="37884" xr:uid="{480F3552-7D03-481D-BD96-821A373BE2CA}"/>
    <cellStyle name="Comma 23 2 4 3 7" xfId="15566" xr:uid="{9199F9A2-01F8-42C5-963A-C8CADC620808}"/>
    <cellStyle name="Comma 23 2 4 4" xfId="15570" xr:uid="{B7E5E743-4FD6-4895-A0D5-998FDA775F4D}"/>
    <cellStyle name="Comma 23 2 4 4 2" xfId="37888" xr:uid="{8DA025CE-870E-441C-87C1-1FFFBBED5455}"/>
    <cellStyle name="Comma 23 2 4 5" xfId="15571" xr:uid="{941F8FB3-1142-40E4-AF7D-790C575045DE}"/>
    <cellStyle name="Comma 23 2 4 5 2" xfId="37889" xr:uid="{9805EB91-957F-46D7-B8B2-F5131BE45B80}"/>
    <cellStyle name="Comma 23 2 4 6" xfId="50906" xr:uid="{D91BEB2D-7589-4AF8-81D8-08499AF3D734}"/>
    <cellStyle name="Comma 23 2 4 7" xfId="37879" xr:uid="{A482D02A-685C-4C89-8300-0BDD914F5A27}"/>
    <cellStyle name="Comma 23 2 5" xfId="1309" xr:uid="{37ECABE5-2A4A-4E72-A5EB-CF90CEFC3B17}"/>
    <cellStyle name="Comma 23 2 5 2" xfId="2354" xr:uid="{066D8D93-8E91-483F-BFE5-AF0C710107E7}"/>
    <cellStyle name="Comma 23 2 5 2 2" xfId="15573" xr:uid="{2FFD5F82-41D1-4790-B27B-54E3C66BB10B}"/>
    <cellStyle name="Comma 23 2 5 2 2 2" xfId="37892" xr:uid="{EB6AEBED-DB99-4953-9158-BCC53C041877}"/>
    <cellStyle name="Comma 23 2 5 2 3" xfId="15574" xr:uid="{20C66EE2-1679-4889-9A22-A3F1672A5A1C}"/>
    <cellStyle name="Comma 23 2 5 2 3 2" xfId="37893" xr:uid="{45A7ED60-128F-44CF-849F-E08FDECD6B62}"/>
    <cellStyle name="Comma 23 2 5 2 4" xfId="15575" xr:uid="{B98D4C34-DDB6-40FA-BFDB-9E480F97527E}"/>
    <cellStyle name="Comma 23 2 5 2 4 2" xfId="37894" xr:uid="{00E20679-9BAE-41BE-89BD-30B8CD8B6AB1}"/>
    <cellStyle name="Comma 23 2 5 2 5" xfId="52442" xr:uid="{AABBA793-81AD-43B0-9F0A-4E75869E6F64}"/>
    <cellStyle name="Comma 23 2 5 2 6" xfId="37891" xr:uid="{6E98B474-DDD9-4AF2-8AE8-56508E1BF634}"/>
    <cellStyle name="Comma 23 2 5 2 7" xfId="15572" xr:uid="{15037FB4-F0DC-4696-A6B4-8AE2268E090F}"/>
    <cellStyle name="Comma 23 2 5 3" xfId="15576" xr:uid="{8DEDA177-C9FD-4F67-8A4C-179DF26C941D}"/>
    <cellStyle name="Comma 23 2 5 3 2" xfId="37895" xr:uid="{0C551EFE-BC94-46A6-BBE4-EDAFE6028663}"/>
    <cellStyle name="Comma 23 2 5 4" xfId="15577" xr:uid="{5DBF6923-5361-490D-96D0-09E42CB1364C}"/>
    <cellStyle name="Comma 23 2 5 4 2" xfId="37896" xr:uid="{72773A1E-A788-41A7-A8DE-1F14F97BA017}"/>
    <cellStyle name="Comma 23 2 5 5" xfId="51401" xr:uid="{538B1E0A-69EB-4F13-9761-79FB40B89B62}"/>
    <cellStyle name="Comma 23 2 5 6" xfId="37890" xr:uid="{07F7D2DD-0E8D-4197-BE79-620F2784E954}"/>
    <cellStyle name="Comma 23 2 6" xfId="3346" xr:uid="{90188977-CBF8-44D9-BC8E-DDF9DDA39338}"/>
    <cellStyle name="Comma 23 2 6 2" xfId="15578" xr:uid="{15F19B92-9FAA-4DFD-A865-9E5974CB7762}"/>
    <cellStyle name="Comma 23 2 6 2 2" xfId="37898" xr:uid="{77A1A8F8-625D-4B56-BC91-B9C8DB449B85}"/>
    <cellStyle name="Comma 23 2 6 3" xfId="15579" xr:uid="{AD7A9E71-8A7F-4F12-82C9-56397303D159}"/>
    <cellStyle name="Comma 23 2 6 3 2" xfId="37899" xr:uid="{2D9205C8-909C-4436-B077-D36DB7DE04DB}"/>
    <cellStyle name="Comma 23 2 6 4" xfId="15580" xr:uid="{04664B5B-5444-4BC2-8528-0A1DBEFDF0A1}"/>
    <cellStyle name="Comma 23 2 6 4 2" xfId="37900" xr:uid="{52057F24-D42E-4FD5-B4A0-B0CDFA7258AA}"/>
    <cellStyle name="Comma 23 2 6 5" xfId="53433" xr:uid="{D00D3BCE-E1B5-41F1-9C2C-5CC3E116CD74}"/>
    <cellStyle name="Comma 23 2 6 6" xfId="37897" xr:uid="{9DD0D1E5-1869-4ACE-A371-F17AE83D0339}"/>
    <cellStyle name="Comma 23 2 7" xfId="3948" xr:uid="{A923FD87-8495-4A9F-BAF1-6DFE2F6E8218}"/>
    <cellStyle name="Comma 23 2 7 2" xfId="15581" xr:uid="{4C9AA708-79BD-430B-9840-A1CDB918ABBD}"/>
    <cellStyle name="Comma 23 2 7 2 2" xfId="37902" xr:uid="{5BAE55B9-B3DB-45AD-BB23-A59B6F0806FA}"/>
    <cellStyle name="Comma 23 2 7 3" xfId="15582" xr:uid="{8C353DC5-342E-4064-947D-8DE8C68DB784}"/>
    <cellStyle name="Comma 23 2 7 3 2" xfId="37903" xr:uid="{B02892BF-4988-4471-B0A8-D055E40556C4}"/>
    <cellStyle name="Comma 23 2 7 4" xfId="15583" xr:uid="{C4DD38BB-31F8-460C-A38A-7A3BD24AE6BE}"/>
    <cellStyle name="Comma 23 2 7 4 2" xfId="37904" xr:uid="{77B9D128-01BE-4B0E-86F3-9B1FEC10D523}"/>
    <cellStyle name="Comma 23 2 7 5" xfId="54035" xr:uid="{5EF1509E-132A-462D-813D-5338D433918F}"/>
    <cellStyle name="Comma 23 2 7 6" xfId="37901" xr:uid="{FE4828D4-BEB5-49C1-A4AD-ED4869167AFC}"/>
    <cellStyle name="Comma 23 2 8" xfId="1834" xr:uid="{7568A237-B941-48AB-80EC-77F9E8838DCC}"/>
    <cellStyle name="Comma 23 2 8 2" xfId="15585" xr:uid="{4476DAA3-DAEF-42F3-BFB6-498D2D828AE7}"/>
    <cellStyle name="Comma 23 2 8 2 2" xfId="37906" xr:uid="{17B4F5F3-5459-474F-8876-9803FADEA494}"/>
    <cellStyle name="Comma 23 2 8 3" xfId="15586" xr:uid="{5F199C47-8115-4A7E-BB64-22B870BB8ADC}"/>
    <cellStyle name="Comma 23 2 8 3 2" xfId="37907" xr:uid="{4C04D0AD-A357-4070-8067-A0966830772C}"/>
    <cellStyle name="Comma 23 2 8 4" xfId="15587" xr:uid="{ACC989E4-BE03-4266-AD2B-D7129E752A26}"/>
    <cellStyle name="Comma 23 2 8 4 2" xfId="37908" xr:uid="{32CE4C17-B1A8-4114-96DF-FAD3E3196574}"/>
    <cellStyle name="Comma 23 2 8 5" xfId="51923" xr:uid="{9FF8D82C-DDD9-4B5F-A4A3-FB80599AB169}"/>
    <cellStyle name="Comma 23 2 8 6" xfId="37905" xr:uid="{21D4ACDE-30F5-4AF7-816F-0203C4C9F196}"/>
    <cellStyle name="Comma 23 2 8 7" xfId="15584" xr:uid="{F82ECC05-E642-4422-96CB-63F505F309B8}"/>
    <cellStyle name="Comma 23 2 9" xfId="15588" xr:uid="{F5DB15BA-290B-4C84-8402-82A3EC06C337}"/>
    <cellStyle name="Comma 23 2 9 2" xfId="37909" xr:uid="{064E3E7B-5C58-4459-9595-8D41988D09EC}"/>
    <cellStyle name="Comma 23 3" xfId="2285" xr:uid="{D3394845-6EA1-4F23-9559-31502978773C}"/>
    <cellStyle name="Comma 23 3 2" xfId="15589" xr:uid="{33C15CED-416A-4928-A2B0-600CCEEE7B74}"/>
    <cellStyle name="Comma 23 3 2 2" xfId="37911" xr:uid="{577DE709-8312-4CA3-BF08-277EF8BAC5B5}"/>
    <cellStyle name="Comma 23 3 3" xfId="15590" xr:uid="{28B92418-36C3-48D5-8B1F-EAAFCCEF1966}"/>
    <cellStyle name="Comma 23 3 3 2" xfId="37912" xr:uid="{F6B0FAE0-D8AE-4D29-B7C0-4ABCE831CF17}"/>
    <cellStyle name="Comma 23 3 4" xfId="15591" xr:uid="{D6DEA508-D12C-42BE-A7BC-63582806A175}"/>
    <cellStyle name="Comma 23 3 4 2" xfId="37913" xr:uid="{B315DD25-4FBE-458A-B565-E678E8BE26A1}"/>
    <cellStyle name="Comma 23 3 5" xfId="52373" xr:uid="{33477E4E-9211-4EAD-BC66-43E9F4F242FE}"/>
    <cellStyle name="Comma 23 3 6" xfId="37910" xr:uid="{842D1EBA-3F44-4340-A709-6F8C6DCC50F8}"/>
    <cellStyle name="Comma 23 4" xfId="3762" xr:uid="{CB13CA47-F2D2-4285-9636-0A3B0D11B8E7}"/>
    <cellStyle name="Comma 23 4 2" xfId="15592" xr:uid="{A2AB00A4-D08B-4173-A3D6-A9B0367F7AC7}"/>
    <cellStyle name="Comma 23 4 2 2" xfId="37915" xr:uid="{15638B4F-A770-4931-8FA0-B5488773DA84}"/>
    <cellStyle name="Comma 23 4 3" xfId="15593" xr:uid="{8AA7021A-351B-499A-872A-BB230B3000AB}"/>
    <cellStyle name="Comma 23 4 3 2" xfId="37916" xr:uid="{87D883AB-4DCE-451C-900A-B35270B2786E}"/>
    <cellStyle name="Comma 23 4 4" xfId="15594" xr:uid="{B94E9D80-A367-4E82-A2A4-D044D3522599}"/>
    <cellStyle name="Comma 23 4 4 2" xfId="37917" xr:uid="{F6F42301-5460-43A1-9CFA-62A4E175F8FE}"/>
    <cellStyle name="Comma 23 4 5" xfId="53849" xr:uid="{26679739-749C-4020-8E01-D99E512D2D0A}"/>
    <cellStyle name="Comma 23 4 6" xfId="37914" xr:uid="{99A2BA64-46E5-407F-984C-733248B4EB3E}"/>
    <cellStyle name="Comma 23 5" xfId="3848" xr:uid="{997D9211-06EE-4C3E-99A4-3C24C7E0B4DC}"/>
    <cellStyle name="Comma 23 5 2" xfId="15595" xr:uid="{0B55A90F-F9B0-445A-9C31-A029AF75A08F}"/>
    <cellStyle name="Comma 23 5 2 2" xfId="37919" xr:uid="{B625A2C9-F8DF-487E-BDFB-A079EBB518E1}"/>
    <cellStyle name="Comma 23 5 3" xfId="15596" xr:uid="{6B873C59-86E9-4BF2-8765-DF00325D736B}"/>
    <cellStyle name="Comma 23 5 3 2" xfId="37920" xr:uid="{F6B71F8E-20D1-4FDB-ADBA-7FE304FA9407}"/>
    <cellStyle name="Comma 23 5 4" xfId="15597" xr:uid="{AFDA26C9-23FB-4531-975F-B3031B5D1037}"/>
    <cellStyle name="Comma 23 5 4 2" xfId="37921" xr:uid="{57AE40BB-E15D-4577-8C0E-9D6A2F502DE6}"/>
    <cellStyle name="Comma 23 5 5" xfId="53935" xr:uid="{7CFEC7AD-8553-4286-AB78-61161255D816}"/>
    <cellStyle name="Comma 23 5 6" xfId="37918" xr:uid="{F56DF1DC-BA1F-4C33-B972-E9BB1D788524}"/>
    <cellStyle name="Comma 23 6" xfId="1765" xr:uid="{82705FE0-4FF7-4864-AA0D-FAA14D07890D}"/>
    <cellStyle name="Comma 23 6 2" xfId="15599" xr:uid="{F7499171-2156-4AAB-8328-7C1FD1C6E85F}"/>
    <cellStyle name="Comma 23 6 2 2" xfId="37923" xr:uid="{38306289-185F-4736-A3CF-3BE4A47F76B0}"/>
    <cellStyle name="Comma 23 6 3" xfId="15600" xr:uid="{94009FBA-E062-4A82-8545-18B1B3CF2A2A}"/>
    <cellStyle name="Comma 23 6 3 2" xfId="37924" xr:uid="{560D05D0-D085-49C4-9403-F2B9222A6A1C}"/>
    <cellStyle name="Comma 23 6 4" xfId="15601" xr:uid="{DAC78E20-C908-40F6-862D-D944E74CAECE}"/>
    <cellStyle name="Comma 23 6 4 2" xfId="37925" xr:uid="{617139C5-54BA-413A-A0B3-4FDB2F8B783A}"/>
    <cellStyle name="Comma 23 6 5" xfId="51854" xr:uid="{32B9DE96-EBF8-4F20-B9B0-64D842FE5F7F}"/>
    <cellStyle name="Comma 23 6 6" xfId="37922" xr:uid="{52D1EF3C-DC8C-4055-91AD-8FC398E17C9F}"/>
    <cellStyle name="Comma 23 6 7" xfId="15598" xr:uid="{0E7CC619-FDA7-4C27-8369-8A916CC75441}"/>
    <cellStyle name="Comma 23 7" xfId="15602" xr:uid="{924BDA7D-2213-4C3D-BFB8-A194576E5DB4}"/>
    <cellStyle name="Comma 23 7 2" xfId="37926" xr:uid="{B1DC6662-113E-4DA0-8C9E-B6E449EFD015}"/>
    <cellStyle name="Comma 23 8" xfId="15603" xr:uid="{31A39E4F-E48F-4E5C-8558-6F400CE4BEC0}"/>
    <cellStyle name="Comma 23 8 2" xfId="37927" xr:uid="{B78B038D-4374-47AA-98F5-F0961D59070A}"/>
    <cellStyle name="Comma 23 9" xfId="50226" xr:uid="{BD95B18C-7EAD-47FB-881E-E8DC5AF44692}"/>
    <cellStyle name="Comma 24" xfId="130" xr:uid="{7D68563F-6E45-458D-B8C4-1FDC5E9D36BF}"/>
    <cellStyle name="Comma 24 10" xfId="15605" xr:uid="{0D096549-05DC-49EF-A099-DB317D2A369C}"/>
    <cellStyle name="Comma 24 10 2" xfId="37929" xr:uid="{1AB6EF68-D68F-49C7-97F0-B4F0F972063A}"/>
    <cellStyle name="Comma 24 11" xfId="15606" xr:uid="{D02199B6-670C-4502-BF2B-60925C3A9B91}"/>
    <cellStyle name="Comma 24 11 2" xfId="37930" xr:uid="{C640178A-B900-4360-88CD-0C8C0D285054}"/>
    <cellStyle name="Comma 24 12" xfId="50228" xr:uid="{839F7CEF-E4D1-4435-B8D4-435EFF197734}"/>
    <cellStyle name="Comma 24 13" xfId="37928" xr:uid="{CBF0DB84-7CA6-4EE7-9009-E2753A757FBE}"/>
    <cellStyle name="Comma 24 14" xfId="15604" xr:uid="{13A77B1E-A409-40EF-9564-0D82978C4E4C}"/>
    <cellStyle name="Comma 24 2" xfId="235" xr:uid="{2131EBAB-05CA-4A14-B48E-1A592FF26017}"/>
    <cellStyle name="Comma 24 2 10" xfId="15608" xr:uid="{8BAE2CC5-E49A-40A5-9B15-1AC3429741D9}"/>
    <cellStyle name="Comma 24 2 10 2" xfId="37932" xr:uid="{1E27EC52-635F-43F5-9B6E-14FA0BCFC94A}"/>
    <cellStyle name="Comma 24 2 11" xfId="50331" xr:uid="{49B18D8B-9FE4-4CA0-984C-CDC80C1745D9}"/>
    <cellStyle name="Comma 24 2 12" xfId="37931" xr:uid="{F87CAE00-4235-47CC-98BD-04893114E931}"/>
    <cellStyle name="Comma 24 2 13" xfId="15607" xr:uid="{92E06EDD-3879-4F52-B0AF-B0743E81D585}"/>
    <cellStyle name="Comma 24 2 2" xfId="420" xr:uid="{7B50A2F6-AE5B-419F-9898-BD541BB857C0}"/>
    <cellStyle name="Comma 24 2 2 10" xfId="50516" xr:uid="{C9F3DAF3-7B40-44A4-A169-F6A1F4744B97}"/>
    <cellStyle name="Comma 24 2 2 11" xfId="37933" xr:uid="{EA2D7DAC-EFA7-4A35-AE9B-7D5C4D76C437}"/>
    <cellStyle name="Comma 24 2 2 12" xfId="15609" xr:uid="{954BC6E5-40E2-4CF5-9D42-F932D9A45365}"/>
    <cellStyle name="Comma 24 2 2 2" xfId="681" xr:uid="{AF56C634-45A6-4DFF-A32C-65C86461E99A}"/>
    <cellStyle name="Comma 24 2 2 2 10" xfId="37934" xr:uid="{16811442-2059-49D3-9455-D988D52E3994}"/>
    <cellStyle name="Comma 24 2 2 2 11" xfId="15610" xr:uid="{7F7A6B24-53B9-476A-8BF3-39302D201791}"/>
    <cellStyle name="Comma 24 2 2 2 2" xfId="1186" xr:uid="{D7DA9B2C-E05D-4CAC-AF93-79CEAFBD9A33}"/>
    <cellStyle name="Comma 24 2 2 2 2 2" xfId="4889" xr:uid="{1E97C4B4-5317-47B8-8400-8DC28A165D0D}"/>
    <cellStyle name="Comma 24 2 2 2 2 2 2" xfId="15613" xr:uid="{6DCC8081-A8F1-4A4D-9FE8-53D2D4FF2553}"/>
    <cellStyle name="Comma 24 2 2 2 2 2 2 2" xfId="37937" xr:uid="{2E66EDF5-86BA-42A1-A023-BBC96D877875}"/>
    <cellStyle name="Comma 24 2 2 2 2 2 3" xfId="15614" xr:uid="{22F8A43C-B8E4-44B4-91CE-2A6A77CBA90A}"/>
    <cellStyle name="Comma 24 2 2 2 2 2 3 2" xfId="37938" xr:uid="{E70DFB10-C8EC-4DCA-8B3A-712B5A98D6C9}"/>
    <cellStyle name="Comma 24 2 2 2 2 2 4" xfId="15615" xr:uid="{EF6C2DF9-BFC0-45C7-A596-098FCF340543}"/>
    <cellStyle name="Comma 24 2 2 2 2 2 4 2" xfId="37939" xr:uid="{FAC7665F-C8D3-4390-9ABF-798492DFFE51}"/>
    <cellStyle name="Comma 24 2 2 2 2 2 5" xfId="15616" xr:uid="{9172E949-17F1-4527-9E2A-61B7826CB474}"/>
    <cellStyle name="Comma 24 2 2 2 2 2 5 2" xfId="37940" xr:uid="{08D8D4EB-8991-4311-A0A8-712B25CD5A22}"/>
    <cellStyle name="Comma 24 2 2 2 2 2 6" xfId="54976" xr:uid="{0ADD94CA-EE89-4BCD-9D9D-F6981C8AE2F4}"/>
    <cellStyle name="Comma 24 2 2 2 2 2 7" xfId="37936" xr:uid="{65E2360D-5EE0-44ED-A3D0-0E944147E25E}"/>
    <cellStyle name="Comma 24 2 2 2 2 2 8" xfId="15612" xr:uid="{8E4AAD05-E7C6-4BA6-A1E2-49BD570CB99B}"/>
    <cellStyle name="Comma 24 2 2 2 2 3" xfId="3224" xr:uid="{95786AA5-EF7A-4E58-BE3E-560F07054A54}"/>
    <cellStyle name="Comma 24 2 2 2 2 3 2" xfId="15618" xr:uid="{52976314-8D2A-4C3B-B20C-DD0235B9D359}"/>
    <cellStyle name="Comma 24 2 2 2 2 3 2 2" xfId="37942" xr:uid="{5C2437DB-0B7F-4675-88B7-C2DEF7D91FCF}"/>
    <cellStyle name="Comma 24 2 2 2 2 3 3" xfId="15619" xr:uid="{C25433D5-2FC3-4BA7-B976-C6FE3FA99FC9}"/>
    <cellStyle name="Comma 24 2 2 2 2 3 3 2" xfId="37943" xr:uid="{1A2C5A98-4B0D-45B0-9268-BF7EC48D5273}"/>
    <cellStyle name="Comma 24 2 2 2 2 3 4" xfId="15620" xr:uid="{3666C416-A6D6-4545-9D61-A07A4E7B123F}"/>
    <cellStyle name="Comma 24 2 2 2 2 3 4 2" xfId="37944" xr:uid="{786C382B-21DA-47BC-B093-205BA122C5F0}"/>
    <cellStyle name="Comma 24 2 2 2 2 3 5" xfId="53311" xr:uid="{2A486951-BE31-4529-A289-4D1E185E03BF}"/>
    <cellStyle name="Comma 24 2 2 2 2 3 6" xfId="37941" xr:uid="{E33CC61E-BC1F-4B7C-82EF-41D4AE9CDCCD}"/>
    <cellStyle name="Comma 24 2 2 2 2 3 7" xfId="15617" xr:uid="{AB066EDF-4CC0-4B13-82DC-8C25B8469237}"/>
    <cellStyle name="Comma 24 2 2 2 2 4" xfId="15621" xr:uid="{F73E868A-8D0F-417B-8A11-29804166DD31}"/>
    <cellStyle name="Comma 24 2 2 2 2 4 2" xfId="37945" xr:uid="{AD0A05DE-155F-4868-8F14-83C383A7F155}"/>
    <cellStyle name="Comma 24 2 2 2 2 5" xfId="15622" xr:uid="{5EE92878-3396-470D-8C11-2BA09A7D3FD7}"/>
    <cellStyle name="Comma 24 2 2 2 2 5 2" xfId="37946" xr:uid="{9EE01523-638C-4C1E-A9BD-D0854453CBBE}"/>
    <cellStyle name="Comma 24 2 2 2 2 6" xfId="51278" xr:uid="{29D449C6-99D5-4D47-BEBD-6CE58D929684}"/>
    <cellStyle name="Comma 24 2 2 2 2 7" xfId="37935" xr:uid="{CE76EA29-844B-4323-84C5-A704013DDFAC}"/>
    <cellStyle name="Comma 24 2 2 2 2 8" xfId="15611" xr:uid="{E274DB84-0DC5-4815-9CF1-5C3297B0CA4D}"/>
    <cellStyle name="Comma 24 2 2 2 3" xfId="1680" xr:uid="{7CF0B6CF-A79F-4498-B8A0-01F8B9CC8BC7}"/>
    <cellStyle name="Comma 24 2 2 2 3 2" xfId="5267" xr:uid="{635E3596-99A9-4896-82C4-FDB2A634976E}"/>
    <cellStyle name="Comma 24 2 2 2 3 2 2" xfId="15625" xr:uid="{FD86469E-41B5-4331-ADEA-176FF689E756}"/>
    <cellStyle name="Comma 24 2 2 2 3 2 2 2" xfId="37949" xr:uid="{94B15889-8766-4EB0-844A-916D8EE30C42}"/>
    <cellStyle name="Comma 24 2 2 2 3 2 3" xfId="15626" xr:uid="{210AEF7A-D5F4-4DDA-A700-B91C54A488D9}"/>
    <cellStyle name="Comma 24 2 2 2 3 2 3 2" xfId="37950" xr:uid="{CE5108DC-04BC-4627-8CB9-0C2BBAFC8270}"/>
    <cellStyle name="Comma 24 2 2 2 3 2 4" xfId="15627" xr:uid="{2AF9798E-3AFB-4AA6-8A49-7CEEAB847C73}"/>
    <cellStyle name="Comma 24 2 2 2 3 2 4 2" xfId="37951" xr:uid="{45AE14DB-11E6-4E8A-9AD9-1046094C6374}"/>
    <cellStyle name="Comma 24 2 2 2 3 2 5" xfId="15628" xr:uid="{148A48C2-4C70-493C-887B-67F242FBD6CB}"/>
    <cellStyle name="Comma 24 2 2 2 3 2 5 2" xfId="37952" xr:uid="{D1E4EF24-FA27-4224-B9CC-3DFA98B6DC60}"/>
    <cellStyle name="Comma 24 2 2 2 3 2 6" xfId="55354" xr:uid="{D94EF41F-83BD-42AC-8AF6-D0D762C31CF1}"/>
    <cellStyle name="Comma 24 2 2 2 3 2 7" xfId="37948" xr:uid="{938AD596-D199-434D-ABCA-6801244CA01D}"/>
    <cellStyle name="Comma 24 2 2 2 3 2 8" xfId="15624" xr:uid="{1B873186-6F59-41FA-8A80-A5840D69967D}"/>
    <cellStyle name="Comma 24 2 2 2 3 3" xfId="2727" xr:uid="{97C9E766-1745-46A0-88CA-BA814C6E5529}"/>
    <cellStyle name="Comma 24 2 2 2 3 3 2" xfId="15630" xr:uid="{8932BEBD-52CC-4593-B5E2-1AFE29BC50C5}"/>
    <cellStyle name="Comma 24 2 2 2 3 3 2 2" xfId="37954" xr:uid="{13C899FE-7D5A-4245-89EB-78AE20F0D4A6}"/>
    <cellStyle name="Comma 24 2 2 2 3 3 3" xfId="15631" xr:uid="{F9827FE2-C91C-48E0-855B-58E237290C10}"/>
    <cellStyle name="Comma 24 2 2 2 3 3 3 2" xfId="37955" xr:uid="{5CD301FC-433C-4C4D-A851-6EBA0F8583F2}"/>
    <cellStyle name="Comma 24 2 2 2 3 3 4" xfId="15632" xr:uid="{9CCF7FCE-9A7E-4A7C-ACBB-C04AC493F843}"/>
    <cellStyle name="Comma 24 2 2 2 3 3 4 2" xfId="37956" xr:uid="{97712453-5E37-4671-9507-F6CD652FB6C0}"/>
    <cellStyle name="Comma 24 2 2 2 3 3 5" xfId="52815" xr:uid="{AE80CBBC-C1F3-4218-9D73-CDBB6C4182FA}"/>
    <cellStyle name="Comma 24 2 2 2 3 3 6" xfId="37953" xr:uid="{9D3A7678-A353-4A2C-99CD-3FCBCB54CE6F}"/>
    <cellStyle name="Comma 24 2 2 2 3 3 7" xfId="15629" xr:uid="{0384A024-613C-49E3-BDEE-72312EC9559E}"/>
    <cellStyle name="Comma 24 2 2 2 3 4" xfId="15633" xr:uid="{245E86CB-AE30-4C34-AFB8-F64C7EB1972B}"/>
    <cellStyle name="Comma 24 2 2 2 3 4 2" xfId="37957" xr:uid="{FD50D593-8FB4-469D-9F0C-103B70942BD5}"/>
    <cellStyle name="Comma 24 2 2 2 3 5" xfId="15634" xr:uid="{2D3EF0F5-F1C2-4C09-A921-BF66740FB4EB}"/>
    <cellStyle name="Comma 24 2 2 2 3 5 2" xfId="37958" xr:uid="{E27BC0AF-6D58-4EAB-874D-9A6120F74E11}"/>
    <cellStyle name="Comma 24 2 2 2 3 6" xfId="51772" xr:uid="{4694C3F0-2414-4723-B426-A86ECE435911}"/>
    <cellStyle name="Comma 24 2 2 2 3 7" xfId="37947" xr:uid="{BAD8F0F9-4309-4BEB-B742-4FA18069C994}"/>
    <cellStyle name="Comma 24 2 2 2 3 8" xfId="15623" xr:uid="{E410772E-D026-436A-8F77-1EEBE20B7CAC}"/>
    <cellStyle name="Comma 24 2 2 2 4" xfId="3719" xr:uid="{CAB00AFA-8C10-4D4C-B40F-6AE8C0E7049C}"/>
    <cellStyle name="Comma 24 2 2 2 4 2" xfId="5635" xr:uid="{DC6FCE5D-AF18-4500-8C60-8D427AC2926C}"/>
    <cellStyle name="Comma 24 2 2 2 4 2 2" xfId="15637" xr:uid="{EC889988-EDAA-431C-95E2-CB2B7F686105}"/>
    <cellStyle name="Comma 24 2 2 2 4 2 2 2" xfId="37961" xr:uid="{0D8F1E0D-D2E9-4FF9-BDFF-F579AEDD268B}"/>
    <cellStyle name="Comma 24 2 2 2 4 2 3" xfId="15638" xr:uid="{FE9FA13E-3E4B-4E1F-8BBF-8CB095A7E497}"/>
    <cellStyle name="Comma 24 2 2 2 4 2 3 2" xfId="37962" xr:uid="{169A066B-F8B2-455B-B521-D7563A71ED5F}"/>
    <cellStyle name="Comma 24 2 2 2 4 2 4" xfId="15639" xr:uid="{7A704D7E-6390-44AC-AA0C-130FC8EF79A0}"/>
    <cellStyle name="Comma 24 2 2 2 4 2 4 2" xfId="37963" xr:uid="{1352180A-0F96-4E06-924A-4970FAE5D5FB}"/>
    <cellStyle name="Comma 24 2 2 2 4 2 5" xfId="15640" xr:uid="{8CDD7697-799A-4F6C-9DC4-B0ED231FC96F}"/>
    <cellStyle name="Comma 24 2 2 2 4 2 5 2" xfId="37964" xr:uid="{2C49F4C4-0B13-4FEC-A75D-F006D1249D64}"/>
    <cellStyle name="Comma 24 2 2 2 4 2 6" xfId="55722" xr:uid="{816C359D-535D-46A8-AD54-28C04C6E9613}"/>
    <cellStyle name="Comma 24 2 2 2 4 2 7" xfId="37960" xr:uid="{33084FB4-5505-42FB-A51E-82A226BE7FB6}"/>
    <cellStyle name="Comma 24 2 2 2 4 2 8" xfId="15636" xr:uid="{2D0425C5-9FD3-45DB-B3B1-B44D390EBE90}"/>
    <cellStyle name="Comma 24 2 2 2 4 3" xfId="15641" xr:uid="{2C44D428-5FBE-43C4-A682-829D3F702A76}"/>
    <cellStyle name="Comma 24 2 2 2 4 3 2" xfId="37965" xr:uid="{7CCDB2F7-871E-4C92-819F-BE0B5BE2522D}"/>
    <cellStyle name="Comma 24 2 2 2 4 4" xfId="15642" xr:uid="{6765EA01-D4DF-427D-837E-3BC2141A2A15}"/>
    <cellStyle name="Comma 24 2 2 2 4 4 2" xfId="37966" xr:uid="{CBE61DF2-7DD7-4902-AA1E-6D1C01E609FF}"/>
    <cellStyle name="Comma 24 2 2 2 4 5" xfId="15643" xr:uid="{6E2EDD7A-8A97-4368-AF16-76DF0AD68596}"/>
    <cellStyle name="Comma 24 2 2 2 4 5 2" xfId="37967" xr:uid="{AE21B61A-4216-4E71-88D7-EB6589D8DFF2}"/>
    <cellStyle name="Comma 24 2 2 2 4 6" xfId="15644" xr:uid="{FF61D67D-E23A-4632-AA51-8CFA7EDAC895}"/>
    <cellStyle name="Comma 24 2 2 2 4 6 2" xfId="37968" xr:uid="{B4FB130E-6AA5-498C-A11E-F171FD693DF0}"/>
    <cellStyle name="Comma 24 2 2 2 4 7" xfId="53806" xr:uid="{481264D9-A7AF-4370-BFAB-4C43D54B821B}"/>
    <cellStyle name="Comma 24 2 2 2 4 8" xfId="37959" xr:uid="{B43D8113-F14D-43AE-A235-4EE5A5F46324}"/>
    <cellStyle name="Comma 24 2 2 2 4 9" xfId="15635" xr:uid="{87BD5DC9-D5C8-414D-9D0D-EFCAB710D1EB}"/>
    <cellStyle name="Comma 24 2 2 2 5" xfId="4392" xr:uid="{10B94642-161B-4E5A-96C9-4B7F7A5944B2}"/>
    <cellStyle name="Comma 24 2 2 2 5 2" xfId="15646" xr:uid="{27EF8EE1-E973-41F9-8158-91BBCA0C6A83}"/>
    <cellStyle name="Comma 24 2 2 2 5 2 2" xfId="37970" xr:uid="{902AD3D6-B473-465A-BDFD-526EFB0F239F}"/>
    <cellStyle name="Comma 24 2 2 2 5 3" xfId="15647" xr:uid="{A79A4D9E-EECB-46F9-BE99-50DB90A79C65}"/>
    <cellStyle name="Comma 24 2 2 2 5 3 2" xfId="37971" xr:uid="{FFBDDDB9-8469-4BDC-BEE0-4EEFD66ECA24}"/>
    <cellStyle name="Comma 24 2 2 2 5 4" xfId="15648" xr:uid="{B5119BD9-23C9-4265-AFEF-951946C4E1CC}"/>
    <cellStyle name="Comma 24 2 2 2 5 4 2" xfId="37972" xr:uid="{96369E58-B10A-4C44-A334-639A8BA60B84}"/>
    <cellStyle name="Comma 24 2 2 2 5 5" xfId="15649" xr:uid="{77067E2C-CC55-4214-82B0-93696D4DA052}"/>
    <cellStyle name="Comma 24 2 2 2 5 5 2" xfId="37973" xr:uid="{43432A97-8DD0-48D7-96A2-CF364657DFD5}"/>
    <cellStyle name="Comma 24 2 2 2 5 6" xfId="54479" xr:uid="{D7592A53-31FC-4B64-A261-DAE4AF30EC82}"/>
    <cellStyle name="Comma 24 2 2 2 5 7" xfId="37969" xr:uid="{D747E021-713E-4A52-A489-C2BF6D625D52}"/>
    <cellStyle name="Comma 24 2 2 2 5 8" xfId="15645" xr:uid="{C134225A-7120-4C93-B2EB-E499221F4FBD}"/>
    <cellStyle name="Comma 24 2 2 2 6" xfId="2206" xr:uid="{8247429E-3DDC-4411-AE43-27842E6A4BBE}"/>
    <cellStyle name="Comma 24 2 2 2 6 2" xfId="15651" xr:uid="{431B0043-FA91-4A4B-B8D7-7773D91BFC4B}"/>
    <cellStyle name="Comma 24 2 2 2 6 2 2" xfId="37975" xr:uid="{AC02F927-2676-4EC9-BB71-CBC3622F89EF}"/>
    <cellStyle name="Comma 24 2 2 2 6 3" xfId="15652" xr:uid="{1F2B8F03-76A2-4CB6-A066-DFC126DE0608}"/>
    <cellStyle name="Comma 24 2 2 2 6 3 2" xfId="37976" xr:uid="{0D48A73D-4760-44A3-92C4-FDCCC4524B22}"/>
    <cellStyle name="Comma 24 2 2 2 6 4" xfId="15653" xr:uid="{C6DEA1B4-F5C3-468D-8BEB-56C4D187224C}"/>
    <cellStyle name="Comma 24 2 2 2 6 4 2" xfId="37977" xr:uid="{E47B87DE-78B0-45C4-82B3-92657632B3D9}"/>
    <cellStyle name="Comma 24 2 2 2 6 5" xfId="52295" xr:uid="{1FD54D76-1D43-4F18-B2F8-D0664DFCE743}"/>
    <cellStyle name="Comma 24 2 2 2 6 6" xfId="37974" xr:uid="{7F723C74-D5C4-4DF5-B0A7-0C142FC143F6}"/>
    <cellStyle name="Comma 24 2 2 2 6 7" xfId="15650" xr:uid="{0267B48F-6889-4083-96F2-50D6647CB60F}"/>
    <cellStyle name="Comma 24 2 2 2 7" xfId="15654" xr:uid="{88AE8FDD-5031-49CF-932E-9AA3A39729CD}"/>
    <cellStyle name="Comma 24 2 2 2 7 2" xfId="37978" xr:uid="{4ED8676E-20A4-4343-84F9-AFA6254120A2}"/>
    <cellStyle name="Comma 24 2 2 2 8" xfId="15655" xr:uid="{F5D59C84-AC0B-4F3E-8C62-181752D694FA}"/>
    <cellStyle name="Comma 24 2 2 2 8 2" xfId="37979" xr:uid="{BA77E764-388D-4523-A260-72C7601B3ECB}"/>
    <cellStyle name="Comma 24 2 2 2 9" xfId="50775" xr:uid="{C6A66515-FACC-4F6A-8C03-A8F4B7E0DD37}"/>
    <cellStyle name="Comma 24 2 2 3" xfId="938" xr:uid="{1EFC0706-379C-4E8D-A379-058AF81374A3}"/>
    <cellStyle name="Comma 24 2 2 3 2" xfId="4641" xr:uid="{07CF2E95-C5AD-4390-A9B1-F5925B1002A1}"/>
    <cellStyle name="Comma 24 2 2 3 2 2" xfId="15658" xr:uid="{67FD392C-E902-486F-A7DB-7EF8A39A5F9E}"/>
    <cellStyle name="Comma 24 2 2 3 2 2 2" xfId="37982" xr:uid="{829F0B48-749C-4CFF-A99D-67FE26AB7740}"/>
    <cellStyle name="Comma 24 2 2 3 2 3" xfId="15659" xr:uid="{65AC74C5-BEB4-4C86-AE3D-7AA62943C596}"/>
    <cellStyle name="Comma 24 2 2 3 2 3 2" xfId="37983" xr:uid="{7F501763-006F-44A9-82CA-701C6378BEC2}"/>
    <cellStyle name="Comma 24 2 2 3 2 4" xfId="15660" xr:uid="{F0D83379-6A24-4B39-A7EC-06C582ACC4AE}"/>
    <cellStyle name="Comma 24 2 2 3 2 4 2" xfId="37984" xr:uid="{272BCCE9-0564-4140-A814-83174A90A947}"/>
    <cellStyle name="Comma 24 2 2 3 2 5" xfId="15661" xr:uid="{3B4B514E-F7F2-467C-9FA5-11C64802F531}"/>
    <cellStyle name="Comma 24 2 2 3 2 5 2" xfId="37985" xr:uid="{C8870D30-B35C-4315-9383-1C331CB6047A}"/>
    <cellStyle name="Comma 24 2 2 3 2 6" xfId="54728" xr:uid="{1488FBDD-D963-4BA4-8D21-AAB737E76D2F}"/>
    <cellStyle name="Comma 24 2 2 3 2 7" xfId="37981" xr:uid="{B615B115-0F55-42D2-B00D-E739F73F7E3A}"/>
    <cellStyle name="Comma 24 2 2 3 2 8" xfId="15657" xr:uid="{C32EB9C9-01C1-45AD-BAC2-5EDD9CC4D13D}"/>
    <cellStyle name="Comma 24 2 2 3 3" xfId="2976" xr:uid="{9F85A691-3573-4F6A-936B-5E02FE754EBD}"/>
    <cellStyle name="Comma 24 2 2 3 3 2" xfId="15663" xr:uid="{60AA51F2-3CBA-4F58-9712-8EEAEDE45E8D}"/>
    <cellStyle name="Comma 24 2 2 3 3 2 2" xfId="37987" xr:uid="{4DB862DC-EBB4-436A-B9C0-8E52CEEDF5A4}"/>
    <cellStyle name="Comma 24 2 2 3 3 3" xfId="15664" xr:uid="{DB9FA4DB-42CC-4F24-B19F-CB73EF4B61DC}"/>
    <cellStyle name="Comma 24 2 2 3 3 3 2" xfId="37988" xr:uid="{5480A1C8-21FB-40D1-925B-D6CF3A9CD3D1}"/>
    <cellStyle name="Comma 24 2 2 3 3 4" xfId="15665" xr:uid="{114151EC-CFF8-4287-825E-15EC5B279224}"/>
    <cellStyle name="Comma 24 2 2 3 3 4 2" xfId="37989" xr:uid="{E6FBDC2F-419A-48F5-909D-B21F44F3849C}"/>
    <cellStyle name="Comma 24 2 2 3 3 5" xfId="53063" xr:uid="{9583DDE8-32B0-4A5A-AA81-A2C924DB1DD1}"/>
    <cellStyle name="Comma 24 2 2 3 3 6" xfId="37986" xr:uid="{1C93875C-1C06-41A4-9988-637AC7A07C79}"/>
    <cellStyle name="Comma 24 2 2 3 3 7" xfId="15662" xr:uid="{3156FC68-DF91-4400-BB9F-607C6EA50C9C}"/>
    <cellStyle name="Comma 24 2 2 3 4" xfId="15666" xr:uid="{1A17DE49-0C20-4B6C-9581-D62C4381D95E}"/>
    <cellStyle name="Comma 24 2 2 3 4 2" xfId="37990" xr:uid="{4D22A001-DBA6-4E80-8334-0FC1C21C66CF}"/>
    <cellStyle name="Comma 24 2 2 3 5" xfId="15667" xr:uid="{B3722EC6-F9FD-416D-AB3A-719D6ED058CE}"/>
    <cellStyle name="Comma 24 2 2 3 5 2" xfId="37991" xr:uid="{834C9305-65C7-4C49-A330-B97B663D2AA5}"/>
    <cellStyle name="Comma 24 2 2 3 6" xfId="51030" xr:uid="{DA239DCB-290F-4E7F-A1FC-9BF2ECA285A2}"/>
    <cellStyle name="Comma 24 2 2 3 7" xfId="37980" xr:uid="{256333B8-A560-45DF-9415-D8F303DD4270}"/>
    <cellStyle name="Comma 24 2 2 3 8" xfId="15656" xr:uid="{35FC1C89-860A-4995-837B-C4CB37A41DB8}"/>
    <cellStyle name="Comma 24 2 2 4" xfId="1433" xr:uid="{E86F6AF3-A83E-4E83-BA2C-EE295B46A716}"/>
    <cellStyle name="Comma 24 2 2 4 2" xfId="5083" xr:uid="{7BCB11A4-D38C-4B55-9E0E-5891436F2DE4}"/>
    <cellStyle name="Comma 24 2 2 4 2 2" xfId="15670" xr:uid="{888B8E25-21C3-47EE-B648-F970CDECB1FD}"/>
    <cellStyle name="Comma 24 2 2 4 2 2 2" xfId="37994" xr:uid="{62ABF114-A24D-470D-B1CA-1C41C6437F71}"/>
    <cellStyle name="Comma 24 2 2 4 2 3" xfId="15671" xr:uid="{8CB53DEC-3D9F-4ABD-8B69-8E21B03690A0}"/>
    <cellStyle name="Comma 24 2 2 4 2 3 2" xfId="37995" xr:uid="{95FCB78E-1F72-49FE-8646-EC66C2CF20F4}"/>
    <cellStyle name="Comma 24 2 2 4 2 4" xfId="15672" xr:uid="{16E566F7-8117-4117-9D31-B176DB9AE661}"/>
    <cellStyle name="Comma 24 2 2 4 2 4 2" xfId="37996" xr:uid="{C50A1A3C-ADDA-4495-B06B-7090064E611B}"/>
    <cellStyle name="Comma 24 2 2 4 2 5" xfId="15673" xr:uid="{5E798C8F-289F-45CF-9BE0-1DA04AA02C3E}"/>
    <cellStyle name="Comma 24 2 2 4 2 5 2" xfId="37997" xr:uid="{99366A6C-3369-4F29-BD21-2F6CAE99AFF8}"/>
    <cellStyle name="Comma 24 2 2 4 2 6" xfId="55170" xr:uid="{E9610383-B245-4249-99DB-808820BC1A43}"/>
    <cellStyle name="Comma 24 2 2 4 2 7" xfId="37993" xr:uid="{1A1EE61E-4DE0-429A-AC30-0BA44B899FAA}"/>
    <cellStyle name="Comma 24 2 2 4 2 8" xfId="15669" xr:uid="{E12384E2-EDAF-45ED-A194-DCA76862782A}"/>
    <cellStyle name="Comma 24 2 2 4 3" xfId="2479" xr:uid="{0789BE99-2578-4E6E-BE6E-63ADABF01B6B}"/>
    <cellStyle name="Comma 24 2 2 4 3 2" xfId="15675" xr:uid="{B6E3F16A-C64A-4D82-9909-6B22C7F1C411}"/>
    <cellStyle name="Comma 24 2 2 4 3 2 2" xfId="37999" xr:uid="{B9EDF601-F12F-42EE-8D1F-D7F36672E695}"/>
    <cellStyle name="Comma 24 2 2 4 3 3" xfId="15676" xr:uid="{E84A2BEB-F8AB-48E7-A6BB-5CFE6946FF60}"/>
    <cellStyle name="Comma 24 2 2 4 3 3 2" xfId="38000" xr:uid="{9E7A97CD-6A89-46A2-8E6F-0BD303633E1F}"/>
    <cellStyle name="Comma 24 2 2 4 3 4" xfId="15677" xr:uid="{3886FFF4-A1F8-4DCA-A964-D7E27BF91ECE}"/>
    <cellStyle name="Comma 24 2 2 4 3 4 2" xfId="38001" xr:uid="{560C5B33-EDFC-4358-ACA4-DEC580E3111F}"/>
    <cellStyle name="Comma 24 2 2 4 3 5" xfId="52567" xr:uid="{E1B1E516-3C80-4E39-8117-86441ED42330}"/>
    <cellStyle name="Comma 24 2 2 4 3 6" xfId="37998" xr:uid="{B7117B55-7EF4-4BDF-BEC8-ED0643FDF1FA}"/>
    <cellStyle name="Comma 24 2 2 4 3 7" xfId="15674" xr:uid="{66FFAC90-1504-45E4-9DD9-924E93200044}"/>
    <cellStyle name="Comma 24 2 2 4 4" xfId="15678" xr:uid="{C6161160-22E5-4098-B168-F5AAD198A49A}"/>
    <cellStyle name="Comma 24 2 2 4 4 2" xfId="38002" xr:uid="{D3D90E9E-A898-4E4A-9A45-C892AC259A22}"/>
    <cellStyle name="Comma 24 2 2 4 5" xfId="15679" xr:uid="{D8EE81E0-FAA1-4DE7-BC99-EEEC731E73AB}"/>
    <cellStyle name="Comma 24 2 2 4 5 2" xfId="38003" xr:uid="{56998F01-38F9-4377-9EB9-A7D82B45293C}"/>
    <cellStyle name="Comma 24 2 2 4 6" xfId="51525" xr:uid="{BC6ADAD4-7EE9-416F-A407-CAE27F2705FF}"/>
    <cellStyle name="Comma 24 2 2 4 7" xfId="37992" xr:uid="{65DAAD6B-AF93-469F-9B71-F0D2E1CD6F74}"/>
    <cellStyle name="Comma 24 2 2 4 8" xfId="15668" xr:uid="{B6DA7C86-6734-4DAD-9051-5DEF60EC0854}"/>
    <cellStyle name="Comma 24 2 2 5" xfId="3471" xr:uid="{4CDDEB0F-5B16-45D5-8954-5A410FAA72C0}"/>
    <cellStyle name="Comma 24 2 2 5 2" xfId="5451" xr:uid="{3D100603-9A98-4145-BA46-662A87A5AF56}"/>
    <cellStyle name="Comma 24 2 2 5 2 2" xfId="15682" xr:uid="{5826ACEC-ECC3-409F-8286-56714F649B3E}"/>
    <cellStyle name="Comma 24 2 2 5 2 2 2" xfId="38006" xr:uid="{DF4415CF-0028-4CFA-919C-9BA20ACABD23}"/>
    <cellStyle name="Comma 24 2 2 5 2 3" xfId="15683" xr:uid="{B54762E4-8018-42D7-A171-387EB8658E72}"/>
    <cellStyle name="Comma 24 2 2 5 2 3 2" xfId="38007" xr:uid="{A505874C-D8D8-49AA-92CC-0AA4CECB6374}"/>
    <cellStyle name="Comma 24 2 2 5 2 4" xfId="15684" xr:uid="{18741C59-21D1-424B-90DB-225278DEA735}"/>
    <cellStyle name="Comma 24 2 2 5 2 4 2" xfId="38008" xr:uid="{9EA1F7E4-EDD2-43A9-B280-E2A348A09939}"/>
    <cellStyle name="Comma 24 2 2 5 2 5" xfId="15685" xr:uid="{716B3B26-6BFA-42B7-9CEF-A4BBEEB4B0B8}"/>
    <cellStyle name="Comma 24 2 2 5 2 5 2" xfId="38009" xr:uid="{B0077F02-4DE3-4ACE-894F-0012BFECAC2C}"/>
    <cellStyle name="Comma 24 2 2 5 2 6" xfId="55538" xr:uid="{CE9699BD-45CF-4D75-9F4A-821B7566F429}"/>
    <cellStyle name="Comma 24 2 2 5 2 7" xfId="38005" xr:uid="{F3F9CFDC-BC71-41DA-8BF7-028BA852DC5D}"/>
    <cellStyle name="Comma 24 2 2 5 2 8" xfId="15681" xr:uid="{5621F5CF-842B-4424-BAD1-175E299701AE}"/>
    <cellStyle name="Comma 24 2 2 5 3" xfId="15686" xr:uid="{FE8CD17B-1F0C-4EF7-A21E-4A425FD6CA02}"/>
    <cellStyle name="Comma 24 2 2 5 3 2" xfId="38010" xr:uid="{4C6ED75A-B0F2-49BD-88EE-E1199139EDF1}"/>
    <cellStyle name="Comma 24 2 2 5 4" xfId="15687" xr:uid="{F9152A61-864F-411A-8F5B-8EEB2B550438}"/>
    <cellStyle name="Comma 24 2 2 5 4 2" xfId="38011" xr:uid="{FF614A5F-2B0D-43BD-906E-816BA77591D3}"/>
    <cellStyle name="Comma 24 2 2 5 5" xfId="15688" xr:uid="{9800F20F-0D27-41EE-A18A-F3917AE8DC0F}"/>
    <cellStyle name="Comma 24 2 2 5 5 2" xfId="38012" xr:uid="{6809EB37-7555-4230-87EF-553AD5D9444F}"/>
    <cellStyle name="Comma 24 2 2 5 6" xfId="15689" xr:uid="{5D9C9AD5-9BE1-43B9-81BD-4DDAF20F1F00}"/>
    <cellStyle name="Comma 24 2 2 5 6 2" xfId="38013" xr:uid="{0F3C9449-1F8A-4F78-AF94-8B5BD11A3E73}"/>
    <cellStyle name="Comma 24 2 2 5 7" xfId="53558" xr:uid="{74A16215-815E-496F-86B7-37E9A8743E23}"/>
    <cellStyle name="Comma 24 2 2 5 8" xfId="38004" xr:uid="{DA37B9BF-6C8D-426C-AF4C-269476D38667}"/>
    <cellStyle name="Comma 24 2 2 5 9" xfId="15680" xr:uid="{1B1702C6-CC26-4728-AD17-BFD51ECB0EAD}"/>
    <cellStyle name="Comma 24 2 2 6" xfId="4134" xr:uid="{E0EB4F10-0B25-4AFF-9C3F-730A15BFE617}"/>
    <cellStyle name="Comma 24 2 2 6 2" xfId="15691" xr:uid="{571BA0AF-472B-49FF-B7D8-BEE69CA17524}"/>
    <cellStyle name="Comma 24 2 2 6 2 2" xfId="38015" xr:uid="{CBC8D8E1-BF89-44D3-8473-C869BF18C62F}"/>
    <cellStyle name="Comma 24 2 2 6 3" xfId="15692" xr:uid="{E893DCD0-443C-4C9D-AB35-2E313781D9F1}"/>
    <cellStyle name="Comma 24 2 2 6 3 2" xfId="38016" xr:uid="{389303B4-90BF-4B41-ABCF-2B23AE37E150}"/>
    <cellStyle name="Comma 24 2 2 6 4" xfId="15693" xr:uid="{1B28C0A1-F8ED-4AF0-A535-087192EC21D1}"/>
    <cellStyle name="Comma 24 2 2 6 4 2" xfId="38017" xr:uid="{2CD963FC-D5DB-4694-8871-25FB3510475D}"/>
    <cellStyle name="Comma 24 2 2 6 5" xfId="15694" xr:uid="{01ED317C-CB9C-4E61-A9DB-8D2581870365}"/>
    <cellStyle name="Comma 24 2 2 6 5 2" xfId="38018" xr:uid="{00B06007-A274-4072-9306-C480688C9516}"/>
    <cellStyle name="Comma 24 2 2 6 6" xfId="54221" xr:uid="{722E9423-531F-4F02-B3D8-28F820AD3458}"/>
    <cellStyle name="Comma 24 2 2 6 7" xfId="38014" xr:uid="{D7E8E9CC-A921-460D-934F-72CD242B1976}"/>
    <cellStyle name="Comma 24 2 2 6 8" xfId="15690" xr:uid="{AFBEA1B5-4259-4736-8792-BF7252028806}"/>
    <cellStyle name="Comma 24 2 2 7" xfId="1959" xr:uid="{2CFC05A1-B2C4-4A55-BE87-E71C9773FF17}"/>
    <cellStyle name="Comma 24 2 2 7 2" xfId="15696" xr:uid="{9B8157E1-80D7-430E-AE6B-BBD4CDEF781A}"/>
    <cellStyle name="Comma 24 2 2 7 2 2" xfId="38020" xr:uid="{D259B49D-E9FE-48F2-AB9B-44B2D70DCCF1}"/>
    <cellStyle name="Comma 24 2 2 7 3" xfId="15697" xr:uid="{A5C6C6FF-A09D-4632-A5FB-9999FE40772B}"/>
    <cellStyle name="Comma 24 2 2 7 3 2" xfId="38021" xr:uid="{4FBF3669-A3F7-4CCC-9C3C-749038715080}"/>
    <cellStyle name="Comma 24 2 2 7 4" xfId="15698" xr:uid="{27173A55-EFBB-4776-AB41-92E603A0A8AC}"/>
    <cellStyle name="Comma 24 2 2 7 4 2" xfId="38022" xr:uid="{458633E5-BB9A-4D69-B70D-D72409D89671}"/>
    <cellStyle name="Comma 24 2 2 7 5" xfId="52048" xr:uid="{71F6996B-2595-4E47-9374-A7BA0E2FF1B4}"/>
    <cellStyle name="Comma 24 2 2 7 6" xfId="38019" xr:uid="{C70EE106-3478-424D-BF96-2500D31301B8}"/>
    <cellStyle name="Comma 24 2 2 7 7" xfId="15695" xr:uid="{2E9F3564-5787-48C3-A278-6152CADCD0A1}"/>
    <cellStyle name="Comma 24 2 2 8" xfId="15699" xr:uid="{6509D0A8-DC9D-4AD5-BF38-5FDA67A38251}"/>
    <cellStyle name="Comma 24 2 2 8 2" xfId="38023" xr:uid="{674B5377-4494-48A6-8AE8-7691EF487D95}"/>
    <cellStyle name="Comma 24 2 2 9" xfId="15700" xr:uid="{AF62B524-5947-4FC5-9B6B-FB89C3DA9D33}"/>
    <cellStyle name="Comma 24 2 2 9 2" xfId="38024" xr:uid="{693676EA-8EB8-445B-919A-1B94119AEF6E}"/>
    <cellStyle name="Comma 24 2 3" xfId="558" xr:uid="{E3433C6B-D43F-48A2-86B0-9E5FEFADAB05}"/>
    <cellStyle name="Comma 24 2 3 10" xfId="38025" xr:uid="{53E1DAA6-3CEE-49D1-AF61-96F93DD899B4}"/>
    <cellStyle name="Comma 24 2 3 11" xfId="15701" xr:uid="{634B9252-6EF0-47EA-901D-FB5EFFD0E7ED}"/>
    <cellStyle name="Comma 24 2 3 2" xfId="1063" xr:uid="{EDF711B9-ED51-4E8F-8BEA-D8754FC5D65F}"/>
    <cellStyle name="Comma 24 2 3 2 2" xfId="4766" xr:uid="{2560C4CF-85E5-4FB2-A148-F17D732F84C8}"/>
    <cellStyle name="Comma 24 2 3 2 2 2" xfId="15704" xr:uid="{E343518A-4F87-4389-9F2D-585D23667C79}"/>
    <cellStyle name="Comma 24 2 3 2 2 2 2" xfId="38028" xr:uid="{85050F1F-D665-41C8-A714-3150FB3330F5}"/>
    <cellStyle name="Comma 24 2 3 2 2 3" xfId="15705" xr:uid="{2A45D245-F095-492C-B970-0A886DD3DFDB}"/>
    <cellStyle name="Comma 24 2 3 2 2 3 2" xfId="38029" xr:uid="{22A7BF18-6823-4D9E-AB65-BB7A0CBAD610}"/>
    <cellStyle name="Comma 24 2 3 2 2 4" xfId="15706" xr:uid="{67C3E23F-3EAA-492F-8CEA-B743C052A7B0}"/>
    <cellStyle name="Comma 24 2 3 2 2 4 2" xfId="38030" xr:uid="{F5FEBF5C-B1B4-464F-A231-5826FB71F5C3}"/>
    <cellStyle name="Comma 24 2 3 2 2 5" xfId="15707" xr:uid="{B4687D10-24F1-48B1-9C46-5321DA112493}"/>
    <cellStyle name="Comma 24 2 3 2 2 5 2" xfId="38031" xr:uid="{AFE3CBE2-C5E0-427B-9083-F77017629FAE}"/>
    <cellStyle name="Comma 24 2 3 2 2 6" xfId="54853" xr:uid="{0263EBC3-D485-4B21-BAA7-1624B39FC39C}"/>
    <cellStyle name="Comma 24 2 3 2 2 7" xfId="38027" xr:uid="{BCC1F2E7-E6C6-4AC7-9FD0-92CAF2D988D7}"/>
    <cellStyle name="Comma 24 2 3 2 2 8" xfId="15703" xr:uid="{94211B47-6DA3-44B8-AC27-04567A5F8A08}"/>
    <cellStyle name="Comma 24 2 3 2 3" xfId="3101" xr:uid="{519E0657-E2D1-4CD9-85B0-D006821DF041}"/>
    <cellStyle name="Comma 24 2 3 2 3 2" xfId="15709" xr:uid="{E9090BB2-7A3F-40E7-A9CF-46859CC05765}"/>
    <cellStyle name="Comma 24 2 3 2 3 2 2" xfId="38033" xr:uid="{609B98E3-BEE1-4397-8FC6-DAB7CA9AD8BF}"/>
    <cellStyle name="Comma 24 2 3 2 3 3" xfId="15710" xr:uid="{DC682923-2081-40BE-9B2D-1F72BF4155A1}"/>
    <cellStyle name="Comma 24 2 3 2 3 3 2" xfId="38034" xr:uid="{F6BDDABE-0B35-448E-9CD8-FF9F1CA44EC5}"/>
    <cellStyle name="Comma 24 2 3 2 3 4" xfId="15711" xr:uid="{27377BD0-0F7A-4F26-A6CE-A64F233CC48F}"/>
    <cellStyle name="Comma 24 2 3 2 3 4 2" xfId="38035" xr:uid="{02D4BC49-BCB7-453A-888F-10A188FA28BF}"/>
    <cellStyle name="Comma 24 2 3 2 3 5" xfId="53188" xr:uid="{355EB745-87AC-48DF-9F18-D5B16A356DC1}"/>
    <cellStyle name="Comma 24 2 3 2 3 6" xfId="38032" xr:uid="{2B5168B0-6B99-4FD1-A04A-A53198BE3D40}"/>
    <cellStyle name="Comma 24 2 3 2 3 7" xfId="15708" xr:uid="{744D6076-E470-4E5E-A91F-CB16F92A3812}"/>
    <cellStyle name="Comma 24 2 3 2 4" xfId="15712" xr:uid="{2BECE51D-578E-4D1D-810A-57383D6DE6FD}"/>
    <cellStyle name="Comma 24 2 3 2 4 2" xfId="38036" xr:uid="{3B1EB31A-4DC2-4B09-98EA-80F708EF0B31}"/>
    <cellStyle name="Comma 24 2 3 2 5" xfId="15713" xr:uid="{DBC339F5-BB13-43FD-A156-DFED212C1D72}"/>
    <cellStyle name="Comma 24 2 3 2 5 2" xfId="38037" xr:uid="{B4EF11B7-E026-43E2-966F-9EA3FD8E38C8}"/>
    <cellStyle name="Comma 24 2 3 2 6" xfId="51155" xr:uid="{B3070EDB-3FE4-4D5C-9C84-27AD3977CB4B}"/>
    <cellStyle name="Comma 24 2 3 2 7" xfId="38026" xr:uid="{F1B960CB-94FC-4A14-93EF-78A4B1DAD600}"/>
    <cellStyle name="Comma 24 2 3 2 8" xfId="15702" xr:uid="{852810E0-3679-4071-AE65-D94E95B127F1}"/>
    <cellStyle name="Comma 24 2 3 3" xfId="1557" xr:uid="{FE70C880-09E2-4239-A9D0-670D6BFD5AFF}"/>
    <cellStyle name="Comma 24 2 3 3 2" xfId="5175" xr:uid="{71356166-44AB-4F13-B32B-2F8D13896718}"/>
    <cellStyle name="Comma 24 2 3 3 2 2" xfId="15716" xr:uid="{CEA56066-4D62-4B2C-8A63-690ED779642F}"/>
    <cellStyle name="Comma 24 2 3 3 2 2 2" xfId="38040" xr:uid="{951A6232-2DD4-4C17-9201-790B9400CFB7}"/>
    <cellStyle name="Comma 24 2 3 3 2 3" xfId="15717" xr:uid="{AEECEE09-1C57-429D-AC19-16E8E1EC8BD9}"/>
    <cellStyle name="Comma 24 2 3 3 2 3 2" xfId="38041" xr:uid="{780703E4-C1EF-4C23-9BED-A04653FAAEF6}"/>
    <cellStyle name="Comma 24 2 3 3 2 4" xfId="15718" xr:uid="{D7640881-28B1-4B10-9811-1C47F842B9AD}"/>
    <cellStyle name="Comma 24 2 3 3 2 4 2" xfId="38042" xr:uid="{7938C8FB-0870-4BE3-AEF1-1055106E360E}"/>
    <cellStyle name="Comma 24 2 3 3 2 5" xfId="15719" xr:uid="{4B7D4DBB-C9D2-43BA-B6D6-B0F86CA022F3}"/>
    <cellStyle name="Comma 24 2 3 3 2 5 2" xfId="38043" xr:uid="{5FDD73AE-C5C6-48D3-8A80-C6E1A93E7CD1}"/>
    <cellStyle name="Comma 24 2 3 3 2 6" xfId="55262" xr:uid="{C2A13072-8D6F-4F2B-866D-343EE1AD648C}"/>
    <cellStyle name="Comma 24 2 3 3 2 7" xfId="38039" xr:uid="{7F3AB57E-AC67-4087-9109-CEEA5730175C}"/>
    <cellStyle name="Comma 24 2 3 3 2 8" xfId="15715" xr:uid="{7252E4EF-C8F8-4E07-A3AE-4F90A4B5496D}"/>
    <cellStyle name="Comma 24 2 3 3 3" xfId="2604" xr:uid="{D9026B21-32D2-4D71-85C1-0730BDF52187}"/>
    <cellStyle name="Comma 24 2 3 3 3 2" xfId="15721" xr:uid="{EE0FE02C-8F60-4FEA-88D5-545F16F337D9}"/>
    <cellStyle name="Comma 24 2 3 3 3 2 2" xfId="38045" xr:uid="{EE9F086B-8419-45C9-8AA6-9898428BD95E}"/>
    <cellStyle name="Comma 24 2 3 3 3 3" xfId="15722" xr:uid="{132D5846-0350-48A3-B40A-5E8601719118}"/>
    <cellStyle name="Comma 24 2 3 3 3 3 2" xfId="38046" xr:uid="{5AE44BBE-1570-49BB-8B8D-AEB6A95A7401}"/>
    <cellStyle name="Comma 24 2 3 3 3 4" xfId="15723" xr:uid="{2620B350-29F4-4E44-A2A9-18862C8B56B3}"/>
    <cellStyle name="Comma 24 2 3 3 3 4 2" xfId="38047" xr:uid="{F4898F87-64CC-4C73-AFD4-5E32226B4A1F}"/>
    <cellStyle name="Comma 24 2 3 3 3 5" xfId="52692" xr:uid="{48962873-B2FD-4220-867F-8226D90C320D}"/>
    <cellStyle name="Comma 24 2 3 3 3 6" xfId="38044" xr:uid="{67CB30DE-8FFA-4CF7-9EC0-FDCCA467418B}"/>
    <cellStyle name="Comma 24 2 3 3 3 7" xfId="15720" xr:uid="{5C5E0350-6CB7-4B86-8AFE-4B1C033CE589}"/>
    <cellStyle name="Comma 24 2 3 3 4" xfId="15724" xr:uid="{773EE158-7A27-429A-8830-43A59DEE215F}"/>
    <cellStyle name="Comma 24 2 3 3 4 2" xfId="38048" xr:uid="{9D5E7B17-3442-4D7C-970D-A81E813F7F70}"/>
    <cellStyle name="Comma 24 2 3 3 5" xfId="15725" xr:uid="{DD079C61-9EC7-420F-A109-24C17EF901F2}"/>
    <cellStyle name="Comma 24 2 3 3 5 2" xfId="38049" xr:uid="{8DEF4668-D821-4EEA-81C1-BFD653269A2E}"/>
    <cellStyle name="Comma 24 2 3 3 6" xfId="51649" xr:uid="{068F5BB9-6C04-4A5C-82FD-B05272AB46AD}"/>
    <cellStyle name="Comma 24 2 3 3 7" xfId="38038" xr:uid="{56C29BCB-88E0-4614-90EE-724EF5D657C8}"/>
    <cellStyle name="Comma 24 2 3 3 8" xfId="15714" xr:uid="{031E5C33-5E11-497B-9362-A39C510399FB}"/>
    <cellStyle name="Comma 24 2 3 4" xfId="3596" xr:uid="{25938FFC-0D6C-47C3-8586-B43BA48E44F8}"/>
    <cellStyle name="Comma 24 2 3 4 2" xfId="5543" xr:uid="{D8931294-8A5B-4A45-843F-1F9C6186F669}"/>
    <cellStyle name="Comma 24 2 3 4 2 2" xfId="15728" xr:uid="{22665335-1A60-4DDE-BC9C-F088E88F553B}"/>
    <cellStyle name="Comma 24 2 3 4 2 2 2" xfId="38052" xr:uid="{08EF5597-3742-40E8-8A94-B5EDFDC40EF6}"/>
    <cellStyle name="Comma 24 2 3 4 2 3" xfId="15729" xr:uid="{BC724FD4-E1CE-47C5-B47F-D1051EF418A6}"/>
    <cellStyle name="Comma 24 2 3 4 2 3 2" xfId="38053" xr:uid="{35710FB3-C6F3-4477-BDE1-A05411AB69EA}"/>
    <cellStyle name="Comma 24 2 3 4 2 4" xfId="15730" xr:uid="{46CC220A-7259-4192-8452-28CFC46330D9}"/>
    <cellStyle name="Comma 24 2 3 4 2 4 2" xfId="38054" xr:uid="{D987AA51-176C-44A6-B56D-A875BF96B688}"/>
    <cellStyle name="Comma 24 2 3 4 2 5" xfId="15731" xr:uid="{4519FABB-856C-4C78-8B3B-D68FC3E3E914}"/>
    <cellStyle name="Comma 24 2 3 4 2 5 2" xfId="38055" xr:uid="{1294A0F9-39CC-4D47-927C-DCD208BC85EA}"/>
    <cellStyle name="Comma 24 2 3 4 2 6" xfId="55630" xr:uid="{A2AE9026-3FDE-43DB-9733-18442ADBCAF5}"/>
    <cellStyle name="Comma 24 2 3 4 2 7" xfId="38051" xr:uid="{89FC7917-C743-446F-A35C-CCAD762CC052}"/>
    <cellStyle name="Comma 24 2 3 4 2 8" xfId="15727" xr:uid="{5740DEFC-5EC2-4CBD-A6D3-5B407974B9C4}"/>
    <cellStyle name="Comma 24 2 3 4 3" xfId="15732" xr:uid="{4064BC63-82EB-41BD-8EC6-934241CA59C7}"/>
    <cellStyle name="Comma 24 2 3 4 3 2" xfId="38056" xr:uid="{BA28A072-E8C9-4315-90E8-DD54847B9428}"/>
    <cellStyle name="Comma 24 2 3 4 4" xfId="15733" xr:uid="{1F1D2BA9-BC06-43FE-AC0A-0078D59B3158}"/>
    <cellStyle name="Comma 24 2 3 4 4 2" xfId="38057" xr:uid="{84A87258-033B-4BF3-A19C-4E9214CC25C8}"/>
    <cellStyle name="Comma 24 2 3 4 5" xfId="15734" xr:uid="{6AA17FE8-83EA-4923-9F60-A234C8C03084}"/>
    <cellStyle name="Comma 24 2 3 4 5 2" xfId="38058" xr:uid="{9EF1A711-B64B-4818-98AC-DAC0641D0E30}"/>
    <cellStyle name="Comma 24 2 3 4 6" xfId="15735" xr:uid="{97CA2DD4-2E8E-486F-BD87-4F7930A18865}"/>
    <cellStyle name="Comma 24 2 3 4 6 2" xfId="38059" xr:uid="{10A2484F-99F2-487F-B36C-393E9468E353}"/>
    <cellStyle name="Comma 24 2 3 4 7" xfId="53683" xr:uid="{0400F996-1016-4455-8C99-EE66AF687BD4}"/>
    <cellStyle name="Comma 24 2 3 4 8" xfId="38050" xr:uid="{ACB429DA-2F80-4476-9F81-1FC618D3A06B}"/>
    <cellStyle name="Comma 24 2 3 4 9" xfId="15726" xr:uid="{A32BB0CD-0F10-4559-871F-CADBDEE97C78}"/>
    <cellStyle name="Comma 24 2 3 5" xfId="4269" xr:uid="{2D78C45D-2C77-44D7-B100-ECD47535BC31}"/>
    <cellStyle name="Comma 24 2 3 5 2" xfId="15737" xr:uid="{02A343B4-7674-4DF5-93B2-665621356D6B}"/>
    <cellStyle name="Comma 24 2 3 5 2 2" xfId="38061" xr:uid="{A1AE6DC1-58F1-4792-8858-B2E9A4273CA5}"/>
    <cellStyle name="Comma 24 2 3 5 3" xfId="15738" xr:uid="{DFBA4649-5FDB-4EA4-881A-8AB810F06EFC}"/>
    <cellStyle name="Comma 24 2 3 5 3 2" xfId="38062" xr:uid="{B694BA17-8F6D-45AB-95A7-F505940344E6}"/>
    <cellStyle name="Comma 24 2 3 5 4" xfId="15739" xr:uid="{552D3168-04C9-4907-A942-903F4D4AA8B6}"/>
    <cellStyle name="Comma 24 2 3 5 4 2" xfId="38063" xr:uid="{25BD1F98-33E3-47DE-8B5C-43B93BCA66E5}"/>
    <cellStyle name="Comma 24 2 3 5 5" xfId="15740" xr:uid="{052DD3E0-B024-4C1A-AD39-7A829643A280}"/>
    <cellStyle name="Comma 24 2 3 5 5 2" xfId="38064" xr:uid="{1EFC39A2-AE38-4C4B-BB2B-E8FE85FF620E}"/>
    <cellStyle name="Comma 24 2 3 5 6" xfId="54356" xr:uid="{BC659E0C-E01E-4BEA-B684-D83478971827}"/>
    <cellStyle name="Comma 24 2 3 5 7" xfId="38060" xr:uid="{13319DF0-71F2-42C0-97F8-A51CB48EB3EF}"/>
    <cellStyle name="Comma 24 2 3 5 8" xfId="15736" xr:uid="{F7F7C912-A7C0-4740-BFA1-906820863FDA}"/>
    <cellStyle name="Comma 24 2 3 6" xfId="2083" xr:uid="{9CA29F86-80A1-45B6-A985-85ED966E6844}"/>
    <cellStyle name="Comma 24 2 3 6 2" xfId="15742" xr:uid="{561DBB80-5FBA-4268-A379-4DFDC0018429}"/>
    <cellStyle name="Comma 24 2 3 6 2 2" xfId="38066" xr:uid="{B1BB73BE-E633-4D3C-B9FB-21F6F3B1D46D}"/>
    <cellStyle name="Comma 24 2 3 6 3" xfId="15743" xr:uid="{07D0D519-2A70-41FF-ABC1-A9EB03998E6D}"/>
    <cellStyle name="Comma 24 2 3 6 3 2" xfId="38067" xr:uid="{A5A13861-BBB0-435E-BF8C-1328A72F1C5D}"/>
    <cellStyle name="Comma 24 2 3 6 4" xfId="15744" xr:uid="{FB67BAD1-AFD6-4843-8E6D-BA03CFE64C83}"/>
    <cellStyle name="Comma 24 2 3 6 4 2" xfId="38068" xr:uid="{C71389E0-D503-41EB-99E2-89FBA997336A}"/>
    <cellStyle name="Comma 24 2 3 6 5" xfId="52172" xr:uid="{B21AE960-3D76-4B8A-B922-9101E3A47AE9}"/>
    <cellStyle name="Comma 24 2 3 6 6" xfId="38065" xr:uid="{30A7358F-5A6F-4D54-9575-0B15CD144685}"/>
    <cellStyle name="Comma 24 2 3 6 7" xfId="15741" xr:uid="{7CC2E0DD-0051-4C5C-9671-993B1A256A24}"/>
    <cellStyle name="Comma 24 2 3 7" xfId="15745" xr:uid="{7C354BBB-15ED-42A8-8508-7A9489B963D2}"/>
    <cellStyle name="Comma 24 2 3 7 2" xfId="38069" xr:uid="{47D35864-F140-4854-814D-AE6CFA6B33D2}"/>
    <cellStyle name="Comma 24 2 3 8" xfId="15746" xr:uid="{A2B36DE3-34D1-4EC0-A858-74B49855570B}"/>
    <cellStyle name="Comma 24 2 3 8 2" xfId="38070" xr:uid="{901B6294-3F75-4ACD-855F-54620F924447}"/>
    <cellStyle name="Comma 24 2 3 9" xfId="50652" xr:uid="{642D542A-F867-4EE4-9D4C-796C47EB0475}"/>
    <cellStyle name="Comma 24 2 4" xfId="815" xr:uid="{108558DC-53D6-4164-B402-DD29C25CB7C0}"/>
    <cellStyle name="Comma 24 2 4 2" xfId="4518" xr:uid="{2DFCBC08-603F-4122-880A-A90D8F8695F1}"/>
    <cellStyle name="Comma 24 2 4 2 2" xfId="15749" xr:uid="{AED77C13-45FF-477E-A84A-4FE08B035FFE}"/>
    <cellStyle name="Comma 24 2 4 2 2 2" xfId="38073" xr:uid="{37157BC6-4D22-4A0F-B37E-C5483163423B}"/>
    <cellStyle name="Comma 24 2 4 2 3" xfId="15750" xr:uid="{EA465145-E5F0-455C-8068-464D79D0F592}"/>
    <cellStyle name="Comma 24 2 4 2 3 2" xfId="38074" xr:uid="{E57AFCAA-B9AA-4728-BF1D-DA284174E111}"/>
    <cellStyle name="Comma 24 2 4 2 4" xfId="15751" xr:uid="{306F2BAF-C040-4C1D-8E59-8A90474966A0}"/>
    <cellStyle name="Comma 24 2 4 2 4 2" xfId="38075" xr:uid="{A5EA9EA9-C511-4CF3-BADE-E9F75B4B639B}"/>
    <cellStyle name="Comma 24 2 4 2 5" xfId="15752" xr:uid="{074D2C12-BF89-4E9C-846E-D34099E1061A}"/>
    <cellStyle name="Comma 24 2 4 2 5 2" xfId="38076" xr:uid="{71FF1036-CB54-4D02-AABF-14B27F84A15E}"/>
    <cellStyle name="Comma 24 2 4 2 6" xfId="54605" xr:uid="{6E6A7B51-7CD6-4F03-B10F-E3812E3C504B}"/>
    <cellStyle name="Comma 24 2 4 2 7" xfId="38072" xr:uid="{F345515D-B4E9-476E-B83A-EDF0584741E6}"/>
    <cellStyle name="Comma 24 2 4 2 8" xfId="15748" xr:uid="{C7DB002C-F903-4BFC-9667-33A1D17A364F}"/>
    <cellStyle name="Comma 24 2 4 3" xfId="2853" xr:uid="{0BF7CBB5-7192-4167-A5B7-DCD0C6599C2C}"/>
    <cellStyle name="Comma 24 2 4 3 2" xfId="15754" xr:uid="{58BA7C3E-ADD7-48B3-A486-57772EFA250D}"/>
    <cellStyle name="Comma 24 2 4 3 2 2" xfId="38078" xr:uid="{78F842C6-27D5-47FD-82E6-83EF453EE58A}"/>
    <cellStyle name="Comma 24 2 4 3 3" xfId="15755" xr:uid="{47D585C0-4849-4A8E-846D-C1F62A7B1D79}"/>
    <cellStyle name="Comma 24 2 4 3 3 2" xfId="38079" xr:uid="{40ED891A-D136-4FDA-9B9B-E8D181C08B70}"/>
    <cellStyle name="Comma 24 2 4 3 4" xfId="15756" xr:uid="{3336AB4F-F0A0-406E-8A25-5AF15FC15597}"/>
    <cellStyle name="Comma 24 2 4 3 4 2" xfId="38080" xr:uid="{0DCDABF7-245B-4B55-BC80-A2628C4D41E9}"/>
    <cellStyle name="Comma 24 2 4 3 5" xfId="52940" xr:uid="{BE3713D2-BBB0-4B8F-AE89-C0ACE3DFE99A}"/>
    <cellStyle name="Comma 24 2 4 3 6" xfId="38077" xr:uid="{35FD033E-1A69-4E60-8E6E-62C5E787CB97}"/>
    <cellStyle name="Comma 24 2 4 3 7" xfId="15753" xr:uid="{F1ACE283-018A-41AC-88D8-8DA8730DA3AB}"/>
    <cellStyle name="Comma 24 2 4 4" xfId="15757" xr:uid="{9E267D78-7F2C-4BB8-BE8D-17035D0802AA}"/>
    <cellStyle name="Comma 24 2 4 4 2" xfId="38081" xr:uid="{B825869C-FCE0-43E2-9410-BD80131965DA}"/>
    <cellStyle name="Comma 24 2 4 5" xfId="15758" xr:uid="{25CD8B91-846B-468F-B502-3AF2C1710D24}"/>
    <cellStyle name="Comma 24 2 4 5 2" xfId="38082" xr:uid="{2DF92065-023E-4885-A4F4-E8BD1F20469A}"/>
    <cellStyle name="Comma 24 2 4 6" xfId="50907" xr:uid="{24670D68-D056-4DFD-BAB9-E7D993E39E65}"/>
    <cellStyle name="Comma 24 2 4 7" xfId="38071" xr:uid="{3947AC89-D1DE-4B30-AD70-3D6F561C1ACD}"/>
    <cellStyle name="Comma 24 2 4 8" xfId="15747" xr:uid="{ED36900B-8CB5-4A9D-B75D-6E9BA5F271E3}"/>
    <cellStyle name="Comma 24 2 5" xfId="1310" xr:uid="{49C87ECB-0AC7-4637-910A-4322939FA910}"/>
    <cellStyle name="Comma 24 2 5 2" xfId="4992" xr:uid="{841737F1-7D70-4674-8FF3-1C7C3E3185E3}"/>
    <cellStyle name="Comma 24 2 5 2 2" xfId="15761" xr:uid="{0B3D7222-0953-4235-BE22-5EE20668E0B4}"/>
    <cellStyle name="Comma 24 2 5 2 2 2" xfId="38085" xr:uid="{C794006A-AE26-476E-9CBD-F3795CC0BAD1}"/>
    <cellStyle name="Comma 24 2 5 2 3" xfId="15762" xr:uid="{9459E905-C9F8-44C6-9D2E-EEAAA74BAF5D}"/>
    <cellStyle name="Comma 24 2 5 2 3 2" xfId="38086" xr:uid="{DDDCB7ED-9A0C-4F45-8B38-D633078E3AE4}"/>
    <cellStyle name="Comma 24 2 5 2 4" xfId="15763" xr:uid="{B73AD3FA-BAEE-402A-8FA3-93122FEF0360}"/>
    <cellStyle name="Comma 24 2 5 2 4 2" xfId="38087" xr:uid="{83B352AA-7AC4-4EA4-AB1F-4BA24A593F57}"/>
    <cellStyle name="Comma 24 2 5 2 5" xfId="15764" xr:uid="{44FB202C-309B-4397-8F26-B0EA71E86F2C}"/>
    <cellStyle name="Comma 24 2 5 2 5 2" xfId="38088" xr:uid="{2FE7DD31-B420-4C2B-8DE9-3B2FC5634F5F}"/>
    <cellStyle name="Comma 24 2 5 2 6" xfId="55079" xr:uid="{8906E32E-A9A7-464C-A43F-E05AC2AD4E58}"/>
    <cellStyle name="Comma 24 2 5 2 7" xfId="38084" xr:uid="{44422952-A53E-4C6D-BA75-97EB003858A8}"/>
    <cellStyle name="Comma 24 2 5 2 8" xfId="15760" xr:uid="{1EBC27E6-DF9F-49C3-B36E-E8C79EF1EE08}"/>
    <cellStyle name="Comma 24 2 5 3" xfId="2355" xr:uid="{FA7E9133-C5DA-440E-9D8F-53798E6F46EB}"/>
    <cellStyle name="Comma 24 2 5 3 2" xfId="15766" xr:uid="{B94AC6CB-4A65-401C-9D1D-55F0DAE24208}"/>
    <cellStyle name="Comma 24 2 5 3 2 2" xfId="38090" xr:uid="{7C23FE2D-929F-419F-9BB9-40AE3542AA6B}"/>
    <cellStyle name="Comma 24 2 5 3 3" xfId="15767" xr:uid="{1B958606-8078-4F33-A987-442D1B94F0E7}"/>
    <cellStyle name="Comma 24 2 5 3 3 2" xfId="38091" xr:uid="{D871CC92-C143-47BB-8098-FA8A7D45A6DF}"/>
    <cellStyle name="Comma 24 2 5 3 4" xfId="15768" xr:uid="{3927405F-71CE-4A3F-8E03-8DA76776E90E}"/>
    <cellStyle name="Comma 24 2 5 3 4 2" xfId="38092" xr:uid="{D8BDB3F4-3DDD-434E-AAFE-47237F4847F0}"/>
    <cellStyle name="Comma 24 2 5 3 5" xfId="52443" xr:uid="{4F7931E8-AED7-4D05-97BB-A23FDD4618A8}"/>
    <cellStyle name="Comma 24 2 5 3 6" xfId="38089" xr:uid="{5F3E3000-E06F-454E-A2AD-56C6D3A59E31}"/>
    <cellStyle name="Comma 24 2 5 3 7" xfId="15765" xr:uid="{43A3600A-8DE5-41BF-9919-0FCA9A51BA2D}"/>
    <cellStyle name="Comma 24 2 5 4" xfId="15769" xr:uid="{37522AE8-8407-4000-A155-0D30386627DA}"/>
    <cellStyle name="Comma 24 2 5 4 2" xfId="38093" xr:uid="{EA77861A-0ADF-488F-B6C0-7542673EED37}"/>
    <cellStyle name="Comma 24 2 5 5" xfId="15770" xr:uid="{30197224-5DEE-40BA-822B-09773BA50610}"/>
    <cellStyle name="Comma 24 2 5 5 2" xfId="38094" xr:uid="{EE7CD914-D475-4CD3-968E-2A5D6A2C3477}"/>
    <cellStyle name="Comma 24 2 5 6" xfId="51402" xr:uid="{7DA4624D-9F09-4817-9556-A0581C4D47D0}"/>
    <cellStyle name="Comma 24 2 5 7" xfId="38083" xr:uid="{F35B99EB-7007-4E13-B2BD-4C72CE7E9810}"/>
    <cellStyle name="Comma 24 2 5 8" xfId="15759" xr:uid="{F02B1C47-E7AD-4ACD-B39C-B52B3DDE0CE7}"/>
    <cellStyle name="Comma 24 2 6" xfId="3347" xr:uid="{EB048E8E-9CD6-448C-ABCE-A3ACBD089D15}"/>
    <cellStyle name="Comma 24 2 6 2" xfId="5359" xr:uid="{B4FC76CC-74DB-4E0C-B58A-9FBD178DD148}"/>
    <cellStyle name="Comma 24 2 6 2 2" xfId="15773" xr:uid="{7F43E7B0-995B-46A2-AC1F-46971E5CAD36}"/>
    <cellStyle name="Comma 24 2 6 2 2 2" xfId="38097" xr:uid="{0748D4DB-8353-476C-9948-AA2A18E37D82}"/>
    <cellStyle name="Comma 24 2 6 2 3" xfId="15774" xr:uid="{FE9DB9DE-11E0-4806-9F8D-1682B19CEAA1}"/>
    <cellStyle name="Comma 24 2 6 2 3 2" xfId="38098" xr:uid="{7A44BD14-FCB6-4554-A7FC-975188700A75}"/>
    <cellStyle name="Comma 24 2 6 2 4" xfId="15775" xr:uid="{38D39215-1ABB-45A8-81EF-53C50D280EE1}"/>
    <cellStyle name="Comma 24 2 6 2 4 2" xfId="38099" xr:uid="{3FA06629-ABEF-4BFB-8E3E-B631F1C4D4CF}"/>
    <cellStyle name="Comma 24 2 6 2 5" xfId="15776" xr:uid="{4CBD5724-9AD0-482D-B039-ADB733A79CF6}"/>
    <cellStyle name="Comma 24 2 6 2 5 2" xfId="38100" xr:uid="{411DF0A8-3CED-454E-B996-B6AADF233336}"/>
    <cellStyle name="Comma 24 2 6 2 6" xfId="55446" xr:uid="{C51371DC-E8E0-47AC-83D2-43845F607B83}"/>
    <cellStyle name="Comma 24 2 6 2 7" xfId="38096" xr:uid="{9FBE0369-ECE3-4D3D-B8D7-430629E0DD9B}"/>
    <cellStyle name="Comma 24 2 6 2 8" xfId="15772" xr:uid="{A7CA67C4-F25C-4E03-A618-61287F6CADAD}"/>
    <cellStyle name="Comma 24 2 6 3" xfId="15777" xr:uid="{641D1763-4A0C-4871-9B1F-4C1F4770955E}"/>
    <cellStyle name="Comma 24 2 6 3 2" xfId="38101" xr:uid="{21C1B6F9-8AFC-4044-86FC-2E60605C0568}"/>
    <cellStyle name="Comma 24 2 6 4" xfId="15778" xr:uid="{A50313D0-45AE-4353-9C68-C21CE242409E}"/>
    <cellStyle name="Comma 24 2 6 4 2" xfId="38102" xr:uid="{21459C66-23F3-4BF4-8719-9BF5C365CB43}"/>
    <cellStyle name="Comma 24 2 6 5" xfId="15779" xr:uid="{824093A8-1B13-4FFA-9484-261358B23081}"/>
    <cellStyle name="Comma 24 2 6 5 2" xfId="38103" xr:uid="{14EFD9BD-84C4-4ADB-922F-BB72DD32C681}"/>
    <cellStyle name="Comma 24 2 6 6" xfId="15780" xr:uid="{F1170918-2922-48FC-A7EE-CDACC9E710A2}"/>
    <cellStyle name="Comma 24 2 6 6 2" xfId="38104" xr:uid="{F5E68B6F-F882-441F-A883-F7E1E74099F3}"/>
    <cellStyle name="Comma 24 2 6 7" xfId="53434" xr:uid="{AF108570-FBD9-4F9F-8ABB-CF23E1CC7D87}"/>
    <cellStyle name="Comma 24 2 6 8" xfId="38095" xr:uid="{7425B1D4-168F-41AE-9EA1-DDD519A0B7AD}"/>
    <cellStyle name="Comma 24 2 6 9" xfId="15771" xr:uid="{EB965FFB-8D8E-4EF7-B0D9-FEA6B3C8211A}"/>
    <cellStyle name="Comma 24 2 7" xfId="3950" xr:uid="{90B2EE8D-C72C-4226-8449-50E852F9154D}"/>
    <cellStyle name="Comma 24 2 7 2" xfId="15782" xr:uid="{EDDC569D-9867-439B-B036-9CB225F3354D}"/>
    <cellStyle name="Comma 24 2 7 2 2" xfId="38106" xr:uid="{64F5E11D-61D7-4032-82ED-1F1C4D5C44C0}"/>
    <cellStyle name="Comma 24 2 7 3" xfId="15783" xr:uid="{EB557442-A78A-4D15-9438-DB99FBF53985}"/>
    <cellStyle name="Comma 24 2 7 3 2" xfId="38107" xr:uid="{7E25A0BA-018D-4C77-BF76-FACE725230EF}"/>
    <cellStyle name="Comma 24 2 7 4" xfId="15784" xr:uid="{0FA7FD4B-D888-4664-8BEF-E7293C7E5782}"/>
    <cellStyle name="Comma 24 2 7 4 2" xfId="38108" xr:uid="{2B533D2B-BB97-40E9-9DC3-1D7FFD653E3A}"/>
    <cellStyle name="Comma 24 2 7 5" xfId="15785" xr:uid="{BC83F3B6-3E93-4578-8CEC-ADF3044C2236}"/>
    <cellStyle name="Comma 24 2 7 5 2" xfId="38109" xr:uid="{EA44DEFD-6ECC-4290-940E-06124D6A1B26}"/>
    <cellStyle name="Comma 24 2 7 6" xfId="54037" xr:uid="{7A06EEF3-D63E-4A71-9700-B9E1621BA8A7}"/>
    <cellStyle name="Comma 24 2 7 7" xfId="38105" xr:uid="{FEDDB929-7B1E-4CC9-BFDC-A9BCF1CBED0F}"/>
    <cellStyle name="Comma 24 2 7 8" xfId="15781" xr:uid="{22E232B0-3386-4984-BB7B-6C6F8ECA6533}"/>
    <cellStyle name="Comma 24 2 8" xfId="1835" xr:uid="{9333A3C5-4CA0-407E-A0F9-2B17C0054298}"/>
    <cellStyle name="Comma 24 2 8 2" xfId="15787" xr:uid="{C543AA55-C33F-4AC3-B8A7-42BE73FC5D54}"/>
    <cellStyle name="Comma 24 2 8 2 2" xfId="38111" xr:uid="{045A6669-E99D-418F-BC83-700D2CC51B77}"/>
    <cellStyle name="Comma 24 2 8 3" xfId="15788" xr:uid="{A16F9032-6C31-4767-BB06-B917B75F9374}"/>
    <cellStyle name="Comma 24 2 8 3 2" xfId="38112" xr:uid="{44DD6349-A3E7-4F9D-9C9A-484864598C2F}"/>
    <cellStyle name="Comma 24 2 8 4" xfId="15789" xr:uid="{94A71B87-984A-4D72-BB55-7753925E88A1}"/>
    <cellStyle name="Comma 24 2 8 4 2" xfId="38113" xr:uid="{1613C3DF-0D0E-45A2-BE27-555D333EDFCA}"/>
    <cellStyle name="Comma 24 2 8 5" xfId="51924" xr:uid="{7BABF19C-6A66-4654-B648-DE948861642D}"/>
    <cellStyle name="Comma 24 2 8 6" xfId="38110" xr:uid="{4DA66C3A-2122-43DF-8502-429ECECE5D7D}"/>
    <cellStyle name="Comma 24 2 8 7" xfId="15786" xr:uid="{61124166-F735-498A-B4DA-344E6FC90457}"/>
    <cellStyle name="Comma 24 2 9" xfId="15790" xr:uid="{053E3529-4C7D-4C27-A47A-63A428557D3D}"/>
    <cellStyle name="Comma 24 2 9 2" xfId="38114" xr:uid="{B744A1B5-4818-4482-B4D3-7E5A8D581E3B}"/>
    <cellStyle name="Comma 24 3" xfId="321" xr:uid="{6A9FF888-61B0-4491-BFEE-C810559F0DDA}"/>
    <cellStyle name="Comma 24 3 10" xfId="50417" xr:uid="{01F141EE-70E8-426C-9418-00615DC50D48}"/>
    <cellStyle name="Comma 24 3 11" xfId="38115" xr:uid="{0C2E262F-1108-4FF2-804D-25B633733C45}"/>
    <cellStyle name="Comma 24 3 12" xfId="15791" xr:uid="{A47215C5-1AAB-4A16-B30F-5C9A7C7CD9EC}"/>
    <cellStyle name="Comma 24 3 2" xfId="611" xr:uid="{28074EE9-1045-4CFF-8DFA-9C99DA9D8277}"/>
    <cellStyle name="Comma 24 3 2 10" xfId="38116" xr:uid="{8488C5B5-9B2E-42ED-9031-547348DFC46E}"/>
    <cellStyle name="Comma 24 3 2 11" xfId="15792" xr:uid="{99529C17-55E2-42E6-BE7E-C698D034257F}"/>
    <cellStyle name="Comma 24 3 2 2" xfId="1116" xr:uid="{88091ADE-21DA-4F5D-935C-586A9309775A}"/>
    <cellStyle name="Comma 24 3 2 2 2" xfId="4819" xr:uid="{3D5D57C9-2525-4463-B33B-1F6636D69A0A}"/>
    <cellStyle name="Comma 24 3 2 2 2 2" xfId="15795" xr:uid="{24BF4BAD-54E2-460E-8826-F9CABEE0BC92}"/>
    <cellStyle name="Comma 24 3 2 2 2 2 2" xfId="38119" xr:uid="{98F254DC-8D9A-4A7F-8021-521F2F301FE1}"/>
    <cellStyle name="Comma 24 3 2 2 2 3" xfId="15796" xr:uid="{D4DD9F1D-2C24-4FEE-AAD6-E73ECE7381E5}"/>
    <cellStyle name="Comma 24 3 2 2 2 3 2" xfId="38120" xr:uid="{65EEBE94-8CCA-405C-8909-E92F9010D2FC}"/>
    <cellStyle name="Comma 24 3 2 2 2 4" xfId="15797" xr:uid="{EF52A604-60D9-4FB8-A5A3-3CD2140EC121}"/>
    <cellStyle name="Comma 24 3 2 2 2 4 2" xfId="38121" xr:uid="{E9D9CF7E-4FD3-44B9-B3BC-4086A337DC7A}"/>
    <cellStyle name="Comma 24 3 2 2 2 5" xfId="15798" xr:uid="{A91A8A13-21D0-41DB-906F-3FC6127B9C43}"/>
    <cellStyle name="Comma 24 3 2 2 2 5 2" xfId="38122" xr:uid="{1764E8FA-17A5-4D22-9D29-2323FFA419DE}"/>
    <cellStyle name="Comma 24 3 2 2 2 6" xfId="54906" xr:uid="{F3C9BC34-1477-4F16-B9AA-B14A2A7A1BDC}"/>
    <cellStyle name="Comma 24 3 2 2 2 7" xfId="38118" xr:uid="{F0676E17-94C0-4A71-8D2F-989112D7BC4E}"/>
    <cellStyle name="Comma 24 3 2 2 2 8" xfId="15794" xr:uid="{31DBED5A-D7F2-4AB3-A12E-EBFD3E46ACBD}"/>
    <cellStyle name="Comma 24 3 2 2 3" xfId="3154" xr:uid="{39329D7C-77E5-421A-9739-279F2FB9EB2F}"/>
    <cellStyle name="Comma 24 3 2 2 3 2" xfId="15800" xr:uid="{D6579D80-F2C3-4D62-AC2C-7F74C86A2657}"/>
    <cellStyle name="Comma 24 3 2 2 3 2 2" xfId="38124" xr:uid="{EC5A7F4B-AF28-4177-A3E4-CDDE46FABD12}"/>
    <cellStyle name="Comma 24 3 2 2 3 3" xfId="15801" xr:uid="{5C050DC4-C9F6-4B0D-9FCB-385122F0A282}"/>
    <cellStyle name="Comma 24 3 2 2 3 3 2" xfId="38125" xr:uid="{6B5247C0-BEB2-42F4-A455-188EE5F16861}"/>
    <cellStyle name="Comma 24 3 2 2 3 4" xfId="15802" xr:uid="{C74A4DB4-D667-4099-BDE3-DAADE3B93C55}"/>
    <cellStyle name="Comma 24 3 2 2 3 4 2" xfId="38126" xr:uid="{65E58F1B-4EF8-4B46-986B-38899ED1CF0C}"/>
    <cellStyle name="Comma 24 3 2 2 3 5" xfId="53241" xr:uid="{E526CF5F-6BAF-4AED-8BE6-46EA1CCF3DE4}"/>
    <cellStyle name="Comma 24 3 2 2 3 6" xfId="38123" xr:uid="{DE7915DB-6AEC-4AE9-B781-B1F8B776FB73}"/>
    <cellStyle name="Comma 24 3 2 2 3 7" xfId="15799" xr:uid="{010B4308-E205-4F14-B6CD-BC65D7256F6C}"/>
    <cellStyle name="Comma 24 3 2 2 4" xfId="15803" xr:uid="{C0258D74-5A25-4CE1-9B5E-30674107C6B5}"/>
    <cellStyle name="Comma 24 3 2 2 4 2" xfId="38127" xr:uid="{12BF4780-85C8-469E-A648-7A3FBB894C4D}"/>
    <cellStyle name="Comma 24 3 2 2 5" xfId="15804" xr:uid="{BA467C96-150C-4AD7-8673-D729F2206587}"/>
    <cellStyle name="Comma 24 3 2 2 5 2" xfId="38128" xr:uid="{556EFD6F-88F4-4B6E-84F2-AD5ED9487783}"/>
    <cellStyle name="Comma 24 3 2 2 6" xfId="51208" xr:uid="{A3A0D22B-1A90-4F42-BA31-7A0B92F2AEFD}"/>
    <cellStyle name="Comma 24 3 2 2 7" xfId="38117" xr:uid="{D2F923A1-9A12-4DE7-8F12-A4029FEA3221}"/>
    <cellStyle name="Comma 24 3 2 2 8" xfId="15793" xr:uid="{FA905A16-97DA-4C50-8B3C-F80A01F4B427}"/>
    <cellStyle name="Comma 24 3 2 3" xfId="1610" xr:uid="{1C695E11-CEC2-4A18-BC8F-69751B71215F}"/>
    <cellStyle name="Comma 24 3 2 3 2" xfId="5222" xr:uid="{15D542F9-1AC4-4666-B09C-900A3E00E73C}"/>
    <cellStyle name="Comma 24 3 2 3 2 2" xfId="15807" xr:uid="{3DD9389D-CB94-44CF-BEA2-07090DE97546}"/>
    <cellStyle name="Comma 24 3 2 3 2 2 2" xfId="38131" xr:uid="{EA46BC45-0237-4210-A868-035E0A47C0C2}"/>
    <cellStyle name="Comma 24 3 2 3 2 3" xfId="15808" xr:uid="{42F6D1F2-257B-47C6-A6B4-A06A8B3C35C6}"/>
    <cellStyle name="Comma 24 3 2 3 2 3 2" xfId="38132" xr:uid="{6D2E0745-AA4E-4E45-8DA9-7AE21AA81489}"/>
    <cellStyle name="Comma 24 3 2 3 2 4" xfId="15809" xr:uid="{1A22A816-0455-45E6-BA16-7D9327883936}"/>
    <cellStyle name="Comma 24 3 2 3 2 4 2" xfId="38133" xr:uid="{ED99F101-7D51-437D-9996-5FFC7078D8B3}"/>
    <cellStyle name="Comma 24 3 2 3 2 5" xfId="15810" xr:uid="{6EA19462-75BB-4068-9C09-2805CDE57297}"/>
    <cellStyle name="Comma 24 3 2 3 2 5 2" xfId="38134" xr:uid="{B3339204-7A2E-4DF5-A95F-3B2C6248CF5A}"/>
    <cellStyle name="Comma 24 3 2 3 2 6" xfId="55309" xr:uid="{F626B277-1584-4909-B71D-F1B578896436}"/>
    <cellStyle name="Comma 24 3 2 3 2 7" xfId="38130" xr:uid="{68039A3D-525C-4336-83CD-71825F34D773}"/>
    <cellStyle name="Comma 24 3 2 3 2 8" xfId="15806" xr:uid="{BF48834C-2053-4BE0-B6B5-EB351867FAE3}"/>
    <cellStyle name="Comma 24 3 2 3 3" xfId="2657" xr:uid="{D010751F-D42E-4B3E-9E4C-8D7EB72639CC}"/>
    <cellStyle name="Comma 24 3 2 3 3 2" xfId="15812" xr:uid="{F8363458-2E1C-4B33-BE1A-53483DAB7071}"/>
    <cellStyle name="Comma 24 3 2 3 3 2 2" xfId="38136" xr:uid="{DE356421-359A-4DED-BCC8-272A8295FB2D}"/>
    <cellStyle name="Comma 24 3 2 3 3 3" xfId="15813" xr:uid="{FDAE1E7D-930E-499D-935F-475861E2B3FC}"/>
    <cellStyle name="Comma 24 3 2 3 3 3 2" xfId="38137" xr:uid="{B4E5EE21-E583-455E-A6C9-6F9CB4BC0138}"/>
    <cellStyle name="Comma 24 3 2 3 3 4" xfId="15814" xr:uid="{441A327E-886A-4C7E-B3A8-4951D56E1F6F}"/>
    <cellStyle name="Comma 24 3 2 3 3 4 2" xfId="38138" xr:uid="{E113E9C6-9888-4BFA-8586-E3E02911DE7C}"/>
    <cellStyle name="Comma 24 3 2 3 3 5" xfId="52745" xr:uid="{CDFDA722-E2E1-4F5E-98BF-AE38CE6F51A0}"/>
    <cellStyle name="Comma 24 3 2 3 3 6" xfId="38135" xr:uid="{96C921E4-29D0-4E83-B247-2399DF131B8B}"/>
    <cellStyle name="Comma 24 3 2 3 3 7" xfId="15811" xr:uid="{1F042729-91FA-4814-8E9B-065FE62A0556}"/>
    <cellStyle name="Comma 24 3 2 3 4" xfId="15815" xr:uid="{E729C64F-AF51-48D4-B0B5-1454C26076A6}"/>
    <cellStyle name="Comma 24 3 2 3 4 2" xfId="38139" xr:uid="{7E12AB30-A26F-4757-B1DA-3A1143A5F71C}"/>
    <cellStyle name="Comma 24 3 2 3 5" xfId="15816" xr:uid="{89C56C43-AF52-4546-A006-4172956272CB}"/>
    <cellStyle name="Comma 24 3 2 3 5 2" xfId="38140" xr:uid="{27AD298F-67C4-4270-85C1-747B8B26781E}"/>
    <cellStyle name="Comma 24 3 2 3 6" xfId="51702" xr:uid="{A176529E-F501-4100-A7BB-34F588B78CEB}"/>
    <cellStyle name="Comma 24 3 2 3 7" xfId="38129" xr:uid="{9D9C91C1-6858-4BED-9521-A05EE6AF2BCD}"/>
    <cellStyle name="Comma 24 3 2 3 8" xfId="15805" xr:uid="{B17AB1B0-25CD-441A-A422-94AD1448EFF9}"/>
    <cellStyle name="Comma 24 3 2 4" xfId="3649" xr:uid="{642A90C1-CF99-40BB-9712-E819B7E802DB}"/>
    <cellStyle name="Comma 24 3 2 4 2" xfId="5590" xr:uid="{1DD1C81C-2A0C-4166-9882-345FABC96C4C}"/>
    <cellStyle name="Comma 24 3 2 4 2 2" xfId="15819" xr:uid="{2B9B913F-ADE6-49EE-A19A-F8BB579BCDDA}"/>
    <cellStyle name="Comma 24 3 2 4 2 2 2" xfId="38143" xr:uid="{AAE4D909-5153-4B24-AE6E-D8A31BA8A894}"/>
    <cellStyle name="Comma 24 3 2 4 2 3" xfId="15820" xr:uid="{BC0A1B58-24CF-4E35-B34B-F9A4527692C7}"/>
    <cellStyle name="Comma 24 3 2 4 2 3 2" xfId="38144" xr:uid="{81AD1A8F-A37F-4BAF-9568-321062CC9486}"/>
    <cellStyle name="Comma 24 3 2 4 2 4" xfId="15821" xr:uid="{E3264F23-925C-4DB3-88F0-460534904B8E}"/>
    <cellStyle name="Comma 24 3 2 4 2 4 2" xfId="38145" xr:uid="{42EE0814-9F97-4811-80B3-42691FA56DCE}"/>
    <cellStyle name="Comma 24 3 2 4 2 5" xfId="15822" xr:uid="{39B654B9-8FC3-4885-9432-4683F5A54DF4}"/>
    <cellStyle name="Comma 24 3 2 4 2 5 2" xfId="38146" xr:uid="{B29E01B4-4CB8-4B92-B23D-FDB4134DDE2E}"/>
    <cellStyle name="Comma 24 3 2 4 2 6" xfId="55677" xr:uid="{E42726C4-CA86-41EA-93A5-26DE2C17388B}"/>
    <cellStyle name="Comma 24 3 2 4 2 7" xfId="38142" xr:uid="{B369672E-76B2-4738-8238-BC10ABDEB92A}"/>
    <cellStyle name="Comma 24 3 2 4 2 8" xfId="15818" xr:uid="{19BC9240-1B4C-4A6D-AA1E-EF7C543B9917}"/>
    <cellStyle name="Comma 24 3 2 4 3" xfId="15823" xr:uid="{371508B1-276A-45D2-AB73-ACE3E9A8DAB8}"/>
    <cellStyle name="Comma 24 3 2 4 3 2" xfId="38147" xr:uid="{DDD2FAB4-C5FB-4E80-BB19-6A90423A384C}"/>
    <cellStyle name="Comma 24 3 2 4 4" xfId="15824" xr:uid="{4CA1D9B3-F73B-4288-8694-0BB1CAD039C0}"/>
    <cellStyle name="Comma 24 3 2 4 4 2" xfId="38148" xr:uid="{F3599C35-9F24-434F-9A33-0DABFCC1C432}"/>
    <cellStyle name="Comma 24 3 2 4 5" xfId="15825" xr:uid="{E4A5489C-9EBF-46DE-9394-02A3AC648BDC}"/>
    <cellStyle name="Comma 24 3 2 4 5 2" xfId="38149" xr:uid="{763AFCFA-04E6-4659-AD29-79B573A76C7D}"/>
    <cellStyle name="Comma 24 3 2 4 6" xfId="15826" xr:uid="{B8419A12-92A4-4C8C-B0C9-4A25BF806B3A}"/>
    <cellStyle name="Comma 24 3 2 4 6 2" xfId="38150" xr:uid="{829B274A-EF51-403C-A5DC-40D20C043CB7}"/>
    <cellStyle name="Comma 24 3 2 4 7" xfId="53736" xr:uid="{CF1B298D-3825-4C01-A209-258E069757E6}"/>
    <cellStyle name="Comma 24 3 2 4 8" xfId="38141" xr:uid="{B1407881-B3C2-43B1-A94A-ECB91F24201B}"/>
    <cellStyle name="Comma 24 3 2 4 9" xfId="15817" xr:uid="{4DA6BF97-7C67-4E17-AFF6-C96BCB67D211}"/>
    <cellStyle name="Comma 24 3 2 5" xfId="4322" xr:uid="{DC368499-3E3C-4157-9DAD-AE72FE16B802}"/>
    <cellStyle name="Comma 24 3 2 5 2" xfId="15828" xr:uid="{EC1AAAE0-6087-4150-A016-3BBBC33D6DF9}"/>
    <cellStyle name="Comma 24 3 2 5 2 2" xfId="38152" xr:uid="{9ECCA1F7-CCE9-4EFC-80E4-C46A0275BDE1}"/>
    <cellStyle name="Comma 24 3 2 5 3" xfId="15829" xr:uid="{94DB8F41-F7B0-4B10-B2B1-F94E86FF0A9E}"/>
    <cellStyle name="Comma 24 3 2 5 3 2" xfId="38153" xr:uid="{9D0FEBCC-D55E-4D44-8BE6-F59FAD0FE3B9}"/>
    <cellStyle name="Comma 24 3 2 5 4" xfId="15830" xr:uid="{00816F06-25E1-450F-81C8-275BC97304C6}"/>
    <cellStyle name="Comma 24 3 2 5 4 2" xfId="38154" xr:uid="{9FF3E52C-05D8-42E2-B652-C56E6F37B4A7}"/>
    <cellStyle name="Comma 24 3 2 5 5" xfId="15831" xr:uid="{9D83C2B2-CD85-4CE2-A18D-240E5689FC5D}"/>
    <cellStyle name="Comma 24 3 2 5 5 2" xfId="38155" xr:uid="{876A4DEC-4865-4395-B041-3A88E2BC5F02}"/>
    <cellStyle name="Comma 24 3 2 5 6" xfId="54409" xr:uid="{F1C483CE-4D38-4CFA-9FF8-C703E2A0BE13}"/>
    <cellStyle name="Comma 24 3 2 5 7" xfId="38151" xr:uid="{EF638501-904D-4F0E-816A-71E1D8063FA8}"/>
    <cellStyle name="Comma 24 3 2 5 8" xfId="15827" xr:uid="{352BE7AB-531F-49A2-A9A3-C3A25D38D3F8}"/>
    <cellStyle name="Comma 24 3 2 6" xfId="2136" xr:uid="{3BAA42B0-1D29-40B1-88BB-4B1E6E562CC8}"/>
    <cellStyle name="Comma 24 3 2 6 2" xfId="15833" xr:uid="{15D13DFD-489C-464C-89A4-799173523249}"/>
    <cellStyle name="Comma 24 3 2 6 2 2" xfId="38157" xr:uid="{C236F91B-9E15-4F3D-ADF8-31D4CF2D6A88}"/>
    <cellStyle name="Comma 24 3 2 6 3" xfId="15834" xr:uid="{A3268DC8-C13B-434B-9229-2D4C5D615906}"/>
    <cellStyle name="Comma 24 3 2 6 3 2" xfId="38158" xr:uid="{53F34983-C1E4-4635-A193-0CD1EC5F3510}"/>
    <cellStyle name="Comma 24 3 2 6 4" xfId="15835" xr:uid="{CBCD3023-9D66-4FFE-9F06-D262D3E209EB}"/>
    <cellStyle name="Comma 24 3 2 6 4 2" xfId="38159" xr:uid="{4758EB3E-9D91-45AE-98FA-2662B2FB1D8B}"/>
    <cellStyle name="Comma 24 3 2 6 5" xfId="52225" xr:uid="{F9FC143E-3D0F-4C57-A299-635AEB205FBE}"/>
    <cellStyle name="Comma 24 3 2 6 6" xfId="38156" xr:uid="{642F7D28-407A-455A-B084-A636691DD6CA}"/>
    <cellStyle name="Comma 24 3 2 6 7" xfId="15832" xr:uid="{64903C3D-AEEB-425E-BD3A-7D599E511540}"/>
    <cellStyle name="Comma 24 3 2 7" xfId="15836" xr:uid="{5AB3EFB9-E04B-49EB-AD3F-71ED265267C8}"/>
    <cellStyle name="Comma 24 3 2 7 2" xfId="38160" xr:uid="{69FA81D2-1DB3-4FC2-88DB-57C687DC2093}"/>
    <cellStyle name="Comma 24 3 2 8" xfId="15837" xr:uid="{079F4DF9-1E5C-48F2-B1BF-69CD7FBC1D0E}"/>
    <cellStyle name="Comma 24 3 2 8 2" xfId="38161" xr:uid="{4CD9D4F6-337D-4506-99CF-8DEBEF2EF9E8}"/>
    <cellStyle name="Comma 24 3 2 9" xfId="50705" xr:uid="{DE6A7E11-2C2F-48AD-A090-C438E0387E03}"/>
    <cellStyle name="Comma 24 3 3" xfId="868" xr:uid="{3F43FC0F-7479-4F19-825E-D70D5959C3EF}"/>
    <cellStyle name="Comma 24 3 3 2" xfId="4571" xr:uid="{0E8BFA2E-7E35-4B28-A899-ECCEB787CE77}"/>
    <cellStyle name="Comma 24 3 3 2 2" xfId="15840" xr:uid="{67AB4EF7-1339-40F7-8034-2BC97C898409}"/>
    <cellStyle name="Comma 24 3 3 2 2 2" xfId="38164" xr:uid="{30759086-7430-444A-9754-4465CD985E47}"/>
    <cellStyle name="Comma 24 3 3 2 3" xfId="15841" xr:uid="{70BA442A-1AB1-4D3D-910B-6547CA5AC37D}"/>
    <cellStyle name="Comma 24 3 3 2 3 2" xfId="38165" xr:uid="{E47DA059-6682-4309-86DF-0CEC002CAA7C}"/>
    <cellStyle name="Comma 24 3 3 2 4" xfId="15842" xr:uid="{196F04F9-A450-4E37-BE7C-2DFC61681ED9}"/>
    <cellStyle name="Comma 24 3 3 2 4 2" xfId="38166" xr:uid="{0999DA07-F4A6-4F50-89E1-2F4368D46EE5}"/>
    <cellStyle name="Comma 24 3 3 2 5" xfId="15843" xr:uid="{3322750E-A428-486D-A601-3FC97C872ACE}"/>
    <cellStyle name="Comma 24 3 3 2 5 2" xfId="38167" xr:uid="{BF2925EE-4B02-4D0D-B980-9449AD833617}"/>
    <cellStyle name="Comma 24 3 3 2 6" xfId="54658" xr:uid="{91759469-D4FE-4947-82E5-91EA6D69064D}"/>
    <cellStyle name="Comma 24 3 3 2 7" xfId="38163" xr:uid="{425CF5B9-56CE-4468-95A5-D7E63E16A04F}"/>
    <cellStyle name="Comma 24 3 3 2 8" xfId="15839" xr:uid="{ABE24FFC-A556-413A-93E5-D6BFEB2F8639}"/>
    <cellStyle name="Comma 24 3 3 3" xfId="2906" xr:uid="{C7D40CAD-2F8F-4C03-A14E-BF43D59898D8}"/>
    <cellStyle name="Comma 24 3 3 3 2" xfId="15845" xr:uid="{35014EBF-5B8A-4E59-A800-C175A85B40AF}"/>
    <cellStyle name="Comma 24 3 3 3 2 2" xfId="38169" xr:uid="{55E5FF17-E5A8-4F0C-8E8E-97B483EF30BE}"/>
    <cellStyle name="Comma 24 3 3 3 3" xfId="15846" xr:uid="{3A363083-E346-4123-8F86-87925D4CC5B6}"/>
    <cellStyle name="Comma 24 3 3 3 3 2" xfId="38170" xr:uid="{89703BC8-4577-46B1-9805-45F9010A0389}"/>
    <cellStyle name="Comma 24 3 3 3 4" xfId="15847" xr:uid="{5F54624B-9D82-4517-BD33-F34C1EB30848}"/>
    <cellStyle name="Comma 24 3 3 3 4 2" xfId="38171" xr:uid="{90DC1BB6-A5BD-4C77-8FF2-637636F0FE0C}"/>
    <cellStyle name="Comma 24 3 3 3 5" xfId="52993" xr:uid="{F7B71C2B-D3C7-4AAD-A2CD-E90F35C727FF}"/>
    <cellStyle name="Comma 24 3 3 3 6" xfId="38168" xr:uid="{7F97A5CD-18EB-4C4D-9840-717CA4D7B3A9}"/>
    <cellStyle name="Comma 24 3 3 3 7" xfId="15844" xr:uid="{B4E39FE3-5A82-4766-B074-82B6CF00CF01}"/>
    <cellStyle name="Comma 24 3 3 4" xfId="15848" xr:uid="{D36D6EA2-67A8-4770-96F2-CAF20542A1BB}"/>
    <cellStyle name="Comma 24 3 3 4 2" xfId="38172" xr:uid="{9C8C1AAE-F3EE-4A74-AB82-87FDF7686DBC}"/>
    <cellStyle name="Comma 24 3 3 5" xfId="15849" xr:uid="{EB60A534-6170-413E-8EC1-73EB0F30E43C}"/>
    <cellStyle name="Comma 24 3 3 5 2" xfId="38173" xr:uid="{B5F601A4-15B6-45BB-B70C-1FD6A9EFE322}"/>
    <cellStyle name="Comma 24 3 3 6" xfId="50960" xr:uid="{AD608F75-7EDF-4796-96C4-0AA577E5FB50}"/>
    <cellStyle name="Comma 24 3 3 7" xfId="38162" xr:uid="{5418C1B4-2621-4AD7-AF57-88C1369873CC}"/>
    <cellStyle name="Comma 24 3 3 8" xfId="15838" xr:uid="{DD8242E8-E5A2-4DF0-AAD3-3134742C0AF5}"/>
    <cellStyle name="Comma 24 3 4" xfId="1363" xr:uid="{535D24BB-12CA-4756-B1E5-D73AE1461F8A}"/>
    <cellStyle name="Comma 24 3 4 2" xfId="5039" xr:uid="{F07FC403-6E1D-40B0-9E8E-D17119247B37}"/>
    <cellStyle name="Comma 24 3 4 2 2" xfId="15852" xr:uid="{67F86ED0-3341-4F75-BB60-69688C1C1CA2}"/>
    <cellStyle name="Comma 24 3 4 2 2 2" xfId="38176" xr:uid="{12A7E436-7FC3-49EB-8492-557FBF92527D}"/>
    <cellStyle name="Comma 24 3 4 2 3" xfId="15853" xr:uid="{BF86E9E6-E9D5-4229-876E-A6FB940950F4}"/>
    <cellStyle name="Comma 24 3 4 2 3 2" xfId="38177" xr:uid="{713286EC-ED92-4CF8-B27F-98950961A5C6}"/>
    <cellStyle name="Comma 24 3 4 2 4" xfId="15854" xr:uid="{48C846EA-E951-49C0-A434-562B6AB52D57}"/>
    <cellStyle name="Comma 24 3 4 2 4 2" xfId="38178" xr:uid="{08AF0825-0CBD-4CF9-AE98-CAB7793AA9E8}"/>
    <cellStyle name="Comma 24 3 4 2 5" xfId="15855" xr:uid="{89EED229-3FA0-40C9-A044-34BAB77B4749}"/>
    <cellStyle name="Comma 24 3 4 2 5 2" xfId="38179" xr:uid="{01DF1189-52F2-4EE0-823F-2CE4A2C8D434}"/>
    <cellStyle name="Comma 24 3 4 2 6" xfId="55126" xr:uid="{748ED3A4-5EEB-4E39-9850-EFD6F4B8F88F}"/>
    <cellStyle name="Comma 24 3 4 2 7" xfId="38175" xr:uid="{21D03A82-F0A7-40E6-B90C-D38074C707EF}"/>
    <cellStyle name="Comma 24 3 4 2 8" xfId="15851" xr:uid="{E8F39A36-114F-4EBC-AAE8-50789479BBEA}"/>
    <cellStyle name="Comma 24 3 4 3" xfId="2409" xr:uid="{2C037D2B-AE1A-4F81-B969-E1ECE3FBEBF8}"/>
    <cellStyle name="Comma 24 3 4 3 2" xfId="15857" xr:uid="{4CF9C88C-8DD3-4B13-8A00-5B8837A283DE}"/>
    <cellStyle name="Comma 24 3 4 3 2 2" xfId="38181" xr:uid="{852D5BBD-E66D-4550-98B2-697DB700ACCB}"/>
    <cellStyle name="Comma 24 3 4 3 3" xfId="15858" xr:uid="{BABCB0B7-C22F-4451-9969-5E0DED601A05}"/>
    <cellStyle name="Comma 24 3 4 3 3 2" xfId="38182" xr:uid="{8FAFB548-848D-48B2-AB85-F6B31E9A2B75}"/>
    <cellStyle name="Comma 24 3 4 3 4" xfId="15859" xr:uid="{F1BEBF49-66D9-46E3-A6E3-AF9D1757D375}"/>
    <cellStyle name="Comma 24 3 4 3 4 2" xfId="38183" xr:uid="{F42DEB22-7119-4051-B24B-40DA20D7AAB3}"/>
    <cellStyle name="Comma 24 3 4 3 5" xfId="52497" xr:uid="{AC24E79E-472D-455F-BA53-B5F255A11C92}"/>
    <cellStyle name="Comma 24 3 4 3 6" xfId="38180" xr:uid="{0C0DEB66-3F4D-48C3-A5C5-188840DB0CAD}"/>
    <cellStyle name="Comma 24 3 4 3 7" xfId="15856" xr:uid="{9FFC9DB1-ED72-420C-B900-7DA9E0E6DACA}"/>
    <cellStyle name="Comma 24 3 4 4" xfId="15860" xr:uid="{D8CC83E8-850F-4782-9589-DD6575692B97}"/>
    <cellStyle name="Comma 24 3 4 4 2" xfId="38184" xr:uid="{6B600FB0-DDE7-4E3C-9853-653560D5856D}"/>
    <cellStyle name="Comma 24 3 4 5" xfId="15861" xr:uid="{6D91038A-EED6-483A-A7D9-1BF443BE2628}"/>
    <cellStyle name="Comma 24 3 4 5 2" xfId="38185" xr:uid="{580F6BFD-A068-475B-90EE-B77DDDF43364}"/>
    <cellStyle name="Comma 24 3 4 6" xfId="51455" xr:uid="{A0F22D1A-9B82-440C-B942-0EEB660E328B}"/>
    <cellStyle name="Comma 24 3 4 7" xfId="38174" xr:uid="{25B8B8E5-8B16-4F72-B25D-E3C557208500}"/>
    <cellStyle name="Comma 24 3 4 8" xfId="15850" xr:uid="{D12F3B25-5C23-4449-B58B-C1CCEF5F1FDA}"/>
    <cellStyle name="Comma 24 3 5" xfId="3400" xr:uid="{87BB4BC0-2495-4862-A4B8-73ED823AFC14}"/>
    <cellStyle name="Comma 24 3 5 2" xfId="5406" xr:uid="{847E3D9E-E82A-4093-8C76-0C7A13EBA1F2}"/>
    <cellStyle name="Comma 24 3 5 2 2" xfId="15864" xr:uid="{DFE6FCC4-D565-45CA-B890-BC768BEC626B}"/>
    <cellStyle name="Comma 24 3 5 2 2 2" xfId="38188" xr:uid="{1C7DB3EF-FA99-4109-B06A-9709E16606D2}"/>
    <cellStyle name="Comma 24 3 5 2 3" xfId="15865" xr:uid="{9387BA33-B84B-4FD1-8FBA-DC05348F11C1}"/>
    <cellStyle name="Comma 24 3 5 2 3 2" xfId="38189" xr:uid="{EDBD87CE-499E-4DD9-B580-97E3B1FA0B47}"/>
    <cellStyle name="Comma 24 3 5 2 4" xfId="15866" xr:uid="{6603EC22-0FDA-43DC-859C-53FAC60B1DB1}"/>
    <cellStyle name="Comma 24 3 5 2 4 2" xfId="38190" xr:uid="{04B1C127-32F9-42B9-A1F2-7EB4C8C25356}"/>
    <cellStyle name="Comma 24 3 5 2 5" xfId="15867" xr:uid="{55744B75-9A96-4006-B059-8956FA292BBD}"/>
    <cellStyle name="Comma 24 3 5 2 5 2" xfId="38191" xr:uid="{831652A3-8563-4580-98D4-0D8389F819D4}"/>
    <cellStyle name="Comma 24 3 5 2 6" xfId="55493" xr:uid="{C1358B78-5BA9-4B55-91BE-ABE0F304EA66}"/>
    <cellStyle name="Comma 24 3 5 2 7" xfId="38187" xr:uid="{21A4E0FD-E034-440A-B19F-77D6B4F50031}"/>
    <cellStyle name="Comma 24 3 5 2 8" xfId="15863" xr:uid="{A3D18EFD-1554-4502-973D-FAFA2552E847}"/>
    <cellStyle name="Comma 24 3 5 3" xfId="15868" xr:uid="{D5E120E4-4579-4579-8B36-5429C5F7779A}"/>
    <cellStyle name="Comma 24 3 5 3 2" xfId="38192" xr:uid="{84EAC583-24A5-4FC1-A168-EC16AA784E30}"/>
    <cellStyle name="Comma 24 3 5 4" xfId="15869" xr:uid="{513A5269-78B4-48C1-A91D-57330B200D3D}"/>
    <cellStyle name="Comma 24 3 5 4 2" xfId="38193" xr:uid="{0063685D-DFE5-47A9-A341-153EBB717807}"/>
    <cellStyle name="Comma 24 3 5 5" xfId="15870" xr:uid="{F85740AD-C397-4F6C-82A2-2E6A51042D5D}"/>
    <cellStyle name="Comma 24 3 5 5 2" xfId="38194" xr:uid="{5B62C55D-4A7C-4009-AD5B-84A2ED19B792}"/>
    <cellStyle name="Comma 24 3 5 6" xfId="15871" xr:uid="{7D6D85E1-205D-404F-AA07-CCE8022B232C}"/>
    <cellStyle name="Comma 24 3 5 6 2" xfId="38195" xr:uid="{377203FE-95F7-44C1-9736-E783CACE6342}"/>
    <cellStyle name="Comma 24 3 5 7" xfId="53487" xr:uid="{CB612819-36FE-423C-88C9-3C55D6E73916}"/>
    <cellStyle name="Comma 24 3 5 8" xfId="38186" xr:uid="{C171F689-72B9-4C39-9D7D-0950F7BF3B9A}"/>
    <cellStyle name="Comma 24 3 5 9" xfId="15862" xr:uid="{F509B433-8872-4549-ADB2-4EAAB19AFC56}"/>
    <cellStyle name="Comma 24 3 6" xfId="4035" xr:uid="{A152A340-B272-4FD8-BE73-BD4B7A253AE6}"/>
    <cellStyle name="Comma 24 3 6 2" xfId="15873" xr:uid="{FDF41946-40CC-4703-9A81-26E30AC5E1AA}"/>
    <cellStyle name="Comma 24 3 6 2 2" xfId="38197" xr:uid="{24AB9997-E88E-450D-8668-A6CF6B1EF943}"/>
    <cellStyle name="Comma 24 3 6 3" xfId="15874" xr:uid="{F89AB89A-6541-493E-88BE-EAE87684885E}"/>
    <cellStyle name="Comma 24 3 6 3 2" xfId="38198" xr:uid="{8BE11A8D-93DE-4658-AC7E-020A332735C7}"/>
    <cellStyle name="Comma 24 3 6 4" xfId="15875" xr:uid="{8C98C2BB-8119-4341-8881-D7705AFD67D9}"/>
    <cellStyle name="Comma 24 3 6 4 2" xfId="38199" xr:uid="{67984756-52EC-406A-B1A8-F5B6C7344E5D}"/>
    <cellStyle name="Comma 24 3 6 5" xfId="15876" xr:uid="{2F104928-7BE8-41E5-AB15-D04C1536B82C}"/>
    <cellStyle name="Comma 24 3 6 5 2" xfId="38200" xr:uid="{7D3082AA-FB7C-4279-A0B7-5ACBEB63FBC2}"/>
    <cellStyle name="Comma 24 3 6 6" xfId="54122" xr:uid="{722C1794-D84F-42EF-B27B-2A0B311A5BCB}"/>
    <cellStyle name="Comma 24 3 6 7" xfId="38196" xr:uid="{8631FBB6-FE69-4F1B-8903-4A92EE1CA16C}"/>
    <cellStyle name="Comma 24 3 6 8" xfId="15872" xr:uid="{08A5CAC9-8876-47CA-8EEB-97A25446E262}"/>
    <cellStyle name="Comma 24 3 7" xfId="1889" xr:uid="{8C3A43D2-F4AE-49F5-90D9-4587AC9B658C}"/>
    <cellStyle name="Comma 24 3 7 2" xfId="15878" xr:uid="{64465122-6AF5-4DF2-87C2-10015833E6AB}"/>
    <cellStyle name="Comma 24 3 7 2 2" xfId="38202" xr:uid="{1E209594-D1F0-42D7-A9EE-166FA7C58DFF}"/>
    <cellStyle name="Comma 24 3 7 3" xfId="15879" xr:uid="{68903B7E-1645-4147-BD77-552B9D1AF01B}"/>
    <cellStyle name="Comma 24 3 7 3 2" xfId="38203" xr:uid="{5A364C48-59D3-48CE-964E-11F4E168F1ED}"/>
    <cellStyle name="Comma 24 3 7 4" xfId="15880" xr:uid="{033D3551-3556-4AD4-B82A-9532C8A1EAAE}"/>
    <cellStyle name="Comma 24 3 7 4 2" xfId="38204" xr:uid="{A74CB4C7-1202-4496-BDC3-D32E6FADF5C8}"/>
    <cellStyle name="Comma 24 3 7 5" xfId="51978" xr:uid="{ECC812C5-2C84-4499-8A5F-11CA2B266702}"/>
    <cellStyle name="Comma 24 3 7 6" xfId="38201" xr:uid="{B826753A-F42F-4E24-B289-41DE7AB9671B}"/>
    <cellStyle name="Comma 24 3 7 7" xfId="15877" xr:uid="{050F92AF-9DC4-4464-A417-163D05526737}"/>
    <cellStyle name="Comma 24 3 8" xfId="15881" xr:uid="{22052D49-AE95-485F-8941-9C999088D2BC}"/>
    <cellStyle name="Comma 24 3 8 2" xfId="38205" xr:uid="{4387FC3C-4E39-4678-B40B-97CEC89ECD01}"/>
    <cellStyle name="Comma 24 3 9" xfId="15882" xr:uid="{080237E3-6891-4D28-B019-D234A2BDFA70}"/>
    <cellStyle name="Comma 24 3 9 2" xfId="38206" xr:uid="{EFD4C0DB-04DB-42AF-BCBC-F28F6DBE40D3}"/>
    <cellStyle name="Comma 24 4" xfId="489" xr:uid="{09778E63-1B0C-44D3-B522-AB6090EBCE7F}"/>
    <cellStyle name="Comma 24 4 10" xfId="38207" xr:uid="{32E10C06-A33A-4E3F-AD27-0281525568AD}"/>
    <cellStyle name="Comma 24 4 11" xfId="15883" xr:uid="{26C11E76-B639-4667-900F-14E05D8097AA}"/>
    <cellStyle name="Comma 24 4 2" xfId="994" xr:uid="{523DBA46-C640-431B-B57A-B0BE4AAE4100}"/>
    <cellStyle name="Comma 24 4 2 2" xfId="4697" xr:uid="{EB81AF5A-7DE4-42FE-B042-FE35C610C8F2}"/>
    <cellStyle name="Comma 24 4 2 2 2" xfId="15886" xr:uid="{4D620395-220E-47EF-A553-892AEACCAAD7}"/>
    <cellStyle name="Comma 24 4 2 2 2 2" xfId="38210" xr:uid="{9FCA52A9-79BD-4826-96FA-234559EB267A}"/>
    <cellStyle name="Comma 24 4 2 2 3" xfId="15887" xr:uid="{17E1A6B7-8CAF-4602-B5E9-B9A995501E6C}"/>
    <cellStyle name="Comma 24 4 2 2 3 2" xfId="38211" xr:uid="{AF446B7C-56B1-4EB6-B95C-BF45C456A4BA}"/>
    <cellStyle name="Comma 24 4 2 2 4" xfId="15888" xr:uid="{2E51D0F4-B7BA-4CF2-9205-50EF2B936945}"/>
    <cellStyle name="Comma 24 4 2 2 4 2" xfId="38212" xr:uid="{16804978-A271-472D-A007-D75355B5E19C}"/>
    <cellStyle name="Comma 24 4 2 2 5" xfId="15889" xr:uid="{D9BCDBA9-8E54-49C7-B565-60D650A62DB9}"/>
    <cellStyle name="Comma 24 4 2 2 5 2" xfId="38213" xr:uid="{E2CD5503-86BB-4DA4-B633-421B84932F68}"/>
    <cellStyle name="Comma 24 4 2 2 6" xfId="54784" xr:uid="{987A18F9-4BE7-4FD7-B161-10ED925CA56B}"/>
    <cellStyle name="Comma 24 4 2 2 7" xfId="38209" xr:uid="{377F58C0-AA04-4A2F-BF39-9C2AE36190A8}"/>
    <cellStyle name="Comma 24 4 2 2 8" xfId="15885" xr:uid="{9ABBC9B7-7EAB-43A0-8C78-A64ABA29C689}"/>
    <cellStyle name="Comma 24 4 2 3" xfId="3032" xr:uid="{245F7548-DEEB-41C5-98EF-AC649E34E971}"/>
    <cellStyle name="Comma 24 4 2 3 2" xfId="15891" xr:uid="{8B20B7CC-F9FA-466E-BBF5-AE63E3F976FF}"/>
    <cellStyle name="Comma 24 4 2 3 2 2" xfId="38215" xr:uid="{05A5AB8E-432B-4F51-96E0-CD8402A0E74F}"/>
    <cellStyle name="Comma 24 4 2 3 3" xfId="15892" xr:uid="{D9738176-03DF-457D-BA8F-AED3D7E60F70}"/>
    <cellStyle name="Comma 24 4 2 3 3 2" xfId="38216" xr:uid="{09676B8C-90E2-4649-BEE2-DD8F37235F86}"/>
    <cellStyle name="Comma 24 4 2 3 4" xfId="15893" xr:uid="{3E7B2BB6-91AE-4A6D-BD7C-128CBE0BACB4}"/>
    <cellStyle name="Comma 24 4 2 3 4 2" xfId="38217" xr:uid="{B7454B66-15D0-478C-93C2-A867BBDD113A}"/>
    <cellStyle name="Comma 24 4 2 3 5" xfId="53119" xr:uid="{1F538F4A-0E27-4C94-B089-81A623E2D82C}"/>
    <cellStyle name="Comma 24 4 2 3 6" xfId="38214" xr:uid="{D0153A60-7722-437A-8D1A-9F3613B09F56}"/>
    <cellStyle name="Comma 24 4 2 3 7" xfId="15890" xr:uid="{285441B2-3F3D-4BBA-BE8F-FFF7DEA568AF}"/>
    <cellStyle name="Comma 24 4 2 4" xfId="15894" xr:uid="{8C3A7357-DA74-4ABA-89B6-D475FB8C13F7}"/>
    <cellStyle name="Comma 24 4 2 4 2" xfId="38218" xr:uid="{B4638E5D-77F4-4EA3-9C2A-62700BDED6CB}"/>
    <cellStyle name="Comma 24 4 2 5" xfId="15895" xr:uid="{88402903-AF44-49DB-B3F9-1D1EE3096880}"/>
    <cellStyle name="Comma 24 4 2 5 2" xfId="38219" xr:uid="{07558A4B-E772-473D-B5BF-BE75D38715B7}"/>
    <cellStyle name="Comma 24 4 2 6" xfId="51086" xr:uid="{F00F686D-3FE6-4414-8B86-0C1E9593A1DF}"/>
    <cellStyle name="Comma 24 4 2 7" xfId="38208" xr:uid="{FC048E35-A19C-4125-AA32-F995AFAFF293}"/>
    <cellStyle name="Comma 24 4 2 8" xfId="15884" xr:uid="{690D56B4-9A79-4508-8480-5687A6DBC4B9}"/>
    <cellStyle name="Comma 24 4 3" xfId="1488" xr:uid="{36E84210-0468-4334-8FE1-F73E06545017}"/>
    <cellStyle name="Comma 24 4 3 2" xfId="5130" xr:uid="{72DFD0BE-A21A-4182-83C8-16C3579AC793}"/>
    <cellStyle name="Comma 24 4 3 2 2" xfId="15898" xr:uid="{AAD3F8C3-07AB-41A9-8134-886E62C83998}"/>
    <cellStyle name="Comma 24 4 3 2 2 2" xfId="38222" xr:uid="{21534D4F-1168-4F3A-9FC9-53D310F267A9}"/>
    <cellStyle name="Comma 24 4 3 2 3" xfId="15899" xr:uid="{8F44D8AB-350C-4008-B5B8-13967508F075}"/>
    <cellStyle name="Comma 24 4 3 2 3 2" xfId="38223" xr:uid="{011D46BF-2293-428E-8CDD-457385C9CD16}"/>
    <cellStyle name="Comma 24 4 3 2 4" xfId="15900" xr:uid="{B466D8F1-5948-43CB-9A65-54A0D4A70877}"/>
    <cellStyle name="Comma 24 4 3 2 4 2" xfId="38224" xr:uid="{27F7754A-AC66-47BB-82C7-F535489E5728}"/>
    <cellStyle name="Comma 24 4 3 2 5" xfId="15901" xr:uid="{CE11950D-1CB9-4338-AA45-96E095501692}"/>
    <cellStyle name="Comma 24 4 3 2 5 2" xfId="38225" xr:uid="{4CD0D64A-4DCB-44DD-BE53-94C83C6F7D8F}"/>
    <cellStyle name="Comma 24 4 3 2 6" xfId="55217" xr:uid="{5F03A8FF-A66C-412D-A560-7EC2C05E0B63}"/>
    <cellStyle name="Comma 24 4 3 2 7" xfId="38221" xr:uid="{A142258D-4873-4548-9664-5565A6EA9E0E}"/>
    <cellStyle name="Comma 24 4 3 2 8" xfId="15897" xr:uid="{4DA1BEDF-7799-4D50-B67C-371ED3573BFC}"/>
    <cellStyle name="Comma 24 4 3 3" xfId="2535" xr:uid="{B756B27E-E52D-461E-A6F6-47FF8DD59EDE}"/>
    <cellStyle name="Comma 24 4 3 3 2" xfId="15903" xr:uid="{7A778008-E875-49D9-8BC9-D03B27064344}"/>
    <cellStyle name="Comma 24 4 3 3 2 2" xfId="38227" xr:uid="{787592DE-381B-4742-9382-2294547FD6E0}"/>
    <cellStyle name="Comma 24 4 3 3 3" xfId="15904" xr:uid="{F5E9E55B-6E85-4C5F-BADB-E8CD589B8CBB}"/>
    <cellStyle name="Comma 24 4 3 3 3 2" xfId="38228" xr:uid="{380A137C-1EED-404C-AC8F-3617913A455A}"/>
    <cellStyle name="Comma 24 4 3 3 4" xfId="15905" xr:uid="{D278D2C4-0985-48F8-82AD-8ADCBD6D46CE}"/>
    <cellStyle name="Comma 24 4 3 3 4 2" xfId="38229" xr:uid="{E6029152-69D6-40C9-826A-5BF3E9401F1D}"/>
    <cellStyle name="Comma 24 4 3 3 5" xfId="52623" xr:uid="{22498BA9-90EC-4F30-9AAE-A913F8AA7330}"/>
    <cellStyle name="Comma 24 4 3 3 6" xfId="38226" xr:uid="{EC025FBE-447D-4227-89DF-7CC45BDE3354}"/>
    <cellStyle name="Comma 24 4 3 3 7" xfId="15902" xr:uid="{8001CFDE-CB8B-4ABE-B76D-B71704848D22}"/>
    <cellStyle name="Comma 24 4 3 4" xfId="15906" xr:uid="{37B73128-B38D-4C9A-AA3D-E7F4E76069FC}"/>
    <cellStyle name="Comma 24 4 3 4 2" xfId="38230" xr:uid="{05749E7E-1928-4787-80BD-0E790F36E48D}"/>
    <cellStyle name="Comma 24 4 3 5" xfId="15907" xr:uid="{23DD4A11-08E7-4BC2-A4DB-51E58A694905}"/>
    <cellStyle name="Comma 24 4 3 5 2" xfId="38231" xr:uid="{4BEF2871-4882-47A6-99A7-E6334C193CC8}"/>
    <cellStyle name="Comma 24 4 3 6" xfId="51580" xr:uid="{8B9E65A0-D437-4309-8F7C-F0195437397D}"/>
    <cellStyle name="Comma 24 4 3 7" xfId="38220" xr:uid="{E770F7A3-0899-4F79-9E4B-8DD4690CCA80}"/>
    <cellStyle name="Comma 24 4 3 8" xfId="15896" xr:uid="{A1E53531-3250-4CF7-B69D-D19676E21F43}"/>
    <cellStyle name="Comma 24 4 4" xfId="3527" xr:uid="{D6ADB63F-89BD-459D-84A4-0363A22E85A4}"/>
    <cellStyle name="Comma 24 4 4 2" xfId="5498" xr:uid="{08826FF5-4CFC-4E83-BFCE-7E539BFAB248}"/>
    <cellStyle name="Comma 24 4 4 2 2" xfId="15910" xr:uid="{492B18EE-2560-4BA5-BB25-A0CC7A34002F}"/>
    <cellStyle name="Comma 24 4 4 2 2 2" xfId="38234" xr:uid="{1CFBE36C-9E1C-4DB5-9E32-B60604641AE4}"/>
    <cellStyle name="Comma 24 4 4 2 3" xfId="15911" xr:uid="{822EDF48-E412-453A-8D22-9ACCB426EF24}"/>
    <cellStyle name="Comma 24 4 4 2 3 2" xfId="38235" xr:uid="{85177305-6340-4B5B-9C4E-F41DC2B5F646}"/>
    <cellStyle name="Comma 24 4 4 2 4" xfId="15912" xr:uid="{EA0B124E-0165-4548-90C6-11E145217DFF}"/>
    <cellStyle name="Comma 24 4 4 2 4 2" xfId="38236" xr:uid="{25FD1CEC-5AAC-444D-AB5A-A8AFB6FE8836}"/>
    <cellStyle name="Comma 24 4 4 2 5" xfId="15913" xr:uid="{9F60981E-D0DD-475A-9036-E591DF628425}"/>
    <cellStyle name="Comma 24 4 4 2 5 2" xfId="38237" xr:uid="{2114425D-DBBC-4BF0-9E7A-F77D390E69C3}"/>
    <cellStyle name="Comma 24 4 4 2 6" xfId="55585" xr:uid="{9E052765-DB7B-4EC5-84AD-3BCF33A91F90}"/>
    <cellStyle name="Comma 24 4 4 2 7" xfId="38233" xr:uid="{7C887A4E-E08C-4A70-867D-221E597FC0C1}"/>
    <cellStyle name="Comma 24 4 4 2 8" xfId="15909" xr:uid="{1759DC8A-AEA4-4C35-ADB4-7BFFD943DC28}"/>
    <cellStyle name="Comma 24 4 4 3" xfId="15914" xr:uid="{47BF2856-F951-4894-BACD-5C1883521CFE}"/>
    <cellStyle name="Comma 24 4 4 3 2" xfId="38238" xr:uid="{4A5083FA-F72A-44BC-9374-1B9D24BB4A77}"/>
    <cellStyle name="Comma 24 4 4 4" xfId="15915" xr:uid="{500DECA1-657F-4D64-B6AE-CB3B7FA52376}"/>
    <cellStyle name="Comma 24 4 4 4 2" xfId="38239" xr:uid="{41146546-DAF5-4CFD-8DA1-237399208C31}"/>
    <cellStyle name="Comma 24 4 4 5" xfId="15916" xr:uid="{5C9DA6F5-B7E3-44FF-9761-FCB628490D48}"/>
    <cellStyle name="Comma 24 4 4 5 2" xfId="38240" xr:uid="{70F58D38-80C7-4026-87FE-E0A1F45D0328}"/>
    <cellStyle name="Comma 24 4 4 6" xfId="15917" xr:uid="{C143A8AA-93D8-49A9-85E3-91C3AB4151E1}"/>
    <cellStyle name="Comma 24 4 4 6 2" xfId="38241" xr:uid="{D127EDD6-FBEF-4BAA-A417-265CA746F22D}"/>
    <cellStyle name="Comma 24 4 4 7" xfId="53614" xr:uid="{79ABD07A-D6B6-4E42-90B7-09A718430B5D}"/>
    <cellStyle name="Comma 24 4 4 8" xfId="38232" xr:uid="{03693249-46FD-40FE-92E3-69233BCC3E81}"/>
    <cellStyle name="Comma 24 4 4 9" xfId="15908" xr:uid="{2F43421A-9DBD-45BE-AECE-ED72A3AFC4E4}"/>
    <cellStyle name="Comma 24 4 5" xfId="4200" xr:uid="{77267A8C-172B-4775-8ACE-2838A273E082}"/>
    <cellStyle name="Comma 24 4 5 2" xfId="15919" xr:uid="{5A849FBD-0A14-472B-9148-B7BD90297634}"/>
    <cellStyle name="Comma 24 4 5 2 2" xfId="38243" xr:uid="{9CEF0159-9194-43B9-B906-F6297077D5F9}"/>
    <cellStyle name="Comma 24 4 5 3" xfId="15920" xr:uid="{E6AE5732-2F29-470F-B929-3A69B9F06D97}"/>
    <cellStyle name="Comma 24 4 5 3 2" xfId="38244" xr:uid="{6771229E-E02C-4324-920B-AC0B1196288B}"/>
    <cellStyle name="Comma 24 4 5 4" xfId="15921" xr:uid="{CAE29D03-CC32-410A-8B34-7CAF72C99D58}"/>
    <cellStyle name="Comma 24 4 5 4 2" xfId="38245" xr:uid="{FC0E22D5-139F-41A5-AC28-023DA348ABE5}"/>
    <cellStyle name="Comma 24 4 5 5" xfId="15922" xr:uid="{CCB37FE7-D48D-4901-B3E6-D6A6B7F04C80}"/>
    <cellStyle name="Comma 24 4 5 5 2" xfId="38246" xr:uid="{5CB64C65-5A0D-44A0-B296-5B4183463AF8}"/>
    <cellStyle name="Comma 24 4 5 6" xfId="54287" xr:uid="{5901FF51-846D-487B-B4BF-507E92F402B7}"/>
    <cellStyle name="Comma 24 4 5 7" xfId="38242" xr:uid="{E24A16F2-033D-4A9B-8F17-9801EEA9339E}"/>
    <cellStyle name="Comma 24 4 5 8" xfId="15918" xr:uid="{DC8EF8B6-188C-445C-AFD8-7E3C00ADFCF4}"/>
    <cellStyle name="Comma 24 4 6" xfId="2014" xr:uid="{43ECC380-BD92-4564-9188-049794543066}"/>
    <cellStyle name="Comma 24 4 6 2" xfId="15924" xr:uid="{CCA8878A-44CE-4BDA-BDDC-C9411D04F384}"/>
    <cellStyle name="Comma 24 4 6 2 2" xfId="38248" xr:uid="{9E270FAA-DB09-492A-916D-D94A8E7CA17B}"/>
    <cellStyle name="Comma 24 4 6 3" xfId="15925" xr:uid="{55D92D8D-95C3-422A-A86C-F9E8818AB9B5}"/>
    <cellStyle name="Comma 24 4 6 3 2" xfId="38249" xr:uid="{73CCD79F-5EA9-40EE-BF0D-D964E1FF23C6}"/>
    <cellStyle name="Comma 24 4 6 4" xfId="15926" xr:uid="{53E10DE5-7C99-49F1-826C-9ABE34B82B41}"/>
    <cellStyle name="Comma 24 4 6 4 2" xfId="38250" xr:uid="{A5ECF4C5-83E7-46E8-B720-4782222580EC}"/>
    <cellStyle name="Comma 24 4 6 5" xfId="52103" xr:uid="{0BBC5C72-60B0-49FF-95F4-6A1EB122867D}"/>
    <cellStyle name="Comma 24 4 6 6" xfId="38247" xr:uid="{C0D25762-D544-4121-B76D-331586695EC1}"/>
    <cellStyle name="Comma 24 4 6 7" xfId="15923" xr:uid="{A5261E93-C4C7-41E2-8C17-4A7426FE11ED}"/>
    <cellStyle name="Comma 24 4 7" xfId="15927" xr:uid="{D58EDA74-3A42-4DA1-9C68-1D1DA36969B2}"/>
    <cellStyle name="Comma 24 4 7 2" xfId="38251" xr:uid="{E72D076A-456A-44B4-A3D3-1E58705857ED}"/>
    <cellStyle name="Comma 24 4 8" xfId="15928" xr:uid="{2CA4E102-A23F-4710-98F6-79B45812CD83}"/>
    <cellStyle name="Comma 24 4 8 2" xfId="38252" xr:uid="{64D319EC-DC8B-4AE1-AC20-99F5E6F6C7C4}"/>
    <cellStyle name="Comma 24 4 9" xfId="50583" xr:uid="{032FEC6D-58C4-4C87-B09B-13D3F96B2DC4}"/>
    <cellStyle name="Comma 24 5" xfId="746" xr:uid="{27CE74F9-7204-4CB4-B07A-7C71CA54F3B0}"/>
    <cellStyle name="Comma 24 5 2" xfId="4449" xr:uid="{5EFDE65F-3DD9-4D43-971C-FF4E4B1AC7B1}"/>
    <cellStyle name="Comma 24 5 2 2" xfId="15931" xr:uid="{EC029E99-7207-47C1-B4F5-5AFF5330455B}"/>
    <cellStyle name="Comma 24 5 2 2 2" xfId="38255" xr:uid="{4B0DA879-00FF-451A-AE72-DB01E003AF0A}"/>
    <cellStyle name="Comma 24 5 2 3" xfId="15932" xr:uid="{ED47B553-E5D3-42B5-A28B-3F9EE4A95709}"/>
    <cellStyle name="Comma 24 5 2 3 2" xfId="38256" xr:uid="{B728F8E7-804A-4596-8209-53AFF95159CA}"/>
    <cellStyle name="Comma 24 5 2 4" xfId="15933" xr:uid="{1120D501-A03F-41DC-8852-73F56C63D8F1}"/>
    <cellStyle name="Comma 24 5 2 4 2" xfId="38257" xr:uid="{29590CE2-9393-430B-A710-DEBC4C680635}"/>
    <cellStyle name="Comma 24 5 2 5" xfId="15934" xr:uid="{177917D0-8641-4ACF-8623-78AD08CE0E58}"/>
    <cellStyle name="Comma 24 5 2 5 2" xfId="38258" xr:uid="{9AC8C79E-BB8C-4F4E-BEE2-F81326E45990}"/>
    <cellStyle name="Comma 24 5 2 6" xfId="54536" xr:uid="{E65C1B3F-9358-4428-847B-660B63D1A89E}"/>
    <cellStyle name="Comma 24 5 2 7" xfId="38254" xr:uid="{A8BC6332-94FA-42F0-9BE2-989AD8D4B5ED}"/>
    <cellStyle name="Comma 24 5 2 8" xfId="15930" xr:uid="{22A958A8-9046-4639-8A1E-AB8E048D8101}"/>
    <cellStyle name="Comma 24 5 3" xfId="2784" xr:uid="{FDB2290E-F358-4457-8A0C-11591ED9240F}"/>
    <cellStyle name="Comma 24 5 3 2" xfId="15936" xr:uid="{AB975CB5-02AF-4349-BB22-200C91E928F4}"/>
    <cellStyle name="Comma 24 5 3 2 2" xfId="38260" xr:uid="{9AE2225F-ACA9-4BCE-9DFE-3DE236253B0C}"/>
    <cellStyle name="Comma 24 5 3 3" xfId="15937" xr:uid="{F7967871-AA0E-44E9-A441-72B64D4F84DE}"/>
    <cellStyle name="Comma 24 5 3 3 2" xfId="38261" xr:uid="{2CEF3971-967E-4EFF-B2D6-90AC66B78553}"/>
    <cellStyle name="Comma 24 5 3 4" xfId="15938" xr:uid="{9309BFDD-ABBC-4A96-A335-4505EF1A94B1}"/>
    <cellStyle name="Comma 24 5 3 4 2" xfId="38262" xr:uid="{FDB4CBE2-2ED9-47B1-B555-8E1944FD4859}"/>
    <cellStyle name="Comma 24 5 3 5" xfId="52871" xr:uid="{23361003-FA55-4AAF-A729-6F81AE049949}"/>
    <cellStyle name="Comma 24 5 3 6" xfId="38259" xr:uid="{2951344C-8091-42C3-8193-F066D3CDA595}"/>
    <cellStyle name="Comma 24 5 3 7" xfId="15935" xr:uid="{B95F75AC-AC5D-4D1A-A283-9A469698D7C8}"/>
    <cellStyle name="Comma 24 5 4" xfId="15939" xr:uid="{ADDB7395-D979-4526-8CF1-17D5F6E5BEBA}"/>
    <cellStyle name="Comma 24 5 4 2" xfId="38263" xr:uid="{507A60B1-3BD4-4419-8806-27D5E332C670}"/>
    <cellStyle name="Comma 24 5 5" xfId="15940" xr:uid="{18425A52-8E78-4406-9162-8103B987ECAE}"/>
    <cellStyle name="Comma 24 5 5 2" xfId="38264" xr:uid="{218E27B7-79F2-470D-BB1C-DB0FB196714E}"/>
    <cellStyle name="Comma 24 5 6" xfId="50838" xr:uid="{F0206395-2E53-47E9-984E-75EE3AC7DDBC}"/>
    <cellStyle name="Comma 24 5 7" xfId="38253" xr:uid="{99AD2D38-72D2-4821-80E2-94C11A291F02}"/>
    <cellStyle name="Comma 24 5 8" xfId="15929" xr:uid="{F223D431-CF4A-4C14-92C3-26C1C4B2C578}"/>
    <cellStyle name="Comma 24 6" xfId="1241" xr:uid="{1C2F4834-49A3-4200-B901-6FFDAA622753}"/>
    <cellStyle name="Comma 24 6 2" xfId="4947" xr:uid="{F1AB5A11-E555-4E74-8785-ADD11205F966}"/>
    <cellStyle name="Comma 24 6 2 2" xfId="15943" xr:uid="{E00A0572-E41A-4F4F-A49E-77B4468B9DB0}"/>
    <cellStyle name="Comma 24 6 2 2 2" xfId="38267" xr:uid="{BE21878F-EAF4-43C9-A5BE-D8964A347BC4}"/>
    <cellStyle name="Comma 24 6 2 3" xfId="15944" xr:uid="{5E0E60CD-21E6-4903-855A-412C507B3AB6}"/>
    <cellStyle name="Comma 24 6 2 3 2" xfId="38268" xr:uid="{B7A1A149-CE16-4781-9705-8F4230785FB7}"/>
    <cellStyle name="Comma 24 6 2 4" xfId="15945" xr:uid="{73F2B510-5FBD-4EEA-A810-8ACC1953A74F}"/>
    <cellStyle name="Comma 24 6 2 4 2" xfId="38269" xr:uid="{C9B068A2-7AED-4630-89CF-7E1F72C6C64F}"/>
    <cellStyle name="Comma 24 6 2 5" xfId="15946" xr:uid="{C28AA6E5-C7F2-4F02-834E-526356DB841F}"/>
    <cellStyle name="Comma 24 6 2 5 2" xfId="38270" xr:uid="{D251AEA3-43C1-46E6-A4D7-47020150B483}"/>
    <cellStyle name="Comma 24 6 2 6" xfId="55034" xr:uid="{D7F0BED3-3A75-4699-B99B-193062EEA7C8}"/>
    <cellStyle name="Comma 24 6 2 7" xfId="38266" xr:uid="{FDABD005-54E3-43B4-8428-9620A92B0480}"/>
    <cellStyle name="Comma 24 6 2 8" xfId="15942" xr:uid="{27F46DDB-9550-4B95-8584-9189B6DB8DA5}"/>
    <cellStyle name="Comma 24 6 3" xfId="2286" xr:uid="{2AB6EBDF-3B67-4F3A-A9DA-5EC141346C72}"/>
    <cellStyle name="Comma 24 6 3 2" xfId="15948" xr:uid="{7D8D3A2D-B63D-4E2B-B1AF-60B2785E42F9}"/>
    <cellStyle name="Comma 24 6 3 2 2" xfId="38272" xr:uid="{F0B5F47A-23D3-40BF-9330-46BC7AD6C6F9}"/>
    <cellStyle name="Comma 24 6 3 3" xfId="15949" xr:uid="{35E9B961-001E-4D9A-953B-B44489CE0F16}"/>
    <cellStyle name="Comma 24 6 3 3 2" xfId="38273" xr:uid="{87FC6F87-AD13-4819-BCE8-4A702E4D3F70}"/>
    <cellStyle name="Comma 24 6 3 4" xfId="15950" xr:uid="{871B52A0-9738-43B1-BC54-6FD17588213A}"/>
    <cellStyle name="Comma 24 6 3 4 2" xfId="38274" xr:uid="{259EB279-4A3C-45E7-B6A7-2E352BBD75E3}"/>
    <cellStyle name="Comma 24 6 3 5" xfId="52374" xr:uid="{7E08E32A-A327-4B70-B400-796B74A50D5A}"/>
    <cellStyle name="Comma 24 6 3 6" xfId="38271" xr:uid="{042EE2C6-28CA-4FE8-A294-4B01E216F619}"/>
    <cellStyle name="Comma 24 6 3 7" xfId="15947" xr:uid="{066559D9-9E4C-4D40-BE4D-277D126F4393}"/>
    <cellStyle name="Comma 24 6 4" xfId="15951" xr:uid="{3C8B0059-3DE0-40C9-9B51-36F429665DE5}"/>
    <cellStyle name="Comma 24 6 4 2" xfId="38275" xr:uid="{E4D8899E-8004-4949-999B-2EFD176847EA}"/>
    <cellStyle name="Comma 24 6 5" xfId="15952" xr:uid="{D1AF988A-4EE9-499D-8E69-16C36B83C31A}"/>
    <cellStyle name="Comma 24 6 5 2" xfId="38276" xr:uid="{0493D206-3F79-49C9-BBBD-438E43FEB518}"/>
    <cellStyle name="Comma 24 6 6" xfId="51333" xr:uid="{A9A7D34F-BDE2-4275-89D4-AAF20D29A287}"/>
    <cellStyle name="Comma 24 6 7" xfId="38265" xr:uid="{40ECADDF-9086-49BD-BB40-0870272DB5B0}"/>
    <cellStyle name="Comma 24 6 8" xfId="15941" xr:uid="{6EF4623D-C0B7-4B26-815E-1861C4C90BD1}"/>
    <cellStyle name="Comma 24 7" xfId="3278" xr:uid="{00242A18-AB98-4B63-9707-D7B926B75795}"/>
    <cellStyle name="Comma 24 7 2" xfId="5314" xr:uid="{7CC7491D-2E96-4F56-A447-B730ED702035}"/>
    <cellStyle name="Comma 24 7 2 2" xfId="15955" xr:uid="{BB82D52E-B20B-4D34-98BE-6662CF142005}"/>
    <cellStyle name="Comma 24 7 2 2 2" xfId="38279" xr:uid="{35E51286-4A1E-41F0-A484-39E408DE5A13}"/>
    <cellStyle name="Comma 24 7 2 3" xfId="15956" xr:uid="{CDE892B4-1115-4AD6-8B09-7E72E930C866}"/>
    <cellStyle name="Comma 24 7 2 3 2" xfId="38280" xr:uid="{417D7419-7A19-4221-879F-EE9EF4034CD9}"/>
    <cellStyle name="Comma 24 7 2 4" xfId="15957" xr:uid="{10CEBD9F-A219-4355-B593-7B315EC0284A}"/>
    <cellStyle name="Comma 24 7 2 4 2" xfId="38281" xr:uid="{88505359-1DC7-4400-929C-161955507E19}"/>
    <cellStyle name="Comma 24 7 2 5" xfId="15958" xr:uid="{E2AE202C-4339-4E37-809D-08A3C90D0B63}"/>
    <cellStyle name="Comma 24 7 2 5 2" xfId="38282" xr:uid="{83DF9E24-EC98-4A0F-B4FA-924C69E7156F}"/>
    <cellStyle name="Comma 24 7 2 6" xfId="55401" xr:uid="{CB9FE86D-CE59-421A-B480-120E02AFE548}"/>
    <cellStyle name="Comma 24 7 2 7" xfId="38278" xr:uid="{DAAF0205-68B0-4247-BFD7-A95242C5987B}"/>
    <cellStyle name="Comma 24 7 2 8" xfId="15954" xr:uid="{68E3B0F6-143F-4EA6-94D1-137C4AD5CF52}"/>
    <cellStyle name="Comma 24 7 3" xfId="15959" xr:uid="{EB1BAFC4-B891-49DB-BCC4-3FEA8F3C838D}"/>
    <cellStyle name="Comma 24 7 3 2" xfId="38283" xr:uid="{C8FCAA07-E00B-40A4-BBCE-A03C53C32BD9}"/>
    <cellStyle name="Comma 24 7 4" xfId="15960" xr:uid="{2FF2F582-9C35-4B63-9B3A-212C7D18B2A7}"/>
    <cellStyle name="Comma 24 7 4 2" xfId="38284" xr:uid="{71D3E5B8-0C1A-4E39-8068-6FA49E83C659}"/>
    <cellStyle name="Comma 24 7 5" xfId="15961" xr:uid="{3D20961D-7435-44DB-976A-6920E4D54C4E}"/>
    <cellStyle name="Comma 24 7 5 2" xfId="38285" xr:uid="{BF8C85D1-DF7F-4ACA-B107-9D7F3840808A}"/>
    <cellStyle name="Comma 24 7 6" xfId="15962" xr:uid="{AB025BF4-84EF-44CA-9CB2-9BD19E78C98B}"/>
    <cellStyle name="Comma 24 7 6 2" xfId="38286" xr:uid="{BED9F863-EE72-447D-A4EE-FAC2FB1E35F3}"/>
    <cellStyle name="Comma 24 7 7" xfId="53365" xr:uid="{14A1DCFD-3452-4FDB-9A6B-BEB0978114B5}"/>
    <cellStyle name="Comma 24 7 8" xfId="38277" xr:uid="{53BFA611-38C5-4EB4-97E4-C99BAFE52A1D}"/>
    <cellStyle name="Comma 24 7 9" xfId="15953" xr:uid="{82B8F88D-3C7C-4B0C-9CC6-FBCA6DBBF637}"/>
    <cellStyle name="Comma 24 8" xfId="3850" xr:uid="{AB9C62D5-282D-4670-AC1C-FD8C114B8D8A}"/>
    <cellStyle name="Comma 24 8 2" xfId="15964" xr:uid="{4ECFB167-53FC-4D56-9A34-B19DD1A9764F}"/>
    <cellStyle name="Comma 24 8 2 2" xfId="38288" xr:uid="{AF485D6B-453B-4862-B0C9-9E53FA57FDF5}"/>
    <cellStyle name="Comma 24 8 3" xfId="15965" xr:uid="{AC9332B2-B5AC-4929-B715-990788B72368}"/>
    <cellStyle name="Comma 24 8 3 2" xfId="38289" xr:uid="{6396A64A-FFAB-4959-A1A3-C76E6BAC5766}"/>
    <cellStyle name="Comma 24 8 4" xfId="15966" xr:uid="{8B7A3ACD-0380-4F7F-9FD5-0A8A52E198A4}"/>
    <cellStyle name="Comma 24 8 4 2" xfId="38290" xr:uid="{45A3258E-CCE8-49CF-A4C1-A14B78E9B211}"/>
    <cellStyle name="Comma 24 8 5" xfId="15967" xr:uid="{A6130699-D608-45DB-BD23-ECDCD54EA7B8}"/>
    <cellStyle name="Comma 24 8 5 2" xfId="38291" xr:uid="{6D4040A0-E1B3-4F61-B10A-1EA0EDC1A66F}"/>
    <cellStyle name="Comma 24 8 6" xfId="53937" xr:uid="{CB3BDB71-7A74-45C0-A1E4-041FCAD77ECA}"/>
    <cellStyle name="Comma 24 8 7" xfId="38287" xr:uid="{2D005DA0-12E8-4F14-951D-E3AF58E265F0}"/>
    <cellStyle name="Comma 24 8 8" xfId="15963" xr:uid="{7B280112-64AB-4B47-BEDD-2B18A79F58A5}"/>
    <cellStyle name="Comma 24 9" xfId="1766" xr:uid="{49E354AD-620C-4D6D-AC51-D04A762A6D3A}"/>
    <cellStyle name="Comma 24 9 2" xfId="15969" xr:uid="{0D6476CA-3322-4E7B-A76D-F620AEEA72C0}"/>
    <cellStyle name="Comma 24 9 2 2" xfId="38293" xr:uid="{046CDF1F-1778-4F88-815D-CB2C52A30CC9}"/>
    <cellStyle name="Comma 24 9 3" xfId="15970" xr:uid="{1551F59D-B3D7-44C0-BCF3-B825BBE7510B}"/>
    <cellStyle name="Comma 24 9 3 2" xfId="38294" xr:uid="{DE0D6F83-898C-406B-8895-0DA772BDAE8C}"/>
    <cellStyle name="Comma 24 9 4" xfId="15971" xr:uid="{9B6A7433-B293-4E6B-83E0-97E7C106F6F6}"/>
    <cellStyle name="Comma 24 9 4 2" xfId="38295" xr:uid="{1284BA21-B819-455C-8E6D-111D4308E6A2}"/>
    <cellStyle name="Comma 24 9 5" xfId="51855" xr:uid="{A4A25437-27F4-4732-A761-BB7DCF09218A}"/>
    <cellStyle name="Comma 24 9 6" xfId="38292" xr:uid="{5A6BA49C-666F-4B8F-ACD8-7B3E5E34E70E}"/>
    <cellStyle name="Comma 24 9 7" xfId="15968" xr:uid="{CA431768-1404-4860-A4A9-ABD72D3ADE71}"/>
    <cellStyle name="Comma 25" xfId="133" xr:uid="{613BE787-803C-4214-9B06-884383C63DE3}"/>
    <cellStyle name="Comma 25 10" xfId="15973" xr:uid="{891D3BA0-461F-43D6-A274-F5A03E6C2C3D}"/>
    <cellStyle name="Comma 25 10 2" xfId="38297" xr:uid="{62B1772B-E0EE-44B5-AE3E-610DD7DDCC05}"/>
    <cellStyle name="Comma 25 11" xfId="15974" xr:uid="{DE41C292-3E86-4D41-B5A9-C894DD0E2947}"/>
    <cellStyle name="Comma 25 11 2" xfId="38298" xr:uid="{F2447EFC-DF17-4672-B075-1241B951A800}"/>
    <cellStyle name="Comma 25 12" xfId="50231" xr:uid="{083F383B-E525-4AB3-AFA9-009B19645B1E}"/>
    <cellStyle name="Comma 25 13" xfId="38296" xr:uid="{CE6CAD12-2D48-4610-AA45-E3588762D2E6}"/>
    <cellStyle name="Comma 25 14" xfId="15972" xr:uid="{7439174B-9658-490F-9AE4-BD54630AB3AB}"/>
    <cellStyle name="Comma 25 2" xfId="238" xr:uid="{12DE0DBB-E3A6-488E-AA5C-86AA2607DA68}"/>
    <cellStyle name="Comma 25 2 10" xfId="15976" xr:uid="{C48E2F7E-08FD-4ACF-907B-CE10D9378646}"/>
    <cellStyle name="Comma 25 2 10 2" xfId="38300" xr:uid="{9E72944B-6AD6-45AD-A75B-B775FFD39B79}"/>
    <cellStyle name="Comma 25 2 11" xfId="50334" xr:uid="{FDAC0920-58EA-4050-9070-3923829B626F}"/>
    <cellStyle name="Comma 25 2 12" xfId="38299" xr:uid="{B02538E9-B0F8-44E8-B997-ABF6A2F143B8}"/>
    <cellStyle name="Comma 25 2 13" xfId="15975" xr:uid="{923B022F-DB1A-4FEB-9C12-7FD51BB6EFC1}"/>
    <cellStyle name="Comma 25 2 2" xfId="423" xr:uid="{D4474BB5-830D-4FCA-8C3B-D6CA070749A4}"/>
    <cellStyle name="Comma 25 2 2 10" xfId="50519" xr:uid="{F3C8AC2D-87D7-446B-A8D6-4A49B07DFE4C}"/>
    <cellStyle name="Comma 25 2 2 11" xfId="38301" xr:uid="{34E13C35-F219-4AA5-B7B2-0F98C71582D6}"/>
    <cellStyle name="Comma 25 2 2 12" xfId="15977" xr:uid="{86B297BC-27F1-4F32-9A9D-4619E3C6B308}"/>
    <cellStyle name="Comma 25 2 2 2" xfId="683" xr:uid="{4814D742-C99A-435D-9398-FB5FDDB39750}"/>
    <cellStyle name="Comma 25 2 2 2 10" xfId="38302" xr:uid="{BEEA7577-20AA-48D2-985C-2B7FCFB51342}"/>
    <cellStyle name="Comma 25 2 2 2 11" xfId="15978" xr:uid="{B4B0C6D5-52B3-431F-84DA-EB55C72929E9}"/>
    <cellStyle name="Comma 25 2 2 2 2" xfId="1188" xr:uid="{34E48491-69B7-4E09-A08B-E5ECD838CB02}"/>
    <cellStyle name="Comma 25 2 2 2 2 2" xfId="4891" xr:uid="{E062D8E1-5680-42D0-92B8-FFDEB3FEBE9A}"/>
    <cellStyle name="Comma 25 2 2 2 2 2 2" xfId="15981" xr:uid="{8B7E324E-D60B-45B2-9286-62DEB147970E}"/>
    <cellStyle name="Comma 25 2 2 2 2 2 2 2" xfId="38305" xr:uid="{77A5D71E-496B-40DC-8586-46CD32252997}"/>
    <cellStyle name="Comma 25 2 2 2 2 2 3" xfId="15982" xr:uid="{2F28BB60-3223-4E04-A934-DD27E8E24237}"/>
    <cellStyle name="Comma 25 2 2 2 2 2 3 2" xfId="38306" xr:uid="{44162CE1-18AB-4B97-BC9D-FEA0BB674D86}"/>
    <cellStyle name="Comma 25 2 2 2 2 2 4" xfId="15983" xr:uid="{04E02ED4-6DB7-4972-9F87-B45DF26D802D}"/>
    <cellStyle name="Comma 25 2 2 2 2 2 4 2" xfId="38307" xr:uid="{C41EFC1D-E390-4D22-8310-0A83327123B9}"/>
    <cellStyle name="Comma 25 2 2 2 2 2 5" xfId="15984" xr:uid="{D96B6DB4-C66D-4156-B840-176124B9E69F}"/>
    <cellStyle name="Comma 25 2 2 2 2 2 5 2" xfId="38308" xr:uid="{6D97CE92-D0C4-4AB5-8CDA-D237828594FB}"/>
    <cellStyle name="Comma 25 2 2 2 2 2 6" xfId="54978" xr:uid="{A9AAAB44-9DF4-46CA-8539-152C4230DE03}"/>
    <cellStyle name="Comma 25 2 2 2 2 2 7" xfId="38304" xr:uid="{4BB18770-2001-481E-B5E5-3424CCBF5CC8}"/>
    <cellStyle name="Comma 25 2 2 2 2 2 8" xfId="15980" xr:uid="{C0E1A308-385E-4C4E-9A71-98C08BB0A823}"/>
    <cellStyle name="Comma 25 2 2 2 2 3" xfId="3226" xr:uid="{DB710E77-884B-4646-B77F-CF2540360415}"/>
    <cellStyle name="Comma 25 2 2 2 2 3 2" xfId="15986" xr:uid="{4A9F1A28-8C4D-4B5A-9DA4-EE13CED3AC6B}"/>
    <cellStyle name="Comma 25 2 2 2 2 3 2 2" xfId="38310" xr:uid="{FBE12822-8457-4D94-8884-1A6009E5BB0C}"/>
    <cellStyle name="Comma 25 2 2 2 2 3 3" xfId="15987" xr:uid="{B79C0321-37C4-45B0-8C57-6A9DD2BE9BD2}"/>
    <cellStyle name="Comma 25 2 2 2 2 3 3 2" xfId="38311" xr:uid="{FD5A2D24-C775-4112-9627-027BA34E476D}"/>
    <cellStyle name="Comma 25 2 2 2 2 3 4" xfId="15988" xr:uid="{D8D4621F-768B-44CC-A28B-40B7D6D4FD90}"/>
    <cellStyle name="Comma 25 2 2 2 2 3 4 2" xfId="38312" xr:uid="{754FEC18-1073-4BF6-9943-BC1D91534232}"/>
    <cellStyle name="Comma 25 2 2 2 2 3 5" xfId="53313" xr:uid="{37E61F59-DE48-44F0-AADF-62B4489F3F50}"/>
    <cellStyle name="Comma 25 2 2 2 2 3 6" xfId="38309" xr:uid="{D3863E85-7731-4173-BBF1-E6836C452137}"/>
    <cellStyle name="Comma 25 2 2 2 2 3 7" xfId="15985" xr:uid="{743BFCDB-E77D-4D4F-891F-521E740BCB95}"/>
    <cellStyle name="Comma 25 2 2 2 2 4" xfId="15989" xr:uid="{27B97442-FDCD-48E1-90C6-1E45D20DBC3F}"/>
    <cellStyle name="Comma 25 2 2 2 2 4 2" xfId="38313" xr:uid="{B7971084-2B97-429D-ADCB-D4DA84D54E1C}"/>
    <cellStyle name="Comma 25 2 2 2 2 5" xfId="15990" xr:uid="{904F3343-493F-42F2-87F2-2B5D8C7192C5}"/>
    <cellStyle name="Comma 25 2 2 2 2 5 2" xfId="38314" xr:uid="{8945BD22-97F2-4B4D-BC17-7E76C29452C0}"/>
    <cellStyle name="Comma 25 2 2 2 2 6" xfId="51280" xr:uid="{417295D6-2AC9-4CBA-9C25-8CF3B001277E}"/>
    <cellStyle name="Comma 25 2 2 2 2 7" xfId="38303" xr:uid="{8B964767-CC5A-4DA2-9233-ABF91BD4CCA5}"/>
    <cellStyle name="Comma 25 2 2 2 2 8" xfId="15979" xr:uid="{B90B4967-920B-48E1-9258-7191AF206B5A}"/>
    <cellStyle name="Comma 25 2 2 2 3" xfId="1682" xr:uid="{29CD8802-678C-4928-A727-7FA156CCD58E}"/>
    <cellStyle name="Comma 25 2 2 2 3 2" xfId="5269" xr:uid="{96AC2447-FA05-4E97-917D-01B98DF5A0C5}"/>
    <cellStyle name="Comma 25 2 2 2 3 2 2" xfId="15993" xr:uid="{1BC8C81B-45C3-48DD-A618-522AA9FA9E06}"/>
    <cellStyle name="Comma 25 2 2 2 3 2 2 2" xfId="38317" xr:uid="{B8C1C8E8-7175-4D4E-9572-AC84531B51DE}"/>
    <cellStyle name="Comma 25 2 2 2 3 2 3" xfId="15994" xr:uid="{58F2D11C-242F-4E35-A846-159FC1727667}"/>
    <cellStyle name="Comma 25 2 2 2 3 2 3 2" xfId="38318" xr:uid="{B4C61297-F048-4EF8-8F8F-5A82F582158F}"/>
    <cellStyle name="Comma 25 2 2 2 3 2 4" xfId="15995" xr:uid="{E639CBB8-B04A-4DF1-AEE5-C883E4165660}"/>
    <cellStyle name="Comma 25 2 2 2 3 2 4 2" xfId="38319" xr:uid="{84C94BE9-5BFE-437D-9A0F-EFA54E5365E1}"/>
    <cellStyle name="Comma 25 2 2 2 3 2 5" xfId="15996" xr:uid="{C23DE9CA-D285-4852-BC83-BA7FDC431EA6}"/>
    <cellStyle name="Comma 25 2 2 2 3 2 5 2" xfId="38320" xr:uid="{E3A1485E-5E51-425B-B6CB-FB31997FE1B0}"/>
    <cellStyle name="Comma 25 2 2 2 3 2 6" xfId="55356" xr:uid="{4B58FBE4-D60E-4060-A1EC-99BFEC29032F}"/>
    <cellStyle name="Comma 25 2 2 2 3 2 7" xfId="38316" xr:uid="{560FD93E-8EC2-4B1A-B271-47302B679E29}"/>
    <cellStyle name="Comma 25 2 2 2 3 2 8" xfId="15992" xr:uid="{74FC2A12-E3D8-442A-9A92-C2154DAD15BB}"/>
    <cellStyle name="Comma 25 2 2 2 3 3" xfId="2729" xr:uid="{AC6F26A0-0EDC-4CC9-9AA7-458CA318F62A}"/>
    <cellStyle name="Comma 25 2 2 2 3 3 2" xfId="15998" xr:uid="{C1A1FD0E-BFCC-45D9-A50C-CDBFF5A67F6C}"/>
    <cellStyle name="Comma 25 2 2 2 3 3 2 2" xfId="38322" xr:uid="{E82BA770-1609-4E7C-ACB4-6C516D05A9C7}"/>
    <cellStyle name="Comma 25 2 2 2 3 3 3" xfId="15999" xr:uid="{DB1054F7-21EC-48E2-9843-FF1BF470294C}"/>
    <cellStyle name="Comma 25 2 2 2 3 3 3 2" xfId="38323" xr:uid="{B2A896F5-6BC4-44A5-867F-D3B38D9B18EE}"/>
    <cellStyle name="Comma 25 2 2 2 3 3 4" xfId="16000" xr:uid="{205CF4E9-B479-4D05-A9CB-B8EA29402022}"/>
    <cellStyle name="Comma 25 2 2 2 3 3 4 2" xfId="38324" xr:uid="{2F3F1115-2082-45FF-BCF7-DC45AA678A5B}"/>
    <cellStyle name="Comma 25 2 2 2 3 3 5" xfId="52817" xr:uid="{2ED22352-31BE-4F90-A0AC-BD6B85AFE318}"/>
    <cellStyle name="Comma 25 2 2 2 3 3 6" xfId="38321" xr:uid="{D490C6EA-A1EF-43E5-8693-9E15FC631128}"/>
    <cellStyle name="Comma 25 2 2 2 3 3 7" xfId="15997" xr:uid="{03FF0460-90CF-4186-BB4E-DBEC488C55AF}"/>
    <cellStyle name="Comma 25 2 2 2 3 4" xfId="16001" xr:uid="{48A1ECF1-670B-4100-A1DB-C2599A500095}"/>
    <cellStyle name="Comma 25 2 2 2 3 4 2" xfId="38325" xr:uid="{AB75B294-D016-48E2-890A-1601186401E3}"/>
    <cellStyle name="Comma 25 2 2 2 3 5" xfId="16002" xr:uid="{B006584C-7294-4BB5-BB55-94603E3F375A}"/>
    <cellStyle name="Comma 25 2 2 2 3 5 2" xfId="38326" xr:uid="{4BD361EC-0AA2-4AAA-847B-6AEB54B53F80}"/>
    <cellStyle name="Comma 25 2 2 2 3 6" xfId="51774" xr:uid="{F243E792-C375-43F3-8651-31348A2FECE7}"/>
    <cellStyle name="Comma 25 2 2 2 3 7" xfId="38315" xr:uid="{67731767-66ED-4734-BD01-79C3321FC99F}"/>
    <cellStyle name="Comma 25 2 2 2 3 8" xfId="15991" xr:uid="{7B24BCF9-1F8C-4161-A807-22E70D0D228C}"/>
    <cellStyle name="Comma 25 2 2 2 4" xfId="3721" xr:uid="{54AA065C-4F28-4274-99A5-24B5AB061461}"/>
    <cellStyle name="Comma 25 2 2 2 4 2" xfId="5637" xr:uid="{58C0F4C6-BFA5-4987-8A67-6D3813F34CC4}"/>
    <cellStyle name="Comma 25 2 2 2 4 2 2" xfId="16005" xr:uid="{C4175EFE-3354-4891-9D6F-091084BEDE67}"/>
    <cellStyle name="Comma 25 2 2 2 4 2 2 2" xfId="38329" xr:uid="{FFCF8E96-8C6C-4F3B-A63B-A44093731EF4}"/>
    <cellStyle name="Comma 25 2 2 2 4 2 3" xfId="16006" xr:uid="{3B047C15-AE8F-4126-A631-688E23A412B0}"/>
    <cellStyle name="Comma 25 2 2 2 4 2 3 2" xfId="38330" xr:uid="{3A4505A3-FBA1-4766-A9B4-C583D6D15F0F}"/>
    <cellStyle name="Comma 25 2 2 2 4 2 4" xfId="16007" xr:uid="{3472D323-92C8-4869-B139-99F12273ECF8}"/>
    <cellStyle name="Comma 25 2 2 2 4 2 4 2" xfId="38331" xr:uid="{39677847-BC79-4804-978D-8CB93BCDBCEC}"/>
    <cellStyle name="Comma 25 2 2 2 4 2 5" xfId="16008" xr:uid="{FF4534A8-1AF3-4C62-B318-98FE0953655E}"/>
    <cellStyle name="Comma 25 2 2 2 4 2 5 2" xfId="38332" xr:uid="{CC42D1FA-53BF-4277-B034-59AD729EE8F0}"/>
    <cellStyle name="Comma 25 2 2 2 4 2 6" xfId="55724" xr:uid="{5715191B-BB13-424C-9D0D-46483BB4010D}"/>
    <cellStyle name="Comma 25 2 2 2 4 2 7" xfId="38328" xr:uid="{20C101D5-FEF2-4DEC-A88F-6D9E34C5F01C}"/>
    <cellStyle name="Comma 25 2 2 2 4 2 8" xfId="16004" xr:uid="{1A74BDAE-00B6-400B-8A8C-9B01A45EBE51}"/>
    <cellStyle name="Comma 25 2 2 2 4 3" xfId="16009" xr:uid="{4ACF9283-0B6F-4BFF-8BB0-255D29C98A2F}"/>
    <cellStyle name="Comma 25 2 2 2 4 3 2" xfId="38333" xr:uid="{AB3C943A-195A-4D8B-838E-7B0A81B96A11}"/>
    <cellStyle name="Comma 25 2 2 2 4 4" xfId="16010" xr:uid="{853FE52E-FC8C-4A42-9FBB-EFFCEC7E950B}"/>
    <cellStyle name="Comma 25 2 2 2 4 4 2" xfId="38334" xr:uid="{699F43F3-936F-42F8-A93C-688AB29E2305}"/>
    <cellStyle name="Comma 25 2 2 2 4 5" xfId="16011" xr:uid="{4E5C71E0-8C1C-473D-8A4E-28DF53D67185}"/>
    <cellStyle name="Comma 25 2 2 2 4 5 2" xfId="38335" xr:uid="{FDADE7EA-DCC6-4B7A-9431-9D562F1758C6}"/>
    <cellStyle name="Comma 25 2 2 2 4 6" xfId="16012" xr:uid="{5570B0B2-7117-4F20-8383-36DA6C3FCBE1}"/>
    <cellStyle name="Comma 25 2 2 2 4 6 2" xfId="38336" xr:uid="{DC68C47A-96D4-4E77-9B97-C1A280B56C33}"/>
    <cellStyle name="Comma 25 2 2 2 4 7" xfId="53808" xr:uid="{33A040FE-2123-4C89-8944-D0C894D6597C}"/>
    <cellStyle name="Comma 25 2 2 2 4 8" xfId="38327" xr:uid="{15302E1C-EA15-4419-A855-56B1CD4EA7EC}"/>
    <cellStyle name="Comma 25 2 2 2 4 9" xfId="16003" xr:uid="{33CD0E3C-5929-4FD3-9BE2-3C05BF916B9B}"/>
    <cellStyle name="Comma 25 2 2 2 5" xfId="4394" xr:uid="{2C3932F4-0796-4DFB-8797-0C8692470D6A}"/>
    <cellStyle name="Comma 25 2 2 2 5 2" xfId="16014" xr:uid="{FD54D98F-21A6-4E82-8BD4-99C066B54B2E}"/>
    <cellStyle name="Comma 25 2 2 2 5 2 2" xfId="38338" xr:uid="{57A50372-9BDC-47ED-AD4A-D9A90AABF7DC}"/>
    <cellStyle name="Comma 25 2 2 2 5 3" xfId="16015" xr:uid="{8D215ABE-3031-4898-9C2D-193C95BB6C9F}"/>
    <cellStyle name="Comma 25 2 2 2 5 3 2" xfId="38339" xr:uid="{B55B8527-60CD-4AED-84A7-240009580EDC}"/>
    <cellStyle name="Comma 25 2 2 2 5 4" xfId="16016" xr:uid="{E882CF45-96BC-4A14-8B55-533E89E9A288}"/>
    <cellStyle name="Comma 25 2 2 2 5 4 2" xfId="38340" xr:uid="{1463470D-4E16-4C3F-9312-571E454D76B5}"/>
    <cellStyle name="Comma 25 2 2 2 5 5" xfId="16017" xr:uid="{D40DCFCA-7B29-4B45-AF24-1DE1FF012161}"/>
    <cellStyle name="Comma 25 2 2 2 5 5 2" xfId="38341" xr:uid="{A8F6E8DA-51B1-479D-B807-8EFEDD3A5DAD}"/>
    <cellStyle name="Comma 25 2 2 2 5 6" xfId="54481" xr:uid="{3FE301F6-17D9-4628-8EFC-F91EC85FB021}"/>
    <cellStyle name="Comma 25 2 2 2 5 7" xfId="38337" xr:uid="{1D964435-D513-4877-9594-642E49D1B5E1}"/>
    <cellStyle name="Comma 25 2 2 2 5 8" xfId="16013" xr:uid="{2DA89303-6174-4861-A0EB-B820F916C59D}"/>
    <cellStyle name="Comma 25 2 2 2 6" xfId="2208" xr:uid="{E4326BBD-006F-4BC5-BCF9-9D95318FCFF9}"/>
    <cellStyle name="Comma 25 2 2 2 6 2" xfId="16019" xr:uid="{1088853A-604F-412C-8EFE-6C603F91D7EF}"/>
    <cellStyle name="Comma 25 2 2 2 6 2 2" xfId="38343" xr:uid="{FFF4C785-2E08-4A7D-BC12-B31A0A75457D}"/>
    <cellStyle name="Comma 25 2 2 2 6 3" xfId="16020" xr:uid="{244DEAF7-5EAF-4AB5-93B8-A896A74F7649}"/>
    <cellStyle name="Comma 25 2 2 2 6 3 2" xfId="38344" xr:uid="{9D1900D0-AEA3-4EF4-B139-4EAFEF508877}"/>
    <cellStyle name="Comma 25 2 2 2 6 4" xfId="16021" xr:uid="{B87FE447-5BB4-4B32-876D-C5196ECF51FB}"/>
    <cellStyle name="Comma 25 2 2 2 6 4 2" xfId="38345" xr:uid="{DD9E3E8B-93BA-4F08-AC00-2FB6F62E4428}"/>
    <cellStyle name="Comma 25 2 2 2 6 5" xfId="52297" xr:uid="{616D7F6C-1DA0-4F05-B1F6-2A80410502C4}"/>
    <cellStyle name="Comma 25 2 2 2 6 6" xfId="38342" xr:uid="{39CC391C-16AD-42E9-A1E0-9D86FA3760B9}"/>
    <cellStyle name="Comma 25 2 2 2 6 7" xfId="16018" xr:uid="{A03FC8B8-A64D-4550-AEFA-F875A5D7D5C8}"/>
    <cellStyle name="Comma 25 2 2 2 7" xfId="16022" xr:uid="{762AF7BC-BA13-4511-8DB8-795318CFA999}"/>
    <cellStyle name="Comma 25 2 2 2 7 2" xfId="38346" xr:uid="{DA5853BC-2258-4207-A0BB-6EC61D1B46A2}"/>
    <cellStyle name="Comma 25 2 2 2 8" xfId="16023" xr:uid="{1A90723D-BC8B-4FA0-93AF-84F4F86632A1}"/>
    <cellStyle name="Comma 25 2 2 2 8 2" xfId="38347" xr:uid="{F535F3F0-0305-48C6-8A19-011B3FB5F869}"/>
    <cellStyle name="Comma 25 2 2 2 9" xfId="50777" xr:uid="{4D5BACE4-B4A9-4683-8202-CE6DB0EDF690}"/>
    <cellStyle name="Comma 25 2 2 3" xfId="940" xr:uid="{A93A1C6A-3A9F-448B-8DFF-42BBBC212EB5}"/>
    <cellStyle name="Comma 25 2 2 3 2" xfId="4643" xr:uid="{DECA5673-B8B0-435D-9798-11CFF7A5C1A7}"/>
    <cellStyle name="Comma 25 2 2 3 2 2" xfId="16026" xr:uid="{84C850C2-167A-4360-A593-9E5E1C24B334}"/>
    <cellStyle name="Comma 25 2 2 3 2 2 2" xfId="38350" xr:uid="{DD33B54C-3015-42D4-B5D0-F528DB38A4D3}"/>
    <cellStyle name="Comma 25 2 2 3 2 3" xfId="16027" xr:uid="{917E443D-920A-4416-955A-43071BCCB7BF}"/>
    <cellStyle name="Comma 25 2 2 3 2 3 2" xfId="38351" xr:uid="{FE9A7931-ECB3-490F-BF6A-E3C79C9CD641}"/>
    <cellStyle name="Comma 25 2 2 3 2 4" xfId="16028" xr:uid="{46C43A17-4699-4690-9BA2-4578ED22003C}"/>
    <cellStyle name="Comma 25 2 2 3 2 4 2" xfId="38352" xr:uid="{7ED6F000-623B-4BE5-A6DD-0BC63A628CFC}"/>
    <cellStyle name="Comma 25 2 2 3 2 5" xfId="16029" xr:uid="{32CBAD25-A4C0-4A68-994A-CB6FEE601C07}"/>
    <cellStyle name="Comma 25 2 2 3 2 5 2" xfId="38353" xr:uid="{088CBCE0-FEED-49DE-AC55-4481A1B58560}"/>
    <cellStyle name="Comma 25 2 2 3 2 6" xfId="54730" xr:uid="{1CDFEB33-E5DD-4F23-A57C-E3495C8030C2}"/>
    <cellStyle name="Comma 25 2 2 3 2 7" xfId="38349" xr:uid="{D2145EFF-924F-43CA-82A5-9310CDB77976}"/>
    <cellStyle name="Comma 25 2 2 3 2 8" xfId="16025" xr:uid="{D5C808D1-692A-4EDE-89B9-5BCB15EFBE59}"/>
    <cellStyle name="Comma 25 2 2 3 3" xfId="2978" xr:uid="{D951CEAF-A8C8-43C8-89C4-B904F9713A99}"/>
    <cellStyle name="Comma 25 2 2 3 3 2" xfId="16031" xr:uid="{3112A33D-F35A-4E63-98D0-DD4002AB9327}"/>
    <cellStyle name="Comma 25 2 2 3 3 2 2" xfId="38355" xr:uid="{7165FC52-5CD4-4A78-9506-B84DD85A8CB5}"/>
    <cellStyle name="Comma 25 2 2 3 3 3" xfId="16032" xr:uid="{DFDF4348-46FB-4DB7-AD77-52965588B6B1}"/>
    <cellStyle name="Comma 25 2 2 3 3 3 2" xfId="38356" xr:uid="{2F0347CD-F238-442F-B4F3-50508D627BDF}"/>
    <cellStyle name="Comma 25 2 2 3 3 4" xfId="16033" xr:uid="{77EAD385-07F1-4B86-98A1-12386665A992}"/>
    <cellStyle name="Comma 25 2 2 3 3 4 2" xfId="38357" xr:uid="{716FCF28-F8B8-4C39-86D6-06FFD9EA5EE6}"/>
    <cellStyle name="Comma 25 2 2 3 3 5" xfId="53065" xr:uid="{B73FDAE3-32F8-45E5-800E-1440FBB58A2A}"/>
    <cellStyle name="Comma 25 2 2 3 3 6" xfId="38354" xr:uid="{8ECCB3D3-5AA7-493E-9E15-E3E1E04D692E}"/>
    <cellStyle name="Comma 25 2 2 3 3 7" xfId="16030" xr:uid="{2B8DC605-46D1-4A23-A54C-1A1563DBE94D}"/>
    <cellStyle name="Comma 25 2 2 3 4" xfId="16034" xr:uid="{07650CA8-4D66-45FD-8447-D6411AB631C2}"/>
    <cellStyle name="Comma 25 2 2 3 4 2" xfId="38358" xr:uid="{DC7CDE23-58E8-4CD2-9715-07F2850B53FA}"/>
    <cellStyle name="Comma 25 2 2 3 5" xfId="16035" xr:uid="{100D05B0-249E-4D54-9439-DBCAED941C87}"/>
    <cellStyle name="Comma 25 2 2 3 5 2" xfId="38359" xr:uid="{023C6366-4248-49F8-9E22-21A38DB5B717}"/>
    <cellStyle name="Comma 25 2 2 3 6" xfId="51032" xr:uid="{84AEDF4C-06BE-4E9E-8E96-8C3FFCAE46B6}"/>
    <cellStyle name="Comma 25 2 2 3 7" xfId="38348" xr:uid="{1B8578BD-80A4-4E07-A19C-C49ED81309E5}"/>
    <cellStyle name="Comma 25 2 2 3 8" xfId="16024" xr:uid="{56B1FDD4-FE2C-4448-BB74-9ABF70811E1F}"/>
    <cellStyle name="Comma 25 2 2 4" xfId="1435" xr:uid="{71DBCE0C-303D-4536-B30C-9A2CF9D30099}"/>
    <cellStyle name="Comma 25 2 2 4 2" xfId="5085" xr:uid="{561EEB9B-BB4D-4F29-ABA0-F2BD043CAB97}"/>
    <cellStyle name="Comma 25 2 2 4 2 2" xfId="16038" xr:uid="{49AE9B42-D110-4876-A9D0-A2992D0F68B8}"/>
    <cellStyle name="Comma 25 2 2 4 2 2 2" xfId="38362" xr:uid="{19182DC1-9FB0-45FE-A410-09C690BC59E0}"/>
    <cellStyle name="Comma 25 2 2 4 2 3" xfId="16039" xr:uid="{9BC6006A-74B9-4EE0-8BCD-220BA87A96B8}"/>
    <cellStyle name="Comma 25 2 2 4 2 3 2" xfId="38363" xr:uid="{11DFBF7B-2057-4769-9565-F003EEC3FEED}"/>
    <cellStyle name="Comma 25 2 2 4 2 4" xfId="16040" xr:uid="{6AEA7F04-9850-484B-BA4D-02EBF5CF239F}"/>
    <cellStyle name="Comma 25 2 2 4 2 4 2" xfId="38364" xr:uid="{34024803-4D6C-4D3D-97BD-8E44971B01CF}"/>
    <cellStyle name="Comma 25 2 2 4 2 5" xfId="16041" xr:uid="{D6A67DE9-6C24-4D12-9769-25B87C28DCB8}"/>
    <cellStyle name="Comma 25 2 2 4 2 5 2" xfId="38365" xr:uid="{C270FF8F-9E62-4FAD-8982-AACEF81386A7}"/>
    <cellStyle name="Comma 25 2 2 4 2 6" xfId="55172" xr:uid="{F38352E5-11C1-4900-9412-AF7E460AED72}"/>
    <cellStyle name="Comma 25 2 2 4 2 7" xfId="38361" xr:uid="{5A556782-59EF-43E5-A266-699864F0D09E}"/>
    <cellStyle name="Comma 25 2 2 4 2 8" xfId="16037" xr:uid="{48F8BAE9-D118-4A7D-89E9-495F2A12AFA6}"/>
    <cellStyle name="Comma 25 2 2 4 3" xfId="2481" xr:uid="{D773CA29-607B-4C17-9B07-B6CB4EB7EC65}"/>
    <cellStyle name="Comma 25 2 2 4 3 2" xfId="16043" xr:uid="{E311D9B8-DCD2-446A-85C0-317EC77EF31F}"/>
    <cellStyle name="Comma 25 2 2 4 3 2 2" xfId="38367" xr:uid="{09AF3DCA-E17A-4B26-B655-6135CF8A63DC}"/>
    <cellStyle name="Comma 25 2 2 4 3 3" xfId="16044" xr:uid="{4974F8B0-17AB-4B42-A472-BBDACD2D8AB5}"/>
    <cellStyle name="Comma 25 2 2 4 3 3 2" xfId="38368" xr:uid="{AE1E3041-EDDA-43EF-86F5-34E120A3D755}"/>
    <cellStyle name="Comma 25 2 2 4 3 4" xfId="16045" xr:uid="{4454852A-3142-4E40-A257-531F7BDAB9B9}"/>
    <cellStyle name="Comma 25 2 2 4 3 4 2" xfId="38369" xr:uid="{FEBC99D8-7F5F-4094-B5D1-88E3BA913191}"/>
    <cellStyle name="Comma 25 2 2 4 3 5" xfId="52569" xr:uid="{6C5ABF8C-CA38-4D1E-87F0-14C1E4431F5E}"/>
    <cellStyle name="Comma 25 2 2 4 3 6" xfId="38366" xr:uid="{1F4F17FE-ED36-4119-A5EF-15B798056BF4}"/>
    <cellStyle name="Comma 25 2 2 4 3 7" xfId="16042" xr:uid="{0AC99D99-2C83-4A60-89CA-A5F4CFDD68DE}"/>
    <cellStyle name="Comma 25 2 2 4 4" xfId="16046" xr:uid="{AB2B6B12-FD41-480B-9296-D6656B672500}"/>
    <cellStyle name="Comma 25 2 2 4 4 2" xfId="38370" xr:uid="{84ECC342-2CF4-417B-8159-83F9F44B4500}"/>
    <cellStyle name="Comma 25 2 2 4 5" xfId="16047" xr:uid="{4B1C28D6-3276-4813-B779-1490D12974C2}"/>
    <cellStyle name="Comma 25 2 2 4 5 2" xfId="38371" xr:uid="{57E906DE-5962-408A-A94D-43093004CDCD}"/>
    <cellStyle name="Comma 25 2 2 4 6" xfId="51527" xr:uid="{25BC9B22-5915-4214-8B5F-32DF9863B613}"/>
    <cellStyle name="Comma 25 2 2 4 7" xfId="38360" xr:uid="{F18F7212-C9C5-464A-B8EB-F35CFC7D2849}"/>
    <cellStyle name="Comma 25 2 2 4 8" xfId="16036" xr:uid="{1E7991E8-ADE9-4E72-A5AC-2F5E47325790}"/>
    <cellStyle name="Comma 25 2 2 5" xfId="3473" xr:uid="{22A8B598-31CA-4A1A-9937-4679BBCE7BAD}"/>
    <cellStyle name="Comma 25 2 2 5 2" xfId="5453" xr:uid="{2F373EB3-C9E2-489D-A1D4-227B0BEA2893}"/>
    <cellStyle name="Comma 25 2 2 5 2 2" xfId="16050" xr:uid="{5338C60D-1E49-4382-9EA2-68F858A4434E}"/>
    <cellStyle name="Comma 25 2 2 5 2 2 2" xfId="38374" xr:uid="{E3E8E0D2-F353-4FE3-8DB2-13E432EFF467}"/>
    <cellStyle name="Comma 25 2 2 5 2 3" xfId="16051" xr:uid="{7EBDFB97-0C3D-4BDB-AB2D-0DBB1C2D444F}"/>
    <cellStyle name="Comma 25 2 2 5 2 3 2" xfId="38375" xr:uid="{9F159112-8869-4CFB-959A-9C0A464E621D}"/>
    <cellStyle name="Comma 25 2 2 5 2 4" xfId="16052" xr:uid="{15672340-8B38-44FF-8EE2-7BE73FA13A8C}"/>
    <cellStyle name="Comma 25 2 2 5 2 4 2" xfId="38376" xr:uid="{FA81E3F6-E9B0-44E3-8D7E-B8E60ED7EB3D}"/>
    <cellStyle name="Comma 25 2 2 5 2 5" xfId="16053" xr:uid="{82BB27C3-BE7E-488D-B7FE-633340B64AC3}"/>
    <cellStyle name="Comma 25 2 2 5 2 5 2" xfId="38377" xr:uid="{EFBC9B7F-2DDE-4FEB-81B9-DF4240666340}"/>
    <cellStyle name="Comma 25 2 2 5 2 6" xfId="55540" xr:uid="{D76D9424-F0EC-4FE0-AFDB-F6F97695E1BB}"/>
    <cellStyle name="Comma 25 2 2 5 2 7" xfId="38373" xr:uid="{3C0D1E3B-8F30-413F-8D1E-7845A6E677CB}"/>
    <cellStyle name="Comma 25 2 2 5 2 8" xfId="16049" xr:uid="{D9436440-1CF8-4F59-A767-6D92F676659E}"/>
    <cellStyle name="Comma 25 2 2 5 3" xfId="16054" xr:uid="{D592B62F-8B7A-47CC-AFEB-ED4105BEEE4D}"/>
    <cellStyle name="Comma 25 2 2 5 3 2" xfId="38378" xr:uid="{21F01051-EDD6-465C-944C-62625ED6CD3F}"/>
    <cellStyle name="Comma 25 2 2 5 4" xfId="16055" xr:uid="{59B38323-85D6-4990-A2EC-095E0633E6E5}"/>
    <cellStyle name="Comma 25 2 2 5 4 2" xfId="38379" xr:uid="{789F47B8-FBA5-441F-8216-806F9D2B6B42}"/>
    <cellStyle name="Comma 25 2 2 5 5" xfId="16056" xr:uid="{270EAA64-9F95-4F47-AB0B-5404D78BF28A}"/>
    <cellStyle name="Comma 25 2 2 5 5 2" xfId="38380" xr:uid="{C02EF7AE-B3B6-44F4-B765-0AB3BDCB5C87}"/>
    <cellStyle name="Comma 25 2 2 5 6" xfId="16057" xr:uid="{A4EF9707-CA7A-43C8-A28C-53FC039C0D13}"/>
    <cellStyle name="Comma 25 2 2 5 6 2" xfId="38381" xr:uid="{B3C26AD5-223B-45CF-B6EB-FF18495E8EA8}"/>
    <cellStyle name="Comma 25 2 2 5 7" xfId="53560" xr:uid="{1A58E70E-EDBF-4E0F-A4F7-9F71FA8FB9EA}"/>
    <cellStyle name="Comma 25 2 2 5 8" xfId="38372" xr:uid="{6C5131EC-1155-491D-84A2-4C497BB7E425}"/>
    <cellStyle name="Comma 25 2 2 5 9" xfId="16048" xr:uid="{6BE57645-9E8E-4FF1-A60D-D6503682A041}"/>
    <cellStyle name="Comma 25 2 2 6" xfId="4137" xr:uid="{379ABD31-0388-40B3-B31A-D16DD5351258}"/>
    <cellStyle name="Comma 25 2 2 6 2" xfId="16059" xr:uid="{70B6E0B4-80BE-47C7-BF13-6526581E52C2}"/>
    <cellStyle name="Comma 25 2 2 6 2 2" xfId="38383" xr:uid="{08AEFDC6-4099-4D21-983B-4F118F939E73}"/>
    <cellStyle name="Comma 25 2 2 6 3" xfId="16060" xr:uid="{19F9AFE9-3624-4C77-96F3-4746BA08C1C8}"/>
    <cellStyle name="Comma 25 2 2 6 3 2" xfId="38384" xr:uid="{B73E12FD-3AFA-453B-9346-62366DC62B91}"/>
    <cellStyle name="Comma 25 2 2 6 4" xfId="16061" xr:uid="{9485D547-7BC3-4792-AD27-DD14B3121722}"/>
    <cellStyle name="Comma 25 2 2 6 4 2" xfId="38385" xr:uid="{D683ED9D-8A29-4127-94D3-A67B019EE717}"/>
    <cellStyle name="Comma 25 2 2 6 5" xfId="16062" xr:uid="{BDCE6948-F68F-4147-8753-2B503B055B70}"/>
    <cellStyle name="Comma 25 2 2 6 5 2" xfId="38386" xr:uid="{00C4ECF9-22B1-4432-A26E-0F4E41D41826}"/>
    <cellStyle name="Comma 25 2 2 6 6" xfId="54224" xr:uid="{2B5A6C31-DF13-4E5D-BA9A-4FDA5FECCE82}"/>
    <cellStyle name="Comma 25 2 2 6 7" xfId="38382" xr:uid="{F00B53FE-223C-417C-B143-716849FFABAD}"/>
    <cellStyle name="Comma 25 2 2 6 8" xfId="16058" xr:uid="{AC8C1ACA-0922-47CE-8DB1-0919193FF6F0}"/>
    <cellStyle name="Comma 25 2 2 7" xfId="1961" xr:uid="{83620AEE-65A0-435B-9385-E3238093C425}"/>
    <cellStyle name="Comma 25 2 2 7 2" xfId="16064" xr:uid="{57A647EB-733A-48CF-BF17-10088DB04716}"/>
    <cellStyle name="Comma 25 2 2 7 2 2" xfId="38388" xr:uid="{1CD453A1-4571-4726-AEAA-65057ED2686D}"/>
    <cellStyle name="Comma 25 2 2 7 3" xfId="16065" xr:uid="{C762A103-FDF1-4869-88C9-7DFF4108EA80}"/>
    <cellStyle name="Comma 25 2 2 7 3 2" xfId="38389" xr:uid="{0FA5D80B-68A5-4258-9CF7-B0E684B6109E}"/>
    <cellStyle name="Comma 25 2 2 7 4" xfId="16066" xr:uid="{21EB11A8-17AA-4785-A663-804917F22290}"/>
    <cellStyle name="Comma 25 2 2 7 4 2" xfId="38390" xr:uid="{B794F92A-E766-4C0E-8C16-3A25C4345B57}"/>
    <cellStyle name="Comma 25 2 2 7 5" xfId="52050" xr:uid="{0C25F60D-017C-49FB-869D-CA8F232188E9}"/>
    <cellStyle name="Comma 25 2 2 7 6" xfId="38387" xr:uid="{D9A73E33-8D10-4DE3-85F5-983E11CA88BB}"/>
    <cellStyle name="Comma 25 2 2 7 7" xfId="16063" xr:uid="{9A0DE32D-FDE9-469C-879A-506FC1826B8F}"/>
    <cellStyle name="Comma 25 2 2 8" xfId="16067" xr:uid="{3932BB02-AB17-4D8C-B355-A0EDEA265335}"/>
    <cellStyle name="Comma 25 2 2 8 2" xfId="38391" xr:uid="{0E393F14-D78D-4A0B-93B9-D925B7452F13}"/>
    <cellStyle name="Comma 25 2 2 9" xfId="16068" xr:uid="{5AE730C9-5F6E-4B6F-A12F-727D9058874D}"/>
    <cellStyle name="Comma 25 2 2 9 2" xfId="38392" xr:uid="{CC87F7C2-9B43-423E-AE39-76F8C0B09B9C}"/>
    <cellStyle name="Comma 25 2 3" xfId="560" xr:uid="{390EB4F1-F37A-4D6B-A4D3-D2510B5EDA92}"/>
    <cellStyle name="Comma 25 2 3 10" xfId="38393" xr:uid="{DC815B42-257F-4A70-B818-1D4C6BA1F540}"/>
    <cellStyle name="Comma 25 2 3 11" xfId="16069" xr:uid="{820D84DB-4B0C-4AA8-AA79-2745E39C9B53}"/>
    <cellStyle name="Comma 25 2 3 2" xfId="1065" xr:uid="{FFA6D252-920B-4575-BC02-70247549BD9A}"/>
    <cellStyle name="Comma 25 2 3 2 2" xfId="4768" xr:uid="{D96F34C9-C746-4886-8F58-A9A6775D840C}"/>
    <cellStyle name="Comma 25 2 3 2 2 2" xfId="16072" xr:uid="{B947972A-E6B1-44FD-B285-B5E1266BA219}"/>
    <cellStyle name="Comma 25 2 3 2 2 2 2" xfId="38396" xr:uid="{7766225C-DFA4-48B3-BADC-424C848328B7}"/>
    <cellStyle name="Comma 25 2 3 2 2 3" xfId="16073" xr:uid="{096F8252-7B26-4C5E-B3AF-74031FF92C87}"/>
    <cellStyle name="Comma 25 2 3 2 2 3 2" xfId="38397" xr:uid="{4D7A88AB-689E-4B8A-B039-504A45821F93}"/>
    <cellStyle name="Comma 25 2 3 2 2 4" xfId="16074" xr:uid="{B12A6BA6-4D70-49AA-B4EF-EB4C53BAAB6C}"/>
    <cellStyle name="Comma 25 2 3 2 2 4 2" xfId="38398" xr:uid="{90A1A75B-963C-4378-B266-C2F260036BB8}"/>
    <cellStyle name="Comma 25 2 3 2 2 5" xfId="16075" xr:uid="{E54E88A0-016B-4735-88AC-4E20ACE2616E}"/>
    <cellStyle name="Comma 25 2 3 2 2 5 2" xfId="38399" xr:uid="{8772AA0F-3A9A-4AF2-8ED4-17D0B4A8E552}"/>
    <cellStyle name="Comma 25 2 3 2 2 6" xfId="54855" xr:uid="{606D7542-CF05-4392-BE6E-D9384F6C723A}"/>
    <cellStyle name="Comma 25 2 3 2 2 7" xfId="38395" xr:uid="{18F9281F-EA44-428B-B26B-9710EE19C039}"/>
    <cellStyle name="Comma 25 2 3 2 2 8" xfId="16071" xr:uid="{428CBB49-FCFC-4760-93EB-A50510101C93}"/>
    <cellStyle name="Comma 25 2 3 2 3" xfId="3103" xr:uid="{94BFBF4A-071C-4571-9AD3-75E9276F963D}"/>
    <cellStyle name="Comma 25 2 3 2 3 2" xfId="16077" xr:uid="{A9851764-6A0C-4E49-87F7-795E008F6F36}"/>
    <cellStyle name="Comma 25 2 3 2 3 2 2" xfId="38401" xr:uid="{9CA3B4B2-212D-42D1-8173-0588D6188E45}"/>
    <cellStyle name="Comma 25 2 3 2 3 3" xfId="16078" xr:uid="{C0AAE8E9-B988-452F-9947-D23B1A262A82}"/>
    <cellStyle name="Comma 25 2 3 2 3 3 2" xfId="38402" xr:uid="{BB3450F6-E8D1-45CB-9B4F-295E26D0DDC9}"/>
    <cellStyle name="Comma 25 2 3 2 3 4" xfId="16079" xr:uid="{6AD63057-6258-4C38-B35F-8B16677D492A}"/>
    <cellStyle name="Comma 25 2 3 2 3 4 2" xfId="38403" xr:uid="{C3FBF7C1-1DB1-4EEA-8DC0-1222C0D2F45D}"/>
    <cellStyle name="Comma 25 2 3 2 3 5" xfId="53190" xr:uid="{F0D91F21-BA07-4E0A-98BB-C50D7135F040}"/>
    <cellStyle name="Comma 25 2 3 2 3 6" xfId="38400" xr:uid="{8FF9AF5D-2F50-4E8C-B1F0-5D4AEC1963D3}"/>
    <cellStyle name="Comma 25 2 3 2 3 7" xfId="16076" xr:uid="{2F2773DE-28FF-4132-B1CA-B9E7B38CAAEB}"/>
    <cellStyle name="Comma 25 2 3 2 4" xfId="16080" xr:uid="{70B3EDAF-D3BE-4D10-92D0-64C0EB37E968}"/>
    <cellStyle name="Comma 25 2 3 2 4 2" xfId="38404" xr:uid="{A8460CB7-3C66-43F7-B6A8-E22673F09213}"/>
    <cellStyle name="Comma 25 2 3 2 5" xfId="16081" xr:uid="{DB5860D6-8D7B-4B26-8347-E663A2BD4ADC}"/>
    <cellStyle name="Comma 25 2 3 2 5 2" xfId="38405" xr:uid="{6EF6527D-48E5-4F1F-8580-D557B9CF69AC}"/>
    <cellStyle name="Comma 25 2 3 2 6" xfId="51157" xr:uid="{6385D507-CD3C-4D76-A3F1-2C7618080AD3}"/>
    <cellStyle name="Comma 25 2 3 2 7" xfId="38394" xr:uid="{920BD7EE-8DDF-469B-8217-3F290F2E4DC9}"/>
    <cellStyle name="Comma 25 2 3 2 8" xfId="16070" xr:uid="{9F026C49-EC44-4BA9-AA88-02FA120BAAB3}"/>
    <cellStyle name="Comma 25 2 3 3" xfId="1559" xr:uid="{CDEDD880-9014-42B9-8B5C-E4C935B85D09}"/>
    <cellStyle name="Comma 25 2 3 3 2" xfId="5177" xr:uid="{9C3E0C81-8B8A-41B8-810B-6DE947B6603E}"/>
    <cellStyle name="Comma 25 2 3 3 2 2" xfId="16084" xr:uid="{DB66AF26-FA2A-499F-ABD5-929C6556B0B8}"/>
    <cellStyle name="Comma 25 2 3 3 2 2 2" xfId="38408" xr:uid="{BA0B7E8B-7EC6-45F0-9651-3FD1B25D44E6}"/>
    <cellStyle name="Comma 25 2 3 3 2 3" xfId="16085" xr:uid="{66EE45A3-C05D-4CDD-B80D-F88BADD65252}"/>
    <cellStyle name="Comma 25 2 3 3 2 3 2" xfId="38409" xr:uid="{A363466A-FE8C-4A0F-8D7D-854875E29962}"/>
    <cellStyle name="Comma 25 2 3 3 2 4" xfId="16086" xr:uid="{B2006556-10B8-404D-BF85-4EDC1BC77442}"/>
    <cellStyle name="Comma 25 2 3 3 2 4 2" xfId="38410" xr:uid="{01B9B97C-4934-48A7-9066-C25BDFF2C89D}"/>
    <cellStyle name="Comma 25 2 3 3 2 5" xfId="16087" xr:uid="{179229A8-9A45-4051-B19F-F5CDD53101AF}"/>
    <cellStyle name="Comma 25 2 3 3 2 5 2" xfId="38411" xr:uid="{490A5362-0E76-43BD-8F0A-B1E275F08C69}"/>
    <cellStyle name="Comma 25 2 3 3 2 6" xfId="55264" xr:uid="{7F646067-F5AD-4421-A75D-C5BC2AE1E82F}"/>
    <cellStyle name="Comma 25 2 3 3 2 7" xfId="38407" xr:uid="{BE8E2F3F-BB8F-4E57-9F45-DD872753796A}"/>
    <cellStyle name="Comma 25 2 3 3 2 8" xfId="16083" xr:uid="{764432E2-808E-4D24-8862-AAF2E6AF4EDE}"/>
    <cellStyle name="Comma 25 2 3 3 3" xfId="2606" xr:uid="{DDF2195B-EB9D-4061-AD5A-1AEB2598B4F4}"/>
    <cellStyle name="Comma 25 2 3 3 3 2" xfId="16089" xr:uid="{23214F9E-3839-4049-ABA3-3EF7611DBFDE}"/>
    <cellStyle name="Comma 25 2 3 3 3 2 2" xfId="38413" xr:uid="{621709FA-156B-40DA-BC1B-EABBAF59CDC8}"/>
    <cellStyle name="Comma 25 2 3 3 3 3" xfId="16090" xr:uid="{CBF88836-5082-431A-B1A9-E847A7B98769}"/>
    <cellStyle name="Comma 25 2 3 3 3 3 2" xfId="38414" xr:uid="{0CF6C1BE-0FF0-42E6-A3FB-10F43381CAD5}"/>
    <cellStyle name="Comma 25 2 3 3 3 4" xfId="16091" xr:uid="{08E6D0AA-27A2-4736-867B-46D24C11BE42}"/>
    <cellStyle name="Comma 25 2 3 3 3 4 2" xfId="38415" xr:uid="{B26EB0A5-4D26-495F-B46B-FF3CDB698598}"/>
    <cellStyle name="Comma 25 2 3 3 3 5" xfId="52694" xr:uid="{7D891461-F1A1-4C47-8D55-D59616BD4481}"/>
    <cellStyle name="Comma 25 2 3 3 3 6" xfId="38412" xr:uid="{2A66AA3C-9514-4C49-AAEE-132ECA7AB295}"/>
    <cellStyle name="Comma 25 2 3 3 3 7" xfId="16088" xr:uid="{BCF95DDE-9A57-49A0-8BFA-C33A52376358}"/>
    <cellStyle name="Comma 25 2 3 3 4" xfId="16092" xr:uid="{5A9775F7-4DA7-46DD-852B-6145CC332C67}"/>
    <cellStyle name="Comma 25 2 3 3 4 2" xfId="38416" xr:uid="{0853203B-7C46-4359-A6F3-4E3A9CCDFBDF}"/>
    <cellStyle name="Comma 25 2 3 3 5" xfId="16093" xr:uid="{47390229-B772-4063-A09F-4F6DF3DA9D5C}"/>
    <cellStyle name="Comma 25 2 3 3 5 2" xfId="38417" xr:uid="{81123FC8-71E9-4364-A2FB-3AD98EA0793A}"/>
    <cellStyle name="Comma 25 2 3 3 6" xfId="51651" xr:uid="{8C378C93-6708-4E92-BF3F-F7EE01D1E0BB}"/>
    <cellStyle name="Comma 25 2 3 3 7" xfId="38406" xr:uid="{6AA024DE-FDD3-4933-BD1A-CAD7D3D5D72C}"/>
    <cellStyle name="Comma 25 2 3 3 8" xfId="16082" xr:uid="{D4BE3891-1065-41E1-9A3F-5033166F6EA4}"/>
    <cellStyle name="Comma 25 2 3 4" xfId="3598" xr:uid="{6799C369-AEF8-4A4B-84E8-F96AD0EA1C96}"/>
    <cellStyle name="Comma 25 2 3 4 2" xfId="5545" xr:uid="{5DE526A1-FCA8-4C24-81ED-92A4818C0AFC}"/>
    <cellStyle name="Comma 25 2 3 4 2 2" xfId="16096" xr:uid="{8170C63D-8B94-463B-9802-96317D66C9B4}"/>
    <cellStyle name="Comma 25 2 3 4 2 2 2" xfId="38420" xr:uid="{A750090D-AD71-4A5F-B534-C8CCB4E2B462}"/>
    <cellStyle name="Comma 25 2 3 4 2 3" xfId="16097" xr:uid="{A24464F5-DA68-4CD7-8285-75F141D9C968}"/>
    <cellStyle name="Comma 25 2 3 4 2 3 2" xfId="38421" xr:uid="{575B9FF2-0736-4CC0-BAE7-04651C0572CC}"/>
    <cellStyle name="Comma 25 2 3 4 2 4" xfId="16098" xr:uid="{5E167D67-B24C-41BC-AF2C-09F0AFADEEB7}"/>
    <cellStyle name="Comma 25 2 3 4 2 4 2" xfId="38422" xr:uid="{4B40657E-3401-4998-8121-E5FA96EAB838}"/>
    <cellStyle name="Comma 25 2 3 4 2 5" xfId="16099" xr:uid="{645CA9D6-A252-4D46-8251-3B3BED043FC1}"/>
    <cellStyle name="Comma 25 2 3 4 2 5 2" xfId="38423" xr:uid="{1EA719BE-910A-482A-805D-B6D42ED0D829}"/>
    <cellStyle name="Comma 25 2 3 4 2 6" xfId="55632" xr:uid="{69CA6A29-FBC0-455E-A4FE-6D09C0DD1FD5}"/>
    <cellStyle name="Comma 25 2 3 4 2 7" xfId="38419" xr:uid="{9A78B9E2-0ABD-473C-8894-2A45D14D3D3D}"/>
    <cellStyle name="Comma 25 2 3 4 2 8" xfId="16095" xr:uid="{CBDFF6C1-D338-4F9C-92EF-FA8582F20240}"/>
    <cellStyle name="Comma 25 2 3 4 3" xfId="16100" xr:uid="{E8DAC576-6E33-45D1-8CAA-845F39388070}"/>
    <cellStyle name="Comma 25 2 3 4 3 2" xfId="38424" xr:uid="{FB9AAFB0-1B2F-424B-BB65-30384B5F7DCD}"/>
    <cellStyle name="Comma 25 2 3 4 4" xfId="16101" xr:uid="{92172E6B-E5E6-4D69-A726-2C52CF52AE52}"/>
    <cellStyle name="Comma 25 2 3 4 4 2" xfId="38425" xr:uid="{0D30BF8C-B95F-461E-B11E-F637F1DE5C4F}"/>
    <cellStyle name="Comma 25 2 3 4 5" xfId="16102" xr:uid="{E61C9E0F-A832-46BB-8D0E-07CE6468CDD7}"/>
    <cellStyle name="Comma 25 2 3 4 5 2" xfId="38426" xr:uid="{70044128-96C6-48C4-A91C-493807036C18}"/>
    <cellStyle name="Comma 25 2 3 4 6" xfId="16103" xr:uid="{1EC0C082-1017-4759-9DD8-F171307F3F0D}"/>
    <cellStyle name="Comma 25 2 3 4 6 2" xfId="38427" xr:uid="{91E4F136-52F8-4B13-8701-B35198980315}"/>
    <cellStyle name="Comma 25 2 3 4 7" xfId="53685" xr:uid="{5B989406-BFFF-4666-9C15-0ECBF7358684}"/>
    <cellStyle name="Comma 25 2 3 4 8" xfId="38418" xr:uid="{6B4FFEAA-327E-4711-BBB3-4FAEAD09D5E0}"/>
    <cellStyle name="Comma 25 2 3 4 9" xfId="16094" xr:uid="{76CD7CB9-BDCF-4AE1-B86A-BE93800CA0D9}"/>
    <cellStyle name="Comma 25 2 3 5" xfId="4271" xr:uid="{913AA1BB-E02E-4B7A-8DA2-08A8B23388D9}"/>
    <cellStyle name="Comma 25 2 3 5 2" xfId="16105" xr:uid="{93BEA62D-04EF-4BE1-8A94-7D10807C584E}"/>
    <cellStyle name="Comma 25 2 3 5 2 2" xfId="38429" xr:uid="{E73F7A8C-7D84-4F37-9855-60596FD0F664}"/>
    <cellStyle name="Comma 25 2 3 5 3" xfId="16106" xr:uid="{A222D321-F55B-4B20-BC40-D0B06780EB07}"/>
    <cellStyle name="Comma 25 2 3 5 3 2" xfId="38430" xr:uid="{FE529838-D047-43B9-BC52-CFBDFC138CAF}"/>
    <cellStyle name="Comma 25 2 3 5 4" xfId="16107" xr:uid="{4DA26B98-2F42-445F-818D-2484AC675F64}"/>
    <cellStyle name="Comma 25 2 3 5 4 2" xfId="38431" xr:uid="{A5A2F4A3-24E5-43BF-9675-AA623ED6DD27}"/>
    <cellStyle name="Comma 25 2 3 5 5" xfId="16108" xr:uid="{8CC42EAD-A8EA-495A-A9F3-61208BD07815}"/>
    <cellStyle name="Comma 25 2 3 5 5 2" xfId="38432" xr:uid="{F86EA8C8-503D-488F-9CE8-6792030C0721}"/>
    <cellStyle name="Comma 25 2 3 5 6" xfId="54358" xr:uid="{CA64E761-92F3-42F9-92C8-8027A8A3A0C9}"/>
    <cellStyle name="Comma 25 2 3 5 7" xfId="38428" xr:uid="{FDAD7ED2-7292-4B0B-AF9C-EFF3DC57FE75}"/>
    <cellStyle name="Comma 25 2 3 5 8" xfId="16104" xr:uid="{83CCC1EB-670C-485B-8DB7-47584882D025}"/>
    <cellStyle name="Comma 25 2 3 6" xfId="2085" xr:uid="{2D3140B8-C1B2-41AE-A4F5-8E22AABF2566}"/>
    <cellStyle name="Comma 25 2 3 6 2" xfId="16110" xr:uid="{3F9E1D45-2365-4556-8C1E-F2076BD26ECC}"/>
    <cellStyle name="Comma 25 2 3 6 2 2" xfId="38434" xr:uid="{D27A3391-46A8-4502-805F-2A904EC52948}"/>
    <cellStyle name="Comma 25 2 3 6 3" xfId="16111" xr:uid="{388A530A-A3A6-4C34-9585-58443BF58027}"/>
    <cellStyle name="Comma 25 2 3 6 3 2" xfId="38435" xr:uid="{1B581297-3199-4220-AD53-C0AED6D83BC2}"/>
    <cellStyle name="Comma 25 2 3 6 4" xfId="16112" xr:uid="{2F898F55-80EB-4A79-8754-9D8067C020E7}"/>
    <cellStyle name="Comma 25 2 3 6 4 2" xfId="38436" xr:uid="{26A7E870-A218-4B9A-951E-A22456813EFA}"/>
    <cellStyle name="Comma 25 2 3 6 5" xfId="52174" xr:uid="{F4505BA6-CCF0-4A26-AE3E-9ED9F8E600C4}"/>
    <cellStyle name="Comma 25 2 3 6 6" xfId="38433" xr:uid="{CF23467F-A3DB-4F96-B734-DC8F81FC2E00}"/>
    <cellStyle name="Comma 25 2 3 6 7" xfId="16109" xr:uid="{443159AB-E827-441C-B8FA-FC6C982C861A}"/>
    <cellStyle name="Comma 25 2 3 7" xfId="16113" xr:uid="{3131D349-4948-44B3-8522-2D25A5286481}"/>
    <cellStyle name="Comma 25 2 3 7 2" xfId="38437" xr:uid="{87D9C2C2-B64B-40D8-AE6D-E44715830674}"/>
    <cellStyle name="Comma 25 2 3 8" xfId="16114" xr:uid="{0A72B4BC-AB95-4203-BA1A-84CCC56B5C64}"/>
    <cellStyle name="Comma 25 2 3 8 2" xfId="38438" xr:uid="{865DD2CF-A7AB-437B-96E8-8C9B7D4B31B8}"/>
    <cellStyle name="Comma 25 2 3 9" xfId="50654" xr:uid="{1B6215F5-5288-40AF-929B-D958600709BA}"/>
    <cellStyle name="Comma 25 2 4" xfId="817" xr:uid="{B3B5752B-4F5B-4C72-8FE4-CD5BDC8BEE42}"/>
    <cellStyle name="Comma 25 2 4 2" xfId="4520" xr:uid="{856EB154-754A-47D9-9AD1-85DE4B6FB92B}"/>
    <cellStyle name="Comma 25 2 4 2 2" xfId="16117" xr:uid="{AE1E303B-EAE8-4B70-9585-DD2E27BB445D}"/>
    <cellStyle name="Comma 25 2 4 2 2 2" xfId="38441" xr:uid="{D0BE7B66-A5AD-482F-AA80-FA4862EC37C3}"/>
    <cellStyle name="Comma 25 2 4 2 3" xfId="16118" xr:uid="{34ACF64B-8FCB-43D9-8848-9F7F5F8E9720}"/>
    <cellStyle name="Comma 25 2 4 2 3 2" xfId="38442" xr:uid="{EB8D4C20-8AAA-44C2-9BFD-34440615305C}"/>
    <cellStyle name="Comma 25 2 4 2 4" xfId="16119" xr:uid="{C0D8BA3F-9A3C-4CC4-9484-867CE51AC3DA}"/>
    <cellStyle name="Comma 25 2 4 2 4 2" xfId="38443" xr:uid="{F0A40CF6-23A5-48D4-82D6-B789B3AB0D97}"/>
    <cellStyle name="Comma 25 2 4 2 5" xfId="16120" xr:uid="{0CCBF5BE-0C50-4EBF-8EAF-7A37823ACB60}"/>
    <cellStyle name="Comma 25 2 4 2 5 2" xfId="38444" xr:uid="{C682BFE6-1E69-40E9-93AB-EF07F4DCDF9B}"/>
    <cellStyle name="Comma 25 2 4 2 6" xfId="54607" xr:uid="{CC838F2E-C383-4F01-967F-E14BF0384094}"/>
    <cellStyle name="Comma 25 2 4 2 7" xfId="38440" xr:uid="{F29B6683-2257-4BA7-BDA2-80C62C3E444D}"/>
    <cellStyle name="Comma 25 2 4 2 8" xfId="16116" xr:uid="{6C8D099D-223C-4A4D-996D-B4A42ADD14B5}"/>
    <cellStyle name="Comma 25 2 4 3" xfId="2855" xr:uid="{4EEFDB69-83A2-4658-9B96-EA895BCFEDB6}"/>
    <cellStyle name="Comma 25 2 4 3 2" xfId="16122" xr:uid="{F6F84E72-64CF-4755-A3EE-82051DBA323C}"/>
    <cellStyle name="Comma 25 2 4 3 2 2" xfId="38446" xr:uid="{FACE7121-0612-4F68-824D-FD0E1BF5C9B8}"/>
    <cellStyle name="Comma 25 2 4 3 3" xfId="16123" xr:uid="{678EA31F-8E2D-49FA-84A8-B6A835873981}"/>
    <cellStyle name="Comma 25 2 4 3 3 2" xfId="38447" xr:uid="{2E4A41D3-5EC9-4BC6-9156-535DC5699CF2}"/>
    <cellStyle name="Comma 25 2 4 3 4" xfId="16124" xr:uid="{B2FBEAFB-6246-4AC6-8AA6-132CA4206A21}"/>
    <cellStyle name="Comma 25 2 4 3 4 2" xfId="38448" xr:uid="{74F4842B-57D7-4126-ACF1-876AC26CA125}"/>
    <cellStyle name="Comma 25 2 4 3 5" xfId="52942" xr:uid="{6CFA8FE0-DBBB-4314-B515-96AB92DB28F8}"/>
    <cellStyle name="Comma 25 2 4 3 6" xfId="38445" xr:uid="{2AE5C91D-3A18-4B7F-819A-5F7089662C49}"/>
    <cellStyle name="Comma 25 2 4 3 7" xfId="16121" xr:uid="{373356D5-2F0A-421A-A951-985F6654BE5C}"/>
    <cellStyle name="Comma 25 2 4 4" xfId="16125" xr:uid="{20004911-43BB-4AF3-A389-541A9FB45069}"/>
    <cellStyle name="Comma 25 2 4 4 2" xfId="38449" xr:uid="{610AA898-A4E1-4197-9B1C-EEC6A677394D}"/>
    <cellStyle name="Comma 25 2 4 5" xfId="16126" xr:uid="{528FFC24-023F-499B-9903-CCA162A852D1}"/>
    <cellStyle name="Comma 25 2 4 5 2" xfId="38450" xr:uid="{E5732DF0-E742-4ED3-A1F4-BEB12B224ABC}"/>
    <cellStyle name="Comma 25 2 4 6" xfId="50909" xr:uid="{6C85CC88-E67F-46EC-B870-80C1BF608A53}"/>
    <cellStyle name="Comma 25 2 4 7" xfId="38439" xr:uid="{09D78913-1329-4A88-8ECA-282A69091A61}"/>
    <cellStyle name="Comma 25 2 4 8" xfId="16115" xr:uid="{1E64A869-F09D-48CB-87B1-BA3311E64DF6}"/>
    <cellStyle name="Comma 25 2 5" xfId="1312" xr:uid="{1C962511-7E54-471B-8151-ACDEAF68052A}"/>
    <cellStyle name="Comma 25 2 5 2" xfId="4994" xr:uid="{907D61FA-F7E6-4F9A-BC1A-5FC85BD23011}"/>
    <cellStyle name="Comma 25 2 5 2 2" xfId="16129" xr:uid="{F19024D1-9827-4BFC-BC60-A25EE4B8682E}"/>
    <cellStyle name="Comma 25 2 5 2 2 2" xfId="38453" xr:uid="{82CA8F8E-69BF-4B82-BF42-805DDCC10BB5}"/>
    <cellStyle name="Comma 25 2 5 2 3" xfId="16130" xr:uid="{DFE8BDB2-458F-4831-8B0D-BF1216A06755}"/>
    <cellStyle name="Comma 25 2 5 2 3 2" xfId="38454" xr:uid="{5B509507-45BC-4409-9969-60A40BF9A1BE}"/>
    <cellStyle name="Comma 25 2 5 2 4" xfId="16131" xr:uid="{C042FC02-2797-4433-9FF2-622C67683398}"/>
    <cellStyle name="Comma 25 2 5 2 4 2" xfId="38455" xr:uid="{A6F5FDD0-9809-4091-BCB5-1F834BCFACD4}"/>
    <cellStyle name="Comma 25 2 5 2 5" xfId="16132" xr:uid="{FD01C0FB-4C19-403A-BC91-EBD99D0A4E9C}"/>
    <cellStyle name="Comma 25 2 5 2 5 2" xfId="38456" xr:uid="{0CF9C361-A55B-4210-9946-F96F43F1BEF4}"/>
    <cellStyle name="Comma 25 2 5 2 6" xfId="55081" xr:uid="{18663C0D-116E-4877-835B-3AD5E7DB0004}"/>
    <cellStyle name="Comma 25 2 5 2 7" xfId="38452" xr:uid="{0F5C8FEE-4CE5-4EBB-B045-03F46AA4A67C}"/>
    <cellStyle name="Comma 25 2 5 2 8" xfId="16128" xr:uid="{93D6BCB7-E6F3-489E-86E2-897B4617A2D9}"/>
    <cellStyle name="Comma 25 2 5 3" xfId="2357" xr:uid="{D8DC5B9B-A44C-43D7-908A-93136D9514BF}"/>
    <cellStyle name="Comma 25 2 5 3 2" xfId="16134" xr:uid="{EAF3F7F2-397D-4378-B3B5-A441A681CAC2}"/>
    <cellStyle name="Comma 25 2 5 3 2 2" xfId="38458" xr:uid="{B3E46587-2326-4256-BC64-E1977B0232DD}"/>
    <cellStyle name="Comma 25 2 5 3 3" xfId="16135" xr:uid="{570E6339-045D-4DD5-B716-812893B505C9}"/>
    <cellStyle name="Comma 25 2 5 3 3 2" xfId="38459" xr:uid="{9774E6CA-7B61-4B6F-BB16-0BAF0C38067D}"/>
    <cellStyle name="Comma 25 2 5 3 4" xfId="16136" xr:uid="{E0A7E626-2B02-4364-B400-645E90B4C6B3}"/>
    <cellStyle name="Comma 25 2 5 3 4 2" xfId="38460" xr:uid="{EDC97B02-0087-4251-AF28-B7565AD3EBFC}"/>
    <cellStyle name="Comma 25 2 5 3 5" xfId="52445" xr:uid="{581FBFD1-A818-4FBA-BD15-2B8520646056}"/>
    <cellStyle name="Comma 25 2 5 3 6" xfId="38457" xr:uid="{951FA980-030E-460C-86FB-1C1C3FBFDB8E}"/>
    <cellStyle name="Comma 25 2 5 3 7" xfId="16133" xr:uid="{40A352E1-5FB5-425B-BE7B-D80DA8127B15}"/>
    <cellStyle name="Comma 25 2 5 4" xfId="16137" xr:uid="{524DAA62-0EA4-4EAB-8C11-6D175F01FFDA}"/>
    <cellStyle name="Comma 25 2 5 4 2" xfId="38461" xr:uid="{401AFC87-B487-410C-B032-F5003B4EF459}"/>
    <cellStyle name="Comma 25 2 5 5" xfId="16138" xr:uid="{D909E01E-D544-49A4-9046-FC7C0BB47945}"/>
    <cellStyle name="Comma 25 2 5 5 2" xfId="38462" xr:uid="{66C43719-8F86-445E-8EA1-99D3438D2278}"/>
    <cellStyle name="Comma 25 2 5 6" xfId="51404" xr:uid="{EE9EF1C4-F2F7-4FCB-8197-9FA20B9F09F0}"/>
    <cellStyle name="Comma 25 2 5 7" xfId="38451" xr:uid="{96CC0A60-564F-4C77-85E5-FCB7E6238F64}"/>
    <cellStyle name="Comma 25 2 5 8" xfId="16127" xr:uid="{1043C625-F858-4AA9-8F17-777B26BFBC4F}"/>
    <cellStyle name="Comma 25 2 6" xfId="3349" xr:uid="{265367F2-AF68-4165-9A77-0531BBBBF40D}"/>
    <cellStyle name="Comma 25 2 6 2" xfId="5361" xr:uid="{2EB07F75-5FBD-4CC0-A6E6-E3B256526712}"/>
    <cellStyle name="Comma 25 2 6 2 2" xfId="16141" xr:uid="{39E64BCF-47BF-42B3-BF80-AD306122E439}"/>
    <cellStyle name="Comma 25 2 6 2 2 2" xfId="38465" xr:uid="{149CA8CD-8986-49A0-B095-1DF8A4304544}"/>
    <cellStyle name="Comma 25 2 6 2 3" xfId="16142" xr:uid="{CEC54FEE-F6D5-44B8-A9B1-D0D81BEA0F99}"/>
    <cellStyle name="Comma 25 2 6 2 3 2" xfId="38466" xr:uid="{ED66E918-A323-4965-81A2-4ADCB9F9E239}"/>
    <cellStyle name="Comma 25 2 6 2 4" xfId="16143" xr:uid="{CE3425BE-C57F-4CE1-BFC1-D5E6418E3821}"/>
    <cellStyle name="Comma 25 2 6 2 4 2" xfId="38467" xr:uid="{7802632E-11D7-4A8C-BB76-FC79EDCBEE75}"/>
    <cellStyle name="Comma 25 2 6 2 5" xfId="16144" xr:uid="{1E92D443-2240-4F40-800A-4E0817A984F7}"/>
    <cellStyle name="Comma 25 2 6 2 5 2" xfId="38468" xr:uid="{14A9A7F6-9701-4C10-8F28-15EA814A5796}"/>
    <cellStyle name="Comma 25 2 6 2 6" xfId="55448" xr:uid="{276DB21C-A0FB-457F-9021-F85F12B0AE60}"/>
    <cellStyle name="Comma 25 2 6 2 7" xfId="38464" xr:uid="{37ED5D4C-D913-47D1-B3EC-89026DEF8E2F}"/>
    <cellStyle name="Comma 25 2 6 2 8" xfId="16140" xr:uid="{C0D95135-2752-4F67-ACB2-358874E2D0BE}"/>
    <cellStyle name="Comma 25 2 6 3" xfId="16145" xr:uid="{547A193C-391B-46E3-AC07-AE6F43762F10}"/>
    <cellStyle name="Comma 25 2 6 3 2" xfId="38469" xr:uid="{6EB50856-C9D0-4E3B-AD7E-F5DCB3BFF4BC}"/>
    <cellStyle name="Comma 25 2 6 4" xfId="16146" xr:uid="{A98991B9-863A-4020-8445-14EEA0F91B5B}"/>
    <cellStyle name="Comma 25 2 6 4 2" xfId="38470" xr:uid="{98E36D64-57AC-4BC5-A65F-8B70FF6B5D51}"/>
    <cellStyle name="Comma 25 2 6 5" xfId="16147" xr:uid="{A9204786-EEFD-469F-9369-85BB6551C02E}"/>
    <cellStyle name="Comma 25 2 6 5 2" xfId="38471" xr:uid="{2BDA0628-FDA2-43ED-9D84-14FBDF1FE673}"/>
    <cellStyle name="Comma 25 2 6 6" xfId="16148" xr:uid="{40786CD2-E6BF-498C-A510-3AE0A78E4D03}"/>
    <cellStyle name="Comma 25 2 6 6 2" xfId="38472" xr:uid="{5DD692D2-6C5D-4824-98BD-8B57620D77F5}"/>
    <cellStyle name="Comma 25 2 6 7" xfId="53436" xr:uid="{EBAD9AB2-5511-4DD7-9BC1-9DB1AE4FC008}"/>
    <cellStyle name="Comma 25 2 6 8" xfId="38463" xr:uid="{8C6C30DC-05AF-470D-A54B-A8FCAFDDBA13}"/>
    <cellStyle name="Comma 25 2 6 9" xfId="16139" xr:uid="{015D6A4A-34DA-4CF6-B325-DC4497EF3075}"/>
    <cellStyle name="Comma 25 2 7" xfId="3953" xr:uid="{CB77E5AA-6BFE-46D7-B735-A6058423D6F6}"/>
    <cellStyle name="Comma 25 2 7 2" xfId="16150" xr:uid="{6845291D-9CDC-4475-984A-F015CA059B01}"/>
    <cellStyle name="Comma 25 2 7 2 2" xfId="38474" xr:uid="{C1C18958-D664-4D99-BD38-6B24DC077B7D}"/>
    <cellStyle name="Comma 25 2 7 3" xfId="16151" xr:uid="{3F64EAA4-87FA-4B41-ACE3-BDC08140514C}"/>
    <cellStyle name="Comma 25 2 7 3 2" xfId="38475" xr:uid="{C06050B6-1164-43B5-88A9-D86ED0B5567F}"/>
    <cellStyle name="Comma 25 2 7 4" xfId="16152" xr:uid="{C0E0374A-45FA-47DE-8D93-73A33A28E0A3}"/>
    <cellStyle name="Comma 25 2 7 4 2" xfId="38476" xr:uid="{838B4EFA-4C43-444B-8991-DC602B94552E}"/>
    <cellStyle name="Comma 25 2 7 5" xfId="16153" xr:uid="{36EB6E13-46E3-4DB1-A33F-7665B6A90271}"/>
    <cellStyle name="Comma 25 2 7 5 2" xfId="38477" xr:uid="{4D26C2A9-9E15-41C3-9ACC-230523A417BC}"/>
    <cellStyle name="Comma 25 2 7 6" xfId="54040" xr:uid="{A9484800-85AE-4D8C-8752-1E40332C7902}"/>
    <cellStyle name="Comma 25 2 7 7" xfId="38473" xr:uid="{71824B11-8FAE-4CD6-B356-B36ACAE0B10A}"/>
    <cellStyle name="Comma 25 2 7 8" xfId="16149" xr:uid="{F62A2853-A309-44DD-9FF3-158DA769BEF5}"/>
    <cellStyle name="Comma 25 2 8" xfId="1837" xr:uid="{8046FFBC-7E10-4BB0-AC6A-4CA11BD3F2D7}"/>
    <cellStyle name="Comma 25 2 8 2" xfId="16155" xr:uid="{8BC79970-0558-49EE-8667-74EC6882A82F}"/>
    <cellStyle name="Comma 25 2 8 2 2" xfId="38479" xr:uid="{4CE6B30D-495C-4FF2-8A2D-B77651F55DD8}"/>
    <cellStyle name="Comma 25 2 8 3" xfId="16156" xr:uid="{5AE0001C-6991-449C-A9CD-2B271290E13F}"/>
    <cellStyle name="Comma 25 2 8 3 2" xfId="38480" xr:uid="{F775A001-E3BB-433E-8185-BB329D9AAD76}"/>
    <cellStyle name="Comma 25 2 8 4" xfId="16157" xr:uid="{5382A4C0-9001-4837-ABFC-0DF0214F2BF2}"/>
    <cellStyle name="Comma 25 2 8 4 2" xfId="38481" xr:uid="{488BE928-A42F-4EB6-B053-DED015880C58}"/>
    <cellStyle name="Comma 25 2 8 5" xfId="51926" xr:uid="{A0E0C1B6-606D-4CE5-80FF-A504F20061E6}"/>
    <cellStyle name="Comma 25 2 8 6" xfId="38478" xr:uid="{5ADE237B-8FC0-4452-AD25-D295FA7448AD}"/>
    <cellStyle name="Comma 25 2 8 7" xfId="16154" xr:uid="{19FD86AB-4F89-4AA5-AF1F-F84C2E81E434}"/>
    <cellStyle name="Comma 25 2 9" xfId="16158" xr:uid="{9B2ECB22-8891-4683-BEC5-D136F81B8973}"/>
    <cellStyle name="Comma 25 2 9 2" xfId="38482" xr:uid="{6E003297-0D6E-4C89-AF5D-FB90F3EA1520}"/>
    <cellStyle name="Comma 25 3" xfId="324" xr:uid="{48DAFBB3-EAFC-4A59-A6EC-D9C0CCCEDF62}"/>
    <cellStyle name="Comma 25 3 10" xfId="50420" xr:uid="{3334FB88-FABA-4F1C-BD36-1DFA30A63C50}"/>
    <cellStyle name="Comma 25 3 11" xfId="38483" xr:uid="{7F1709C2-C914-4CDF-BD9B-8D5B6D5F3313}"/>
    <cellStyle name="Comma 25 3 12" xfId="16159" xr:uid="{8E71E4D6-B418-481E-A728-E948CF8B7C70}"/>
    <cellStyle name="Comma 25 3 2" xfId="613" xr:uid="{6037F36A-B84B-4483-A459-61AADF3DC71B}"/>
    <cellStyle name="Comma 25 3 2 10" xfId="38484" xr:uid="{43D600AC-672D-40D9-87DF-DBE5F9FEB3F9}"/>
    <cellStyle name="Comma 25 3 2 11" xfId="16160" xr:uid="{EABE93AB-BD8E-4521-AA10-7B587B8D564A}"/>
    <cellStyle name="Comma 25 3 2 2" xfId="1118" xr:uid="{C0BFA2FC-D611-4F53-A1CC-29308F6B0CA7}"/>
    <cellStyle name="Comma 25 3 2 2 2" xfId="4821" xr:uid="{7940E209-B43A-4B5C-A907-57CD2F1FE469}"/>
    <cellStyle name="Comma 25 3 2 2 2 2" xfId="16163" xr:uid="{8EF0BCC0-704A-40AC-9056-49FE54A123EF}"/>
    <cellStyle name="Comma 25 3 2 2 2 2 2" xfId="38487" xr:uid="{04F75801-33DB-4B63-86E8-A9E87F04F867}"/>
    <cellStyle name="Comma 25 3 2 2 2 3" xfId="16164" xr:uid="{60EB3832-79BF-408B-ACB4-F4A07F57B4BF}"/>
    <cellStyle name="Comma 25 3 2 2 2 3 2" xfId="38488" xr:uid="{3AA416C7-402B-4CDA-A847-78E96672BFBC}"/>
    <cellStyle name="Comma 25 3 2 2 2 4" xfId="16165" xr:uid="{A072CB82-C06A-4521-9760-B9ACCDEE12B9}"/>
    <cellStyle name="Comma 25 3 2 2 2 4 2" xfId="38489" xr:uid="{A98FC1EB-407E-4C88-BC0B-6614E5831868}"/>
    <cellStyle name="Comma 25 3 2 2 2 5" xfId="16166" xr:uid="{9DE16083-9936-4E20-8AFD-108CBE594587}"/>
    <cellStyle name="Comma 25 3 2 2 2 5 2" xfId="38490" xr:uid="{BBB6560E-C1A6-45CE-A922-DA2FA02E27BA}"/>
    <cellStyle name="Comma 25 3 2 2 2 6" xfId="54908" xr:uid="{AA71CEAD-9D8D-455D-83E5-478B04E5DE6D}"/>
    <cellStyle name="Comma 25 3 2 2 2 7" xfId="38486" xr:uid="{9FE7F9E3-5A83-4BBB-B290-58240DE8EA94}"/>
    <cellStyle name="Comma 25 3 2 2 2 8" xfId="16162" xr:uid="{D4796277-2276-40D5-88DF-9EBE786F8B1A}"/>
    <cellStyle name="Comma 25 3 2 2 3" xfId="3156" xr:uid="{E0C30111-AAB5-48E5-9E71-DF3C428DA499}"/>
    <cellStyle name="Comma 25 3 2 2 3 2" xfId="16168" xr:uid="{F9121402-D343-4026-909E-AE95C2FB1BDC}"/>
    <cellStyle name="Comma 25 3 2 2 3 2 2" xfId="38492" xr:uid="{3FE1A22C-3F66-4C49-9B99-82F576EA1A9F}"/>
    <cellStyle name="Comma 25 3 2 2 3 3" xfId="16169" xr:uid="{77DCC101-18F2-47CB-A3D2-76893705F48F}"/>
    <cellStyle name="Comma 25 3 2 2 3 3 2" xfId="38493" xr:uid="{59F6EEF1-1288-4C98-9A4F-23C6CE42664C}"/>
    <cellStyle name="Comma 25 3 2 2 3 4" xfId="16170" xr:uid="{3570C56E-6E1A-4139-A0E1-C39FEB7039FC}"/>
    <cellStyle name="Comma 25 3 2 2 3 4 2" xfId="38494" xr:uid="{3B410989-612C-47F3-B5C0-D3BC2B4D091A}"/>
    <cellStyle name="Comma 25 3 2 2 3 5" xfId="53243" xr:uid="{8CD0C946-9461-4DD4-A7FD-499C8D5B846F}"/>
    <cellStyle name="Comma 25 3 2 2 3 6" xfId="38491" xr:uid="{AFB20173-A4FB-4E76-9A5F-53AFD6F01C20}"/>
    <cellStyle name="Comma 25 3 2 2 3 7" xfId="16167" xr:uid="{8CBCBAF2-B16A-4E1B-B582-E052FF2EC160}"/>
    <cellStyle name="Comma 25 3 2 2 4" xfId="16171" xr:uid="{4A5CBB78-A2E7-4625-85F4-0842765DC262}"/>
    <cellStyle name="Comma 25 3 2 2 4 2" xfId="38495" xr:uid="{AB3ED829-1332-4CA1-A666-DC6EE91FFF4A}"/>
    <cellStyle name="Comma 25 3 2 2 5" xfId="16172" xr:uid="{ECC0CEA5-DEC7-4420-9A71-A7830D7302C7}"/>
    <cellStyle name="Comma 25 3 2 2 5 2" xfId="38496" xr:uid="{26B9392D-BFB1-4C84-AB6C-972224E7746F}"/>
    <cellStyle name="Comma 25 3 2 2 6" xfId="51210" xr:uid="{8EF09651-7395-4F3B-A6CF-410D25A47F0B}"/>
    <cellStyle name="Comma 25 3 2 2 7" xfId="38485" xr:uid="{FFF5EF19-4689-4908-B19E-3313D618DDDD}"/>
    <cellStyle name="Comma 25 3 2 2 8" xfId="16161" xr:uid="{E42291F5-570B-421F-A3C8-633256C9B122}"/>
    <cellStyle name="Comma 25 3 2 3" xfId="1612" xr:uid="{58CC556C-1C8C-49EE-A5FA-D0FDACAF8C51}"/>
    <cellStyle name="Comma 25 3 2 3 2" xfId="5224" xr:uid="{794F4943-1680-4A0F-8FC2-8270C8F8CA78}"/>
    <cellStyle name="Comma 25 3 2 3 2 2" xfId="16175" xr:uid="{C13D7E6C-C368-4C1E-99DA-25B579475CD9}"/>
    <cellStyle name="Comma 25 3 2 3 2 2 2" xfId="38499" xr:uid="{CDBD5DCB-DC3E-447C-AC16-6707A137C8EA}"/>
    <cellStyle name="Comma 25 3 2 3 2 3" xfId="16176" xr:uid="{2CCA0253-2426-41A7-BCF6-A99E0318BA48}"/>
    <cellStyle name="Comma 25 3 2 3 2 3 2" xfId="38500" xr:uid="{DEBC0141-DB02-4EB1-9885-7F5FE1CD7C92}"/>
    <cellStyle name="Comma 25 3 2 3 2 4" xfId="16177" xr:uid="{AB6E0EEB-8A22-42DE-A017-DE6A2AB616D3}"/>
    <cellStyle name="Comma 25 3 2 3 2 4 2" xfId="38501" xr:uid="{297F28DA-2F87-4652-86AD-9B8DE5FB6060}"/>
    <cellStyle name="Comma 25 3 2 3 2 5" xfId="16178" xr:uid="{DA5B4B06-2589-4FFB-8053-0C5DDAA5A4D6}"/>
    <cellStyle name="Comma 25 3 2 3 2 5 2" xfId="38502" xr:uid="{E4DDCD11-D162-4522-8CEF-218E38871EA4}"/>
    <cellStyle name="Comma 25 3 2 3 2 6" xfId="55311" xr:uid="{C3845855-ABC8-4AE1-B3D3-4340F8BBCCD5}"/>
    <cellStyle name="Comma 25 3 2 3 2 7" xfId="38498" xr:uid="{FE8454BB-8668-4E9D-A3F7-83E9FF75EAB3}"/>
    <cellStyle name="Comma 25 3 2 3 2 8" xfId="16174" xr:uid="{30B8C4FE-733C-4EED-98DC-555446B95FB2}"/>
    <cellStyle name="Comma 25 3 2 3 3" xfId="2659" xr:uid="{981581CF-1F43-42DD-8317-F8C57D1EDF92}"/>
    <cellStyle name="Comma 25 3 2 3 3 2" xfId="16180" xr:uid="{DDC010D2-D435-4FC2-ACE3-0E9BF920A164}"/>
    <cellStyle name="Comma 25 3 2 3 3 2 2" xfId="38504" xr:uid="{98F6D660-41CF-48BB-98E7-EDCD27750869}"/>
    <cellStyle name="Comma 25 3 2 3 3 3" xfId="16181" xr:uid="{906DBD93-F283-4128-9C9A-FDE2AFCFEE3D}"/>
    <cellStyle name="Comma 25 3 2 3 3 3 2" xfId="38505" xr:uid="{133ED626-20DF-4F92-9448-313F3C46BDF0}"/>
    <cellStyle name="Comma 25 3 2 3 3 4" xfId="16182" xr:uid="{75E171EB-1FA4-4497-BFDE-7BCFF158D16D}"/>
    <cellStyle name="Comma 25 3 2 3 3 4 2" xfId="38506" xr:uid="{95935121-C21A-4A8C-BD45-296F80EB466E}"/>
    <cellStyle name="Comma 25 3 2 3 3 5" xfId="52747" xr:uid="{CF52D2AA-CB53-4788-9EE6-95019C044789}"/>
    <cellStyle name="Comma 25 3 2 3 3 6" xfId="38503" xr:uid="{5DCA07FB-37F1-4F11-9E38-7D4B3CF44AAE}"/>
    <cellStyle name="Comma 25 3 2 3 3 7" xfId="16179" xr:uid="{9E064EC7-FBFD-4B8A-8601-EA95E598DEB4}"/>
    <cellStyle name="Comma 25 3 2 3 4" xfId="16183" xr:uid="{1E581FF8-A917-4557-A3B3-B4E2B9BA74A1}"/>
    <cellStyle name="Comma 25 3 2 3 4 2" xfId="38507" xr:uid="{DA91C446-AAF3-4125-B07A-2FDEEE5F5631}"/>
    <cellStyle name="Comma 25 3 2 3 5" xfId="16184" xr:uid="{2C5F09A8-A3C9-48F3-A453-D506D6A6D16D}"/>
    <cellStyle name="Comma 25 3 2 3 5 2" xfId="38508" xr:uid="{60483ACE-6434-4801-9FB5-22020F997908}"/>
    <cellStyle name="Comma 25 3 2 3 6" xfId="51704" xr:uid="{73066336-827B-405D-BF35-F51D851B5706}"/>
    <cellStyle name="Comma 25 3 2 3 7" xfId="38497" xr:uid="{EE6D6FB7-DB21-444C-8B58-79C473531E93}"/>
    <cellStyle name="Comma 25 3 2 3 8" xfId="16173" xr:uid="{DE788781-A725-4EDF-8EA7-E473CCF73371}"/>
    <cellStyle name="Comma 25 3 2 4" xfId="3651" xr:uid="{A0DA23B2-A862-4BDB-AD16-E15BBB1D7FCA}"/>
    <cellStyle name="Comma 25 3 2 4 2" xfId="5592" xr:uid="{294DCCDC-70F5-40E7-BCDB-475A53E93D7C}"/>
    <cellStyle name="Comma 25 3 2 4 2 2" xfId="16187" xr:uid="{3B7FDCA1-5BF4-4A37-B71E-AB5E6703A998}"/>
    <cellStyle name="Comma 25 3 2 4 2 2 2" xfId="38511" xr:uid="{67CE6974-C26C-448D-9FD1-94B64E2F77E1}"/>
    <cellStyle name="Comma 25 3 2 4 2 3" xfId="16188" xr:uid="{317D6978-1BAB-4A9F-A497-D3032F4234AF}"/>
    <cellStyle name="Comma 25 3 2 4 2 3 2" xfId="38512" xr:uid="{34888784-0A8F-436A-90F8-B91646780D64}"/>
    <cellStyle name="Comma 25 3 2 4 2 4" xfId="16189" xr:uid="{1DF14052-8858-4193-81BD-25D02D29BA5B}"/>
    <cellStyle name="Comma 25 3 2 4 2 4 2" xfId="38513" xr:uid="{5A7DCBBA-CFE8-4B73-90B5-84B154E5D27F}"/>
    <cellStyle name="Comma 25 3 2 4 2 5" xfId="16190" xr:uid="{F764FFFC-125A-4CCF-A1D4-47D6AD26CDF3}"/>
    <cellStyle name="Comma 25 3 2 4 2 5 2" xfId="38514" xr:uid="{77710C74-9714-4D79-A858-A4DFC9A0EAB7}"/>
    <cellStyle name="Comma 25 3 2 4 2 6" xfId="55679" xr:uid="{4D52939D-11A7-4375-ACA4-B6830DDAFA57}"/>
    <cellStyle name="Comma 25 3 2 4 2 7" xfId="38510" xr:uid="{00D40578-CF66-4F18-90DB-2A33BF1097A9}"/>
    <cellStyle name="Comma 25 3 2 4 2 8" xfId="16186" xr:uid="{3CB01F6D-B725-4B5F-815F-0EA48247FC37}"/>
    <cellStyle name="Comma 25 3 2 4 3" xfId="16191" xr:uid="{CF4ADF1F-62C4-46A3-816A-8B80B8D2E353}"/>
    <cellStyle name="Comma 25 3 2 4 3 2" xfId="38515" xr:uid="{1CE47146-5566-48BE-8610-DEE0AD311EFA}"/>
    <cellStyle name="Comma 25 3 2 4 4" xfId="16192" xr:uid="{A8E6FF85-F88D-487D-8E8E-0D823B158068}"/>
    <cellStyle name="Comma 25 3 2 4 4 2" xfId="38516" xr:uid="{6916580A-0CD9-457D-AA28-E1C180112175}"/>
    <cellStyle name="Comma 25 3 2 4 5" xfId="16193" xr:uid="{CAE62A84-B3E8-4B67-8138-8FA418614B46}"/>
    <cellStyle name="Comma 25 3 2 4 5 2" xfId="38517" xr:uid="{E57F8F58-B4CA-44C9-B91D-0F7A2E8FB8F1}"/>
    <cellStyle name="Comma 25 3 2 4 6" xfId="16194" xr:uid="{DCCC363D-1D6B-49D0-9DFF-7A0B48428A77}"/>
    <cellStyle name="Comma 25 3 2 4 6 2" xfId="38518" xr:uid="{0429E6D5-F543-4C28-B298-1B62167CEF91}"/>
    <cellStyle name="Comma 25 3 2 4 7" xfId="53738" xr:uid="{7C4D2228-49F6-4CB8-B764-46A14256A47E}"/>
    <cellStyle name="Comma 25 3 2 4 8" xfId="38509" xr:uid="{364438AE-ADF4-45B0-A3C6-86523CEB284F}"/>
    <cellStyle name="Comma 25 3 2 4 9" xfId="16185" xr:uid="{3D3E3854-8402-4CDC-A830-6853B375DE43}"/>
    <cellStyle name="Comma 25 3 2 5" xfId="4324" xr:uid="{F9BB62E7-1B8A-4B19-861D-4D7A1DE6FBAD}"/>
    <cellStyle name="Comma 25 3 2 5 2" xfId="16196" xr:uid="{D4853CDA-4808-40E8-8C9D-E1A3E14C7D39}"/>
    <cellStyle name="Comma 25 3 2 5 2 2" xfId="38520" xr:uid="{52F9B808-9FB9-4D77-A6B4-39127C3792FF}"/>
    <cellStyle name="Comma 25 3 2 5 3" xfId="16197" xr:uid="{D9726333-4C92-4105-9F0F-2DEDF90EB44F}"/>
    <cellStyle name="Comma 25 3 2 5 3 2" xfId="38521" xr:uid="{37AB0F89-C1FC-431B-AB11-6B2733A80602}"/>
    <cellStyle name="Comma 25 3 2 5 4" xfId="16198" xr:uid="{19C5B06E-C3E1-40CA-B921-6070CACC64A6}"/>
    <cellStyle name="Comma 25 3 2 5 4 2" xfId="38522" xr:uid="{00B70598-FF0E-42CD-B73F-3644FAD680E6}"/>
    <cellStyle name="Comma 25 3 2 5 5" xfId="16199" xr:uid="{D7C58846-F49A-4837-9B58-3D02ABC3B33B}"/>
    <cellStyle name="Comma 25 3 2 5 5 2" xfId="38523" xr:uid="{088BECB6-922D-4813-8211-AFD38DE2355A}"/>
    <cellStyle name="Comma 25 3 2 5 6" xfId="54411" xr:uid="{49FA65E4-7AE1-4A83-BA24-6E4666F598B4}"/>
    <cellStyle name="Comma 25 3 2 5 7" xfId="38519" xr:uid="{1DBA7EEB-7B60-4750-A9E7-6DAB9B4BEB3B}"/>
    <cellStyle name="Comma 25 3 2 5 8" xfId="16195" xr:uid="{D622D4B6-49B9-4248-9F89-F1756A551A6E}"/>
    <cellStyle name="Comma 25 3 2 6" xfId="2138" xr:uid="{63AA0513-AC34-4893-B78B-B6C74F37EBED}"/>
    <cellStyle name="Comma 25 3 2 6 2" xfId="16201" xr:uid="{C7D7650F-AAFB-4DB4-B56B-2CEAC8516423}"/>
    <cellStyle name="Comma 25 3 2 6 2 2" xfId="38525" xr:uid="{4DE8F50D-AD6C-40FB-A8A5-8690E55B5AA0}"/>
    <cellStyle name="Comma 25 3 2 6 3" xfId="16202" xr:uid="{A08E2A11-B0E9-4688-9F8A-36F2AF44AAB5}"/>
    <cellStyle name="Comma 25 3 2 6 3 2" xfId="38526" xr:uid="{0EDFC7DE-48AF-4C06-BE94-BEB02F5784FF}"/>
    <cellStyle name="Comma 25 3 2 6 4" xfId="16203" xr:uid="{2F729D66-B4F2-48A5-ACB8-E9B7A9D51810}"/>
    <cellStyle name="Comma 25 3 2 6 4 2" xfId="38527" xr:uid="{D35405E2-73C1-4173-873A-C1C08F48FC3E}"/>
    <cellStyle name="Comma 25 3 2 6 5" xfId="52227" xr:uid="{5E89D2DB-36BB-46E2-B08F-B6D522E0401B}"/>
    <cellStyle name="Comma 25 3 2 6 6" xfId="38524" xr:uid="{24FCE57F-5BAB-4DF1-8725-6309E34AD6BE}"/>
    <cellStyle name="Comma 25 3 2 6 7" xfId="16200" xr:uid="{74BCE91C-578C-4DCF-BF8D-1E8E033C6E53}"/>
    <cellStyle name="Comma 25 3 2 7" xfId="16204" xr:uid="{F1D5508B-B79B-426A-9E22-A5D2CC42773C}"/>
    <cellStyle name="Comma 25 3 2 7 2" xfId="38528" xr:uid="{659E9A28-A667-4464-8E62-FA4C0B760889}"/>
    <cellStyle name="Comma 25 3 2 8" xfId="16205" xr:uid="{29D58538-714C-435A-9344-B55EE3E5F0D8}"/>
    <cellStyle name="Comma 25 3 2 8 2" xfId="38529" xr:uid="{46282909-D4EE-409E-BC82-F2642132EFE1}"/>
    <cellStyle name="Comma 25 3 2 9" xfId="50707" xr:uid="{251C8BCB-7B43-4796-8035-C3A55D1E696C}"/>
    <cellStyle name="Comma 25 3 3" xfId="870" xr:uid="{99EB838D-634A-4F6A-AAA4-2EF9ADE520DB}"/>
    <cellStyle name="Comma 25 3 3 2" xfId="4573" xr:uid="{343E64DB-40D1-4769-BAB6-5907D77AA91C}"/>
    <cellStyle name="Comma 25 3 3 2 2" xfId="16208" xr:uid="{2E3CBF7E-238A-4BCE-8C99-92097ED4B3AD}"/>
    <cellStyle name="Comma 25 3 3 2 2 2" xfId="38532" xr:uid="{062B358B-74A8-4E80-B760-6CC0DE420712}"/>
    <cellStyle name="Comma 25 3 3 2 3" xfId="16209" xr:uid="{1B8244AD-4C54-4FCC-AD06-D67116493B25}"/>
    <cellStyle name="Comma 25 3 3 2 3 2" xfId="38533" xr:uid="{F0EA60FB-B5BF-4544-9771-929E1DD732B8}"/>
    <cellStyle name="Comma 25 3 3 2 4" xfId="16210" xr:uid="{B3C8C1BB-06DC-41AD-862F-B189A1AFD2F9}"/>
    <cellStyle name="Comma 25 3 3 2 4 2" xfId="38534" xr:uid="{F8576295-26B9-4359-B70C-3C5346D3F5F1}"/>
    <cellStyle name="Comma 25 3 3 2 5" xfId="16211" xr:uid="{F506101F-F631-4DF1-9BFA-68980BF21175}"/>
    <cellStyle name="Comma 25 3 3 2 5 2" xfId="38535" xr:uid="{346313A1-6B16-4ACD-B3DF-E37941D1FC71}"/>
    <cellStyle name="Comma 25 3 3 2 6" xfId="54660" xr:uid="{FA33EA87-E24B-4C94-8255-935F042F86F5}"/>
    <cellStyle name="Comma 25 3 3 2 7" xfId="38531" xr:uid="{2110501A-A454-487C-BF7B-6E07E22A5638}"/>
    <cellStyle name="Comma 25 3 3 2 8" xfId="16207" xr:uid="{43C79BEA-3B17-4F0F-8697-64A3386EC280}"/>
    <cellStyle name="Comma 25 3 3 3" xfId="2908" xr:uid="{F7CBAD02-A185-47C1-AB1A-3717AAD58E5E}"/>
    <cellStyle name="Comma 25 3 3 3 2" xfId="16213" xr:uid="{0B2B2CF7-9EB0-4D89-B9DD-3AA2C3020E30}"/>
    <cellStyle name="Comma 25 3 3 3 2 2" xfId="38537" xr:uid="{0F27D53A-6BE2-48CA-9C8F-6C64800D137E}"/>
    <cellStyle name="Comma 25 3 3 3 3" xfId="16214" xr:uid="{EDFF3F9D-9C76-4E9F-9966-A589116BCB41}"/>
    <cellStyle name="Comma 25 3 3 3 3 2" xfId="38538" xr:uid="{D1C59515-E6B9-43D2-A4FB-DCB3A0AAAD31}"/>
    <cellStyle name="Comma 25 3 3 3 4" xfId="16215" xr:uid="{5A81719D-50A1-4D59-A4F0-19A9B2A8665E}"/>
    <cellStyle name="Comma 25 3 3 3 4 2" xfId="38539" xr:uid="{5D54636A-A732-4A24-8C0D-4694AFA97232}"/>
    <cellStyle name="Comma 25 3 3 3 5" xfId="52995" xr:uid="{09AE2867-029C-4732-B1D0-2CE12A29E9BE}"/>
    <cellStyle name="Comma 25 3 3 3 6" xfId="38536" xr:uid="{F325F1C3-9EC1-4AAA-AE2A-20C8911C4E5B}"/>
    <cellStyle name="Comma 25 3 3 3 7" xfId="16212" xr:uid="{D42FA763-4D52-4BF8-BECE-39D7C2D27851}"/>
    <cellStyle name="Comma 25 3 3 4" xfId="16216" xr:uid="{4B0F9B32-C959-4EC2-9DC7-40D4525D8202}"/>
    <cellStyle name="Comma 25 3 3 4 2" xfId="38540" xr:uid="{98526931-22DA-486D-A810-2B92F7DE7E4A}"/>
    <cellStyle name="Comma 25 3 3 5" xfId="16217" xr:uid="{44434920-25B7-4D12-B12B-D238506CA9A1}"/>
    <cellStyle name="Comma 25 3 3 5 2" xfId="38541" xr:uid="{1DA87491-ABFB-47BF-B773-77645DF3B5CB}"/>
    <cellStyle name="Comma 25 3 3 6" xfId="50962" xr:uid="{9C43C38E-7DD2-483A-B72D-F12D8A76A1A9}"/>
    <cellStyle name="Comma 25 3 3 7" xfId="38530" xr:uid="{89A4A061-86BF-4EE3-B314-D34F20FFC5FC}"/>
    <cellStyle name="Comma 25 3 3 8" xfId="16206" xr:uid="{6CEFF401-4B44-431F-9A61-8B789BC4F73A}"/>
    <cellStyle name="Comma 25 3 4" xfId="1365" xr:uid="{B792D705-894E-497C-A852-ED46AEF88747}"/>
    <cellStyle name="Comma 25 3 4 2" xfId="5041" xr:uid="{7049245B-A888-4D95-A7A1-1CB80D9AAAA0}"/>
    <cellStyle name="Comma 25 3 4 2 2" xfId="16220" xr:uid="{831F0717-4403-4A44-B012-8D8B05EFE72E}"/>
    <cellStyle name="Comma 25 3 4 2 2 2" xfId="38544" xr:uid="{910C2C20-7D77-4C5E-9B6D-53E801FD2E1E}"/>
    <cellStyle name="Comma 25 3 4 2 3" xfId="16221" xr:uid="{9BD6B612-B44D-433A-ACFB-63F7B834F0FC}"/>
    <cellStyle name="Comma 25 3 4 2 3 2" xfId="38545" xr:uid="{2FF4F027-E6E5-441C-8FC9-CDB22C5F0ED0}"/>
    <cellStyle name="Comma 25 3 4 2 4" xfId="16222" xr:uid="{3A800E3B-61D8-474C-AE22-89DA32AF5D58}"/>
    <cellStyle name="Comma 25 3 4 2 4 2" xfId="38546" xr:uid="{3FBDB3AA-7475-4F54-A2B5-2997C121AEE5}"/>
    <cellStyle name="Comma 25 3 4 2 5" xfId="16223" xr:uid="{23A5D3FE-4B88-46A0-8DD2-E22A8068C344}"/>
    <cellStyle name="Comma 25 3 4 2 5 2" xfId="38547" xr:uid="{A11AB13B-27FD-442F-A6B3-7EE72515D9BC}"/>
    <cellStyle name="Comma 25 3 4 2 6" xfId="55128" xr:uid="{C31C7F76-6BF4-4C6C-9C27-3FDBC6111E1C}"/>
    <cellStyle name="Comma 25 3 4 2 7" xfId="38543" xr:uid="{06580A6A-438B-42A0-A506-350F09B3894E}"/>
    <cellStyle name="Comma 25 3 4 2 8" xfId="16219" xr:uid="{EAF24F90-1F66-47C5-B24D-42DD3021F7D0}"/>
    <cellStyle name="Comma 25 3 4 3" xfId="2411" xr:uid="{6FD1808E-7441-4A4F-B05E-C2890EFAC5EC}"/>
    <cellStyle name="Comma 25 3 4 3 2" xfId="16225" xr:uid="{848D24DE-7A6A-4A4B-8D41-1FB470F6CBEA}"/>
    <cellStyle name="Comma 25 3 4 3 2 2" xfId="38549" xr:uid="{A19BA5F5-853D-4B63-AB6E-797191BE2FD9}"/>
    <cellStyle name="Comma 25 3 4 3 3" xfId="16226" xr:uid="{2F159A06-E83A-4250-A4B9-1EEA132F9B78}"/>
    <cellStyle name="Comma 25 3 4 3 3 2" xfId="38550" xr:uid="{B08C2387-15D2-463E-95F8-E2E6206E6981}"/>
    <cellStyle name="Comma 25 3 4 3 4" xfId="16227" xr:uid="{53BAB315-C011-4841-A6DD-17048917F206}"/>
    <cellStyle name="Comma 25 3 4 3 4 2" xfId="38551" xr:uid="{65B509AA-53D2-4492-8D35-B0E43A35D9AD}"/>
    <cellStyle name="Comma 25 3 4 3 5" xfId="52499" xr:uid="{FA2D10CC-8347-4870-A8E3-A9D2B21FE122}"/>
    <cellStyle name="Comma 25 3 4 3 6" xfId="38548" xr:uid="{F9BA5ACA-4D0F-470E-9966-4392DD560D0E}"/>
    <cellStyle name="Comma 25 3 4 3 7" xfId="16224" xr:uid="{6F343513-BEB7-4DBA-9EC3-F9B7A33B2516}"/>
    <cellStyle name="Comma 25 3 4 4" xfId="16228" xr:uid="{DACF9E40-E909-4E84-9C80-01D864C127F3}"/>
    <cellStyle name="Comma 25 3 4 4 2" xfId="38552" xr:uid="{5999291F-9C9E-4768-AFD3-BA660F7577E4}"/>
    <cellStyle name="Comma 25 3 4 5" xfId="16229" xr:uid="{17AB1B57-AAA4-454B-8604-8A7048DAA756}"/>
    <cellStyle name="Comma 25 3 4 5 2" xfId="38553" xr:uid="{EA3EFAC5-FDBD-472B-BD05-9BA05E1A001C}"/>
    <cellStyle name="Comma 25 3 4 6" xfId="51457" xr:uid="{ED9A3A0C-25AE-4ED1-8EBB-D1D5DBA10039}"/>
    <cellStyle name="Comma 25 3 4 7" xfId="38542" xr:uid="{39C012DA-082F-476B-85F2-7189C83A585D}"/>
    <cellStyle name="Comma 25 3 4 8" xfId="16218" xr:uid="{D9B20447-FC91-4267-B19C-55091BC2DC1F}"/>
    <cellStyle name="Comma 25 3 5" xfId="3402" xr:uid="{D60AAE5B-4263-4D8A-A327-F2EA2DB8C0DB}"/>
    <cellStyle name="Comma 25 3 5 2" xfId="5408" xr:uid="{0B68665D-D779-47ED-B569-F1B6AD7BD664}"/>
    <cellStyle name="Comma 25 3 5 2 2" xfId="16232" xr:uid="{24C381BC-BDC6-4CBA-8E84-6136396BCC18}"/>
    <cellStyle name="Comma 25 3 5 2 2 2" xfId="38556" xr:uid="{DB797F2D-83DE-4E13-BCC6-D46302ED843A}"/>
    <cellStyle name="Comma 25 3 5 2 3" xfId="16233" xr:uid="{9F27E887-76E1-4923-8D39-90F430E79593}"/>
    <cellStyle name="Comma 25 3 5 2 3 2" xfId="38557" xr:uid="{B8631429-6913-4B5A-891B-E69A5931C093}"/>
    <cellStyle name="Comma 25 3 5 2 4" xfId="16234" xr:uid="{7D10B897-9430-46CF-BDF2-51C0BF5C14FB}"/>
    <cellStyle name="Comma 25 3 5 2 4 2" xfId="38558" xr:uid="{A65875FC-6942-4739-98B7-70EDB84C5260}"/>
    <cellStyle name="Comma 25 3 5 2 5" xfId="16235" xr:uid="{10D6ABB8-0B32-470C-A408-8D1E3D835DA2}"/>
    <cellStyle name="Comma 25 3 5 2 5 2" xfId="38559" xr:uid="{585F4EC7-BA41-40A5-99D4-80D473E85412}"/>
    <cellStyle name="Comma 25 3 5 2 6" xfId="55495" xr:uid="{7850B93B-2740-4013-A99C-9924DA972423}"/>
    <cellStyle name="Comma 25 3 5 2 7" xfId="38555" xr:uid="{63E524EF-587B-4D07-BF0F-D7B123DF7D42}"/>
    <cellStyle name="Comma 25 3 5 2 8" xfId="16231" xr:uid="{887531DD-FBA0-4394-9716-71A2A8AF1E13}"/>
    <cellStyle name="Comma 25 3 5 3" xfId="16236" xr:uid="{900F0850-B112-4595-84DE-AD198F972B26}"/>
    <cellStyle name="Comma 25 3 5 3 2" xfId="38560" xr:uid="{73FF0289-DA78-49CA-91AD-B743A19A873D}"/>
    <cellStyle name="Comma 25 3 5 4" xfId="16237" xr:uid="{52D5FFBF-11DE-4E58-B1B0-D702323167FE}"/>
    <cellStyle name="Comma 25 3 5 4 2" xfId="38561" xr:uid="{157E8E72-1B96-4E69-85A3-AA6B5F1B022D}"/>
    <cellStyle name="Comma 25 3 5 5" xfId="16238" xr:uid="{AF47AD90-51E0-4AE6-8BFB-F1215A9ACCEF}"/>
    <cellStyle name="Comma 25 3 5 5 2" xfId="38562" xr:uid="{1095751D-3F06-4D72-B113-E0D2552E5A33}"/>
    <cellStyle name="Comma 25 3 5 6" xfId="16239" xr:uid="{1F95C888-BD83-4BF2-96FB-E3CDDECA6803}"/>
    <cellStyle name="Comma 25 3 5 6 2" xfId="38563" xr:uid="{E4E89157-B456-4E25-BFD6-65DD62E9E936}"/>
    <cellStyle name="Comma 25 3 5 7" xfId="53489" xr:uid="{89167305-0A6E-48A1-BD30-3EB9B8579D8C}"/>
    <cellStyle name="Comma 25 3 5 8" xfId="38554" xr:uid="{70BAF35E-1E23-4EB1-812F-5F5A50D197DF}"/>
    <cellStyle name="Comma 25 3 5 9" xfId="16230" xr:uid="{5E1F595D-F107-427C-B3AD-5A43924BD639}"/>
    <cellStyle name="Comma 25 3 6" xfId="4038" xr:uid="{6E3183D4-CACB-4852-8A8D-5BAEE10243CD}"/>
    <cellStyle name="Comma 25 3 6 2" xfId="16241" xr:uid="{5715067F-7453-4760-83B0-2A94FF785878}"/>
    <cellStyle name="Comma 25 3 6 2 2" xfId="38565" xr:uid="{AF8381F1-402F-487E-9095-4744B1D914FE}"/>
    <cellStyle name="Comma 25 3 6 3" xfId="16242" xr:uid="{E6BFB51E-9AA0-4CFE-819B-C85D8BEAB9F1}"/>
    <cellStyle name="Comma 25 3 6 3 2" xfId="38566" xr:uid="{6F699107-E6F3-4A3D-A3AA-5E05ED190CBD}"/>
    <cellStyle name="Comma 25 3 6 4" xfId="16243" xr:uid="{34B3945E-5A5B-4046-80C6-25B60B87CB93}"/>
    <cellStyle name="Comma 25 3 6 4 2" xfId="38567" xr:uid="{6FCC7807-53EC-45E5-94F6-17D8C53D7BD1}"/>
    <cellStyle name="Comma 25 3 6 5" xfId="16244" xr:uid="{0E481B8A-A13D-436F-930D-B0A1AAFEC392}"/>
    <cellStyle name="Comma 25 3 6 5 2" xfId="38568" xr:uid="{C0AA98C0-5DCE-4246-9ECA-154088B78900}"/>
    <cellStyle name="Comma 25 3 6 6" xfId="54125" xr:uid="{D706B4A0-806A-4402-BCCD-D12161D28662}"/>
    <cellStyle name="Comma 25 3 6 7" xfId="38564" xr:uid="{9111A91C-6CED-4EEF-A750-486F7BBB7203}"/>
    <cellStyle name="Comma 25 3 6 8" xfId="16240" xr:uid="{72DFD2DD-8874-4D1A-8DAA-B566AD4CFA93}"/>
    <cellStyle name="Comma 25 3 7" xfId="1891" xr:uid="{56BED8C0-E543-4840-ACD9-E9D38024697D}"/>
    <cellStyle name="Comma 25 3 7 2" xfId="16246" xr:uid="{AC2E61BC-5967-4F9B-A1A7-4F31B733530E}"/>
    <cellStyle name="Comma 25 3 7 2 2" xfId="38570" xr:uid="{0DD711DF-7C6E-46B7-9228-0AA098DDB774}"/>
    <cellStyle name="Comma 25 3 7 3" xfId="16247" xr:uid="{A9FDCB2D-34C3-41E9-84BC-1B049917D425}"/>
    <cellStyle name="Comma 25 3 7 3 2" xfId="38571" xr:uid="{DA4514E0-15CA-412C-9CE4-5642123DAF56}"/>
    <cellStyle name="Comma 25 3 7 4" xfId="16248" xr:uid="{D08B6009-787F-4299-841E-FB9F7907D5A9}"/>
    <cellStyle name="Comma 25 3 7 4 2" xfId="38572" xr:uid="{E0510E70-6867-4368-9594-8D09012B4592}"/>
    <cellStyle name="Comma 25 3 7 5" xfId="51980" xr:uid="{7744A007-9C78-4D2F-B56E-DEFB0C825B6A}"/>
    <cellStyle name="Comma 25 3 7 6" xfId="38569" xr:uid="{A59A6D32-805B-491C-907D-CBD3DF53D45A}"/>
    <cellStyle name="Comma 25 3 7 7" xfId="16245" xr:uid="{6ABEFC76-7D8C-4AC9-9342-D56D624FF90C}"/>
    <cellStyle name="Comma 25 3 8" xfId="16249" xr:uid="{719E3477-E2CB-4EE4-977A-6EAFC7D1DC5F}"/>
    <cellStyle name="Comma 25 3 8 2" xfId="38573" xr:uid="{F83B9809-EFF9-4A63-BADA-3DE55C49DB1C}"/>
    <cellStyle name="Comma 25 3 9" xfId="16250" xr:uid="{5D9A5C53-8FC3-48CF-A344-6CB32AE77327}"/>
    <cellStyle name="Comma 25 3 9 2" xfId="38574" xr:uid="{45F7535E-9839-4437-A4F3-808B6DECF011}"/>
    <cellStyle name="Comma 25 4" xfId="491" xr:uid="{FBFCC4B8-1C26-439E-870D-8C1CFE9285AE}"/>
    <cellStyle name="Comma 25 4 10" xfId="38575" xr:uid="{6E507F78-7383-4811-A97F-B56B0D0E8794}"/>
    <cellStyle name="Comma 25 4 11" xfId="16251" xr:uid="{24791F53-009D-4594-B164-C022739E8871}"/>
    <cellStyle name="Comma 25 4 2" xfId="996" xr:uid="{FA72CFDE-7A3B-4AFA-AB55-E838C3BD4F44}"/>
    <cellStyle name="Comma 25 4 2 2" xfId="4699" xr:uid="{A2CC75DB-D426-4B0A-87CC-600BF790C042}"/>
    <cellStyle name="Comma 25 4 2 2 2" xfId="16254" xr:uid="{02A691C3-6B05-413A-A531-994C94B58FE5}"/>
    <cellStyle name="Comma 25 4 2 2 2 2" xfId="38578" xr:uid="{82956906-76D5-4CA3-8EAD-999342219AA2}"/>
    <cellStyle name="Comma 25 4 2 2 3" xfId="16255" xr:uid="{C5313171-0DEB-4BF7-B08F-519D38C44B1A}"/>
    <cellStyle name="Comma 25 4 2 2 3 2" xfId="38579" xr:uid="{27F0FF66-DCB9-45BE-8F60-B699A84EE56C}"/>
    <cellStyle name="Comma 25 4 2 2 4" xfId="16256" xr:uid="{523D848B-55ED-4985-8942-56CF89905732}"/>
    <cellStyle name="Comma 25 4 2 2 4 2" xfId="38580" xr:uid="{3A8C0848-EC10-40B9-AFAD-FFA11229499D}"/>
    <cellStyle name="Comma 25 4 2 2 5" xfId="16257" xr:uid="{E84D7A97-F7C2-4300-9927-39709090D361}"/>
    <cellStyle name="Comma 25 4 2 2 5 2" xfId="38581" xr:uid="{4B34CF87-C03E-44E4-899B-32ACFA73BE06}"/>
    <cellStyle name="Comma 25 4 2 2 6" xfId="54786" xr:uid="{FBD96AA6-2B8A-4553-82AA-06763B483876}"/>
    <cellStyle name="Comma 25 4 2 2 7" xfId="38577" xr:uid="{089A9136-AB0E-4A4D-B89E-710B2BE44216}"/>
    <cellStyle name="Comma 25 4 2 2 8" xfId="16253" xr:uid="{CC3ED5CC-344F-4071-98B5-B528F59FFDB3}"/>
    <cellStyle name="Comma 25 4 2 3" xfId="3034" xr:uid="{46280B71-2307-4AD7-B822-46EE7EA2E55A}"/>
    <cellStyle name="Comma 25 4 2 3 2" xfId="16259" xr:uid="{D21B4C2C-F967-4FE7-86A4-90CF970DAA68}"/>
    <cellStyle name="Comma 25 4 2 3 2 2" xfId="38583" xr:uid="{31FEDBFB-B418-4FBB-9C0D-1B0047E77325}"/>
    <cellStyle name="Comma 25 4 2 3 3" xfId="16260" xr:uid="{055B9C8A-653E-4C4E-92F6-5EB8AA4FD721}"/>
    <cellStyle name="Comma 25 4 2 3 3 2" xfId="38584" xr:uid="{89E2FB46-3092-4195-A813-F666CE24583B}"/>
    <cellStyle name="Comma 25 4 2 3 4" xfId="16261" xr:uid="{5D9518AA-16EC-456D-99C5-8D21BA58BACB}"/>
    <cellStyle name="Comma 25 4 2 3 4 2" xfId="38585" xr:uid="{A846BF27-2D8B-415B-8477-88B228C4A2F4}"/>
    <cellStyle name="Comma 25 4 2 3 5" xfId="53121" xr:uid="{9DA341C9-29C8-48C6-AAB0-A5C02F5CF2A5}"/>
    <cellStyle name="Comma 25 4 2 3 6" xfId="38582" xr:uid="{2C5600A4-82AF-41CE-94ED-25B47B54CEBA}"/>
    <cellStyle name="Comma 25 4 2 3 7" xfId="16258" xr:uid="{5BEA8966-5D9F-4348-B055-6035D621F06D}"/>
    <cellStyle name="Comma 25 4 2 4" xfId="16262" xr:uid="{049C3850-FEAC-420D-833A-B9C2C89B860C}"/>
    <cellStyle name="Comma 25 4 2 4 2" xfId="38586" xr:uid="{8A6266BF-1ECB-4F6A-8654-C7F9E882E45C}"/>
    <cellStyle name="Comma 25 4 2 5" xfId="16263" xr:uid="{EEF9E968-F289-4BAF-809E-D059E9579CBF}"/>
    <cellStyle name="Comma 25 4 2 5 2" xfId="38587" xr:uid="{8CC1C5A3-6B7B-437F-938C-054CEC60E97E}"/>
    <cellStyle name="Comma 25 4 2 6" xfId="51088" xr:uid="{1087A630-577C-4D10-BB7F-F254E2882502}"/>
    <cellStyle name="Comma 25 4 2 7" xfId="38576" xr:uid="{21C1CBF6-1E56-43A3-A970-B0A10DA4A7BB}"/>
    <cellStyle name="Comma 25 4 2 8" xfId="16252" xr:uid="{89777D94-32B4-4EF0-98C3-5B89BD80D4A1}"/>
    <cellStyle name="Comma 25 4 3" xfId="1490" xr:uid="{0D0E0AF3-C31C-449F-9A43-9402FAF4F47C}"/>
    <cellStyle name="Comma 25 4 3 2" xfId="5132" xr:uid="{A92E34F1-0A2A-4888-936C-C3935E725D23}"/>
    <cellStyle name="Comma 25 4 3 2 2" xfId="16266" xr:uid="{D9C99BF9-A25D-4C0C-AFEB-E2A5B776CB4C}"/>
    <cellStyle name="Comma 25 4 3 2 2 2" xfId="38590" xr:uid="{3E40EA6D-7942-456F-9B0A-D9ECD5AB700C}"/>
    <cellStyle name="Comma 25 4 3 2 3" xfId="16267" xr:uid="{91AEDBDD-09F5-4D15-B368-B2431E048BC9}"/>
    <cellStyle name="Comma 25 4 3 2 3 2" xfId="38591" xr:uid="{C6D37927-7AA6-4F88-AC52-3C0C312121FE}"/>
    <cellStyle name="Comma 25 4 3 2 4" xfId="16268" xr:uid="{AA625E4E-AD0B-46C4-B1B7-2CC9F0881248}"/>
    <cellStyle name="Comma 25 4 3 2 4 2" xfId="38592" xr:uid="{B1CD2B31-A336-4B70-91AF-2966017399E8}"/>
    <cellStyle name="Comma 25 4 3 2 5" xfId="16269" xr:uid="{847329AB-7E71-4756-BFDF-0CCA49586EE3}"/>
    <cellStyle name="Comma 25 4 3 2 5 2" xfId="38593" xr:uid="{ADC70F40-EDFB-4F91-9BFE-5526AD24D04B}"/>
    <cellStyle name="Comma 25 4 3 2 6" xfId="55219" xr:uid="{745AB47E-542B-4E22-AA79-47B46A5C5FE3}"/>
    <cellStyle name="Comma 25 4 3 2 7" xfId="38589" xr:uid="{4C674460-EE42-4695-9222-91848D8E23F6}"/>
    <cellStyle name="Comma 25 4 3 2 8" xfId="16265" xr:uid="{58C5EEC4-2247-471C-BFFF-615C2D412773}"/>
    <cellStyle name="Comma 25 4 3 3" xfId="2537" xr:uid="{B48C7FBF-F8EB-4E22-901D-FF8185A61C59}"/>
    <cellStyle name="Comma 25 4 3 3 2" xfId="16271" xr:uid="{F96F9298-34DE-46F6-8033-AE9168297F55}"/>
    <cellStyle name="Comma 25 4 3 3 2 2" xfId="38595" xr:uid="{7965ED7D-8F9F-4291-8C6C-06496C0E8E3C}"/>
    <cellStyle name="Comma 25 4 3 3 3" xfId="16272" xr:uid="{7640CFDF-79E0-4018-A75C-C8A279B6D228}"/>
    <cellStyle name="Comma 25 4 3 3 3 2" xfId="38596" xr:uid="{346E2876-3099-4DDB-9898-52E954CA04C9}"/>
    <cellStyle name="Comma 25 4 3 3 4" xfId="16273" xr:uid="{687718AD-31BC-4A52-BAB1-9295D7136CA3}"/>
    <cellStyle name="Comma 25 4 3 3 4 2" xfId="38597" xr:uid="{EAD9AA7B-5FA1-4EDE-82B1-73BB500CBB2A}"/>
    <cellStyle name="Comma 25 4 3 3 5" xfId="52625" xr:uid="{DD3FBC83-2261-44DD-A8AD-88C21A5859F9}"/>
    <cellStyle name="Comma 25 4 3 3 6" xfId="38594" xr:uid="{3D149167-5977-4F83-8FC4-30B89B493599}"/>
    <cellStyle name="Comma 25 4 3 3 7" xfId="16270" xr:uid="{DFFED057-FD40-405B-9016-8DB93AADE81A}"/>
    <cellStyle name="Comma 25 4 3 4" xfId="16274" xr:uid="{B83DF845-655B-47C7-A5E9-6475CD408A11}"/>
    <cellStyle name="Comma 25 4 3 4 2" xfId="38598" xr:uid="{AF85BFBE-D6C0-4B1B-ADDF-10A9D17555B7}"/>
    <cellStyle name="Comma 25 4 3 5" xfId="16275" xr:uid="{AECC97C7-2B68-45EF-9D19-1D4604D6AD93}"/>
    <cellStyle name="Comma 25 4 3 5 2" xfId="38599" xr:uid="{21B367C7-AC82-42D1-8CB7-A09844CD6DA8}"/>
    <cellStyle name="Comma 25 4 3 6" xfId="51582" xr:uid="{736C3966-07B4-4CFC-92DE-900B6D920856}"/>
    <cellStyle name="Comma 25 4 3 7" xfId="38588" xr:uid="{A7966B7F-AE82-4FBE-8C64-A76DACE5BDCA}"/>
    <cellStyle name="Comma 25 4 3 8" xfId="16264" xr:uid="{3ECABE7D-FCB8-4FED-96C7-2AE54AA13926}"/>
    <cellStyle name="Comma 25 4 4" xfId="3529" xr:uid="{55CC10E8-A07E-42EE-8B5C-321180DFCAA9}"/>
    <cellStyle name="Comma 25 4 4 2" xfId="5500" xr:uid="{5AE8FA98-1753-480D-BA0E-81A9CBF53903}"/>
    <cellStyle name="Comma 25 4 4 2 2" xfId="16278" xr:uid="{5AA9678B-276D-4D17-A967-B995FA5BD3CC}"/>
    <cellStyle name="Comma 25 4 4 2 2 2" xfId="38602" xr:uid="{42CDD0EF-9225-4F58-9994-48AD673B694C}"/>
    <cellStyle name="Comma 25 4 4 2 3" xfId="16279" xr:uid="{D3008C08-6240-4DA4-B026-3C084A940634}"/>
    <cellStyle name="Comma 25 4 4 2 3 2" xfId="38603" xr:uid="{3F28A485-E061-4129-B221-DD0996B276B5}"/>
    <cellStyle name="Comma 25 4 4 2 4" xfId="16280" xr:uid="{54D2DAD2-4CF6-4A08-929D-31B1AC88EAA1}"/>
    <cellStyle name="Comma 25 4 4 2 4 2" xfId="38604" xr:uid="{B4C3EDB7-B550-4CE3-A0DD-90B9D6DE6B6E}"/>
    <cellStyle name="Comma 25 4 4 2 5" xfId="16281" xr:uid="{C7809823-D58F-4400-ADCD-CCE9E560808B}"/>
    <cellStyle name="Comma 25 4 4 2 5 2" xfId="38605" xr:uid="{8B0EBA91-3484-4206-9A46-85A3B3AA6335}"/>
    <cellStyle name="Comma 25 4 4 2 6" xfId="55587" xr:uid="{99275CD7-DCE5-4D07-BD02-3AA604ED10BC}"/>
    <cellStyle name="Comma 25 4 4 2 7" xfId="38601" xr:uid="{1F621571-682C-460C-81BE-0CDF444D712A}"/>
    <cellStyle name="Comma 25 4 4 2 8" xfId="16277" xr:uid="{46462519-F0FF-4EFC-8C2A-D680D91F16B2}"/>
    <cellStyle name="Comma 25 4 4 3" xfId="16282" xr:uid="{1746160C-6D3E-4D71-99D9-56E8FB3F2543}"/>
    <cellStyle name="Comma 25 4 4 3 2" xfId="38606" xr:uid="{A0051F7B-A663-4243-B161-F83E2A53B60E}"/>
    <cellStyle name="Comma 25 4 4 4" xfId="16283" xr:uid="{73860829-7591-4677-A618-BE7488EC1EB2}"/>
    <cellStyle name="Comma 25 4 4 4 2" xfId="38607" xr:uid="{0DF86D2F-792D-4081-ADCB-BC123DFAEF2A}"/>
    <cellStyle name="Comma 25 4 4 5" xfId="16284" xr:uid="{515C5CE0-57C6-4D42-984E-8B1F72EC2658}"/>
    <cellStyle name="Comma 25 4 4 5 2" xfId="38608" xr:uid="{2CBA2829-4427-4397-9435-23BC4EAF051E}"/>
    <cellStyle name="Comma 25 4 4 6" xfId="16285" xr:uid="{C3BDCCA3-CE33-481E-A499-158AD31361EA}"/>
    <cellStyle name="Comma 25 4 4 6 2" xfId="38609" xr:uid="{450F5F03-AE9A-462B-97B4-A3D0528013AA}"/>
    <cellStyle name="Comma 25 4 4 7" xfId="53616" xr:uid="{A9410ED3-BEE5-4B9C-B085-DC2FF4777EC5}"/>
    <cellStyle name="Comma 25 4 4 8" xfId="38600" xr:uid="{4A178826-2220-418E-870B-068F2302269B}"/>
    <cellStyle name="Comma 25 4 4 9" xfId="16276" xr:uid="{2CDB9D0B-0793-4F2C-8CA7-1AF4DEBAF19E}"/>
    <cellStyle name="Comma 25 4 5" xfId="4202" xr:uid="{A8183D8F-6E76-4B75-A422-5076F87C8D76}"/>
    <cellStyle name="Comma 25 4 5 2" xfId="16287" xr:uid="{7E429D64-261D-4692-BBF3-0FF10C03B224}"/>
    <cellStyle name="Comma 25 4 5 2 2" xfId="38611" xr:uid="{B5AF179B-B00C-4E9B-8842-A04994B81E3F}"/>
    <cellStyle name="Comma 25 4 5 3" xfId="16288" xr:uid="{85D1DD38-59C4-4C5F-A11B-7494C6CF62C1}"/>
    <cellStyle name="Comma 25 4 5 3 2" xfId="38612" xr:uid="{D98BBF5B-C1E3-4734-A2BF-48A0E5430FD8}"/>
    <cellStyle name="Comma 25 4 5 4" xfId="16289" xr:uid="{D62A0A75-EBA2-4F26-BB8A-D38212ABD37B}"/>
    <cellStyle name="Comma 25 4 5 4 2" xfId="38613" xr:uid="{0DC7A930-8DD1-4DD7-B4FA-8ABBEDCFC8D5}"/>
    <cellStyle name="Comma 25 4 5 5" xfId="16290" xr:uid="{4EBA9F2E-E66E-4450-BDE8-E8C84AAD2421}"/>
    <cellStyle name="Comma 25 4 5 5 2" xfId="38614" xr:uid="{41C2DC6A-5EFF-4948-8609-4757859C0288}"/>
    <cellStyle name="Comma 25 4 5 6" xfId="54289" xr:uid="{66D172F2-C391-4334-A8B9-EFC45F01D34E}"/>
    <cellStyle name="Comma 25 4 5 7" xfId="38610" xr:uid="{8758AB36-972E-4E63-B2AA-0E91DD4CE05A}"/>
    <cellStyle name="Comma 25 4 5 8" xfId="16286" xr:uid="{E727441B-1C89-4E9E-B32A-F26A492BB758}"/>
    <cellStyle name="Comma 25 4 6" xfId="2016" xr:uid="{90D40062-9338-41A0-A5F1-B130777359DA}"/>
    <cellStyle name="Comma 25 4 6 2" xfId="16292" xr:uid="{A692B5EB-7DB0-4B79-8FEE-1D3EBC41E3A2}"/>
    <cellStyle name="Comma 25 4 6 2 2" xfId="38616" xr:uid="{BF11ED65-924C-4424-96D2-E67DCA6CC6A8}"/>
    <cellStyle name="Comma 25 4 6 3" xfId="16293" xr:uid="{0B30DA33-1EC7-40C9-9557-A453B5F495F2}"/>
    <cellStyle name="Comma 25 4 6 3 2" xfId="38617" xr:uid="{97D42FD4-8A0C-43A5-AE0F-17B44DA81A03}"/>
    <cellStyle name="Comma 25 4 6 4" xfId="16294" xr:uid="{4260F941-6DF8-4F89-9F48-7E717E1D5895}"/>
    <cellStyle name="Comma 25 4 6 4 2" xfId="38618" xr:uid="{4FF52869-8A41-4812-BD1E-F0CE2D5B991E}"/>
    <cellStyle name="Comma 25 4 6 5" xfId="52105" xr:uid="{C42F4374-ED6D-4C66-BF0B-CFF9B3BDB22E}"/>
    <cellStyle name="Comma 25 4 6 6" xfId="38615" xr:uid="{ADC2659C-BA3B-4C71-AEB4-D7627455B146}"/>
    <cellStyle name="Comma 25 4 6 7" xfId="16291" xr:uid="{614C0AAB-9ECC-41EE-9EC1-715132D1F728}"/>
    <cellStyle name="Comma 25 4 7" xfId="16295" xr:uid="{B108A2AD-DF37-4C76-8E00-FF0B350213A5}"/>
    <cellStyle name="Comma 25 4 7 2" xfId="38619" xr:uid="{5EB781BB-98B3-439D-83E5-0F48362D803A}"/>
    <cellStyle name="Comma 25 4 8" xfId="16296" xr:uid="{A21DAF84-8F7C-40A1-917F-8E01C93CD089}"/>
    <cellStyle name="Comma 25 4 8 2" xfId="38620" xr:uid="{1084E235-0B18-4C52-87FB-9DC9F5D95C6F}"/>
    <cellStyle name="Comma 25 4 9" xfId="50585" xr:uid="{00796371-3A41-48EF-B86A-7A1AF4169D77}"/>
    <cellStyle name="Comma 25 5" xfId="748" xr:uid="{DD139658-1AC9-434D-BEAB-8ED984867AD9}"/>
    <cellStyle name="Comma 25 5 2" xfId="4451" xr:uid="{3C02D3C4-2527-4DCA-8BBE-9C578838BB49}"/>
    <cellStyle name="Comma 25 5 2 2" xfId="16299" xr:uid="{BDB44E5E-8BDA-4CD3-AE81-2AE28CA91B02}"/>
    <cellStyle name="Comma 25 5 2 2 2" xfId="38623" xr:uid="{48827A25-3AB3-4E59-95EE-86569A42A42A}"/>
    <cellStyle name="Comma 25 5 2 3" xfId="16300" xr:uid="{E06E0DD7-6E88-4E15-A22B-99664F734E4B}"/>
    <cellStyle name="Comma 25 5 2 3 2" xfId="38624" xr:uid="{DE5E67F6-896A-4551-AE3E-278C6210F05F}"/>
    <cellStyle name="Comma 25 5 2 4" xfId="16301" xr:uid="{2AC6E60C-DC84-4562-AC76-2149E9FD4752}"/>
    <cellStyle name="Comma 25 5 2 4 2" xfId="38625" xr:uid="{FADD648A-89F2-4A2A-BBC5-3D0A4D9DF197}"/>
    <cellStyle name="Comma 25 5 2 5" xfId="16302" xr:uid="{E395BD6C-61BC-4B4F-9424-1F5D9B81C731}"/>
    <cellStyle name="Comma 25 5 2 5 2" xfId="38626" xr:uid="{5E142F23-06D2-4C02-9FAC-944B8E539EA4}"/>
    <cellStyle name="Comma 25 5 2 6" xfId="54538" xr:uid="{DEDA1466-E1C1-408B-8BB2-CD63F52C0363}"/>
    <cellStyle name="Comma 25 5 2 7" xfId="38622" xr:uid="{AD9078E7-1308-4FF6-9222-B37CB1B335F4}"/>
    <cellStyle name="Comma 25 5 2 8" xfId="16298" xr:uid="{1B8E86B0-47C5-41D1-A2B8-05B564B1712D}"/>
    <cellStyle name="Comma 25 5 3" xfId="2786" xr:uid="{13735B15-7A35-4820-B362-DD578DC84CAB}"/>
    <cellStyle name="Comma 25 5 3 2" xfId="16304" xr:uid="{D5F7B344-9840-41D0-8E19-949933F7AE7D}"/>
    <cellStyle name="Comma 25 5 3 2 2" xfId="38628" xr:uid="{DBEF4FF7-8159-4677-81BF-7473119BC213}"/>
    <cellStyle name="Comma 25 5 3 3" xfId="16305" xr:uid="{A815C51B-2FD0-491A-B8E2-B4957718C7AB}"/>
    <cellStyle name="Comma 25 5 3 3 2" xfId="38629" xr:uid="{31D144A1-CDF5-43B4-B4E9-206FD9C1B97C}"/>
    <cellStyle name="Comma 25 5 3 4" xfId="16306" xr:uid="{90C4B2FB-EDC1-48EC-9596-A39C6055C2C4}"/>
    <cellStyle name="Comma 25 5 3 4 2" xfId="38630" xr:uid="{444615E5-053C-4433-B150-9C441A0782E1}"/>
    <cellStyle name="Comma 25 5 3 5" xfId="52873" xr:uid="{11967AF5-5B28-4A46-8EEE-600839640101}"/>
    <cellStyle name="Comma 25 5 3 6" xfId="38627" xr:uid="{EDE9155F-9D62-4EBE-AC62-CD531CE99E06}"/>
    <cellStyle name="Comma 25 5 3 7" xfId="16303" xr:uid="{DF1291B5-3F83-412F-BFB6-218F687F6824}"/>
    <cellStyle name="Comma 25 5 4" xfId="16307" xr:uid="{21FD0992-0939-4F84-AD05-7F855079AFA3}"/>
    <cellStyle name="Comma 25 5 4 2" xfId="38631" xr:uid="{B07AADB7-5C26-494E-9DE0-A73EC98E4A3C}"/>
    <cellStyle name="Comma 25 5 5" xfId="16308" xr:uid="{E2D5C0AD-3E14-4217-A38B-3F3134BB2F7B}"/>
    <cellStyle name="Comma 25 5 5 2" xfId="38632" xr:uid="{2DDBE415-0444-45D7-8435-0D9AFA079680}"/>
    <cellStyle name="Comma 25 5 6" xfId="50840" xr:uid="{893F9719-A3EC-4D90-A373-1FBC3EA1F3CF}"/>
    <cellStyle name="Comma 25 5 7" xfId="38621" xr:uid="{403A0EA7-C5BB-4F2A-8515-979178F5669B}"/>
    <cellStyle name="Comma 25 5 8" xfId="16297" xr:uid="{296A0082-B31C-4FC3-8B7A-CADEADBEC3BB}"/>
    <cellStyle name="Comma 25 6" xfId="1243" xr:uid="{EAE9A490-042E-4FED-8592-3B9B4DF8B6B8}"/>
    <cellStyle name="Comma 25 6 2" xfId="4949" xr:uid="{5C800FD9-97FF-4C5F-AF92-42523B1680AB}"/>
    <cellStyle name="Comma 25 6 2 2" xfId="16311" xr:uid="{F5796395-D4CA-454E-A68A-4ACDD2C79B74}"/>
    <cellStyle name="Comma 25 6 2 2 2" xfId="38635" xr:uid="{7098591F-3637-4212-9999-2D60234FE76A}"/>
    <cellStyle name="Comma 25 6 2 3" xfId="16312" xr:uid="{7C2A3E44-3914-4C5D-8B89-E0D5E3498872}"/>
    <cellStyle name="Comma 25 6 2 3 2" xfId="38636" xr:uid="{CC5B985B-4F11-42B2-B0E3-979D90A46FFC}"/>
    <cellStyle name="Comma 25 6 2 4" xfId="16313" xr:uid="{D8F70F10-1992-49A6-98D5-6DB3DB7EF0BB}"/>
    <cellStyle name="Comma 25 6 2 4 2" xfId="38637" xr:uid="{68EE6B63-38AB-46BE-A773-9C921F70BBDA}"/>
    <cellStyle name="Comma 25 6 2 5" xfId="16314" xr:uid="{B465424F-49B5-4883-A6AD-886B4CC5D4CB}"/>
    <cellStyle name="Comma 25 6 2 5 2" xfId="38638" xr:uid="{6CA1C4FF-EAB3-4050-AC74-58EE859238D5}"/>
    <cellStyle name="Comma 25 6 2 6" xfId="55036" xr:uid="{40BE6A38-7A92-4817-B93E-63F91F2BD9C0}"/>
    <cellStyle name="Comma 25 6 2 7" xfId="38634" xr:uid="{A89D187D-2721-4484-BB0E-0724339A470C}"/>
    <cellStyle name="Comma 25 6 2 8" xfId="16310" xr:uid="{173AE363-1FB3-41C4-BCBE-94A066FACBD6}"/>
    <cellStyle name="Comma 25 6 3" xfId="2288" xr:uid="{7B7CF62C-09B4-46D8-BD5C-69EB3939F230}"/>
    <cellStyle name="Comma 25 6 3 2" xfId="16316" xr:uid="{602AB822-1781-4D67-8140-152C837FFF98}"/>
    <cellStyle name="Comma 25 6 3 2 2" xfId="38640" xr:uid="{878292AF-2DA4-4EA6-A914-26015C0A9680}"/>
    <cellStyle name="Comma 25 6 3 3" xfId="16317" xr:uid="{5A1708F8-D3DB-402B-BCC7-6FC1FD70FBC1}"/>
    <cellStyle name="Comma 25 6 3 3 2" xfId="38641" xr:uid="{2AB74143-D4C5-4F94-ABD6-8E7E1FF51EEB}"/>
    <cellStyle name="Comma 25 6 3 4" xfId="16318" xr:uid="{974E3D23-C7ED-49D2-977B-B03AB5F6D51B}"/>
    <cellStyle name="Comma 25 6 3 4 2" xfId="38642" xr:uid="{843AF80C-0C11-460C-BCF7-5841B713940A}"/>
    <cellStyle name="Comma 25 6 3 5" xfId="52376" xr:uid="{85372D01-59E3-4F43-94E3-28C2CC398F9A}"/>
    <cellStyle name="Comma 25 6 3 6" xfId="38639" xr:uid="{D359B004-497E-4516-BA79-005A657C0051}"/>
    <cellStyle name="Comma 25 6 3 7" xfId="16315" xr:uid="{4230CF3E-233C-4555-975E-E8D993C80AD4}"/>
    <cellStyle name="Comma 25 6 4" xfId="16319" xr:uid="{35D9C257-A315-4D95-9ECF-EECF80276517}"/>
    <cellStyle name="Comma 25 6 4 2" xfId="38643" xr:uid="{9933DCBF-8DC8-43D3-90D6-AAB0F9D19ADF}"/>
    <cellStyle name="Comma 25 6 5" xfId="16320" xr:uid="{D16EB4AF-8D83-4A66-9CB9-153C2677F70F}"/>
    <cellStyle name="Comma 25 6 5 2" xfId="38644" xr:uid="{63649DF9-851D-4F70-BDEF-368778EDE31E}"/>
    <cellStyle name="Comma 25 6 6" xfId="51335" xr:uid="{F31FEE9F-16A8-4C48-BE61-7B8230FC2AF9}"/>
    <cellStyle name="Comma 25 6 7" xfId="38633" xr:uid="{D33BC53C-8C00-4688-8C7D-D9AB5AFEE204}"/>
    <cellStyle name="Comma 25 6 8" xfId="16309" xr:uid="{F39208C1-2958-4124-B297-93BA0F7112E8}"/>
    <cellStyle name="Comma 25 7" xfId="3280" xr:uid="{99160EF1-E4F2-4EB6-925E-5527C2CABD25}"/>
    <cellStyle name="Comma 25 7 2" xfId="5316" xr:uid="{D66432EA-2969-417B-B3F3-C09E0C57ED05}"/>
    <cellStyle name="Comma 25 7 2 2" xfId="16323" xr:uid="{DE440509-0389-419E-B889-77D63C2B46B6}"/>
    <cellStyle name="Comma 25 7 2 2 2" xfId="38647" xr:uid="{AC2363F6-B524-4568-BCDB-B5552AA87D24}"/>
    <cellStyle name="Comma 25 7 2 3" xfId="16324" xr:uid="{D6AA88E4-E2E1-4093-A4B0-B42E546AF7D0}"/>
    <cellStyle name="Comma 25 7 2 3 2" xfId="38648" xr:uid="{5E10AEA0-BEC1-4443-8F4C-D579D87AB9BE}"/>
    <cellStyle name="Comma 25 7 2 4" xfId="16325" xr:uid="{79064F03-5960-43A9-A68F-2EA3A42D3A24}"/>
    <cellStyle name="Comma 25 7 2 4 2" xfId="38649" xr:uid="{2785CF23-048D-417C-A134-7FA2A1384A81}"/>
    <cellStyle name="Comma 25 7 2 5" xfId="16326" xr:uid="{E935512B-7DFF-4818-88F3-6F29FAF0BFAD}"/>
    <cellStyle name="Comma 25 7 2 5 2" xfId="38650" xr:uid="{35A22999-C39B-47BC-B989-DFAC1369393A}"/>
    <cellStyle name="Comma 25 7 2 6" xfId="55403" xr:uid="{B16D4F82-40C7-462A-900D-5020AEE8BE1F}"/>
    <cellStyle name="Comma 25 7 2 7" xfId="38646" xr:uid="{1210207E-8D14-4BB7-82D5-2C1CCC3CA539}"/>
    <cellStyle name="Comma 25 7 2 8" xfId="16322" xr:uid="{E1F7F4B1-29B6-432F-83A1-F2D68CD30AAC}"/>
    <cellStyle name="Comma 25 7 3" xfId="16327" xr:uid="{2DD995B8-C7A0-42D5-949C-A927B420ED60}"/>
    <cellStyle name="Comma 25 7 3 2" xfId="38651" xr:uid="{1CD97FED-772D-46E7-82A7-5ADBFB685B69}"/>
    <cellStyle name="Comma 25 7 4" xfId="16328" xr:uid="{06293013-2EB7-46A3-BF75-ACFFD08AD5D0}"/>
    <cellStyle name="Comma 25 7 4 2" xfId="38652" xr:uid="{0FED6B45-9F95-4D02-AEF6-5E4290880EBD}"/>
    <cellStyle name="Comma 25 7 5" xfId="16329" xr:uid="{EDC6B244-89C8-431C-9900-6956969D76F3}"/>
    <cellStyle name="Comma 25 7 5 2" xfId="38653" xr:uid="{FF0EBC97-8CD8-4564-9132-83BDEDFFE131}"/>
    <cellStyle name="Comma 25 7 6" xfId="16330" xr:uid="{22E2640A-441D-418F-B4B0-987568FECED6}"/>
    <cellStyle name="Comma 25 7 6 2" xfId="38654" xr:uid="{99BD62CA-5807-473B-B7DB-A5F2A741B32B}"/>
    <cellStyle name="Comma 25 7 7" xfId="53367" xr:uid="{09DAAAEA-222A-4027-9FE3-1481AD6C9F80}"/>
    <cellStyle name="Comma 25 7 8" xfId="38645" xr:uid="{94F6823D-09FE-4508-9F8B-73BEB48EC156}"/>
    <cellStyle name="Comma 25 7 9" xfId="16321" xr:uid="{B3AC2903-ED32-4689-B83B-A4DDA5B8446B}"/>
    <cellStyle name="Comma 25 8" xfId="3853" xr:uid="{143E0557-ADC2-4FD6-B02A-933BB1C6E25D}"/>
    <cellStyle name="Comma 25 8 2" xfId="16332" xr:uid="{658F925B-4556-4039-9350-D9F720842957}"/>
    <cellStyle name="Comma 25 8 2 2" xfId="38656" xr:uid="{2C8962D2-FABF-472D-A0F4-F568ABDA1828}"/>
    <cellStyle name="Comma 25 8 3" xfId="16333" xr:uid="{B83915A2-2236-4682-B289-8EE1231FC31A}"/>
    <cellStyle name="Comma 25 8 3 2" xfId="38657" xr:uid="{1AE9C95E-D12B-4233-AD58-6F5CA073EC74}"/>
    <cellStyle name="Comma 25 8 4" xfId="16334" xr:uid="{FB17DEA3-D5B0-487F-8A2A-8F05C387C0C7}"/>
    <cellStyle name="Comma 25 8 4 2" xfId="38658" xr:uid="{DD62C16E-E6EB-44D9-9A37-BF0CC6E13A37}"/>
    <cellStyle name="Comma 25 8 5" xfId="16335" xr:uid="{63EB38DF-1D5B-4228-B027-67BF2448D8F3}"/>
    <cellStyle name="Comma 25 8 5 2" xfId="38659" xr:uid="{1493C610-4751-431A-8A33-09DA38377EB0}"/>
    <cellStyle name="Comma 25 8 6" xfId="53940" xr:uid="{290952FE-7BC0-4654-BC1B-858B75B164D9}"/>
    <cellStyle name="Comma 25 8 7" xfId="38655" xr:uid="{B9694BC4-FF0C-42AC-8F2E-2133E801CA26}"/>
    <cellStyle name="Comma 25 8 8" xfId="16331" xr:uid="{A03454EE-1BAD-45B6-AA33-E507F854974A}"/>
    <cellStyle name="Comma 25 9" xfId="1768" xr:uid="{76EB304A-C39E-4F70-BD83-3DBBDF28E67D}"/>
    <cellStyle name="Comma 25 9 2" xfId="16337" xr:uid="{3D2FFA50-C546-4669-8D0F-417C18C1C431}"/>
    <cellStyle name="Comma 25 9 2 2" xfId="38661" xr:uid="{279A55DD-E27A-4D3B-93EA-C76988B3A8A1}"/>
    <cellStyle name="Comma 25 9 3" xfId="16338" xr:uid="{8686F4A0-0C5D-44F4-A750-057FF5958767}"/>
    <cellStyle name="Comma 25 9 3 2" xfId="38662" xr:uid="{27A2D1B6-CBB7-47D4-9A50-1C5A0B6167BE}"/>
    <cellStyle name="Comma 25 9 4" xfId="16339" xr:uid="{A3A41C53-0135-4A85-90E8-1E9897AA1BEB}"/>
    <cellStyle name="Comma 25 9 4 2" xfId="38663" xr:uid="{955EC90F-3E62-4814-824E-9FEF1CAC01EC}"/>
    <cellStyle name="Comma 25 9 5" xfId="51857" xr:uid="{E65FCD08-5AFD-45BB-882E-82E3668D8216}"/>
    <cellStyle name="Comma 25 9 6" xfId="38660" xr:uid="{9F3ACAB5-B27E-4B6E-B61E-342C2D25DF2A}"/>
    <cellStyle name="Comma 25 9 7" xfId="16336" xr:uid="{71E182A7-12BF-45C3-9E94-C45B41B7E88C}"/>
    <cellStyle name="Comma 26" xfId="135" xr:uid="{3798A77E-280A-4A07-9A8A-689BFFA9F82E}"/>
    <cellStyle name="Comma 26 10" xfId="16341" xr:uid="{2D79231A-8D00-4F0D-82CF-5526EDE83EA3}"/>
    <cellStyle name="Comma 26 10 2" xfId="38665" xr:uid="{189D7278-E286-45A7-BE6E-D02920654A97}"/>
    <cellStyle name="Comma 26 11" xfId="16342" xr:uid="{0272E840-09A6-436E-B23E-23E63D5DB720}"/>
    <cellStyle name="Comma 26 11 2" xfId="38666" xr:uid="{62EEFA83-2965-44E4-A5C3-0231782474DE}"/>
    <cellStyle name="Comma 26 12" xfId="50233" xr:uid="{9B1A5339-995E-4B29-A962-38BF85E5DA8F}"/>
    <cellStyle name="Comma 26 13" xfId="38664" xr:uid="{F69BE970-6588-498D-A352-243DC0854D32}"/>
    <cellStyle name="Comma 26 14" xfId="16340" xr:uid="{A07FB801-7929-4E15-889E-AAAD71AAEB3F}"/>
    <cellStyle name="Comma 26 2" xfId="240" xr:uid="{7D5AA47C-4560-4965-B058-2A18C05AE8C6}"/>
    <cellStyle name="Comma 26 2 10" xfId="16344" xr:uid="{EF020458-5A90-435E-B582-5DB783C82EA2}"/>
    <cellStyle name="Comma 26 2 10 2" xfId="38668" xr:uid="{AAFF2D25-516F-4A21-96C3-8A5B0C09EBAE}"/>
    <cellStyle name="Comma 26 2 11" xfId="50336" xr:uid="{8C584667-2B5C-4CF2-9E89-911C3AE85A0D}"/>
    <cellStyle name="Comma 26 2 12" xfId="38667" xr:uid="{F90D6039-F601-4A84-8B0C-0DBE017F53C0}"/>
    <cellStyle name="Comma 26 2 13" xfId="16343" xr:uid="{CA2285D6-C8EC-482E-9BEA-52AF46577604}"/>
    <cellStyle name="Comma 26 2 2" xfId="425" xr:uid="{ACDC7157-19E3-4378-92A8-D65C92CF76B6}"/>
    <cellStyle name="Comma 26 2 2 10" xfId="50521" xr:uid="{D5B3CEF4-B08D-49C0-BD1A-BE3E3BB407DC}"/>
    <cellStyle name="Comma 26 2 2 11" xfId="38669" xr:uid="{1A483BE5-D041-4348-A5B6-875623491D79}"/>
    <cellStyle name="Comma 26 2 2 12" xfId="16345" xr:uid="{23156DFB-EF93-45EE-9AC8-ED98F92B2605}"/>
    <cellStyle name="Comma 26 2 2 2" xfId="684" xr:uid="{16C0E761-2D57-4BAC-B364-0F2D63BB9523}"/>
    <cellStyle name="Comma 26 2 2 2 10" xfId="38670" xr:uid="{A771C0AB-65F7-4FAA-8BAE-C514FB203CBC}"/>
    <cellStyle name="Comma 26 2 2 2 11" xfId="16346" xr:uid="{E640E4CA-55CB-48E4-9F81-FAE4B254098C}"/>
    <cellStyle name="Comma 26 2 2 2 2" xfId="1189" xr:uid="{B31A41FF-2CAB-4A9C-82E4-2045912706F3}"/>
    <cellStyle name="Comma 26 2 2 2 2 2" xfId="4892" xr:uid="{BA21EAA0-B44C-4548-8988-6CC86A62087E}"/>
    <cellStyle name="Comma 26 2 2 2 2 2 2" xfId="16349" xr:uid="{0ED3871C-F30D-4F94-9C3A-FA3E226D287F}"/>
    <cellStyle name="Comma 26 2 2 2 2 2 2 2" xfId="38673" xr:uid="{ADD5325A-3D68-425C-8368-BFD40A6E4E2A}"/>
    <cellStyle name="Comma 26 2 2 2 2 2 3" xfId="16350" xr:uid="{D19788A0-1645-49D9-8E2C-F6C0F4ED71CD}"/>
    <cellStyle name="Comma 26 2 2 2 2 2 3 2" xfId="38674" xr:uid="{1A4F3F5B-12BA-4F27-84FD-E0C4EDCF9FA0}"/>
    <cellStyle name="Comma 26 2 2 2 2 2 4" xfId="16351" xr:uid="{C7377C63-CE3B-4B22-BDEF-C29214B1C679}"/>
    <cellStyle name="Comma 26 2 2 2 2 2 4 2" xfId="38675" xr:uid="{1C67110C-8DD5-4230-96D1-5C14637555D1}"/>
    <cellStyle name="Comma 26 2 2 2 2 2 5" xfId="16352" xr:uid="{6E9C60B1-31F3-44B0-92E3-6223AE10984F}"/>
    <cellStyle name="Comma 26 2 2 2 2 2 5 2" xfId="38676" xr:uid="{CC3052C9-7709-4B30-9DD1-836646671653}"/>
    <cellStyle name="Comma 26 2 2 2 2 2 6" xfId="54979" xr:uid="{24B10C79-F607-4A15-9C81-AB76482850AF}"/>
    <cellStyle name="Comma 26 2 2 2 2 2 7" xfId="38672" xr:uid="{2E8D5408-8316-411E-A608-E36C8589B1E8}"/>
    <cellStyle name="Comma 26 2 2 2 2 2 8" xfId="16348" xr:uid="{EEBD3007-8358-4EF1-8148-BD51340F98F1}"/>
    <cellStyle name="Comma 26 2 2 2 2 3" xfId="3227" xr:uid="{516425F1-D11B-4D54-8FF9-32B7ABE3DD38}"/>
    <cellStyle name="Comma 26 2 2 2 2 3 2" xfId="16354" xr:uid="{60143BBB-63AB-42B2-8E7B-6BCC96D986BD}"/>
    <cellStyle name="Comma 26 2 2 2 2 3 2 2" xfId="38678" xr:uid="{3FADD6C1-746B-4A50-9EE9-A710DDAA14D7}"/>
    <cellStyle name="Comma 26 2 2 2 2 3 3" xfId="16355" xr:uid="{F2BB1497-A5D7-4E9E-A8A8-BD5A554D7C40}"/>
    <cellStyle name="Comma 26 2 2 2 2 3 3 2" xfId="38679" xr:uid="{8AB5284D-E4CC-4D6D-8AFB-59E63C483C9C}"/>
    <cellStyle name="Comma 26 2 2 2 2 3 4" xfId="16356" xr:uid="{DA6F7378-84AA-4668-9CD5-1B9CDFC264CE}"/>
    <cellStyle name="Comma 26 2 2 2 2 3 4 2" xfId="38680" xr:uid="{2EA8FBBA-C259-46AB-85AF-DF89B4A7E99B}"/>
    <cellStyle name="Comma 26 2 2 2 2 3 5" xfId="53314" xr:uid="{ADBBCEC9-8064-4CE2-BAD6-813B66198F19}"/>
    <cellStyle name="Comma 26 2 2 2 2 3 6" xfId="38677" xr:uid="{A16D522A-2AFF-4DCE-B291-73EF32EDB971}"/>
    <cellStyle name="Comma 26 2 2 2 2 3 7" xfId="16353" xr:uid="{C137BED9-7289-4232-965A-FA0D75FCFFE0}"/>
    <cellStyle name="Comma 26 2 2 2 2 4" xfId="16357" xr:uid="{745AC92E-5DFA-49F3-B9D7-0E53C4EF6A74}"/>
    <cellStyle name="Comma 26 2 2 2 2 4 2" xfId="38681" xr:uid="{D24CD711-30F8-4B60-8710-9238A401AF51}"/>
    <cellStyle name="Comma 26 2 2 2 2 5" xfId="16358" xr:uid="{6CFDA936-2417-491C-BFE3-30343DCEBE6A}"/>
    <cellStyle name="Comma 26 2 2 2 2 5 2" xfId="38682" xr:uid="{43194095-409E-42BB-90E4-85B13C1E7A95}"/>
    <cellStyle name="Comma 26 2 2 2 2 6" xfId="51281" xr:uid="{CE3E2F51-D9F2-4CA7-B6D1-2914B671E5FD}"/>
    <cellStyle name="Comma 26 2 2 2 2 7" xfId="38671" xr:uid="{26F475A4-EE49-4146-A0E4-AEC62D1C0368}"/>
    <cellStyle name="Comma 26 2 2 2 2 8" xfId="16347" xr:uid="{20C991FB-964E-4E46-9870-1670A096D42D}"/>
    <cellStyle name="Comma 26 2 2 2 3" xfId="1683" xr:uid="{EBA21260-F15F-4CCB-82FB-BC5BBE50F3BF}"/>
    <cellStyle name="Comma 26 2 2 2 3 2" xfId="5270" xr:uid="{A32B19A8-2A7F-43B4-B7B6-A8FC314AD9BA}"/>
    <cellStyle name="Comma 26 2 2 2 3 2 2" xfId="16361" xr:uid="{FB8D08FA-64BF-4D13-A2E2-A98F24C98698}"/>
    <cellStyle name="Comma 26 2 2 2 3 2 2 2" xfId="38685" xr:uid="{0D60A14A-152D-4F48-8A36-587FB06F1706}"/>
    <cellStyle name="Comma 26 2 2 2 3 2 3" xfId="16362" xr:uid="{D6952CA3-4207-455C-B5FE-C481EB97A094}"/>
    <cellStyle name="Comma 26 2 2 2 3 2 3 2" xfId="38686" xr:uid="{F4DA04B4-81E3-46E2-9DA7-0A3E0AD2CD4F}"/>
    <cellStyle name="Comma 26 2 2 2 3 2 4" xfId="16363" xr:uid="{47232F8E-A684-480B-9FFD-50A3D5B9BC73}"/>
    <cellStyle name="Comma 26 2 2 2 3 2 4 2" xfId="38687" xr:uid="{B9AE9E7F-850B-4B4D-AC13-D1DAB9C19F9B}"/>
    <cellStyle name="Comma 26 2 2 2 3 2 5" xfId="16364" xr:uid="{F0F71356-34F1-4522-B499-FB7A367B3545}"/>
    <cellStyle name="Comma 26 2 2 2 3 2 5 2" xfId="38688" xr:uid="{2412FEE4-B635-4C66-A726-1845FF32F83E}"/>
    <cellStyle name="Comma 26 2 2 2 3 2 6" xfId="55357" xr:uid="{6EBD0703-D849-4287-9D1D-E9C46A764807}"/>
    <cellStyle name="Comma 26 2 2 2 3 2 7" xfId="38684" xr:uid="{4CA222FB-63D4-4B4C-9EA7-8FB1780B4D00}"/>
    <cellStyle name="Comma 26 2 2 2 3 2 8" xfId="16360" xr:uid="{EB631322-1A5B-4FE2-BC10-E9CDB9AFD91E}"/>
    <cellStyle name="Comma 26 2 2 2 3 3" xfId="2730" xr:uid="{ADFFB6E0-A9E1-4694-9C6C-8F12AA8AD005}"/>
    <cellStyle name="Comma 26 2 2 2 3 3 2" xfId="16366" xr:uid="{080160C4-5CB7-4B88-BD38-900A9E9FD976}"/>
    <cellStyle name="Comma 26 2 2 2 3 3 2 2" xfId="38690" xr:uid="{A5ECEB5C-B63F-46F5-BFBA-355B4BEC8B40}"/>
    <cellStyle name="Comma 26 2 2 2 3 3 3" xfId="16367" xr:uid="{9B2C286A-9B69-4351-A6E8-A7E59FDE7C69}"/>
    <cellStyle name="Comma 26 2 2 2 3 3 3 2" xfId="38691" xr:uid="{3E64D37F-7BBC-4DEA-88B0-408D2F4632AB}"/>
    <cellStyle name="Comma 26 2 2 2 3 3 4" xfId="16368" xr:uid="{32DE188B-7817-4C1F-A790-9CDE26BCEAA2}"/>
    <cellStyle name="Comma 26 2 2 2 3 3 4 2" xfId="38692" xr:uid="{2566E46C-E294-4C8C-852B-4D278964A183}"/>
    <cellStyle name="Comma 26 2 2 2 3 3 5" xfId="52818" xr:uid="{D0113865-5354-44C8-9ABF-9D6AEDB791FB}"/>
    <cellStyle name="Comma 26 2 2 2 3 3 6" xfId="38689" xr:uid="{5634ECD4-4222-4CD6-A7E0-9D2261DACC74}"/>
    <cellStyle name="Comma 26 2 2 2 3 3 7" xfId="16365" xr:uid="{683EB9A6-BAC0-4EEA-8439-10BF5F0D2D40}"/>
    <cellStyle name="Comma 26 2 2 2 3 4" xfId="16369" xr:uid="{75FEBB7A-5765-488D-84AB-A8C346848DDB}"/>
    <cellStyle name="Comma 26 2 2 2 3 4 2" xfId="38693" xr:uid="{F37AA595-CC04-4A14-A646-B21AB936D25F}"/>
    <cellStyle name="Comma 26 2 2 2 3 5" xfId="16370" xr:uid="{FB8EE9A9-06A7-4AA8-B1C2-C9B83BF80D9B}"/>
    <cellStyle name="Comma 26 2 2 2 3 5 2" xfId="38694" xr:uid="{46F5A452-2AEA-4817-8980-62260AEC4442}"/>
    <cellStyle name="Comma 26 2 2 2 3 6" xfId="51775" xr:uid="{735B25C2-FF93-48A2-A40C-DD9762127E08}"/>
    <cellStyle name="Comma 26 2 2 2 3 7" xfId="38683" xr:uid="{67CC61B3-BCFF-4EC5-B2B1-CB1D544D845B}"/>
    <cellStyle name="Comma 26 2 2 2 3 8" xfId="16359" xr:uid="{A2EB5F19-3CA3-4965-B662-97D0951B99AD}"/>
    <cellStyle name="Comma 26 2 2 2 4" xfId="3722" xr:uid="{1B4AEBF2-ADC3-43F7-AEFD-31F29599DB1B}"/>
    <cellStyle name="Comma 26 2 2 2 4 2" xfId="5638" xr:uid="{BFB99DD7-C1DB-48EE-B131-6614BCD2D2D8}"/>
    <cellStyle name="Comma 26 2 2 2 4 2 2" xfId="16373" xr:uid="{62109EE9-069E-43BF-A96C-CEDC77CF6B05}"/>
    <cellStyle name="Comma 26 2 2 2 4 2 2 2" xfId="38697" xr:uid="{F227E4D0-A0D5-41E0-A5E8-1DA54F38C070}"/>
    <cellStyle name="Comma 26 2 2 2 4 2 3" xfId="16374" xr:uid="{21523709-E399-4138-89D8-1A0AE243020C}"/>
    <cellStyle name="Comma 26 2 2 2 4 2 3 2" xfId="38698" xr:uid="{5968768D-ACA3-47D6-94BE-CFFBF2B5A25E}"/>
    <cellStyle name="Comma 26 2 2 2 4 2 4" xfId="16375" xr:uid="{D706BB77-3607-4F19-B769-574B4A4E2CBD}"/>
    <cellStyle name="Comma 26 2 2 2 4 2 4 2" xfId="38699" xr:uid="{46B15896-1470-4765-B7D6-33B2D742F187}"/>
    <cellStyle name="Comma 26 2 2 2 4 2 5" xfId="16376" xr:uid="{AC730EF2-3DD0-4CF5-8392-8175B079AC2B}"/>
    <cellStyle name="Comma 26 2 2 2 4 2 5 2" xfId="38700" xr:uid="{16C9B2BE-F506-42CE-9398-F2AFCFC65DB0}"/>
    <cellStyle name="Comma 26 2 2 2 4 2 6" xfId="55725" xr:uid="{9D5A6E3A-B651-4982-A4BF-4C76A70C6A24}"/>
    <cellStyle name="Comma 26 2 2 2 4 2 7" xfId="38696" xr:uid="{2DD5A91A-9D04-4511-A31D-6E889F934315}"/>
    <cellStyle name="Comma 26 2 2 2 4 2 8" xfId="16372" xr:uid="{70D3DF40-B250-4724-A7DB-F8770DE45591}"/>
    <cellStyle name="Comma 26 2 2 2 4 3" xfId="16377" xr:uid="{9E896E6E-FEF6-487A-A35B-16E009A76BD2}"/>
    <cellStyle name="Comma 26 2 2 2 4 3 2" xfId="38701" xr:uid="{CDCAF83E-0736-45D3-B50E-F620765BA5B4}"/>
    <cellStyle name="Comma 26 2 2 2 4 4" xfId="16378" xr:uid="{AAE8A92E-4E7E-470D-A0C6-49B6076CA2B1}"/>
    <cellStyle name="Comma 26 2 2 2 4 4 2" xfId="38702" xr:uid="{F04A0EDF-29D1-4777-B0E8-9D76F6D75DB6}"/>
    <cellStyle name="Comma 26 2 2 2 4 5" xfId="16379" xr:uid="{C4341B81-49D4-45AA-BBBB-D90B71FB32C4}"/>
    <cellStyle name="Comma 26 2 2 2 4 5 2" xfId="38703" xr:uid="{7099A37D-B013-4507-B062-96377F360D3D}"/>
    <cellStyle name="Comma 26 2 2 2 4 6" xfId="16380" xr:uid="{8E2F0BF3-970A-437E-A0E3-7F0CDA965CB7}"/>
    <cellStyle name="Comma 26 2 2 2 4 6 2" xfId="38704" xr:uid="{9CC98451-F7FB-4EB6-B9B8-080D18894CEF}"/>
    <cellStyle name="Comma 26 2 2 2 4 7" xfId="53809" xr:uid="{57AC9AF3-1407-46E8-8BD2-2B795463CC46}"/>
    <cellStyle name="Comma 26 2 2 2 4 8" xfId="38695" xr:uid="{4E6DFC86-9060-4BFF-A304-4853B9887F22}"/>
    <cellStyle name="Comma 26 2 2 2 4 9" xfId="16371" xr:uid="{CA3BDD3E-5F0D-4590-BAFC-D1C2D93951C5}"/>
    <cellStyle name="Comma 26 2 2 2 5" xfId="4395" xr:uid="{500F127C-0E68-44C3-8DFB-E2079B8C40EA}"/>
    <cellStyle name="Comma 26 2 2 2 5 2" xfId="16382" xr:uid="{A2E24E3C-EC14-4D6B-B7BB-6934F00BFB7D}"/>
    <cellStyle name="Comma 26 2 2 2 5 2 2" xfId="38706" xr:uid="{435A900E-3022-4737-8721-0937D59AA03A}"/>
    <cellStyle name="Comma 26 2 2 2 5 3" xfId="16383" xr:uid="{16272F78-2399-487F-B3E2-9D81C30F252B}"/>
    <cellStyle name="Comma 26 2 2 2 5 3 2" xfId="38707" xr:uid="{0A8311CF-6173-4D4A-830D-99D87B89B295}"/>
    <cellStyle name="Comma 26 2 2 2 5 4" xfId="16384" xr:uid="{EEB8A86F-881A-49ED-BC7B-DA6D8888EE7F}"/>
    <cellStyle name="Comma 26 2 2 2 5 4 2" xfId="38708" xr:uid="{3D33FE8A-270E-4534-8666-A440C98F2C4D}"/>
    <cellStyle name="Comma 26 2 2 2 5 5" xfId="16385" xr:uid="{CCF49A90-EE88-49B1-9F94-BEB44EA60690}"/>
    <cellStyle name="Comma 26 2 2 2 5 5 2" xfId="38709" xr:uid="{5D3F2815-9F4F-4906-B925-1C2286E662C8}"/>
    <cellStyle name="Comma 26 2 2 2 5 6" xfId="54482" xr:uid="{8EAF0B03-B98A-4862-988E-903544A52EED}"/>
    <cellStyle name="Comma 26 2 2 2 5 7" xfId="38705" xr:uid="{AAB6D7A2-63AE-4BBF-8292-134B27D3F8F6}"/>
    <cellStyle name="Comma 26 2 2 2 5 8" xfId="16381" xr:uid="{6EFBA7F6-6F9B-45DB-A29D-EB4F9E3127D4}"/>
    <cellStyle name="Comma 26 2 2 2 6" xfId="2209" xr:uid="{300FC28A-A952-4145-A205-12BAFC160F47}"/>
    <cellStyle name="Comma 26 2 2 2 6 2" xfId="16387" xr:uid="{BDF58156-31AC-4684-BAE3-B8BA1BD0FA3A}"/>
    <cellStyle name="Comma 26 2 2 2 6 2 2" xfId="38711" xr:uid="{CB7AB7F5-42EE-4389-9B39-8AA08D23CFFE}"/>
    <cellStyle name="Comma 26 2 2 2 6 3" xfId="16388" xr:uid="{2941E64F-CB6B-4E78-A1BE-6FC5C13C36B6}"/>
    <cellStyle name="Comma 26 2 2 2 6 3 2" xfId="38712" xr:uid="{0B7932F4-BE48-4BA2-9D10-7F165F72F648}"/>
    <cellStyle name="Comma 26 2 2 2 6 4" xfId="16389" xr:uid="{0C3E3F67-A443-4B70-9EC6-357072C85FC0}"/>
    <cellStyle name="Comma 26 2 2 2 6 4 2" xfId="38713" xr:uid="{A8B41FD5-40E5-4CB6-B8EE-40122319C647}"/>
    <cellStyle name="Comma 26 2 2 2 6 5" xfId="52298" xr:uid="{13D94CAB-9BA3-4432-B15E-05A5E1847ACD}"/>
    <cellStyle name="Comma 26 2 2 2 6 6" xfId="38710" xr:uid="{2B8A1143-BBB5-4210-8409-A70F440150A0}"/>
    <cellStyle name="Comma 26 2 2 2 6 7" xfId="16386" xr:uid="{D08C4653-C034-4DD5-AB5F-7F6DDEEEF1F5}"/>
    <cellStyle name="Comma 26 2 2 2 7" xfId="16390" xr:uid="{C14EBE0E-655F-4893-9D49-6321A6669918}"/>
    <cellStyle name="Comma 26 2 2 2 7 2" xfId="38714" xr:uid="{9E0531AF-AAAD-4F15-8EE9-2A10A0C20032}"/>
    <cellStyle name="Comma 26 2 2 2 8" xfId="16391" xr:uid="{3F94153F-F492-4FC5-B116-605D75FEF3EC}"/>
    <cellStyle name="Comma 26 2 2 2 8 2" xfId="38715" xr:uid="{A22B052B-4C8F-4B82-AE47-279A09BBD58D}"/>
    <cellStyle name="Comma 26 2 2 2 9" xfId="50778" xr:uid="{F20DACA4-2130-4BC5-90F8-5A732B751049}"/>
    <cellStyle name="Comma 26 2 2 3" xfId="941" xr:uid="{8D2A87E0-61A8-40C0-9CCB-7870A53A013F}"/>
    <cellStyle name="Comma 26 2 2 3 2" xfId="4644" xr:uid="{964ACE93-F2C4-4CCE-99C5-320D195E626B}"/>
    <cellStyle name="Comma 26 2 2 3 2 2" xfId="16394" xr:uid="{EC21CB87-4C37-4CFA-9051-D4E03CA49FBE}"/>
    <cellStyle name="Comma 26 2 2 3 2 2 2" xfId="38718" xr:uid="{AFFEAF09-ABC1-4DDF-BD18-5E92D04FB415}"/>
    <cellStyle name="Comma 26 2 2 3 2 3" xfId="16395" xr:uid="{92C90CAB-D7E2-48D5-9BF1-346BA1C13D47}"/>
    <cellStyle name="Comma 26 2 2 3 2 3 2" xfId="38719" xr:uid="{39EB01C9-1943-4101-A050-731406CB2751}"/>
    <cellStyle name="Comma 26 2 2 3 2 4" xfId="16396" xr:uid="{614BB949-000D-415A-92C2-42027357FD8A}"/>
    <cellStyle name="Comma 26 2 2 3 2 4 2" xfId="38720" xr:uid="{2E457659-52B5-445A-9796-1063D84F84CF}"/>
    <cellStyle name="Comma 26 2 2 3 2 5" xfId="16397" xr:uid="{080EDD28-D15B-4033-A27C-F8771FDCF54F}"/>
    <cellStyle name="Comma 26 2 2 3 2 5 2" xfId="38721" xr:uid="{E722A638-837A-4D59-A3EF-2183283FE2A9}"/>
    <cellStyle name="Comma 26 2 2 3 2 6" xfId="54731" xr:uid="{02968721-A960-4D77-96FF-877E967F4A30}"/>
    <cellStyle name="Comma 26 2 2 3 2 7" xfId="38717" xr:uid="{A5C75975-0055-460B-AF34-58F657353D62}"/>
    <cellStyle name="Comma 26 2 2 3 2 8" xfId="16393" xr:uid="{467FEA40-F62D-4AE5-B86B-D45377AE06EE}"/>
    <cellStyle name="Comma 26 2 2 3 3" xfId="2979" xr:uid="{C92E93A6-4895-4492-BB25-807626DFC3B4}"/>
    <cellStyle name="Comma 26 2 2 3 3 2" xfId="16399" xr:uid="{BE4BDA66-C311-48D2-814C-D690DD0F2395}"/>
    <cellStyle name="Comma 26 2 2 3 3 2 2" xfId="38723" xr:uid="{E386759E-4CAC-4CB5-8B93-A99ED164AC89}"/>
    <cellStyle name="Comma 26 2 2 3 3 3" xfId="16400" xr:uid="{B8178CF1-8034-4B8C-9441-AAF9580B014B}"/>
    <cellStyle name="Comma 26 2 2 3 3 3 2" xfId="38724" xr:uid="{9360D3F9-7BD2-4E81-8417-4F082938090A}"/>
    <cellStyle name="Comma 26 2 2 3 3 4" xfId="16401" xr:uid="{4EDF5DD5-15A9-48ED-859A-D6FD74AD67C3}"/>
    <cellStyle name="Comma 26 2 2 3 3 4 2" xfId="38725" xr:uid="{6E869B28-6B4F-4BAD-BB0C-1D90DE248CFE}"/>
    <cellStyle name="Comma 26 2 2 3 3 5" xfId="53066" xr:uid="{38BFF222-B4E2-49CD-91C9-97B7371571D4}"/>
    <cellStyle name="Comma 26 2 2 3 3 6" xfId="38722" xr:uid="{E8D8B6EC-2F76-4BB0-AB75-ACCE9BCEC97C}"/>
    <cellStyle name="Comma 26 2 2 3 3 7" xfId="16398" xr:uid="{463C9D58-0540-4110-900D-1F7B2D5444A3}"/>
    <cellStyle name="Comma 26 2 2 3 4" xfId="16402" xr:uid="{7C6944B6-0C21-4E40-9578-FE55F30E3B5E}"/>
    <cellStyle name="Comma 26 2 2 3 4 2" xfId="38726" xr:uid="{7CF2BFEB-2B1E-448E-B424-AE8D90E8481D}"/>
    <cellStyle name="Comma 26 2 2 3 5" xfId="16403" xr:uid="{6836509D-5B9F-4A64-A292-6BC5457AC987}"/>
    <cellStyle name="Comma 26 2 2 3 5 2" xfId="38727" xr:uid="{8008AB5C-144B-4674-BD14-3B34054D6099}"/>
    <cellStyle name="Comma 26 2 2 3 6" xfId="51033" xr:uid="{CD2F96E2-58AF-4EE4-BBB7-3C3FCB34EE95}"/>
    <cellStyle name="Comma 26 2 2 3 7" xfId="38716" xr:uid="{A4D6E2D6-AC72-414D-B231-F52A66F67DF6}"/>
    <cellStyle name="Comma 26 2 2 3 8" xfId="16392" xr:uid="{1D62AB9F-9844-44AD-B0A8-E024FDBFBF9D}"/>
    <cellStyle name="Comma 26 2 2 4" xfId="1436" xr:uid="{3F0DB3EC-EE9C-44DA-8C81-D202DE24EC8B}"/>
    <cellStyle name="Comma 26 2 2 4 2" xfId="5086" xr:uid="{57BE5301-C8A9-4747-93C6-AE263C69F191}"/>
    <cellStyle name="Comma 26 2 2 4 2 2" xfId="16406" xr:uid="{11B48D08-D552-4BD6-9222-66BC4268390B}"/>
    <cellStyle name="Comma 26 2 2 4 2 2 2" xfId="38730" xr:uid="{A2EA8A8F-A7CF-4678-8B18-747D2A104D2D}"/>
    <cellStyle name="Comma 26 2 2 4 2 3" xfId="16407" xr:uid="{E55A5451-F6BC-404B-8C68-4512A6ADAA3C}"/>
    <cellStyle name="Comma 26 2 2 4 2 3 2" xfId="38731" xr:uid="{7330528A-4332-4B5A-A2DE-3B15D1958349}"/>
    <cellStyle name="Comma 26 2 2 4 2 4" xfId="16408" xr:uid="{1690EF9F-DE4B-418D-ACF0-4F8AB28AD5D9}"/>
    <cellStyle name="Comma 26 2 2 4 2 4 2" xfId="38732" xr:uid="{0BD597C9-FC4D-4481-8E9B-E73AACDED524}"/>
    <cellStyle name="Comma 26 2 2 4 2 5" xfId="16409" xr:uid="{E6FEF9B8-E657-4BC8-9204-CA46CEB8AE57}"/>
    <cellStyle name="Comma 26 2 2 4 2 5 2" xfId="38733" xr:uid="{CD5C42C9-62F1-4FEC-AEA8-EA7D5BC9ABA8}"/>
    <cellStyle name="Comma 26 2 2 4 2 6" xfId="55173" xr:uid="{688BB746-6932-404D-9CF8-93F43B16D251}"/>
    <cellStyle name="Comma 26 2 2 4 2 7" xfId="38729" xr:uid="{89D6DBAC-2458-4C51-8265-D5576E19FAD9}"/>
    <cellStyle name="Comma 26 2 2 4 2 8" xfId="16405" xr:uid="{97EE7BE4-8499-41ED-9BA6-B19912A23094}"/>
    <cellStyle name="Comma 26 2 2 4 3" xfId="2482" xr:uid="{B39101E0-C91B-4471-B087-5DF94904D3BF}"/>
    <cellStyle name="Comma 26 2 2 4 3 2" xfId="16411" xr:uid="{B065B349-FA66-4D23-A956-7E6ABA4EECB3}"/>
    <cellStyle name="Comma 26 2 2 4 3 2 2" xfId="38735" xr:uid="{4460CDE8-FDAC-4EA1-A0DA-0D8CD3014BC5}"/>
    <cellStyle name="Comma 26 2 2 4 3 3" xfId="16412" xr:uid="{72AB68EB-974C-4E8E-8258-296B618C2B91}"/>
    <cellStyle name="Comma 26 2 2 4 3 3 2" xfId="38736" xr:uid="{1264503F-BCDB-46A8-A1CA-9DB593A2308B}"/>
    <cellStyle name="Comma 26 2 2 4 3 4" xfId="16413" xr:uid="{326CECDE-4771-44C6-8597-83B96D6151C5}"/>
    <cellStyle name="Comma 26 2 2 4 3 4 2" xfId="38737" xr:uid="{EFB49C00-C03F-4C11-B6E6-726DE5B51AE3}"/>
    <cellStyle name="Comma 26 2 2 4 3 5" xfId="52570" xr:uid="{D12228A6-9278-40ED-A48D-B879CDF469B7}"/>
    <cellStyle name="Comma 26 2 2 4 3 6" xfId="38734" xr:uid="{D60711F8-A888-4B23-A7C4-DD6F31EBB283}"/>
    <cellStyle name="Comma 26 2 2 4 3 7" xfId="16410" xr:uid="{D3218B80-DD21-4B59-935A-D6D839168250}"/>
    <cellStyle name="Comma 26 2 2 4 4" xfId="16414" xr:uid="{2D9E4B2C-D6B6-4914-8C92-7DFE11A3BF5D}"/>
    <cellStyle name="Comma 26 2 2 4 4 2" xfId="38738" xr:uid="{D571F417-DA3A-40B6-ACD4-460EE00CBC02}"/>
    <cellStyle name="Comma 26 2 2 4 5" xfId="16415" xr:uid="{B7A3924A-9FE9-448F-BEF0-CBFD395F4633}"/>
    <cellStyle name="Comma 26 2 2 4 5 2" xfId="38739" xr:uid="{0836C682-3B6F-4FBB-9366-8EC9BD4AC18D}"/>
    <cellStyle name="Comma 26 2 2 4 6" xfId="51528" xr:uid="{C5CA3007-4D22-4592-946B-5B89D51F069C}"/>
    <cellStyle name="Comma 26 2 2 4 7" xfId="38728" xr:uid="{9D7762B4-AB06-47CE-B2FC-3DBA0B7D3AD2}"/>
    <cellStyle name="Comma 26 2 2 4 8" xfId="16404" xr:uid="{73B4C22C-02DE-4035-BA18-FA744A490A7B}"/>
    <cellStyle name="Comma 26 2 2 5" xfId="3474" xr:uid="{A3F572BC-EDA4-47D3-84FA-B8CD17BC2F8C}"/>
    <cellStyle name="Comma 26 2 2 5 2" xfId="5454" xr:uid="{306739CE-EDE9-4334-9C3C-9556F88172DF}"/>
    <cellStyle name="Comma 26 2 2 5 2 2" xfId="16418" xr:uid="{A074C853-2B29-4676-A13D-63F061927FB4}"/>
    <cellStyle name="Comma 26 2 2 5 2 2 2" xfId="38742" xr:uid="{BD319268-159A-49FE-AAE5-DDF6163339A2}"/>
    <cellStyle name="Comma 26 2 2 5 2 3" xfId="16419" xr:uid="{4B82C3DB-5958-4E70-AD2E-02F5A9C61374}"/>
    <cellStyle name="Comma 26 2 2 5 2 3 2" xfId="38743" xr:uid="{932DDE48-7C6E-4580-999E-21DFFC9D09D5}"/>
    <cellStyle name="Comma 26 2 2 5 2 4" xfId="16420" xr:uid="{AC5EF993-930C-454D-B0EC-F3EEEAE3D296}"/>
    <cellStyle name="Comma 26 2 2 5 2 4 2" xfId="38744" xr:uid="{7A312D3A-9241-4EC1-9A7C-C60DE1CEDD18}"/>
    <cellStyle name="Comma 26 2 2 5 2 5" xfId="16421" xr:uid="{DE83C4A3-545F-48F1-888D-062C29601B6B}"/>
    <cellStyle name="Comma 26 2 2 5 2 5 2" xfId="38745" xr:uid="{954662BD-32A2-47D8-9CC5-5FB86DC98673}"/>
    <cellStyle name="Comma 26 2 2 5 2 6" xfId="55541" xr:uid="{24C6718B-6591-4CFD-8574-2DCB42EBFFFC}"/>
    <cellStyle name="Comma 26 2 2 5 2 7" xfId="38741" xr:uid="{B4A35C29-33C4-4C39-A3D8-571A03576609}"/>
    <cellStyle name="Comma 26 2 2 5 2 8" xfId="16417" xr:uid="{043B55BB-B261-4EB5-82C1-3BECE80C6F81}"/>
    <cellStyle name="Comma 26 2 2 5 3" xfId="16422" xr:uid="{6F05B413-8660-47EB-BDA3-C7472A2F06F9}"/>
    <cellStyle name="Comma 26 2 2 5 3 2" xfId="38746" xr:uid="{DDF0293F-C4AA-4CC0-93DE-E163D06AC381}"/>
    <cellStyle name="Comma 26 2 2 5 4" xfId="16423" xr:uid="{AE51DEFE-CFAB-4AFA-8E4C-9A5854205428}"/>
    <cellStyle name="Comma 26 2 2 5 4 2" xfId="38747" xr:uid="{ACC5E2FA-24B4-4057-B96D-C46950718CAF}"/>
    <cellStyle name="Comma 26 2 2 5 5" xfId="16424" xr:uid="{D084CAEF-569E-45B8-883D-1A2FE9A9EF9C}"/>
    <cellStyle name="Comma 26 2 2 5 5 2" xfId="38748" xr:uid="{2774F02C-E92C-4DF7-8294-50A5E47B4833}"/>
    <cellStyle name="Comma 26 2 2 5 6" xfId="16425" xr:uid="{C5FCC66A-B9C0-41DC-AE17-C463722F4AE1}"/>
    <cellStyle name="Comma 26 2 2 5 6 2" xfId="38749" xr:uid="{E0E8C996-BB80-4E7A-845A-8B0163657089}"/>
    <cellStyle name="Comma 26 2 2 5 7" xfId="53561" xr:uid="{211A96FE-BB46-4F8D-869B-4D741E0F5F7F}"/>
    <cellStyle name="Comma 26 2 2 5 8" xfId="38740" xr:uid="{4EABA24E-37F8-4B7A-96E5-61EC1CA32B94}"/>
    <cellStyle name="Comma 26 2 2 5 9" xfId="16416" xr:uid="{FB658710-D333-48C4-B4DE-BD197E065F8F}"/>
    <cellStyle name="Comma 26 2 2 6" xfId="4139" xr:uid="{42270A1B-5D76-40D6-8785-CE2640C6A63B}"/>
    <cellStyle name="Comma 26 2 2 6 2" xfId="16427" xr:uid="{9CFF8AAA-2F69-4A1F-B2F2-55139209BE26}"/>
    <cellStyle name="Comma 26 2 2 6 2 2" xfId="38751" xr:uid="{70496D19-8CF0-4EF7-A3AE-223F119D0A52}"/>
    <cellStyle name="Comma 26 2 2 6 3" xfId="16428" xr:uid="{F1C8F487-D4A4-4AF1-96EE-91BC49B31571}"/>
    <cellStyle name="Comma 26 2 2 6 3 2" xfId="38752" xr:uid="{2899DFE5-F71D-4BBC-97D2-C3D93EDD691C}"/>
    <cellStyle name="Comma 26 2 2 6 4" xfId="16429" xr:uid="{39F8CE84-5F1F-4A48-BFB0-5B6257FA01AA}"/>
    <cellStyle name="Comma 26 2 2 6 4 2" xfId="38753" xr:uid="{6E87B075-F799-4580-8FFA-C20333BAA9A4}"/>
    <cellStyle name="Comma 26 2 2 6 5" xfId="16430" xr:uid="{F8F04223-0186-4486-947F-9479DBA8CB9D}"/>
    <cellStyle name="Comma 26 2 2 6 5 2" xfId="38754" xr:uid="{1726186D-689F-4CC6-B9A6-89A01BD8BEB8}"/>
    <cellStyle name="Comma 26 2 2 6 6" xfId="54226" xr:uid="{AD9D8ACC-988E-4D82-A457-E4651155DBD9}"/>
    <cellStyle name="Comma 26 2 2 6 7" xfId="38750" xr:uid="{0E47AD2C-CE94-4684-84BB-2260F055EA02}"/>
    <cellStyle name="Comma 26 2 2 6 8" xfId="16426" xr:uid="{A5430D8F-DF26-4B40-92CE-3100F22E6E23}"/>
    <cellStyle name="Comma 26 2 2 7" xfId="1962" xr:uid="{61B7E5FC-04C7-4559-BAF1-E268F77FF19F}"/>
    <cellStyle name="Comma 26 2 2 7 2" xfId="16432" xr:uid="{1DBA2C0F-EE30-4757-8304-B3F1F4F91BA0}"/>
    <cellStyle name="Comma 26 2 2 7 2 2" xfId="38756" xr:uid="{8AAAF8BC-BF7C-4C0B-B2F0-ECC9C94295BC}"/>
    <cellStyle name="Comma 26 2 2 7 3" xfId="16433" xr:uid="{0593F6D8-12F4-478E-9D41-5458D2A4D8DB}"/>
    <cellStyle name="Comma 26 2 2 7 3 2" xfId="38757" xr:uid="{C0C975AF-25B9-43F3-B402-C67C308A199F}"/>
    <cellStyle name="Comma 26 2 2 7 4" xfId="16434" xr:uid="{776BB710-062D-4FE4-AC58-B0238D500D43}"/>
    <cellStyle name="Comma 26 2 2 7 4 2" xfId="38758" xr:uid="{FA36879E-1F23-4BB4-8026-8A342A8FBA3D}"/>
    <cellStyle name="Comma 26 2 2 7 5" xfId="52051" xr:uid="{6AB23361-D61F-4926-815D-8217C755C740}"/>
    <cellStyle name="Comma 26 2 2 7 6" xfId="38755" xr:uid="{64731AFA-F105-42BA-8E98-CDA88B96D541}"/>
    <cellStyle name="Comma 26 2 2 7 7" xfId="16431" xr:uid="{F1020142-784F-4647-AC0E-A25DE0EE96AC}"/>
    <cellStyle name="Comma 26 2 2 8" xfId="16435" xr:uid="{06089A8C-FF56-42A0-8F64-B058E5EB150C}"/>
    <cellStyle name="Comma 26 2 2 8 2" xfId="38759" xr:uid="{D82DF2E0-0DF3-4608-99B5-EA397A626C89}"/>
    <cellStyle name="Comma 26 2 2 9" xfId="16436" xr:uid="{F14CE48F-ACF1-47D1-A985-A8A2277A7527}"/>
    <cellStyle name="Comma 26 2 2 9 2" xfId="38760" xr:uid="{7E12C8CC-D515-4324-AA9C-B4F5F8DE533D}"/>
    <cellStyle name="Comma 26 2 3" xfId="561" xr:uid="{053ED918-8E15-42DA-BD88-1BA3FF4D2406}"/>
    <cellStyle name="Comma 26 2 3 10" xfId="38761" xr:uid="{D22B251B-7049-42AD-BE91-46814332CE00}"/>
    <cellStyle name="Comma 26 2 3 11" xfId="16437" xr:uid="{F1587877-B790-4572-A7DA-4BC5B775EC8C}"/>
    <cellStyle name="Comma 26 2 3 2" xfId="1066" xr:uid="{EACE592D-45F9-4D3E-BF44-F9B70EC8AE9A}"/>
    <cellStyle name="Comma 26 2 3 2 2" xfId="4769" xr:uid="{C66C4627-8AFD-4A4D-B7AD-40B26DEFEED8}"/>
    <cellStyle name="Comma 26 2 3 2 2 2" xfId="16440" xr:uid="{527E3B43-CA2F-4040-A8B2-A7B10708A535}"/>
    <cellStyle name="Comma 26 2 3 2 2 2 2" xfId="38764" xr:uid="{5CBD7FC5-9938-4580-8C9C-04BB6357B18B}"/>
    <cellStyle name="Comma 26 2 3 2 2 3" xfId="16441" xr:uid="{AA45E51F-B315-4073-BFE8-327D33DCA8E5}"/>
    <cellStyle name="Comma 26 2 3 2 2 3 2" xfId="38765" xr:uid="{8F68C7E5-8036-43E4-AE64-A72632C05C03}"/>
    <cellStyle name="Comma 26 2 3 2 2 4" xfId="16442" xr:uid="{C57ED3F8-F8AF-44CB-853C-C891B8FE8941}"/>
    <cellStyle name="Comma 26 2 3 2 2 4 2" xfId="38766" xr:uid="{269A9A6B-166E-4E97-B9D0-A32E9BD58E0F}"/>
    <cellStyle name="Comma 26 2 3 2 2 5" xfId="16443" xr:uid="{80AA998B-A393-4165-BB0A-FA0728C1C05B}"/>
    <cellStyle name="Comma 26 2 3 2 2 5 2" xfId="38767" xr:uid="{F41CCD47-5F70-4703-BDA8-63275DA5D84A}"/>
    <cellStyle name="Comma 26 2 3 2 2 6" xfId="54856" xr:uid="{AE6F00F3-3D45-4A6C-8EE7-EF19EA247442}"/>
    <cellStyle name="Comma 26 2 3 2 2 7" xfId="38763" xr:uid="{448B9C5F-3501-4684-9770-B93754BFB986}"/>
    <cellStyle name="Comma 26 2 3 2 2 8" xfId="16439" xr:uid="{D12E77FA-33C5-413B-9CD0-B274DCAA770C}"/>
    <cellStyle name="Comma 26 2 3 2 3" xfId="3104" xr:uid="{8F141921-B149-45B0-A11F-B768A83114CD}"/>
    <cellStyle name="Comma 26 2 3 2 3 2" xfId="16445" xr:uid="{6FB1348B-4922-4764-ADB7-C47BC11DFFA7}"/>
    <cellStyle name="Comma 26 2 3 2 3 2 2" xfId="38769" xr:uid="{6908D6D4-3427-4F41-AEF2-2BA5A976F0B1}"/>
    <cellStyle name="Comma 26 2 3 2 3 3" xfId="16446" xr:uid="{EA3CD884-2778-4920-B8D4-51E69F4C5A41}"/>
    <cellStyle name="Comma 26 2 3 2 3 3 2" xfId="38770" xr:uid="{5FD898A7-04CE-42C1-AE61-63799136889A}"/>
    <cellStyle name="Comma 26 2 3 2 3 4" xfId="16447" xr:uid="{F1AF33E1-8917-48B7-9786-73A151831900}"/>
    <cellStyle name="Comma 26 2 3 2 3 4 2" xfId="38771" xr:uid="{B153D39A-5D07-4B76-B995-10E5F9BCF38B}"/>
    <cellStyle name="Comma 26 2 3 2 3 5" xfId="53191" xr:uid="{FF24DD22-050F-4AF1-9DDD-EE962DCABEFB}"/>
    <cellStyle name="Comma 26 2 3 2 3 6" xfId="38768" xr:uid="{32369F3C-A841-4B79-950A-DB529DFE33F2}"/>
    <cellStyle name="Comma 26 2 3 2 3 7" xfId="16444" xr:uid="{AE9BD81D-74FC-4B51-9D15-7B36092381CC}"/>
    <cellStyle name="Comma 26 2 3 2 4" xfId="16448" xr:uid="{CFB81765-2839-4710-9C64-7F09769E20CD}"/>
    <cellStyle name="Comma 26 2 3 2 4 2" xfId="38772" xr:uid="{25BD74FC-012C-48A8-9DF1-501B60A5519D}"/>
    <cellStyle name="Comma 26 2 3 2 5" xfId="16449" xr:uid="{42E510DA-03E2-4CAB-905C-767A68DF9798}"/>
    <cellStyle name="Comma 26 2 3 2 5 2" xfId="38773" xr:uid="{DBBA12BF-3899-4D51-B453-7EE1CD1C33D3}"/>
    <cellStyle name="Comma 26 2 3 2 6" xfId="51158" xr:uid="{0D0BC8C3-2B2E-4E48-BCA2-4D6B9DFBFF9C}"/>
    <cellStyle name="Comma 26 2 3 2 7" xfId="38762" xr:uid="{859DA5FD-4588-489F-96DF-78DD1C5A023C}"/>
    <cellStyle name="Comma 26 2 3 2 8" xfId="16438" xr:uid="{FE2ED3E6-5EA4-4795-9417-DD158BA2C3DD}"/>
    <cellStyle name="Comma 26 2 3 3" xfId="1560" xr:uid="{963D4B9D-B3F6-4F4D-9429-1C1FB1A10C78}"/>
    <cellStyle name="Comma 26 2 3 3 2" xfId="5178" xr:uid="{67EED0CD-2A53-4845-9101-1F837C7A9016}"/>
    <cellStyle name="Comma 26 2 3 3 2 2" xfId="16452" xr:uid="{6CFF16B7-0FF0-4334-B059-379B5FB64F7B}"/>
    <cellStyle name="Comma 26 2 3 3 2 2 2" xfId="38776" xr:uid="{08419C45-B4A9-4B7D-B793-85E7F523E5AB}"/>
    <cellStyle name="Comma 26 2 3 3 2 3" xfId="16453" xr:uid="{05845C85-9C34-40FB-A1E5-D6BC4029AB5E}"/>
    <cellStyle name="Comma 26 2 3 3 2 3 2" xfId="38777" xr:uid="{8E23EC4F-A734-4C7A-898A-1806D6B3D81F}"/>
    <cellStyle name="Comma 26 2 3 3 2 4" xfId="16454" xr:uid="{20F200E7-7335-434E-9542-2F214873E018}"/>
    <cellStyle name="Comma 26 2 3 3 2 4 2" xfId="38778" xr:uid="{2E357C8F-BFC3-4A88-9741-1828A6AA63EB}"/>
    <cellStyle name="Comma 26 2 3 3 2 5" xfId="16455" xr:uid="{8CA06E84-44D5-4261-8D4C-CFD3F7908E69}"/>
    <cellStyle name="Comma 26 2 3 3 2 5 2" xfId="38779" xr:uid="{EF7CAE2D-1A28-49D6-926B-F5BEE98BAF66}"/>
    <cellStyle name="Comma 26 2 3 3 2 6" xfId="55265" xr:uid="{B8CB519D-1AEC-4560-BCE5-6B315668BB67}"/>
    <cellStyle name="Comma 26 2 3 3 2 7" xfId="38775" xr:uid="{8B867AE7-04E0-4516-9850-0D5638A6B9D8}"/>
    <cellStyle name="Comma 26 2 3 3 2 8" xfId="16451" xr:uid="{BB26B407-CBE5-4CDE-9B9E-41B6D682B3AA}"/>
    <cellStyle name="Comma 26 2 3 3 3" xfId="2607" xr:uid="{4519B560-6F50-4472-8B86-0A64C162190B}"/>
    <cellStyle name="Comma 26 2 3 3 3 2" xfId="16457" xr:uid="{175EB71E-8722-4EAC-B94E-B9901B769911}"/>
    <cellStyle name="Comma 26 2 3 3 3 2 2" xfId="38781" xr:uid="{1BEBCBF4-99ED-4DB8-8719-512C603EBA8F}"/>
    <cellStyle name="Comma 26 2 3 3 3 3" xfId="16458" xr:uid="{BE6A10AC-B34D-46EE-8953-AE0887E8D853}"/>
    <cellStyle name="Comma 26 2 3 3 3 3 2" xfId="38782" xr:uid="{30CF7A63-3C8E-489B-A436-9A0FAE221B49}"/>
    <cellStyle name="Comma 26 2 3 3 3 4" xfId="16459" xr:uid="{C0B2F823-4651-4364-BBCB-A86FFF080E25}"/>
    <cellStyle name="Comma 26 2 3 3 3 4 2" xfId="38783" xr:uid="{C6457B6C-6CE8-4306-AC31-CAF1D5C6866E}"/>
    <cellStyle name="Comma 26 2 3 3 3 5" xfId="52695" xr:uid="{ED7139E8-2C95-459A-8FE4-14DC40AD9E3D}"/>
    <cellStyle name="Comma 26 2 3 3 3 6" xfId="38780" xr:uid="{CAFB31E3-261C-440E-9357-6C1B1EA7022D}"/>
    <cellStyle name="Comma 26 2 3 3 3 7" xfId="16456" xr:uid="{EDEBC455-5191-47C6-B5FB-CF28B84EF552}"/>
    <cellStyle name="Comma 26 2 3 3 4" xfId="16460" xr:uid="{9778FEF4-0715-4751-A0F6-E6133381A932}"/>
    <cellStyle name="Comma 26 2 3 3 4 2" xfId="38784" xr:uid="{738FB8E2-128A-4ED2-9E0F-3E64F2F6A9B8}"/>
    <cellStyle name="Comma 26 2 3 3 5" xfId="16461" xr:uid="{E97AD61B-33D5-4DA8-A1A7-0030CD391644}"/>
    <cellStyle name="Comma 26 2 3 3 5 2" xfId="38785" xr:uid="{CB405E07-09CA-4AC9-9745-4A03649AE5DF}"/>
    <cellStyle name="Comma 26 2 3 3 6" xfId="51652" xr:uid="{D35C8DC9-8176-4261-AF33-43B4DB4A330C}"/>
    <cellStyle name="Comma 26 2 3 3 7" xfId="38774" xr:uid="{4EFB4F2A-D971-48BF-8BB2-887C86A92550}"/>
    <cellStyle name="Comma 26 2 3 3 8" xfId="16450" xr:uid="{DC7774BE-0848-487F-AEA7-607789AFB724}"/>
    <cellStyle name="Comma 26 2 3 4" xfId="3599" xr:uid="{61F4A99B-C523-4E36-A45D-2ED0FAEA22A3}"/>
    <cellStyle name="Comma 26 2 3 4 2" xfId="5546" xr:uid="{562A86FF-C4BE-46A9-811D-98C39711E1D9}"/>
    <cellStyle name="Comma 26 2 3 4 2 2" xfId="16464" xr:uid="{2DFB8E8D-7B00-44D0-BD0B-CA20A6864E85}"/>
    <cellStyle name="Comma 26 2 3 4 2 2 2" xfId="38788" xr:uid="{E2415756-5C71-4CA6-A71F-BF5C91FF63FB}"/>
    <cellStyle name="Comma 26 2 3 4 2 3" xfId="16465" xr:uid="{5B558D83-3CB5-4FCA-9A6F-44F78B87BFC0}"/>
    <cellStyle name="Comma 26 2 3 4 2 3 2" xfId="38789" xr:uid="{DBF2D287-C6F5-46A2-AAB3-01E1AC105A4C}"/>
    <cellStyle name="Comma 26 2 3 4 2 4" xfId="16466" xr:uid="{26B8881E-E559-4E96-96F5-E50E210BC0D3}"/>
    <cellStyle name="Comma 26 2 3 4 2 4 2" xfId="38790" xr:uid="{5E455193-BCD3-4C87-8A52-3701EF771FC3}"/>
    <cellStyle name="Comma 26 2 3 4 2 5" xfId="16467" xr:uid="{33B2ED76-EFD5-472A-8876-52954E4BD9A8}"/>
    <cellStyle name="Comma 26 2 3 4 2 5 2" xfId="38791" xr:uid="{C4E7830E-DB5E-4A62-8841-4CBE58391EC3}"/>
    <cellStyle name="Comma 26 2 3 4 2 6" xfId="55633" xr:uid="{3B6BA564-2886-40B5-A77B-5998621C91A8}"/>
    <cellStyle name="Comma 26 2 3 4 2 7" xfId="38787" xr:uid="{F7840B2A-E80E-4ED9-A444-F8164DC52E4D}"/>
    <cellStyle name="Comma 26 2 3 4 2 8" xfId="16463" xr:uid="{3B9214B2-D29C-4AEB-9C36-E6089F50BCD9}"/>
    <cellStyle name="Comma 26 2 3 4 3" xfId="16468" xr:uid="{DD052565-4813-48B8-9DCB-8EEEEAA84B29}"/>
    <cellStyle name="Comma 26 2 3 4 3 2" xfId="38792" xr:uid="{7DE81DCE-0F43-4236-A7DA-5080DA78297E}"/>
    <cellStyle name="Comma 26 2 3 4 4" xfId="16469" xr:uid="{303DA831-4DA2-4A8D-9954-8A02999E7226}"/>
    <cellStyle name="Comma 26 2 3 4 4 2" xfId="38793" xr:uid="{56E62493-65E4-466E-BF09-F03A37C8C635}"/>
    <cellStyle name="Comma 26 2 3 4 5" xfId="16470" xr:uid="{04AE9D21-2C38-433B-B1ED-2FCE0F8F5404}"/>
    <cellStyle name="Comma 26 2 3 4 5 2" xfId="38794" xr:uid="{F18954F4-D34D-4040-8286-B0B23D741A97}"/>
    <cellStyle name="Comma 26 2 3 4 6" xfId="16471" xr:uid="{0B3CB10C-89D1-49E7-85CA-0042829900A0}"/>
    <cellStyle name="Comma 26 2 3 4 6 2" xfId="38795" xr:uid="{C1D97815-D994-412E-8C2A-5720D9BBC07D}"/>
    <cellStyle name="Comma 26 2 3 4 7" xfId="53686" xr:uid="{88F85A80-ADC5-445D-9563-21569ED3FD0D}"/>
    <cellStyle name="Comma 26 2 3 4 8" xfId="38786" xr:uid="{43FF1F7D-4D68-4A50-845C-F9ED51CE1206}"/>
    <cellStyle name="Comma 26 2 3 4 9" xfId="16462" xr:uid="{687CDAEB-466F-4B76-95EE-CD84787718A2}"/>
    <cellStyle name="Comma 26 2 3 5" xfId="4272" xr:uid="{83444DF7-736E-48D1-84BA-EEACA3A5737D}"/>
    <cellStyle name="Comma 26 2 3 5 2" xfId="16473" xr:uid="{569A1F62-A1E1-4976-8D92-ACA80C0A0480}"/>
    <cellStyle name="Comma 26 2 3 5 2 2" xfId="38797" xr:uid="{79A7FF19-6BC6-48A4-9BF5-7A2591F82D95}"/>
    <cellStyle name="Comma 26 2 3 5 3" xfId="16474" xr:uid="{C1B3ECF0-906A-4E84-B79F-31195B07E2A9}"/>
    <cellStyle name="Comma 26 2 3 5 3 2" xfId="38798" xr:uid="{906F2324-F1D9-4A32-BE40-49BD96B61E93}"/>
    <cellStyle name="Comma 26 2 3 5 4" xfId="16475" xr:uid="{905D896E-25B2-43FE-A790-D60D9F9670CE}"/>
    <cellStyle name="Comma 26 2 3 5 4 2" xfId="38799" xr:uid="{16BD04BB-AAAE-471F-9028-3F9309C677FE}"/>
    <cellStyle name="Comma 26 2 3 5 5" xfId="16476" xr:uid="{F9D0E074-A074-4603-850E-CE0BC0354137}"/>
    <cellStyle name="Comma 26 2 3 5 5 2" xfId="38800" xr:uid="{6717B3C2-C419-4AF7-BC6F-2DE4857FFD63}"/>
    <cellStyle name="Comma 26 2 3 5 6" xfId="54359" xr:uid="{EE4E8D59-CCD4-4D5D-9531-0092D8797352}"/>
    <cellStyle name="Comma 26 2 3 5 7" xfId="38796" xr:uid="{6B046A9F-A3B8-4354-8402-96873981031C}"/>
    <cellStyle name="Comma 26 2 3 5 8" xfId="16472" xr:uid="{394E29B7-E1F1-4E4F-A032-19801F51ADC2}"/>
    <cellStyle name="Comma 26 2 3 6" xfId="2086" xr:uid="{BDC3AAF5-4470-49BB-95DF-3C322874C478}"/>
    <cellStyle name="Comma 26 2 3 6 2" xfId="16478" xr:uid="{DE5C8742-10E2-4569-94FE-8DC1E5801C20}"/>
    <cellStyle name="Comma 26 2 3 6 2 2" xfId="38802" xr:uid="{FBB8A3C1-FF5B-4DC9-A894-0C7CFFB12C99}"/>
    <cellStyle name="Comma 26 2 3 6 3" xfId="16479" xr:uid="{5789A336-B94F-4206-A43C-961DFD7C0C36}"/>
    <cellStyle name="Comma 26 2 3 6 3 2" xfId="38803" xr:uid="{C38FAB5B-B446-4B00-8084-C1E037F41800}"/>
    <cellStyle name="Comma 26 2 3 6 4" xfId="16480" xr:uid="{B3CE1D80-D793-4C96-9E88-EAD7E3AA62D8}"/>
    <cellStyle name="Comma 26 2 3 6 4 2" xfId="38804" xr:uid="{32190AAD-9182-4AEC-BBDB-6B08FF4BC102}"/>
    <cellStyle name="Comma 26 2 3 6 5" xfId="52175" xr:uid="{9C92AB71-5C01-4865-AE2A-7353FE5E3A51}"/>
    <cellStyle name="Comma 26 2 3 6 6" xfId="38801" xr:uid="{342E8528-7E79-4842-9F01-15125411633E}"/>
    <cellStyle name="Comma 26 2 3 6 7" xfId="16477" xr:uid="{377D9F9D-54D9-4335-A2BB-50EFF3F358A3}"/>
    <cellStyle name="Comma 26 2 3 7" xfId="16481" xr:uid="{E5597E13-EA6D-4D59-81CA-D81EF683741E}"/>
    <cellStyle name="Comma 26 2 3 7 2" xfId="38805" xr:uid="{BBB92C29-2FE1-42A7-8ABE-4000AD4EFD09}"/>
    <cellStyle name="Comma 26 2 3 8" xfId="16482" xr:uid="{7757BA77-B0C7-4022-9663-74ED94163935}"/>
    <cellStyle name="Comma 26 2 3 8 2" xfId="38806" xr:uid="{749C4DFD-9AA3-4594-B801-977F976DEAB0}"/>
    <cellStyle name="Comma 26 2 3 9" xfId="50655" xr:uid="{3EE36FD9-6BB6-458D-8DC7-61CF00CF1613}"/>
    <cellStyle name="Comma 26 2 4" xfId="818" xr:uid="{FE7D9F9E-49FB-4337-B62E-B3F1E2CE34E8}"/>
    <cellStyle name="Comma 26 2 4 2" xfId="4521" xr:uid="{3BDA88C5-BAE8-4835-95C8-0EFF75BBE8FC}"/>
    <cellStyle name="Comma 26 2 4 2 2" xfId="16485" xr:uid="{9A6295D8-B228-44F5-8861-5605C7BC207A}"/>
    <cellStyle name="Comma 26 2 4 2 2 2" xfId="38809" xr:uid="{078605BF-512D-46D2-843D-4352D67FA348}"/>
    <cellStyle name="Comma 26 2 4 2 3" xfId="16486" xr:uid="{E65DCA55-83B4-4DE0-BD6C-064FB24C6A84}"/>
    <cellStyle name="Comma 26 2 4 2 3 2" xfId="38810" xr:uid="{4AAA28E2-0E4B-424E-BFF7-0EC098F9455E}"/>
    <cellStyle name="Comma 26 2 4 2 4" xfId="16487" xr:uid="{BD4C525B-4692-4053-B94B-3B675A30CF69}"/>
    <cellStyle name="Comma 26 2 4 2 4 2" xfId="38811" xr:uid="{997EEB39-7F24-47FD-ADE0-E2002335B5ED}"/>
    <cellStyle name="Comma 26 2 4 2 5" xfId="16488" xr:uid="{BE1EA529-3BB9-4245-BF9F-5D47A6550011}"/>
    <cellStyle name="Comma 26 2 4 2 5 2" xfId="38812" xr:uid="{9DC8DEBA-8131-4CFF-A03F-0BAC92C6BD8B}"/>
    <cellStyle name="Comma 26 2 4 2 6" xfId="54608" xr:uid="{609C6296-68EA-4AF9-A9CE-5DB5A26DD882}"/>
    <cellStyle name="Comma 26 2 4 2 7" xfId="38808" xr:uid="{68F8DE88-AF83-41CF-9DD6-D00A5C601051}"/>
    <cellStyle name="Comma 26 2 4 2 8" xfId="16484" xr:uid="{396C74D0-C76D-4ADC-AFD3-F6C02492053F}"/>
    <cellStyle name="Comma 26 2 4 3" xfId="2856" xr:uid="{C14250C6-2BA5-4CE9-A923-75FB7D862661}"/>
    <cellStyle name="Comma 26 2 4 3 2" xfId="16490" xr:uid="{51175540-C6E5-4C7D-A5E6-D2BE656C94C4}"/>
    <cellStyle name="Comma 26 2 4 3 2 2" xfId="38814" xr:uid="{29097EDA-5383-44DD-9064-0DB08D717862}"/>
    <cellStyle name="Comma 26 2 4 3 3" xfId="16491" xr:uid="{3290C963-DE7A-4B5A-AB7C-EDA358661C14}"/>
    <cellStyle name="Comma 26 2 4 3 3 2" xfId="38815" xr:uid="{706E09F2-4018-43EE-95B3-00D54224C259}"/>
    <cellStyle name="Comma 26 2 4 3 4" xfId="16492" xr:uid="{B5C8ACF8-4EF4-4E32-ADC3-0A17921AA1C1}"/>
    <cellStyle name="Comma 26 2 4 3 4 2" xfId="38816" xr:uid="{194A2331-C0D3-4191-98A5-1CE72D3E6129}"/>
    <cellStyle name="Comma 26 2 4 3 5" xfId="52943" xr:uid="{53070244-31AB-469B-853B-408A33FDB4C8}"/>
    <cellStyle name="Comma 26 2 4 3 6" xfId="38813" xr:uid="{5BA13822-81E5-4622-8C0B-74ECF5FFA288}"/>
    <cellStyle name="Comma 26 2 4 3 7" xfId="16489" xr:uid="{F29425AA-A1EF-48B9-91B0-90B91DD480B1}"/>
    <cellStyle name="Comma 26 2 4 4" xfId="16493" xr:uid="{FED7A5D8-5B9A-4BF1-BF05-4BCC51DADC01}"/>
    <cellStyle name="Comma 26 2 4 4 2" xfId="38817" xr:uid="{7A513D65-19DB-42BF-8889-51DE81774F7C}"/>
    <cellStyle name="Comma 26 2 4 5" xfId="16494" xr:uid="{28F67288-B244-43C6-9A91-1F282426F84C}"/>
    <cellStyle name="Comma 26 2 4 5 2" xfId="38818" xr:uid="{47B5FDD9-5BDF-4CF9-BF51-91A8FE976121}"/>
    <cellStyle name="Comma 26 2 4 6" xfId="50910" xr:uid="{129033AD-FFDF-4FD8-B6CD-AEBD8CEE1661}"/>
    <cellStyle name="Comma 26 2 4 7" xfId="38807" xr:uid="{10D5087D-C90D-4041-8434-7A5F3ECFE52F}"/>
    <cellStyle name="Comma 26 2 4 8" xfId="16483" xr:uid="{F639F42E-0FE5-4BCD-AA16-83F1D6B54157}"/>
    <cellStyle name="Comma 26 2 5" xfId="1313" xr:uid="{D9E63B0A-E438-4A67-B9C8-6D12572479B0}"/>
    <cellStyle name="Comma 26 2 5 2" xfId="4995" xr:uid="{C451A475-A981-4685-9D52-60BF51E46C32}"/>
    <cellStyle name="Comma 26 2 5 2 2" xfId="16497" xr:uid="{0B0075D7-21E7-40A6-ADAF-0CF42DCB6069}"/>
    <cellStyle name="Comma 26 2 5 2 2 2" xfId="38821" xr:uid="{51D58668-4FF2-43B2-BF4D-23832117BB62}"/>
    <cellStyle name="Comma 26 2 5 2 3" xfId="16498" xr:uid="{B25C2838-F229-412F-94FC-A12F569A77F2}"/>
    <cellStyle name="Comma 26 2 5 2 3 2" xfId="38822" xr:uid="{4B57079F-1B6F-402E-8E20-80B9ECE71590}"/>
    <cellStyle name="Comma 26 2 5 2 4" xfId="16499" xr:uid="{AD7CBA9A-3AA5-44A7-8AF8-2E0F6F677499}"/>
    <cellStyle name="Comma 26 2 5 2 4 2" xfId="38823" xr:uid="{18707AC9-8DE2-46CD-ABBB-29AF0D0ED45D}"/>
    <cellStyle name="Comma 26 2 5 2 5" xfId="16500" xr:uid="{77D4D024-D218-4EFA-9584-C510281943A4}"/>
    <cellStyle name="Comma 26 2 5 2 5 2" xfId="38824" xr:uid="{10A70FE9-68BD-4F50-BC4B-4C16E8A46989}"/>
    <cellStyle name="Comma 26 2 5 2 6" xfId="55082" xr:uid="{0DAABB0E-B220-4545-B36E-37EEA9E12C5E}"/>
    <cellStyle name="Comma 26 2 5 2 7" xfId="38820" xr:uid="{427E5403-4FFD-48B3-B500-028D10BAE0BD}"/>
    <cellStyle name="Comma 26 2 5 2 8" xfId="16496" xr:uid="{E8073B99-E380-435A-9930-29DA9D20B8A9}"/>
    <cellStyle name="Comma 26 2 5 3" xfId="2358" xr:uid="{B096E7CE-DAAE-482E-B618-EB389A0F91A0}"/>
    <cellStyle name="Comma 26 2 5 3 2" xfId="16502" xr:uid="{A0915A99-0275-4E54-9448-E074F5B071A1}"/>
    <cellStyle name="Comma 26 2 5 3 2 2" xfId="38826" xr:uid="{A075EACA-DA82-4F5F-AB71-02D53B2C0861}"/>
    <cellStyle name="Comma 26 2 5 3 3" xfId="16503" xr:uid="{A7E6614D-0DDD-4923-A2EE-6EB2CCB0078D}"/>
    <cellStyle name="Comma 26 2 5 3 3 2" xfId="38827" xr:uid="{4FE8B4B3-3EA7-41BF-87F5-B85EB0810039}"/>
    <cellStyle name="Comma 26 2 5 3 4" xfId="16504" xr:uid="{63C646DC-E2E4-4437-9A87-B7C4B0A18AB3}"/>
    <cellStyle name="Comma 26 2 5 3 4 2" xfId="38828" xr:uid="{C270448E-8A44-438D-8497-08304325F56A}"/>
    <cellStyle name="Comma 26 2 5 3 5" xfId="52446" xr:uid="{BFBE2575-5E4E-4421-A6E0-8F9BBB621AC6}"/>
    <cellStyle name="Comma 26 2 5 3 6" xfId="38825" xr:uid="{BB2B31A3-ACF8-4729-87D3-E9C1EE301599}"/>
    <cellStyle name="Comma 26 2 5 3 7" xfId="16501" xr:uid="{D6C45B5F-941C-4D03-9DA6-ADD7985D89A3}"/>
    <cellStyle name="Comma 26 2 5 4" xfId="16505" xr:uid="{AE7E7C48-2F09-4B13-AD6E-D3EDC05B051D}"/>
    <cellStyle name="Comma 26 2 5 4 2" xfId="38829" xr:uid="{D31303FB-5DFF-4A03-9CEA-8B6421BD4E34}"/>
    <cellStyle name="Comma 26 2 5 5" xfId="16506" xr:uid="{D32F4CE1-80E0-4B48-85F1-C61375F70558}"/>
    <cellStyle name="Comma 26 2 5 5 2" xfId="38830" xr:uid="{9C0A3A44-CAFA-4EC7-9302-836A213ABDFE}"/>
    <cellStyle name="Comma 26 2 5 6" xfId="51405" xr:uid="{24469D8B-4610-419D-91E0-7DE417344CEC}"/>
    <cellStyle name="Comma 26 2 5 7" xfId="38819" xr:uid="{34A57463-5F00-4F39-B96A-B508580C29B7}"/>
    <cellStyle name="Comma 26 2 5 8" xfId="16495" xr:uid="{098CA56C-6B3C-4625-AF03-C81D5881C33F}"/>
    <cellStyle name="Comma 26 2 6" xfId="3350" xr:uid="{8D40B9DA-AD11-4DB8-AC9C-4D7D4B6A1B49}"/>
    <cellStyle name="Comma 26 2 6 2" xfId="5362" xr:uid="{69E2A533-E560-4D4B-9F54-35C24C84E864}"/>
    <cellStyle name="Comma 26 2 6 2 2" xfId="16509" xr:uid="{135C5A51-CC5B-46A7-A2A9-B6EA32C73520}"/>
    <cellStyle name="Comma 26 2 6 2 2 2" xfId="38833" xr:uid="{9BCB490B-A23B-488D-975B-B5DB6C5C52AD}"/>
    <cellStyle name="Comma 26 2 6 2 3" xfId="16510" xr:uid="{9B9B175C-38FF-4755-8583-35A5A0EAE0B5}"/>
    <cellStyle name="Comma 26 2 6 2 3 2" xfId="38834" xr:uid="{BE2CF077-7052-4015-AF7B-49DCD5D3DDF6}"/>
    <cellStyle name="Comma 26 2 6 2 4" xfId="16511" xr:uid="{CE86207C-28A8-42CA-8A59-ED67D1CDE9D6}"/>
    <cellStyle name="Comma 26 2 6 2 4 2" xfId="38835" xr:uid="{78611B1D-AB83-4E44-8BAA-6A61706BE43B}"/>
    <cellStyle name="Comma 26 2 6 2 5" xfId="16512" xr:uid="{0D3C86BF-7E78-4DCC-9E9B-6906FB75EC8C}"/>
    <cellStyle name="Comma 26 2 6 2 5 2" xfId="38836" xr:uid="{BD3D632C-1E3F-41F6-B4CA-9DA4C5CEB0F2}"/>
    <cellStyle name="Comma 26 2 6 2 6" xfId="55449" xr:uid="{C39B9290-F04F-4297-8733-96C29BE93778}"/>
    <cellStyle name="Comma 26 2 6 2 7" xfId="38832" xr:uid="{769EA660-7A3B-40CC-81AF-4E9F64603E42}"/>
    <cellStyle name="Comma 26 2 6 2 8" xfId="16508" xr:uid="{423FB975-33B3-4A23-9E68-5E5A095B4C42}"/>
    <cellStyle name="Comma 26 2 6 3" xfId="16513" xr:uid="{E64FE629-31F4-48C6-8EAD-B1C90A14CA6C}"/>
    <cellStyle name="Comma 26 2 6 3 2" xfId="38837" xr:uid="{436DB84C-4F8E-48B5-B4F2-F8B018CA47F5}"/>
    <cellStyle name="Comma 26 2 6 4" xfId="16514" xr:uid="{457620CB-1A67-4665-97CE-B5ADC222D403}"/>
    <cellStyle name="Comma 26 2 6 4 2" xfId="38838" xr:uid="{7F71AE40-A006-4AEB-A188-6285ECB18ABB}"/>
    <cellStyle name="Comma 26 2 6 5" xfId="16515" xr:uid="{F050A6A0-4283-4ABF-8E53-97614EDB5BC1}"/>
    <cellStyle name="Comma 26 2 6 5 2" xfId="38839" xr:uid="{CF9DB373-1AB7-422B-8281-33A751316DA2}"/>
    <cellStyle name="Comma 26 2 6 6" xfId="16516" xr:uid="{7994594C-906F-434A-B990-81D9C03EFB3F}"/>
    <cellStyle name="Comma 26 2 6 6 2" xfId="38840" xr:uid="{C6913F4F-7E55-46DB-9FF7-582D10017A2F}"/>
    <cellStyle name="Comma 26 2 6 7" xfId="53437" xr:uid="{ED921C95-603A-4C13-8DD1-770960D892BB}"/>
    <cellStyle name="Comma 26 2 6 8" xfId="38831" xr:uid="{167DC374-884B-4705-8F48-5C728603B8FB}"/>
    <cellStyle name="Comma 26 2 6 9" xfId="16507" xr:uid="{1BDE9716-55D0-43B9-9DA1-DB212A8835EC}"/>
    <cellStyle name="Comma 26 2 7" xfId="3955" xr:uid="{B0071088-740D-4A63-AEAC-3855FD23088F}"/>
    <cellStyle name="Comma 26 2 7 2" xfId="16518" xr:uid="{BBAD1F37-8E0E-4519-8A27-931F2447E67D}"/>
    <cellStyle name="Comma 26 2 7 2 2" xfId="38842" xr:uid="{ECCCDA50-95E2-45CB-AB15-25EBF8DED1A9}"/>
    <cellStyle name="Comma 26 2 7 3" xfId="16519" xr:uid="{82C20CC6-7EE9-4C8F-95D1-3FC838B3FEBD}"/>
    <cellStyle name="Comma 26 2 7 3 2" xfId="38843" xr:uid="{A2A6534E-76C3-48BA-9F61-9F793C8F40B4}"/>
    <cellStyle name="Comma 26 2 7 4" xfId="16520" xr:uid="{4BE364A0-E18B-4801-AF8F-96936AF724FE}"/>
    <cellStyle name="Comma 26 2 7 4 2" xfId="38844" xr:uid="{E12779F1-3CA5-4376-B96F-A1EA6163A87C}"/>
    <cellStyle name="Comma 26 2 7 5" xfId="16521" xr:uid="{F4F28411-89FC-4961-90DC-39F786B74A5E}"/>
    <cellStyle name="Comma 26 2 7 5 2" xfId="38845" xr:uid="{95F224C4-744F-4FAD-A920-93A35610E951}"/>
    <cellStyle name="Comma 26 2 7 6" xfId="54042" xr:uid="{6B3505A9-B87A-4FA2-9185-A8207FF3F061}"/>
    <cellStyle name="Comma 26 2 7 7" xfId="38841" xr:uid="{63B4D9BB-9116-49D9-BE5E-36FD8C392F46}"/>
    <cellStyle name="Comma 26 2 7 8" xfId="16517" xr:uid="{7AE7767D-18DD-411E-8E04-899256C17501}"/>
    <cellStyle name="Comma 26 2 8" xfId="1838" xr:uid="{9873A3D7-1A9A-45DC-9AC8-83CEC2AC9A3F}"/>
    <cellStyle name="Comma 26 2 8 2" xfId="16523" xr:uid="{981FE0BC-5909-4EFD-B55E-96818E9DA9B7}"/>
    <cellStyle name="Comma 26 2 8 2 2" xfId="38847" xr:uid="{247DED95-E2F0-49A0-BE4A-4A7AEE6650CC}"/>
    <cellStyle name="Comma 26 2 8 3" xfId="16524" xr:uid="{2E22BCE7-ABAD-4B23-AAD2-D87C83EBF672}"/>
    <cellStyle name="Comma 26 2 8 3 2" xfId="38848" xr:uid="{876839F7-A726-4E9B-9A67-7CF546511E66}"/>
    <cellStyle name="Comma 26 2 8 4" xfId="16525" xr:uid="{54B68222-81C8-4457-BD3B-803E8E0D9F86}"/>
    <cellStyle name="Comma 26 2 8 4 2" xfId="38849" xr:uid="{0AADDEC4-E5D4-4D83-A270-426073DFE786}"/>
    <cellStyle name="Comma 26 2 8 5" xfId="51927" xr:uid="{C53BC443-5ADA-4D87-9057-3560A1981700}"/>
    <cellStyle name="Comma 26 2 8 6" xfId="38846" xr:uid="{84AF5509-A071-460D-9AFD-C15DC1FFF1A1}"/>
    <cellStyle name="Comma 26 2 8 7" xfId="16522" xr:uid="{63581E2F-26B7-4AA2-9741-10C32DBBAA0B}"/>
    <cellStyle name="Comma 26 2 9" xfId="16526" xr:uid="{FE70D4F9-9535-4713-9CAC-BACF6EF84DEB}"/>
    <cellStyle name="Comma 26 2 9 2" xfId="38850" xr:uid="{B12B6F8A-6B14-4DC9-A60A-B88797006E43}"/>
    <cellStyle name="Comma 26 3" xfId="326" xr:uid="{5CFB619F-A011-4DCE-9620-DBEFA6998C3B}"/>
    <cellStyle name="Comma 26 3 10" xfId="50422" xr:uid="{98575449-9C68-4BF4-9B78-4EDEBC3883C2}"/>
    <cellStyle name="Comma 26 3 11" xfId="38851" xr:uid="{91D7E383-39E9-4A9D-B384-73BAFC33BB7F}"/>
    <cellStyle name="Comma 26 3 12" xfId="16527" xr:uid="{1113D6D0-E6B5-4E27-A209-9020285678CC}"/>
    <cellStyle name="Comma 26 3 2" xfId="614" xr:uid="{DCC334EE-D07B-4B3C-815B-3AEBBEB5AFF9}"/>
    <cellStyle name="Comma 26 3 2 10" xfId="38852" xr:uid="{346E671D-9A68-4AE0-9BD2-66FAB9CE091A}"/>
    <cellStyle name="Comma 26 3 2 11" xfId="16528" xr:uid="{AC3EBE5A-66EC-492A-B6EA-0058D9635824}"/>
    <cellStyle name="Comma 26 3 2 2" xfId="1119" xr:uid="{8E5B1A16-08FD-42D6-8812-02595F1F7445}"/>
    <cellStyle name="Comma 26 3 2 2 2" xfId="4822" xr:uid="{6A734703-B808-411A-A475-A8568BB55920}"/>
    <cellStyle name="Comma 26 3 2 2 2 2" xfId="16531" xr:uid="{F32FA106-C90B-45B7-BC27-5B180D0741C4}"/>
    <cellStyle name="Comma 26 3 2 2 2 2 2" xfId="38855" xr:uid="{2E51ABFB-CADE-4225-9216-5AA4268B9088}"/>
    <cellStyle name="Comma 26 3 2 2 2 3" xfId="16532" xr:uid="{52B09EE8-EF3C-4010-9A45-6B072F74BE61}"/>
    <cellStyle name="Comma 26 3 2 2 2 3 2" xfId="38856" xr:uid="{63AED574-696C-4B5B-A3DE-E2B73E3D2570}"/>
    <cellStyle name="Comma 26 3 2 2 2 4" xfId="16533" xr:uid="{925BDCF8-0260-4AB3-A043-BA93DE995986}"/>
    <cellStyle name="Comma 26 3 2 2 2 4 2" xfId="38857" xr:uid="{B3BDA059-EEF2-43C0-8BEA-A6A0131BB5E9}"/>
    <cellStyle name="Comma 26 3 2 2 2 5" xfId="16534" xr:uid="{57A96251-3EAD-4560-A5CF-82A106396D57}"/>
    <cellStyle name="Comma 26 3 2 2 2 5 2" xfId="38858" xr:uid="{42F6C08A-E527-49D3-99F1-636D777E5D00}"/>
    <cellStyle name="Comma 26 3 2 2 2 6" xfId="54909" xr:uid="{6BF52D0F-A35C-4B07-BBBD-37F96576F1BD}"/>
    <cellStyle name="Comma 26 3 2 2 2 7" xfId="38854" xr:uid="{D54A8042-05CD-4CC0-8D39-DCC25368D745}"/>
    <cellStyle name="Comma 26 3 2 2 2 8" xfId="16530" xr:uid="{34E9A935-9235-4DAE-94E5-8900FD5A1E63}"/>
    <cellStyle name="Comma 26 3 2 2 3" xfId="3157" xr:uid="{9F16F737-2182-44FA-A5F1-F9CBD3CBADC8}"/>
    <cellStyle name="Comma 26 3 2 2 3 2" xfId="16536" xr:uid="{3A8E13D2-E7AE-4138-A98F-652C08AA11ED}"/>
    <cellStyle name="Comma 26 3 2 2 3 2 2" xfId="38860" xr:uid="{0CC414B6-7B83-4158-B885-151EAF6AD224}"/>
    <cellStyle name="Comma 26 3 2 2 3 3" xfId="16537" xr:uid="{71CD15C9-85F9-40CB-80F0-6BA159181E58}"/>
    <cellStyle name="Comma 26 3 2 2 3 3 2" xfId="38861" xr:uid="{902D7C80-22FE-4C83-9F97-1E85F1EE8A16}"/>
    <cellStyle name="Comma 26 3 2 2 3 4" xfId="16538" xr:uid="{106A1470-91B1-4EFA-8D6B-DAE051236866}"/>
    <cellStyle name="Comma 26 3 2 2 3 4 2" xfId="38862" xr:uid="{B825494C-53F4-4EC8-B93B-9EC539A6C8D9}"/>
    <cellStyle name="Comma 26 3 2 2 3 5" xfId="53244" xr:uid="{74FE7B84-6747-447F-BAE2-E431AB1A9C4B}"/>
    <cellStyle name="Comma 26 3 2 2 3 6" xfId="38859" xr:uid="{DBCB2301-EF7A-4FCE-9331-DE0F2C566433}"/>
    <cellStyle name="Comma 26 3 2 2 3 7" xfId="16535" xr:uid="{435FE9F2-5BFE-4976-BFC8-46ACE9ACD40B}"/>
    <cellStyle name="Comma 26 3 2 2 4" xfId="16539" xr:uid="{B0EFFF73-5A79-46EF-8CA3-BED0702055BA}"/>
    <cellStyle name="Comma 26 3 2 2 4 2" xfId="38863" xr:uid="{65D80E93-327A-4C87-B112-ACD371C1C817}"/>
    <cellStyle name="Comma 26 3 2 2 5" xfId="16540" xr:uid="{91CA4B05-783E-42BC-AD93-502CBF02EEAC}"/>
    <cellStyle name="Comma 26 3 2 2 5 2" xfId="38864" xr:uid="{BD930A0A-E948-4F52-8F8D-0D89E1DB2F56}"/>
    <cellStyle name="Comma 26 3 2 2 6" xfId="51211" xr:uid="{D67AD84E-2F9A-4D2D-9DB2-8EF4E11C44BE}"/>
    <cellStyle name="Comma 26 3 2 2 7" xfId="38853" xr:uid="{D65E49E5-2581-41AC-B529-E8EC119B1D90}"/>
    <cellStyle name="Comma 26 3 2 2 8" xfId="16529" xr:uid="{F6951B85-7B35-429C-AA7E-4FACC5514D0B}"/>
    <cellStyle name="Comma 26 3 2 3" xfId="1613" xr:uid="{16102F4A-B7B6-4319-A66A-444A1267ED64}"/>
    <cellStyle name="Comma 26 3 2 3 2" xfId="5225" xr:uid="{E369E63D-9E15-4D45-AA07-8EAE6C9B132C}"/>
    <cellStyle name="Comma 26 3 2 3 2 2" xfId="16543" xr:uid="{2AB4542F-113B-4DBB-BECD-49E70A25C95B}"/>
    <cellStyle name="Comma 26 3 2 3 2 2 2" xfId="38867" xr:uid="{3F94B6A1-8E96-4617-A5A1-91484A83F757}"/>
    <cellStyle name="Comma 26 3 2 3 2 3" xfId="16544" xr:uid="{3C4B45B3-F849-4842-B2EF-4D2C405D3100}"/>
    <cellStyle name="Comma 26 3 2 3 2 3 2" xfId="38868" xr:uid="{E225C2EA-1C6E-426B-83A6-BDBB8AB9A2A7}"/>
    <cellStyle name="Comma 26 3 2 3 2 4" xfId="16545" xr:uid="{492CC84A-6A65-4212-B8A6-2886B9D44C6E}"/>
    <cellStyle name="Comma 26 3 2 3 2 4 2" xfId="38869" xr:uid="{F20C6193-939A-412A-B337-FF15BC79C285}"/>
    <cellStyle name="Comma 26 3 2 3 2 5" xfId="16546" xr:uid="{1A364503-FC41-4CE2-B3AA-E08C7BDD44A7}"/>
    <cellStyle name="Comma 26 3 2 3 2 5 2" xfId="38870" xr:uid="{F7405354-A4D4-47F1-8C09-F1F0CAE039C8}"/>
    <cellStyle name="Comma 26 3 2 3 2 6" xfId="55312" xr:uid="{4421432D-7458-4C3A-8057-BB53CBB76B80}"/>
    <cellStyle name="Comma 26 3 2 3 2 7" xfId="38866" xr:uid="{A28A660D-007C-4326-9C3F-801C246C11B5}"/>
    <cellStyle name="Comma 26 3 2 3 2 8" xfId="16542" xr:uid="{87660E21-3873-45A1-A2EB-38CBC6502B69}"/>
    <cellStyle name="Comma 26 3 2 3 3" xfId="2660" xr:uid="{53782698-95D9-47BF-AE52-29F25D9E2E95}"/>
    <cellStyle name="Comma 26 3 2 3 3 2" xfId="16548" xr:uid="{83D1E347-1BC8-4608-B361-DEA474668E3E}"/>
    <cellStyle name="Comma 26 3 2 3 3 2 2" xfId="38872" xr:uid="{038AEEB5-D25A-4132-8A83-52E9C7C5803B}"/>
    <cellStyle name="Comma 26 3 2 3 3 3" xfId="16549" xr:uid="{A10041A0-93F6-4E8D-950F-1213FF653E10}"/>
    <cellStyle name="Comma 26 3 2 3 3 3 2" xfId="38873" xr:uid="{E4C6F8F9-71EF-44FC-896A-8D10AAE10E2D}"/>
    <cellStyle name="Comma 26 3 2 3 3 4" xfId="16550" xr:uid="{4D3771A6-8D52-4FC5-A3B7-D3F14ECF9042}"/>
    <cellStyle name="Comma 26 3 2 3 3 4 2" xfId="38874" xr:uid="{4AF884C6-6D9A-4D3E-862C-A84404666978}"/>
    <cellStyle name="Comma 26 3 2 3 3 5" xfId="52748" xr:uid="{C38784D7-FE1D-4D3A-9093-70312D5E2483}"/>
    <cellStyle name="Comma 26 3 2 3 3 6" xfId="38871" xr:uid="{45AB5860-0140-4AC9-8E63-DC4E5E633D28}"/>
    <cellStyle name="Comma 26 3 2 3 3 7" xfId="16547" xr:uid="{B9739A36-9364-4D6E-9410-5EEAA01C265A}"/>
    <cellStyle name="Comma 26 3 2 3 4" xfId="16551" xr:uid="{F7903ED0-BCDB-4E17-A608-338BD5DCB5CF}"/>
    <cellStyle name="Comma 26 3 2 3 4 2" xfId="38875" xr:uid="{865A927B-8DAD-4D5A-A172-5465B6C2F884}"/>
    <cellStyle name="Comma 26 3 2 3 5" xfId="16552" xr:uid="{2AF31E97-A871-42CB-8615-BC779A7987E9}"/>
    <cellStyle name="Comma 26 3 2 3 5 2" xfId="38876" xr:uid="{FAB3192C-39D6-4017-9F1B-7127BB96CAC0}"/>
    <cellStyle name="Comma 26 3 2 3 6" xfId="51705" xr:uid="{9725BBCB-B668-40D1-970C-044E07811147}"/>
    <cellStyle name="Comma 26 3 2 3 7" xfId="38865" xr:uid="{4CAB0711-CAEB-4671-9F1D-3B6C1C81860D}"/>
    <cellStyle name="Comma 26 3 2 3 8" xfId="16541" xr:uid="{30FB0FAE-0B47-4BA0-84BB-E6CD5A4FE6C0}"/>
    <cellStyle name="Comma 26 3 2 4" xfId="3652" xr:uid="{A4081E62-03A0-4DCA-B38F-76998379C029}"/>
    <cellStyle name="Comma 26 3 2 4 2" xfId="5593" xr:uid="{9C3F7DF0-B1F6-4EB0-A6A9-D47ECC2A3B22}"/>
    <cellStyle name="Comma 26 3 2 4 2 2" xfId="16555" xr:uid="{9130120F-E836-489D-83A9-815B5E4ACC89}"/>
    <cellStyle name="Comma 26 3 2 4 2 2 2" xfId="38879" xr:uid="{49B9B07D-C4AB-4A26-8374-B24FDD35C7DF}"/>
    <cellStyle name="Comma 26 3 2 4 2 3" xfId="16556" xr:uid="{E2FFF307-0788-42B6-9EA8-D60480F21418}"/>
    <cellStyle name="Comma 26 3 2 4 2 3 2" xfId="38880" xr:uid="{2CCE150A-461D-40E7-AAC9-57B403AC65B0}"/>
    <cellStyle name="Comma 26 3 2 4 2 4" xfId="16557" xr:uid="{BFCAC1B1-5747-4831-91D7-510019EBE756}"/>
    <cellStyle name="Comma 26 3 2 4 2 4 2" xfId="38881" xr:uid="{0A4272AF-7A4E-4416-8358-CF6B6ED5F31F}"/>
    <cellStyle name="Comma 26 3 2 4 2 5" xfId="16558" xr:uid="{4F876AED-BEB6-4DBF-AAAD-661469C3FD57}"/>
    <cellStyle name="Comma 26 3 2 4 2 5 2" xfId="38882" xr:uid="{632C173C-BBCC-438C-B740-927FC46025E7}"/>
    <cellStyle name="Comma 26 3 2 4 2 6" xfId="55680" xr:uid="{712D661B-F4B3-4E2B-8BB9-C1BAC0ACA776}"/>
    <cellStyle name="Comma 26 3 2 4 2 7" xfId="38878" xr:uid="{284EE005-6E68-4E3E-9F70-E74BA46E77A4}"/>
    <cellStyle name="Comma 26 3 2 4 2 8" xfId="16554" xr:uid="{AD9104FD-3576-4601-8A1C-0C17EAFFA033}"/>
    <cellStyle name="Comma 26 3 2 4 3" xfId="16559" xr:uid="{D61ABF83-B435-47C7-A8C7-9B1123040BE1}"/>
    <cellStyle name="Comma 26 3 2 4 3 2" xfId="38883" xr:uid="{12F99B98-8528-4266-96BD-9CCCBF312116}"/>
    <cellStyle name="Comma 26 3 2 4 4" xfId="16560" xr:uid="{7076418E-907E-43A0-B03C-64FF32E0FEA6}"/>
    <cellStyle name="Comma 26 3 2 4 4 2" xfId="38884" xr:uid="{FA8D6E7E-D7E9-44A4-94FE-95409B80F7B7}"/>
    <cellStyle name="Comma 26 3 2 4 5" xfId="16561" xr:uid="{6D3A0B9F-3BF1-472E-9383-1F4EA572D5B9}"/>
    <cellStyle name="Comma 26 3 2 4 5 2" xfId="38885" xr:uid="{B9040106-8E24-4581-B165-C3C9187D7E24}"/>
    <cellStyle name="Comma 26 3 2 4 6" xfId="16562" xr:uid="{688D74FB-ACA2-49ED-8887-3A0FFF0499E7}"/>
    <cellStyle name="Comma 26 3 2 4 6 2" xfId="38886" xr:uid="{7A824A85-29BC-422C-8E52-2764F2F98AFF}"/>
    <cellStyle name="Comma 26 3 2 4 7" xfId="53739" xr:uid="{57629B54-C7AF-4137-BA6B-0362C7AD6FF6}"/>
    <cellStyle name="Comma 26 3 2 4 8" xfId="38877" xr:uid="{8B19495B-8A56-4B6B-A297-B12647587180}"/>
    <cellStyle name="Comma 26 3 2 4 9" xfId="16553" xr:uid="{2FEF9C67-0AD2-4FFB-B573-3796338EDA13}"/>
    <cellStyle name="Comma 26 3 2 5" xfId="4325" xr:uid="{1A488AB2-0506-4BC1-9EF7-D1B86AD3DBEC}"/>
    <cellStyle name="Comma 26 3 2 5 2" xfId="16564" xr:uid="{58CD6FD4-D7AF-4F6A-824D-9CA73971A12D}"/>
    <cellStyle name="Comma 26 3 2 5 2 2" xfId="38888" xr:uid="{1E129E78-FF1B-44E6-9AB1-E3E66492D479}"/>
    <cellStyle name="Comma 26 3 2 5 3" xfId="16565" xr:uid="{1A79856E-9E5B-4328-A4D7-AFEC253E81DD}"/>
    <cellStyle name="Comma 26 3 2 5 3 2" xfId="38889" xr:uid="{A4C35210-EE37-4F0E-950C-3E25D332E139}"/>
    <cellStyle name="Comma 26 3 2 5 4" xfId="16566" xr:uid="{7D48E9C9-EF85-42BA-9D9F-36440FE41AA2}"/>
    <cellStyle name="Comma 26 3 2 5 4 2" xfId="38890" xr:uid="{D81240C7-6A78-4D72-90FB-DC872091A5F4}"/>
    <cellStyle name="Comma 26 3 2 5 5" xfId="16567" xr:uid="{3754D401-EB8E-4CA8-B603-6B6E45F1C8E2}"/>
    <cellStyle name="Comma 26 3 2 5 5 2" xfId="38891" xr:uid="{38589289-55B6-4B09-AAAC-B7D26EC2EA20}"/>
    <cellStyle name="Comma 26 3 2 5 6" xfId="54412" xr:uid="{F2475F0C-0F61-476F-8814-D7503859BF2B}"/>
    <cellStyle name="Comma 26 3 2 5 7" xfId="38887" xr:uid="{DA925A1C-39B3-45BB-BC51-70263E9D3F0A}"/>
    <cellStyle name="Comma 26 3 2 5 8" xfId="16563" xr:uid="{FAAE8D88-C0BA-470D-A6DC-04B71D15BC92}"/>
    <cellStyle name="Comma 26 3 2 6" xfId="2139" xr:uid="{8E1F6DF2-E6F2-468D-A643-DFAFB9FBD5E6}"/>
    <cellStyle name="Comma 26 3 2 6 2" xfId="16569" xr:uid="{542AADB8-3FEA-4637-AB02-F83BD025D0A1}"/>
    <cellStyle name="Comma 26 3 2 6 2 2" xfId="38893" xr:uid="{5A244802-D9C4-44D6-AC5C-40BAD3353FB2}"/>
    <cellStyle name="Comma 26 3 2 6 3" xfId="16570" xr:uid="{24209856-EEA6-47A0-9964-111842215C0A}"/>
    <cellStyle name="Comma 26 3 2 6 3 2" xfId="38894" xr:uid="{7BE9D50A-BD38-4576-84EF-86AFC98CA7D6}"/>
    <cellStyle name="Comma 26 3 2 6 4" xfId="16571" xr:uid="{F767671E-A59D-4F63-9D92-E7BB0094407A}"/>
    <cellStyle name="Comma 26 3 2 6 4 2" xfId="38895" xr:uid="{C336AE75-65F8-49C2-A9F7-DBF21A5B6C3D}"/>
    <cellStyle name="Comma 26 3 2 6 5" xfId="52228" xr:uid="{C14FE931-1DEB-4F41-B525-5BB98DC2A225}"/>
    <cellStyle name="Comma 26 3 2 6 6" xfId="38892" xr:uid="{C9ED076C-486A-4D97-9CC3-9910CEBC8C35}"/>
    <cellStyle name="Comma 26 3 2 6 7" xfId="16568" xr:uid="{2DEEBDF9-FFDA-4A43-9887-0E7DCCEAA846}"/>
    <cellStyle name="Comma 26 3 2 7" xfId="16572" xr:uid="{495E01E5-DC1B-4188-9DDA-FFC2A5A0D6DF}"/>
    <cellStyle name="Comma 26 3 2 7 2" xfId="38896" xr:uid="{FD64D08B-C916-473A-8049-146E17AF83F4}"/>
    <cellStyle name="Comma 26 3 2 8" xfId="16573" xr:uid="{F59EE2F3-68B0-43E6-B3A3-206BBEAC709C}"/>
    <cellStyle name="Comma 26 3 2 8 2" xfId="38897" xr:uid="{3B1798CF-5C1E-4912-A403-1EC08F333A6B}"/>
    <cellStyle name="Comma 26 3 2 9" xfId="50708" xr:uid="{7959BB74-B4A7-4E95-9B7D-5EB3E81B6C1E}"/>
    <cellStyle name="Comma 26 3 3" xfId="871" xr:uid="{8AFAD45D-27C3-4625-AEED-A1F5BD54B781}"/>
    <cellStyle name="Comma 26 3 3 2" xfId="4574" xr:uid="{14C09DEE-C0A8-41AD-ABB6-B16B263F588A}"/>
    <cellStyle name="Comma 26 3 3 2 2" xfId="16576" xr:uid="{0A7BBDA8-4F9B-47C6-BA0C-F31F82D2B1FE}"/>
    <cellStyle name="Comma 26 3 3 2 2 2" xfId="38900" xr:uid="{A4D55C18-5313-483F-B179-1C177EEA3443}"/>
    <cellStyle name="Comma 26 3 3 2 3" xfId="16577" xr:uid="{A863983E-A4D5-41DD-A689-468A44305F68}"/>
    <cellStyle name="Comma 26 3 3 2 3 2" xfId="38901" xr:uid="{D233A117-27B9-4947-A57B-637202E5161A}"/>
    <cellStyle name="Comma 26 3 3 2 4" xfId="16578" xr:uid="{A9FA43DA-3869-4711-BB68-E05712E30220}"/>
    <cellStyle name="Comma 26 3 3 2 4 2" xfId="38902" xr:uid="{71477DA8-E904-43EB-B8AA-41940121814D}"/>
    <cellStyle name="Comma 26 3 3 2 5" xfId="16579" xr:uid="{A76FCF7A-1875-4634-B6DB-2ADBD35816CB}"/>
    <cellStyle name="Comma 26 3 3 2 5 2" xfId="38903" xr:uid="{FD618B47-9773-4AC2-B3F3-F1FF4A49444F}"/>
    <cellStyle name="Comma 26 3 3 2 6" xfId="54661" xr:uid="{A153F227-593F-4444-B7E2-AD14EEEF8595}"/>
    <cellStyle name="Comma 26 3 3 2 7" xfId="38899" xr:uid="{E2916216-EAFC-49BA-9B06-3A81869642B4}"/>
    <cellStyle name="Comma 26 3 3 2 8" xfId="16575" xr:uid="{74F10007-B3C5-4DC1-A44A-06001C1D0B51}"/>
    <cellStyle name="Comma 26 3 3 3" xfId="2909" xr:uid="{74B1BF76-C97B-4867-9B29-EE82E0CA04A7}"/>
    <cellStyle name="Comma 26 3 3 3 2" xfId="16581" xr:uid="{7683C9E1-4209-465D-8AB7-7482DCD7F7C4}"/>
    <cellStyle name="Comma 26 3 3 3 2 2" xfId="38905" xr:uid="{B0FD352D-1A01-4C34-9572-DE9392CF5E74}"/>
    <cellStyle name="Comma 26 3 3 3 3" xfId="16582" xr:uid="{58DDD580-2D6F-416E-92F7-10F826819436}"/>
    <cellStyle name="Comma 26 3 3 3 3 2" xfId="38906" xr:uid="{07B4B239-47B4-4622-A5B9-9282A8C075A1}"/>
    <cellStyle name="Comma 26 3 3 3 4" xfId="16583" xr:uid="{80A98C95-548C-461E-AB19-A6E26ECB8453}"/>
    <cellStyle name="Comma 26 3 3 3 4 2" xfId="38907" xr:uid="{251C9B1F-F377-41E2-AD73-428EAF259D8D}"/>
    <cellStyle name="Comma 26 3 3 3 5" xfId="52996" xr:uid="{B9B39B0C-A8F4-41B0-83B5-8ED068A8423B}"/>
    <cellStyle name="Comma 26 3 3 3 6" xfId="38904" xr:uid="{E9BDAD40-20EA-4210-9047-EFBD0D413396}"/>
    <cellStyle name="Comma 26 3 3 3 7" xfId="16580" xr:uid="{EED3EAB2-B077-4737-930B-BC6415E45268}"/>
    <cellStyle name="Comma 26 3 3 4" xfId="16584" xr:uid="{E9AAE7AA-3E40-4767-9BA0-C58D884B146D}"/>
    <cellStyle name="Comma 26 3 3 4 2" xfId="38908" xr:uid="{FE149BCE-58E1-40D4-B431-B2B94AAF9DFB}"/>
    <cellStyle name="Comma 26 3 3 5" xfId="16585" xr:uid="{DD4557D3-E98E-43F2-8297-36F44B9C149E}"/>
    <cellStyle name="Comma 26 3 3 5 2" xfId="38909" xr:uid="{5B8993AB-7D0C-4E75-BB93-E0F09A0EDD27}"/>
    <cellStyle name="Comma 26 3 3 6" xfId="50963" xr:uid="{70D77656-0FBB-411D-A0DE-24F6DFEF8C88}"/>
    <cellStyle name="Comma 26 3 3 7" xfId="38898" xr:uid="{93127FEE-218F-45B0-A2F4-A453255D12CE}"/>
    <cellStyle name="Comma 26 3 3 8" xfId="16574" xr:uid="{1BD7DCAE-1943-4ED2-8C8D-95C943C5DCB9}"/>
    <cellStyle name="Comma 26 3 4" xfId="1366" xr:uid="{FF6FCB2B-E0F1-4764-BD59-BFA0948246B7}"/>
    <cellStyle name="Comma 26 3 4 2" xfId="5042" xr:uid="{8F6DC9DE-4846-4AC5-BCE8-23B2DDAE3D4E}"/>
    <cellStyle name="Comma 26 3 4 2 2" xfId="16588" xr:uid="{0EDBCCD8-9D06-4B0E-89CF-FE557A0ACA3F}"/>
    <cellStyle name="Comma 26 3 4 2 2 2" xfId="38912" xr:uid="{C8FEE86C-FE7F-4C6C-9E34-5BFB61AF22CD}"/>
    <cellStyle name="Comma 26 3 4 2 3" xfId="16589" xr:uid="{3996AC86-9D94-4425-84B6-30F8493A8A1B}"/>
    <cellStyle name="Comma 26 3 4 2 3 2" xfId="38913" xr:uid="{A4690A88-D80F-4AD0-BF5D-09FAA534789B}"/>
    <cellStyle name="Comma 26 3 4 2 4" xfId="16590" xr:uid="{82F202D6-77DB-4BC6-9962-D6FE8380C68A}"/>
    <cellStyle name="Comma 26 3 4 2 4 2" xfId="38914" xr:uid="{5F626B0A-2237-4F78-A32B-A98A3C092AC3}"/>
    <cellStyle name="Comma 26 3 4 2 5" xfId="16591" xr:uid="{D5357D0E-FFB0-40EA-B6C0-BFCEF72A63D1}"/>
    <cellStyle name="Comma 26 3 4 2 5 2" xfId="38915" xr:uid="{9F44AA5D-4DC2-4938-87ED-335F65DE8C01}"/>
    <cellStyle name="Comma 26 3 4 2 6" xfId="55129" xr:uid="{2DE95276-D142-491A-AF3A-6CD048945A2C}"/>
    <cellStyle name="Comma 26 3 4 2 7" xfId="38911" xr:uid="{EAF2302F-CE4F-453A-915D-BE357A29F70F}"/>
    <cellStyle name="Comma 26 3 4 2 8" xfId="16587" xr:uid="{CDB8D259-1D23-483B-886C-67E05F612778}"/>
    <cellStyle name="Comma 26 3 4 3" xfId="2412" xr:uid="{93ACB5FB-6E20-4197-BBF3-EAF2C76642A2}"/>
    <cellStyle name="Comma 26 3 4 3 2" xfId="16593" xr:uid="{281E920B-1FA2-4090-A7BF-A81FEC475BFC}"/>
    <cellStyle name="Comma 26 3 4 3 2 2" xfId="38917" xr:uid="{533C4C6E-ED50-4C74-86AE-48D5E210E515}"/>
    <cellStyle name="Comma 26 3 4 3 3" xfId="16594" xr:uid="{E2D5E601-1326-4BAA-B312-694D35D9A422}"/>
    <cellStyle name="Comma 26 3 4 3 3 2" xfId="38918" xr:uid="{80177DAD-2B88-4F00-87E5-DBB8AC2D9ADC}"/>
    <cellStyle name="Comma 26 3 4 3 4" xfId="16595" xr:uid="{A560F400-294C-4D55-A485-7FBE66B6ABB5}"/>
    <cellStyle name="Comma 26 3 4 3 4 2" xfId="38919" xr:uid="{FFA61AC0-21CB-466C-ABB3-02FE233E2E1E}"/>
    <cellStyle name="Comma 26 3 4 3 5" xfId="52500" xr:uid="{FD87C47A-3B1E-4D93-AAA4-B353A847A950}"/>
    <cellStyle name="Comma 26 3 4 3 6" xfId="38916" xr:uid="{C830BA09-5A81-4BE6-9EF2-BFA230ED4002}"/>
    <cellStyle name="Comma 26 3 4 3 7" xfId="16592" xr:uid="{8CD39084-B9F6-4937-9025-216CB237EFF3}"/>
    <cellStyle name="Comma 26 3 4 4" xfId="16596" xr:uid="{B7B18B40-7830-4A0A-B069-78EAA34ADDAA}"/>
    <cellStyle name="Comma 26 3 4 4 2" xfId="38920" xr:uid="{13C80660-B7E8-412F-A9FE-70ADB22CF3A8}"/>
    <cellStyle name="Comma 26 3 4 5" xfId="16597" xr:uid="{FF5A2F0B-5D7D-4724-A3F1-559E128F72DB}"/>
    <cellStyle name="Comma 26 3 4 5 2" xfId="38921" xr:uid="{EF6CD680-5C7B-422B-AF2C-F344B1700366}"/>
    <cellStyle name="Comma 26 3 4 6" xfId="51458" xr:uid="{6F6FD751-1EDC-4ADA-961A-42850EA044AD}"/>
    <cellStyle name="Comma 26 3 4 7" xfId="38910" xr:uid="{3EB6D8A5-72C9-4FF2-A173-7C88938B36BC}"/>
    <cellStyle name="Comma 26 3 4 8" xfId="16586" xr:uid="{2122E772-8A43-4A22-9093-E0E9A1949B6C}"/>
    <cellStyle name="Comma 26 3 5" xfId="3403" xr:uid="{ADBA3B3D-3C6D-44CF-B13E-3C30AEC60DD3}"/>
    <cellStyle name="Comma 26 3 5 2" xfId="5409" xr:uid="{EAE5B053-6F17-421E-B65A-D07C1488948A}"/>
    <cellStyle name="Comma 26 3 5 2 2" xfId="16600" xr:uid="{4FCD0EE0-0472-4E46-A49E-53DB63223B7B}"/>
    <cellStyle name="Comma 26 3 5 2 2 2" xfId="38924" xr:uid="{6C15CB77-5739-4F3C-9680-1DFD238F5728}"/>
    <cellStyle name="Comma 26 3 5 2 3" xfId="16601" xr:uid="{633089EF-83A5-483C-863C-F8FBA3F8E90C}"/>
    <cellStyle name="Comma 26 3 5 2 3 2" xfId="38925" xr:uid="{C4D8FD6A-7B09-4496-B616-A479E50DD88C}"/>
    <cellStyle name="Comma 26 3 5 2 4" xfId="16602" xr:uid="{E536348C-AD30-43E7-B2F7-7C3F274E822A}"/>
    <cellStyle name="Comma 26 3 5 2 4 2" xfId="38926" xr:uid="{20F2357A-B061-4C65-9257-488F7FB910D1}"/>
    <cellStyle name="Comma 26 3 5 2 5" xfId="16603" xr:uid="{F74BB828-FA86-40B2-86C7-72CE30C74F52}"/>
    <cellStyle name="Comma 26 3 5 2 5 2" xfId="38927" xr:uid="{2593691D-A37C-46A7-BA0D-5A50B207F36B}"/>
    <cellStyle name="Comma 26 3 5 2 6" xfId="55496" xr:uid="{9FD8DBC7-6C16-4593-9599-BB982AD99F2C}"/>
    <cellStyle name="Comma 26 3 5 2 7" xfId="38923" xr:uid="{DD257DE4-BDD6-4A80-A753-3ECCADAE3A77}"/>
    <cellStyle name="Comma 26 3 5 2 8" xfId="16599" xr:uid="{5A8A3593-6CB8-47B7-B504-C3C8F360C8BD}"/>
    <cellStyle name="Comma 26 3 5 3" xfId="16604" xr:uid="{BF2E9065-79BB-483C-BE4A-33D1B875B017}"/>
    <cellStyle name="Comma 26 3 5 3 2" xfId="38928" xr:uid="{FAD57E18-7ECC-4126-9D40-3D6E2F55249A}"/>
    <cellStyle name="Comma 26 3 5 4" xfId="16605" xr:uid="{C10C9220-243B-4FFE-8FA7-B5A5931320A3}"/>
    <cellStyle name="Comma 26 3 5 4 2" xfId="38929" xr:uid="{AC550681-E1DD-4410-A629-33A55279F4FB}"/>
    <cellStyle name="Comma 26 3 5 5" xfId="16606" xr:uid="{6527E7B9-57D4-4308-B544-47CAD9876240}"/>
    <cellStyle name="Comma 26 3 5 5 2" xfId="38930" xr:uid="{C41AF0C6-A714-41EE-BD2F-89279795C150}"/>
    <cellStyle name="Comma 26 3 5 6" xfId="16607" xr:uid="{E5F817F7-B5D1-431B-91FB-D5C02EEFCBBA}"/>
    <cellStyle name="Comma 26 3 5 6 2" xfId="38931" xr:uid="{9006E56C-9AC5-4EF6-8ED1-D9093DA2ABBA}"/>
    <cellStyle name="Comma 26 3 5 7" xfId="53490" xr:uid="{6B78C4AA-2720-40D1-8941-3ACC39A21218}"/>
    <cellStyle name="Comma 26 3 5 8" xfId="38922" xr:uid="{E0D5A28D-6166-420D-970C-D25CDCC27887}"/>
    <cellStyle name="Comma 26 3 5 9" xfId="16598" xr:uid="{04461B03-7399-4F38-BA60-A2BD893D79A2}"/>
    <cellStyle name="Comma 26 3 6" xfId="4040" xr:uid="{1DB07546-D8DB-40E0-858E-BDE021757FA9}"/>
    <cellStyle name="Comma 26 3 6 2" xfId="16609" xr:uid="{508D68DA-2B63-4084-9C2F-4EEBDEE53459}"/>
    <cellStyle name="Comma 26 3 6 2 2" xfId="38933" xr:uid="{72B724EB-A918-4080-A371-D072415AD35C}"/>
    <cellStyle name="Comma 26 3 6 3" xfId="16610" xr:uid="{A6C16DD0-DC33-4846-9CF8-7E30E8D8BF47}"/>
    <cellStyle name="Comma 26 3 6 3 2" xfId="38934" xr:uid="{1296498A-0A5E-47A6-B283-C611E0FF8033}"/>
    <cellStyle name="Comma 26 3 6 4" xfId="16611" xr:uid="{1428CC51-1878-4C48-B3BD-F6AFDA752568}"/>
    <cellStyle name="Comma 26 3 6 4 2" xfId="38935" xr:uid="{81D8121C-A666-4887-A5AD-1DA48010BF9B}"/>
    <cellStyle name="Comma 26 3 6 5" xfId="16612" xr:uid="{DFE1A7AC-2370-418E-A63A-0517D705522B}"/>
    <cellStyle name="Comma 26 3 6 5 2" xfId="38936" xr:uid="{FB6EAF28-751D-46C3-BA4F-81A94FB7CF99}"/>
    <cellStyle name="Comma 26 3 6 6" xfId="54127" xr:uid="{AB2095F3-3B25-4912-8F22-42223D841F3B}"/>
    <cellStyle name="Comma 26 3 6 7" xfId="38932" xr:uid="{43E7018F-A6A5-4DB7-B398-3E9BC982252A}"/>
    <cellStyle name="Comma 26 3 6 8" xfId="16608" xr:uid="{314CB81C-EBCC-4734-B72E-DD02B9472C16}"/>
    <cellStyle name="Comma 26 3 7" xfId="1892" xr:uid="{3970E48D-C9C3-4AC5-B539-FD288B395E90}"/>
    <cellStyle name="Comma 26 3 7 2" xfId="16614" xr:uid="{37D16370-DE59-4C9A-BA7A-211B074219DE}"/>
    <cellStyle name="Comma 26 3 7 2 2" xfId="38938" xr:uid="{E75BEB6B-5C50-49CE-A1FA-3EC90FD353F0}"/>
    <cellStyle name="Comma 26 3 7 3" xfId="16615" xr:uid="{DE50D91D-A175-4C2A-8CDC-9238448CDAF9}"/>
    <cellStyle name="Comma 26 3 7 3 2" xfId="38939" xr:uid="{3717238D-9A3D-4478-B52C-F4E97B4D739B}"/>
    <cellStyle name="Comma 26 3 7 4" xfId="16616" xr:uid="{457BCA90-53D7-4A9C-8F34-F54CBAF85E84}"/>
    <cellStyle name="Comma 26 3 7 4 2" xfId="38940" xr:uid="{09ACD939-8807-4D72-B90D-544080DDA806}"/>
    <cellStyle name="Comma 26 3 7 5" xfId="51981" xr:uid="{1761F8F1-78C2-434A-89ED-CE43E5ABDB15}"/>
    <cellStyle name="Comma 26 3 7 6" xfId="38937" xr:uid="{53AE4F5C-BCE7-4F8D-988D-16F7E4B3EB9D}"/>
    <cellStyle name="Comma 26 3 7 7" xfId="16613" xr:uid="{9183DA79-A21C-413A-9518-4F48BDFC3707}"/>
    <cellStyle name="Comma 26 3 8" xfId="16617" xr:uid="{0F2AC937-E888-48B4-87F4-78D0785A0E6B}"/>
    <cellStyle name="Comma 26 3 8 2" xfId="38941" xr:uid="{B207371E-87B2-43C7-8C33-56C4CD9D90D7}"/>
    <cellStyle name="Comma 26 3 9" xfId="16618" xr:uid="{2AF18A03-96A5-433B-AAFA-E2C3E7A15B0C}"/>
    <cellStyle name="Comma 26 3 9 2" xfId="38942" xr:uid="{E98F9D67-5E04-4B3F-A9A6-BC64BC6F0039}"/>
    <cellStyle name="Comma 26 4" xfId="492" xr:uid="{0393F5C1-6676-48F2-9A6C-05AF3E8FDFDB}"/>
    <cellStyle name="Comma 26 4 10" xfId="38943" xr:uid="{DDA7A935-BF73-48E9-93A1-2A40333D9A46}"/>
    <cellStyle name="Comma 26 4 11" xfId="16619" xr:uid="{944A0539-42A9-4D80-BE39-5FD3E4069E49}"/>
    <cellStyle name="Comma 26 4 2" xfId="997" xr:uid="{71AB2628-609A-4957-BDF5-9AA1E1BE2D43}"/>
    <cellStyle name="Comma 26 4 2 2" xfId="4700" xr:uid="{6589AF1F-8AD7-46EF-B8F8-0CF14B151CC2}"/>
    <cellStyle name="Comma 26 4 2 2 2" xfId="16622" xr:uid="{953CBED6-EA04-41EE-9D71-47FD7C5DB23D}"/>
    <cellStyle name="Comma 26 4 2 2 2 2" xfId="38946" xr:uid="{F50922DA-29E4-431F-80FC-FC46897CD034}"/>
    <cellStyle name="Comma 26 4 2 2 3" xfId="16623" xr:uid="{E086DE9D-D1B5-4DF8-B155-446D4070C911}"/>
    <cellStyle name="Comma 26 4 2 2 3 2" xfId="38947" xr:uid="{C82F08DF-3846-4F04-A61A-2F728D673753}"/>
    <cellStyle name="Comma 26 4 2 2 4" xfId="16624" xr:uid="{76E3135D-52FE-48F2-9C68-C8DE35A14480}"/>
    <cellStyle name="Comma 26 4 2 2 4 2" xfId="38948" xr:uid="{06F10A7D-1451-4C3A-A4E3-19B2AB733485}"/>
    <cellStyle name="Comma 26 4 2 2 5" xfId="16625" xr:uid="{BE9E8802-118D-4229-958C-5727A0D8007E}"/>
    <cellStyle name="Comma 26 4 2 2 5 2" xfId="38949" xr:uid="{CCD672D0-4922-4571-A545-1F0D61449868}"/>
    <cellStyle name="Comma 26 4 2 2 6" xfId="54787" xr:uid="{AC5020A2-366E-41C7-81B7-19641EF35957}"/>
    <cellStyle name="Comma 26 4 2 2 7" xfId="38945" xr:uid="{80528C98-68C2-4AC6-8C4C-767F581F2CBC}"/>
    <cellStyle name="Comma 26 4 2 2 8" xfId="16621" xr:uid="{914972EA-6361-4E2B-ABE4-A70A18B064FA}"/>
    <cellStyle name="Comma 26 4 2 3" xfId="3035" xr:uid="{2DD462E9-B15A-4686-8EA5-67454E137F57}"/>
    <cellStyle name="Comma 26 4 2 3 2" xfId="16627" xr:uid="{0C463110-EFE7-4B40-BAF1-DD5D14E5B96D}"/>
    <cellStyle name="Comma 26 4 2 3 2 2" xfId="38951" xr:uid="{7A27E8D5-08AD-4C46-B6FF-EADA114303F7}"/>
    <cellStyle name="Comma 26 4 2 3 3" xfId="16628" xr:uid="{33E8E09B-157D-46C4-9C08-F8ACEE27D7CE}"/>
    <cellStyle name="Comma 26 4 2 3 3 2" xfId="38952" xr:uid="{5900F087-2530-4226-9934-362392051DA3}"/>
    <cellStyle name="Comma 26 4 2 3 4" xfId="16629" xr:uid="{C078CB9B-FD16-4872-9450-DD3F552EFA3C}"/>
    <cellStyle name="Comma 26 4 2 3 4 2" xfId="38953" xr:uid="{96F7BD2B-9957-41C5-B844-6B3D86298755}"/>
    <cellStyle name="Comma 26 4 2 3 5" xfId="53122" xr:uid="{BCCCA844-DF21-40D9-BA69-0F8121805054}"/>
    <cellStyle name="Comma 26 4 2 3 6" xfId="38950" xr:uid="{211D350E-D370-47F7-BC34-191CBCBF0290}"/>
    <cellStyle name="Comma 26 4 2 3 7" xfId="16626" xr:uid="{AEF7E94A-02CB-4075-A8B9-0A57E9758BBD}"/>
    <cellStyle name="Comma 26 4 2 4" xfId="16630" xr:uid="{373BF6BE-191B-4CF3-9331-3595B2B416C2}"/>
    <cellStyle name="Comma 26 4 2 4 2" xfId="38954" xr:uid="{A42D87D1-6D45-4FC4-84A3-C72EF1ACBE3F}"/>
    <cellStyle name="Comma 26 4 2 5" xfId="16631" xr:uid="{8FDFDC46-45CA-47B6-8038-E490101F7000}"/>
    <cellStyle name="Comma 26 4 2 5 2" xfId="38955" xr:uid="{BFA44937-3C13-47D5-BD26-52783DE42988}"/>
    <cellStyle name="Comma 26 4 2 6" xfId="51089" xr:uid="{DD3505D8-9FF6-4DF2-8436-51773E6E0142}"/>
    <cellStyle name="Comma 26 4 2 7" xfId="38944" xr:uid="{E2245C63-DF67-4B2C-969B-380C3EDA32AC}"/>
    <cellStyle name="Comma 26 4 2 8" xfId="16620" xr:uid="{41580D66-5444-4717-BB36-0F030EA84B83}"/>
    <cellStyle name="Comma 26 4 3" xfId="1491" xr:uid="{B3EF8538-F82F-4BCD-B1D4-B28C14DBD2B1}"/>
    <cellStyle name="Comma 26 4 3 2" xfId="5133" xr:uid="{0C7860A6-9A42-4452-A910-C91AEFD9B6CE}"/>
    <cellStyle name="Comma 26 4 3 2 2" xfId="16634" xr:uid="{2187CB96-BCF8-41A3-9048-49304F9CE720}"/>
    <cellStyle name="Comma 26 4 3 2 2 2" xfId="38958" xr:uid="{1F460513-AE83-48A9-9445-6FE07894F7AC}"/>
    <cellStyle name="Comma 26 4 3 2 3" xfId="16635" xr:uid="{ABAAB0AF-C620-4E62-AF41-8B1BCB65A5BA}"/>
    <cellStyle name="Comma 26 4 3 2 3 2" xfId="38959" xr:uid="{E98F8F96-00CF-483A-B489-A42D75824EE7}"/>
    <cellStyle name="Comma 26 4 3 2 4" xfId="16636" xr:uid="{61A6E8C7-B487-4DCE-A659-7B6CC9587F00}"/>
    <cellStyle name="Comma 26 4 3 2 4 2" xfId="38960" xr:uid="{A39731EC-C1CB-4D42-8010-9189A9440BA2}"/>
    <cellStyle name="Comma 26 4 3 2 5" xfId="16637" xr:uid="{464FD487-91B8-421D-9ECA-2E9E4A81FB2A}"/>
    <cellStyle name="Comma 26 4 3 2 5 2" xfId="38961" xr:uid="{178FD5BB-1B2C-4D2C-B52E-0613FCA1E3D1}"/>
    <cellStyle name="Comma 26 4 3 2 6" xfId="55220" xr:uid="{33FDE22E-7154-48C4-B1D6-4497CA8B4F8E}"/>
    <cellStyle name="Comma 26 4 3 2 7" xfId="38957" xr:uid="{D5FE3BFB-FD5D-45F1-838C-3CDC660AFCCE}"/>
    <cellStyle name="Comma 26 4 3 2 8" xfId="16633" xr:uid="{3B32A200-62C8-4CBF-B89B-AA6135753BBF}"/>
    <cellStyle name="Comma 26 4 3 3" xfId="2538" xr:uid="{607BDED9-C894-492A-897E-B933852DBDCB}"/>
    <cellStyle name="Comma 26 4 3 3 2" xfId="16639" xr:uid="{516DC2D4-D627-41DF-BE69-CAD7A2BABDA7}"/>
    <cellStyle name="Comma 26 4 3 3 2 2" xfId="38963" xr:uid="{16ECC26C-C79D-45F9-A622-4E3E402E6283}"/>
    <cellStyle name="Comma 26 4 3 3 3" xfId="16640" xr:uid="{EBE834E7-9FFF-4E1D-A171-B38C0E81B685}"/>
    <cellStyle name="Comma 26 4 3 3 3 2" xfId="38964" xr:uid="{0E41F8D4-48BC-43B3-BF7D-A5FE26DA3A40}"/>
    <cellStyle name="Comma 26 4 3 3 4" xfId="16641" xr:uid="{CCF9AC63-333A-4D8E-90CE-25129E7E6151}"/>
    <cellStyle name="Comma 26 4 3 3 4 2" xfId="38965" xr:uid="{F1EC441B-2700-4301-9C2B-FF8F0F896843}"/>
    <cellStyle name="Comma 26 4 3 3 5" xfId="52626" xr:uid="{5B9F92D1-F8AB-48F6-AD63-01DA80D6BF4C}"/>
    <cellStyle name="Comma 26 4 3 3 6" xfId="38962" xr:uid="{E57D3ED0-B68C-4420-AED8-738F7D29D48B}"/>
    <cellStyle name="Comma 26 4 3 3 7" xfId="16638" xr:uid="{C69C1324-19FD-4DE7-940E-36898951CA39}"/>
    <cellStyle name="Comma 26 4 3 4" xfId="16642" xr:uid="{AF6CA92E-71F7-4EEA-8581-7F41BA4F359E}"/>
    <cellStyle name="Comma 26 4 3 4 2" xfId="38966" xr:uid="{FB49510A-78F0-45C0-AC58-3963CCC94D69}"/>
    <cellStyle name="Comma 26 4 3 5" xfId="16643" xr:uid="{49D22546-7623-4D03-8AD9-47FD9A758D85}"/>
    <cellStyle name="Comma 26 4 3 5 2" xfId="38967" xr:uid="{4E404EC9-5C0D-4295-AECC-C77AE005DB79}"/>
    <cellStyle name="Comma 26 4 3 6" xfId="51583" xr:uid="{3BB38268-05C6-4560-AB77-A1EDEFB5DD1A}"/>
    <cellStyle name="Comma 26 4 3 7" xfId="38956" xr:uid="{5CABD19E-92F9-44DA-9C83-74E2F6B7260E}"/>
    <cellStyle name="Comma 26 4 3 8" xfId="16632" xr:uid="{383A258F-544C-42CC-8092-9484FC226EAC}"/>
    <cellStyle name="Comma 26 4 4" xfId="3530" xr:uid="{18810A62-3702-4FF3-BDEE-90044A1BE483}"/>
    <cellStyle name="Comma 26 4 4 2" xfId="5501" xr:uid="{5A20F7E8-0EFA-457C-8B39-8E9FC16B7C94}"/>
    <cellStyle name="Comma 26 4 4 2 2" xfId="16646" xr:uid="{B9DA295C-F3FC-4B4B-8DD8-5967913BBCD5}"/>
    <cellStyle name="Comma 26 4 4 2 2 2" xfId="38970" xr:uid="{F6332DBC-FF5E-41BA-B2D5-4DA8A8573C9E}"/>
    <cellStyle name="Comma 26 4 4 2 3" xfId="16647" xr:uid="{B10DD5A8-CE1B-4510-AFC1-09FB708AE986}"/>
    <cellStyle name="Comma 26 4 4 2 3 2" xfId="38971" xr:uid="{A9014988-6672-45BC-9E19-E1C3B0DDD2D4}"/>
    <cellStyle name="Comma 26 4 4 2 4" xfId="16648" xr:uid="{86E9912B-3215-4B00-A14B-6FEA2A8BD051}"/>
    <cellStyle name="Comma 26 4 4 2 4 2" xfId="38972" xr:uid="{9E1DC8CA-2896-4018-965C-D4EB6F0CF748}"/>
    <cellStyle name="Comma 26 4 4 2 5" xfId="16649" xr:uid="{0BA13BF0-4809-4978-97F0-0815BA69DE3B}"/>
    <cellStyle name="Comma 26 4 4 2 5 2" xfId="38973" xr:uid="{71F0D7C4-18C3-4D05-83D7-51C9F2501B78}"/>
    <cellStyle name="Comma 26 4 4 2 6" xfId="55588" xr:uid="{C9C30EDF-E17D-4618-864E-E299FF8FA076}"/>
    <cellStyle name="Comma 26 4 4 2 7" xfId="38969" xr:uid="{68B429A2-A9C3-4AFE-B4F6-F272FCCCBA14}"/>
    <cellStyle name="Comma 26 4 4 2 8" xfId="16645" xr:uid="{3A635F92-91E9-49AC-AF4E-63C4622B5018}"/>
    <cellStyle name="Comma 26 4 4 3" xfId="16650" xr:uid="{EBD2C315-0FE4-457C-8F91-179D669457AD}"/>
    <cellStyle name="Comma 26 4 4 3 2" xfId="38974" xr:uid="{29C3F77D-E9A8-400E-9A0B-BBA9271AC1F9}"/>
    <cellStyle name="Comma 26 4 4 4" xfId="16651" xr:uid="{75C9E46D-4AF6-467D-8AE1-ACEA8157C9D2}"/>
    <cellStyle name="Comma 26 4 4 4 2" xfId="38975" xr:uid="{FE2A8947-2363-4DAE-92B6-98114CDB3C74}"/>
    <cellStyle name="Comma 26 4 4 5" xfId="16652" xr:uid="{AAB5A644-2961-486E-B5CB-07A861494BFB}"/>
    <cellStyle name="Comma 26 4 4 5 2" xfId="38976" xr:uid="{E0BAED63-4AE5-4102-962D-8BBE93C11E1A}"/>
    <cellStyle name="Comma 26 4 4 6" xfId="16653" xr:uid="{C7058687-DB23-4D46-B471-EBBC31E16D4B}"/>
    <cellStyle name="Comma 26 4 4 6 2" xfId="38977" xr:uid="{5FD714A6-ABA8-4D81-9830-03DA69C20E9E}"/>
    <cellStyle name="Comma 26 4 4 7" xfId="53617" xr:uid="{C5F2F977-4C50-4105-8106-62419562B999}"/>
    <cellStyle name="Comma 26 4 4 8" xfId="38968" xr:uid="{D639D179-1345-418C-ACE2-3DD81F40CE99}"/>
    <cellStyle name="Comma 26 4 4 9" xfId="16644" xr:uid="{7156C39F-0B22-4B73-8C5A-0A4267A105DB}"/>
    <cellStyle name="Comma 26 4 5" xfId="4203" xr:uid="{550C6049-5C1F-45B9-B8EB-EF2D364831B5}"/>
    <cellStyle name="Comma 26 4 5 2" xfId="16655" xr:uid="{A51B117A-0C49-440D-8496-87FF8CE91029}"/>
    <cellStyle name="Comma 26 4 5 2 2" xfId="38979" xr:uid="{C263BAB6-8796-4A57-AD8D-07C9914096D6}"/>
    <cellStyle name="Comma 26 4 5 3" xfId="16656" xr:uid="{A1E98A64-9A59-409D-BEDE-D0CEA0A525C6}"/>
    <cellStyle name="Comma 26 4 5 3 2" xfId="38980" xr:uid="{DCEFB759-11CD-447B-8378-7C27093B055A}"/>
    <cellStyle name="Comma 26 4 5 4" xfId="16657" xr:uid="{1E6C7C9F-4412-4F4C-A846-FA99FFE93D94}"/>
    <cellStyle name="Comma 26 4 5 4 2" xfId="38981" xr:uid="{0D297733-62E1-4D34-9937-36E9AE206C44}"/>
    <cellStyle name="Comma 26 4 5 5" xfId="16658" xr:uid="{854CC358-240E-4EE0-A158-E828D82C9E57}"/>
    <cellStyle name="Comma 26 4 5 5 2" xfId="38982" xr:uid="{BE2187D4-EA53-4B34-AD19-41431BC718EB}"/>
    <cellStyle name="Comma 26 4 5 6" xfId="54290" xr:uid="{461E1EE9-90E5-4F85-83A6-4D135365B185}"/>
    <cellStyle name="Comma 26 4 5 7" xfId="38978" xr:uid="{1F2F7D97-C7BC-477A-A64F-077F8A4C18D4}"/>
    <cellStyle name="Comma 26 4 5 8" xfId="16654" xr:uid="{C775F75F-FA0B-4288-BE6A-C80294F70351}"/>
    <cellStyle name="Comma 26 4 6" xfId="2017" xr:uid="{42262DD4-7498-4CBA-9275-85AC862B5791}"/>
    <cellStyle name="Comma 26 4 6 2" xfId="16660" xr:uid="{3807B6F5-AE3A-49A5-8CCE-496DB21339AF}"/>
    <cellStyle name="Comma 26 4 6 2 2" xfId="38984" xr:uid="{1A7A01EB-3E07-40D4-A04D-C35885868E01}"/>
    <cellStyle name="Comma 26 4 6 3" xfId="16661" xr:uid="{396177C7-42C7-4886-B93A-392F4640AE72}"/>
    <cellStyle name="Comma 26 4 6 3 2" xfId="38985" xr:uid="{1F120F39-F4B9-4EB0-BC6A-205AAF4FE73A}"/>
    <cellStyle name="Comma 26 4 6 4" xfId="16662" xr:uid="{4A10EEE3-43B4-4854-BF43-09FD99588D4F}"/>
    <cellStyle name="Comma 26 4 6 4 2" xfId="38986" xr:uid="{E601ABF8-77FB-42FE-997E-8835E39E920E}"/>
    <cellStyle name="Comma 26 4 6 5" xfId="52106" xr:uid="{7F901B4F-A6E2-4325-9FE6-9368D6EE1CA3}"/>
    <cellStyle name="Comma 26 4 6 6" xfId="38983" xr:uid="{7F2E8711-FA2F-4A8B-AE0D-AC61173E393E}"/>
    <cellStyle name="Comma 26 4 6 7" xfId="16659" xr:uid="{D89E8B99-A6F8-4E4F-92F7-99792B4F5BF6}"/>
    <cellStyle name="Comma 26 4 7" xfId="16663" xr:uid="{37FEADAA-3495-4D8B-8D2E-580FDBDBE439}"/>
    <cellStyle name="Comma 26 4 7 2" xfId="38987" xr:uid="{FCB49593-5C6E-497A-881D-DB20901B2779}"/>
    <cellStyle name="Comma 26 4 8" xfId="16664" xr:uid="{9063F39D-4700-4B40-9296-B872B6E64E4C}"/>
    <cellStyle name="Comma 26 4 8 2" xfId="38988" xr:uid="{B1BA80DC-6E83-471C-A1E7-2881A9819ACB}"/>
    <cellStyle name="Comma 26 4 9" xfId="50586" xr:uid="{E3613AF9-D232-481B-A8E5-A7E9140326E1}"/>
    <cellStyle name="Comma 26 5" xfId="749" xr:uid="{54411582-41B3-4017-B51F-8B0ED252ED55}"/>
    <cellStyle name="Comma 26 5 2" xfId="4452" xr:uid="{13CC9ED0-0EB8-48CE-83F5-E2EC1391D9A7}"/>
    <cellStyle name="Comma 26 5 2 2" xfId="16667" xr:uid="{F60B7DB9-F52A-4C31-B3C9-A3B4E65DCC8E}"/>
    <cellStyle name="Comma 26 5 2 2 2" xfId="38991" xr:uid="{4E786356-2933-496C-A759-4CB8F50DBED4}"/>
    <cellStyle name="Comma 26 5 2 3" xfId="16668" xr:uid="{77AA0A43-D5A1-4BDA-B759-FBC7631331C0}"/>
    <cellStyle name="Comma 26 5 2 3 2" xfId="38992" xr:uid="{692CD42E-3E0F-4CD8-8024-49F352BC2003}"/>
    <cellStyle name="Comma 26 5 2 4" xfId="16669" xr:uid="{A5AB071A-5F85-4C23-A61F-CBE6BA0911F3}"/>
    <cellStyle name="Comma 26 5 2 4 2" xfId="38993" xr:uid="{A70178AB-83AB-4930-A911-E7718065D3BF}"/>
    <cellStyle name="Comma 26 5 2 5" xfId="16670" xr:uid="{6C866431-8AEF-44AF-B5EB-CB4F4015D0E9}"/>
    <cellStyle name="Comma 26 5 2 5 2" xfId="38994" xr:uid="{CFF10B80-72B5-4A94-B4FB-268089903237}"/>
    <cellStyle name="Comma 26 5 2 6" xfId="54539" xr:uid="{28872BB2-A931-49F9-89A1-33F5D639F380}"/>
    <cellStyle name="Comma 26 5 2 7" xfId="38990" xr:uid="{5832DD45-C5B2-4905-AC27-09C1D3BA4F47}"/>
    <cellStyle name="Comma 26 5 2 8" xfId="16666" xr:uid="{9E5A50EA-BBC6-4F83-944A-12844C1BB717}"/>
    <cellStyle name="Comma 26 5 3" xfId="2787" xr:uid="{3924EFF8-7F85-49C6-86C8-2A8847112464}"/>
    <cellStyle name="Comma 26 5 3 2" xfId="16672" xr:uid="{387FA04D-94AF-47B1-B8A4-FCD46A491D1F}"/>
    <cellStyle name="Comma 26 5 3 2 2" xfId="38996" xr:uid="{E693CB43-E954-4B74-A2BB-BEF486B84CBC}"/>
    <cellStyle name="Comma 26 5 3 3" xfId="16673" xr:uid="{9229B5D6-94D5-44D8-B2D9-0E548285D14B}"/>
    <cellStyle name="Comma 26 5 3 3 2" xfId="38997" xr:uid="{93C34AD4-D5D3-41C0-BDF4-D759D0BAB3EB}"/>
    <cellStyle name="Comma 26 5 3 4" xfId="16674" xr:uid="{FB2B8D36-9B94-49CB-AED4-C801BC0E5D12}"/>
    <cellStyle name="Comma 26 5 3 4 2" xfId="38998" xr:uid="{1050C265-0533-4992-979F-E0ABE95D1F1D}"/>
    <cellStyle name="Comma 26 5 3 5" xfId="52874" xr:uid="{FA84CF3D-717D-461C-9F9C-BBDCEC4452CE}"/>
    <cellStyle name="Comma 26 5 3 6" xfId="38995" xr:uid="{98A977A3-E88F-4389-AAE3-7382A7491600}"/>
    <cellStyle name="Comma 26 5 3 7" xfId="16671" xr:uid="{51E036A3-5EBB-4A02-8E06-AF11059AB7CB}"/>
    <cellStyle name="Comma 26 5 4" xfId="16675" xr:uid="{838319F7-40D8-479E-91C7-D496ACCBA18F}"/>
    <cellStyle name="Comma 26 5 4 2" xfId="38999" xr:uid="{ED39B83D-AEF1-49DC-9382-7709023F34DD}"/>
    <cellStyle name="Comma 26 5 5" xfId="16676" xr:uid="{DE1A7B6A-C51A-4EDC-88C4-E9A3227AC593}"/>
    <cellStyle name="Comma 26 5 5 2" xfId="39000" xr:uid="{2AA2F34C-3BE9-4F6F-8266-63C3832DC996}"/>
    <cellStyle name="Comma 26 5 6" xfId="50841" xr:uid="{8840961A-A3E6-44DE-8FAD-C21834CC316F}"/>
    <cellStyle name="Comma 26 5 7" xfId="38989" xr:uid="{FE213F29-2180-42C6-A630-FD43FA660BF7}"/>
    <cellStyle name="Comma 26 5 8" xfId="16665" xr:uid="{9CFE9474-88F8-493B-9A62-BE13F495BB76}"/>
    <cellStyle name="Comma 26 6" xfId="1244" xr:uid="{8349D4B0-4F69-45C1-AB69-12B5194572AA}"/>
    <cellStyle name="Comma 26 6 2" xfId="4950" xr:uid="{5ABC9ECF-A10D-4662-83F2-7405CA3D152A}"/>
    <cellStyle name="Comma 26 6 2 2" xfId="16679" xr:uid="{E36C0F0B-F697-4D12-84BB-E2C3801F910D}"/>
    <cellStyle name="Comma 26 6 2 2 2" xfId="39003" xr:uid="{C6886643-E6AB-41D3-9C6D-7876A980EB65}"/>
    <cellStyle name="Comma 26 6 2 3" xfId="16680" xr:uid="{82EDBEE2-CF52-47D4-9152-63937A912A61}"/>
    <cellStyle name="Comma 26 6 2 3 2" xfId="39004" xr:uid="{63B5B32C-C9A6-4F2D-8277-78605ED80739}"/>
    <cellStyle name="Comma 26 6 2 4" xfId="16681" xr:uid="{37DFD284-BB77-4582-BA73-4ABF4312B37D}"/>
    <cellStyle name="Comma 26 6 2 4 2" xfId="39005" xr:uid="{951B1EBA-32E6-43F3-9FF8-2DF09BD13A34}"/>
    <cellStyle name="Comma 26 6 2 5" xfId="16682" xr:uid="{057DB7BF-6123-4F39-9EA4-57B02DBD2D2C}"/>
    <cellStyle name="Comma 26 6 2 5 2" xfId="39006" xr:uid="{3E8EBABD-0A27-45CE-B034-AA65A30A9738}"/>
    <cellStyle name="Comma 26 6 2 6" xfId="55037" xr:uid="{ED7BB8E6-C519-4453-91CC-E37F1951772E}"/>
    <cellStyle name="Comma 26 6 2 7" xfId="39002" xr:uid="{021BD1C0-B550-468E-A55D-9B58D4DB078B}"/>
    <cellStyle name="Comma 26 6 2 8" xfId="16678" xr:uid="{0F8E4F23-A93D-411C-8059-400F00092BF3}"/>
    <cellStyle name="Comma 26 6 3" xfId="2289" xr:uid="{A50D9796-8110-45EB-892A-A518BE351420}"/>
    <cellStyle name="Comma 26 6 3 2" xfId="16684" xr:uid="{6E367C99-192C-4420-B277-2FB8D67AABE7}"/>
    <cellStyle name="Comma 26 6 3 2 2" xfId="39008" xr:uid="{5ACF841C-9797-4B4E-BAB1-7F1599EAC96E}"/>
    <cellStyle name="Comma 26 6 3 3" xfId="16685" xr:uid="{D144E8F6-5EE4-4A51-810D-8F44BD7B96FA}"/>
    <cellStyle name="Comma 26 6 3 3 2" xfId="39009" xr:uid="{51F7A5FB-9B8A-4846-9BF1-E0C55C0F6E62}"/>
    <cellStyle name="Comma 26 6 3 4" xfId="16686" xr:uid="{9595FBF5-BEF1-4BFC-A523-AB62693E5FAA}"/>
    <cellStyle name="Comma 26 6 3 4 2" xfId="39010" xr:uid="{1C55B7A9-6685-4DC2-8F5D-1C07AD8DE643}"/>
    <cellStyle name="Comma 26 6 3 5" xfId="52377" xr:uid="{60E3C3DF-EADB-49BF-BE69-8277B0C16332}"/>
    <cellStyle name="Comma 26 6 3 6" xfId="39007" xr:uid="{552239D6-6742-49DA-B6A1-2319128EB343}"/>
    <cellStyle name="Comma 26 6 3 7" xfId="16683" xr:uid="{5446AB4A-2FCF-40FF-BFB9-57EF46CD5486}"/>
    <cellStyle name="Comma 26 6 4" xfId="16687" xr:uid="{AA3AAEE5-47D7-4128-8FC8-F419111A3CDD}"/>
    <cellStyle name="Comma 26 6 4 2" xfId="39011" xr:uid="{07D18E9B-DDAE-4464-824C-2C662A025F45}"/>
    <cellStyle name="Comma 26 6 5" xfId="16688" xr:uid="{D9FBD631-1B7C-4A6F-A714-9EB56B9F81CA}"/>
    <cellStyle name="Comma 26 6 5 2" xfId="39012" xr:uid="{8FBAC6D9-1F2B-4379-AE85-F1A1239CF9FE}"/>
    <cellStyle name="Comma 26 6 6" xfId="51336" xr:uid="{85239AB8-0BC5-4306-8118-0C1EE8541216}"/>
    <cellStyle name="Comma 26 6 7" xfId="39001" xr:uid="{DBAD949B-33A9-4EC6-97A9-E6EF99599362}"/>
    <cellStyle name="Comma 26 6 8" xfId="16677" xr:uid="{12BDCD22-2456-4A11-A50C-1629020B3B84}"/>
    <cellStyle name="Comma 26 7" xfId="3281" xr:uid="{A4985999-CC0E-403E-8A2C-B00DB8A0A197}"/>
    <cellStyle name="Comma 26 7 2" xfId="5317" xr:uid="{EC82E4DB-C772-4262-9559-4DD6D9D7BE0A}"/>
    <cellStyle name="Comma 26 7 2 2" xfId="16691" xr:uid="{4E670A4B-A061-437D-A150-7A839D36C2F3}"/>
    <cellStyle name="Comma 26 7 2 2 2" xfId="39015" xr:uid="{76222C4E-2DAA-48F2-BC71-6CBF59B30230}"/>
    <cellStyle name="Comma 26 7 2 3" xfId="16692" xr:uid="{65C4EBA6-C1C5-4803-AFB9-B5A2F6C9E347}"/>
    <cellStyle name="Comma 26 7 2 3 2" xfId="39016" xr:uid="{24EDD12F-FE50-4CEC-835F-5DFE2A1257EF}"/>
    <cellStyle name="Comma 26 7 2 4" xfId="16693" xr:uid="{C96BE23C-D447-4A72-8C52-3FCF981A758D}"/>
    <cellStyle name="Comma 26 7 2 4 2" xfId="39017" xr:uid="{A79EA45E-93CF-4A4F-9DB1-E9FDD9BC37EC}"/>
    <cellStyle name="Comma 26 7 2 5" xfId="16694" xr:uid="{60240152-A916-48A5-B6C5-DACFDFD16093}"/>
    <cellStyle name="Comma 26 7 2 5 2" xfId="39018" xr:uid="{0FE209CA-4FCF-40FB-8B56-5CE9897EEC61}"/>
    <cellStyle name="Comma 26 7 2 6" xfId="55404" xr:uid="{3FEC4420-DD9B-4C0C-8307-976DD684B20C}"/>
    <cellStyle name="Comma 26 7 2 7" xfId="39014" xr:uid="{17D60508-C124-4A52-8A42-7D2D99EC3F2E}"/>
    <cellStyle name="Comma 26 7 2 8" xfId="16690" xr:uid="{1F6BB7C2-2A56-4DDB-A73F-52B6DC54D008}"/>
    <cellStyle name="Comma 26 7 3" xfId="16695" xr:uid="{BB3F0647-4BED-4726-AE9C-5213FBDAA25C}"/>
    <cellStyle name="Comma 26 7 3 2" xfId="39019" xr:uid="{B2BC27CB-4A21-43A5-B9FB-C55C57B43AB9}"/>
    <cellStyle name="Comma 26 7 4" xfId="16696" xr:uid="{14D73AC5-E1AD-4B26-A618-4A9CC271E9DC}"/>
    <cellStyle name="Comma 26 7 4 2" xfId="39020" xr:uid="{B6CDD0C8-F9B6-4D57-A6BB-DB997A8297EF}"/>
    <cellStyle name="Comma 26 7 5" xfId="16697" xr:uid="{05401EA6-2BEA-4EC7-9CBE-0800D61F1E61}"/>
    <cellStyle name="Comma 26 7 5 2" xfId="39021" xr:uid="{F6A7F767-2C57-41B3-A173-E516A7D8735F}"/>
    <cellStyle name="Comma 26 7 6" xfId="16698" xr:uid="{18CA7D9C-FE65-4221-B2AB-87552444EE44}"/>
    <cellStyle name="Comma 26 7 6 2" xfId="39022" xr:uid="{1525EA35-BD97-4721-8ADA-F14DEA5FADD6}"/>
    <cellStyle name="Comma 26 7 7" xfId="53368" xr:uid="{7B968E31-29E0-4079-B06D-72ACF8B2392E}"/>
    <cellStyle name="Comma 26 7 8" xfId="39013" xr:uid="{B53D565C-8F65-4958-BE37-AB3E9C51E16A}"/>
    <cellStyle name="Comma 26 7 9" xfId="16689" xr:uid="{2A416DC4-F869-4702-9703-EEFA096298BF}"/>
    <cellStyle name="Comma 26 8" xfId="3855" xr:uid="{BC8AC19F-3792-457F-915D-C1600CB43016}"/>
    <cellStyle name="Comma 26 8 2" xfId="16700" xr:uid="{B3942F7C-E8D5-4FA4-B73A-8E65E04ECFE3}"/>
    <cellStyle name="Comma 26 8 2 2" xfId="39024" xr:uid="{44DACAFC-ABDF-49C2-B6A5-73228FC4497F}"/>
    <cellStyle name="Comma 26 8 3" xfId="16701" xr:uid="{15DE5FE6-853E-4475-8F91-55DC4D1672B2}"/>
    <cellStyle name="Comma 26 8 3 2" xfId="39025" xr:uid="{9CC94543-68DF-4A90-86A2-BCCF0D06FB62}"/>
    <cellStyle name="Comma 26 8 4" xfId="16702" xr:uid="{E95F41A0-A652-4C94-8B26-1B8714D00D01}"/>
    <cellStyle name="Comma 26 8 4 2" xfId="39026" xr:uid="{5F46A8E2-083E-4A24-8170-F795B2F9B1CB}"/>
    <cellStyle name="Comma 26 8 5" xfId="16703" xr:uid="{B9E32B4C-5BDC-4206-8A70-0988312FCE51}"/>
    <cellStyle name="Comma 26 8 5 2" xfId="39027" xr:uid="{7DFE73CD-02FC-447B-989A-9FCBAF60C927}"/>
    <cellStyle name="Comma 26 8 6" xfId="53942" xr:uid="{D1931C1C-9FA8-4024-A2AB-71ECBC116203}"/>
    <cellStyle name="Comma 26 8 7" xfId="39023" xr:uid="{F56837E4-5752-40BF-8560-B99EE21EE84E}"/>
    <cellStyle name="Comma 26 8 8" xfId="16699" xr:uid="{20606625-EB9E-445F-ABF9-4ED326FEDBA5}"/>
    <cellStyle name="Comma 26 9" xfId="1769" xr:uid="{D05FDB8F-75AB-4501-AC25-6077CC72BC75}"/>
    <cellStyle name="Comma 26 9 2" xfId="16705" xr:uid="{25710F22-AB38-4644-B5AA-6229CFF83463}"/>
    <cellStyle name="Comma 26 9 2 2" xfId="39029" xr:uid="{273A6D46-BF91-46F8-B686-F97727E7BAC9}"/>
    <cellStyle name="Comma 26 9 3" xfId="16706" xr:uid="{42ED8754-F764-4D2A-8BD7-8A660B8B2659}"/>
    <cellStyle name="Comma 26 9 3 2" xfId="39030" xr:uid="{6DBC9175-AEA7-485C-AF22-1DE989908EB2}"/>
    <cellStyle name="Comma 26 9 4" xfId="16707" xr:uid="{B8AF1885-CB3F-43B3-A1F2-398FDCBF7010}"/>
    <cellStyle name="Comma 26 9 4 2" xfId="39031" xr:uid="{855CAF22-82F6-4B43-9FDD-D8F479B3B20A}"/>
    <cellStyle name="Comma 26 9 5" xfId="51858" xr:uid="{34EFE10B-483D-42D2-96D1-F94559F33205}"/>
    <cellStyle name="Comma 26 9 6" xfId="39028" xr:uid="{3992403D-FF68-4A48-9B16-BF87DF14B0DB}"/>
    <cellStyle name="Comma 26 9 7" xfId="16704" xr:uid="{85E8E188-4CB2-4898-9134-90CEBCBCBA1A}"/>
    <cellStyle name="Comma 27" xfId="138" xr:uid="{D43E2962-3F8A-4A4E-80E7-C63F6FD19DFF}"/>
    <cellStyle name="Comma 27 10" xfId="16709" xr:uid="{DDFDCD77-258A-451D-B4B4-EC620ED2A826}"/>
    <cellStyle name="Comma 27 10 2" xfId="39033" xr:uid="{83CEB546-B8AE-4E8B-9609-0D2F35348174}"/>
    <cellStyle name="Comma 27 11" xfId="16710" xr:uid="{F93C5941-B3F1-4B36-BBBB-9F88ED301DB6}"/>
    <cellStyle name="Comma 27 11 2" xfId="39034" xr:uid="{13C789F8-51C0-43FE-9416-2885849483FE}"/>
    <cellStyle name="Comma 27 12" xfId="50236" xr:uid="{9290E726-4C35-49AF-83DB-257020D9DC17}"/>
    <cellStyle name="Comma 27 13" xfId="39032" xr:uid="{014CE6F8-EB10-4A1D-ABFF-F62A807D2B00}"/>
    <cellStyle name="Comma 27 14" xfId="16708" xr:uid="{EF984482-C97D-4D35-BEF4-9C620B2D74EE}"/>
    <cellStyle name="Comma 27 2" xfId="243" xr:uid="{FB7B6E9E-FD86-4E4F-B7CC-248B3CC91E01}"/>
    <cellStyle name="Comma 27 2 10" xfId="16712" xr:uid="{628D7555-4445-4F0F-A603-1F25CFBFBD93}"/>
    <cellStyle name="Comma 27 2 10 2" xfId="39036" xr:uid="{E6DAC5F7-966F-4C6D-814B-5101D7F37A6D}"/>
    <cellStyle name="Comma 27 2 11" xfId="50339" xr:uid="{972AFBA1-3AE7-459A-B43F-601985807F38}"/>
    <cellStyle name="Comma 27 2 12" xfId="39035" xr:uid="{AD04338D-F73D-40BF-AB28-2AAEA28FFCBF}"/>
    <cellStyle name="Comma 27 2 13" xfId="16711" xr:uid="{797C75B3-AA2C-4236-982E-4B40A2D561FA}"/>
    <cellStyle name="Comma 27 2 2" xfId="428" xr:uid="{A2005322-AA1C-474F-9B4E-64E68322CB47}"/>
    <cellStyle name="Comma 27 2 2 10" xfId="50524" xr:uid="{9F81DAB3-3968-4383-A6A5-F06E1F18A6F1}"/>
    <cellStyle name="Comma 27 2 2 11" xfId="39037" xr:uid="{26034302-FFA2-4F46-80FA-C7907D6A922A}"/>
    <cellStyle name="Comma 27 2 2 12" xfId="16713" xr:uid="{137858A1-E207-4780-BB5A-1710481AFA59}"/>
    <cellStyle name="Comma 27 2 2 2" xfId="686" xr:uid="{00B2AC71-BC1C-4AC1-8391-FF1356DB9E8D}"/>
    <cellStyle name="Comma 27 2 2 2 10" xfId="39038" xr:uid="{85B7D357-DFB1-4A69-A9D9-E633FE6D79AD}"/>
    <cellStyle name="Comma 27 2 2 2 11" xfId="16714" xr:uid="{A991E2E6-2091-43A5-8F5C-695654F2D83E}"/>
    <cellStyle name="Comma 27 2 2 2 2" xfId="1191" xr:uid="{BD05BA06-5718-4B23-984F-A34F811A0830}"/>
    <cellStyle name="Comma 27 2 2 2 2 2" xfId="4894" xr:uid="{68477FEF-6349-4383-9314-B9F2B71E06B3}"/>
    <cellStyle name="Comma 27 2 2 2 2 2 2" xfId="16717" xr:uid="{7B8AD4E8-AA8B-4A2F-8CF9-F2758E4BEB21}"/>
    <cellStyle name="Comma 27 2 2 2 2 2 2 2" xfId="39041" xr:uid="{F21C5C14-5E2B-45B1-A45C-0E8B086E4E68}"/>
    <cellStyle name="Comma 27 2 2 2 2 2 3" xfId="16718" xr:uid="{7EA85E01-7CC9-4A4B-A0AC-FEE991127357}"/>
    <cellStyle name="Comma 27 2 2 2 2 2 3 2" xfId="39042" xr:uid="{FF15469C-8525-46E6-A846-7AFC489FB18F}"/>
    <cellStyle name="Comma 27 2 2 2 2 2 4" xfId="16719" xr:uid="{3AEE21F1-30C3-44BC-A97F-03C63FDBB9BC}"/>
    <cellStyle name="Comma 27 2 2 2 2 2 4 2" xfId="39043" xr:uid="{BAA92C8B-7440-4AE2-88EF-3444A3EFD07D}"/>
    <cellStyle name="Comma 27 2 2 2 2 2 5" xfId="16720" xr:uid="{502EEC2B-57F1-482F-A751-3B8FD04AAAA3}"/>
    <cellStyle name="Comma 27 2 2 2 2 2 5 2" xfId="39044" xr:uid="{1D3CC5E7-A885-4B61-9425-DC7B941BC8ED}"/>
    <cellStyle name="Comma 27 2 2 2 2 2 6" xfId="54981" xr:uid="{1F9C39D7-6087-48D8-99BB-E06807C6C6E9}"/>
    <cellStyle name="Comma 27 2 2 2 2 2 7" xfId="39040" xr:uid="{1A002F43-B6D9-4F0C-8676-B52CAAD5E582}"/>
    <cellStyle name="Comma 27 2 2 2 2 2 8" xfId="16716" xr:uid="{81E42DE4-CE55-4A95-AF9C-02C8F551C411}"/>
    <cellStyle name="Comma 27 2 2 2 2 3" xfId="3229" xr:uid="{DC1EEC73-6A7E-4D64-8D8A-5534A47873CD}"/>
    <cellStyle name="Comma 27 2 2 2 2 3 2" xfId="16722" xr:uid="{CB55B102-D29A-4706-AE46-4A464CAD4E99}"/>
    <cellStyle name="Comma 27 2 2 2 2 3 2 2" xfId="39046" xr:uid="{C39AC118-53F0-45C0-BCF5-F65713922CCD}"/>
    <cellStyle name="Comma 27 2 2 2 2 3 3" xfId="16723" xr:uid="{702B1529-61B8-4353-A581-D4B3569DA1E5}"/>
    <cellStyle name="Comma 27 2 2 2 2 3 3 2" xfId="39047" xr:uid="{F720A224-DFCF-49CD-BE1E-807EE40C5BED}"/>
    <cellStyle name="Comma 27 2 2 2 2 3 4" xfId="16724" xr:uid="{865A9AF4-ACFF-4403-8E14-DC894BBBBCD4}"/>
    <cellStyle name="Comma 27 2 2 2 2 3 4 2" xfId="39048" xr:uid="{B351C7ED-740D-481E-A217-BE32C535D35C}"/>
    <cellStyle name="Comma 27 2 2 2 2 3 5" xfId="53316" xr:uid="{0EA0CA76-8B8C-41BB-A75A-3C9BCC7BF1C6}"/>
    <cellStyle name="Comma 27 2 2 2 2 3 6" xfId="39045" xr:uid="{08103BD5-583F-4923-B42C-13EB7C0392FE}"/>
    <cellStyle name="Comma 27 2 2 2 2 3 7" xfId="16721" xr:uid="{C2D52592-AC79-4A0E-B2BF-99E61D4DF1F7}"/>
    <cellStyle name="Comma 27 2 2 2 2 4" xfId="16725" xr:uid="{08748A49-A2A0-430A-9C10-C8B9B219E4A2}"/>
    <cellStyle name="Comma 27 2 2 2 2 4 2" xfId="39049" xr:uid="{A4162A04-6B04-4805-A88C-CDCCD112164C}"/>
    <cellStyle name="Comma 27 2 2 2 2 5" xfId="16726" xr:uid="{2F42B747-A5BA-4685-A681-16A360FF7BDF}"/>
    <cellStyle name="Comma 27 2 2 2 2 5 2" xfId="39050" xr:uid="{593CC587-3BEB-4E5A-A312-97D86456394A}"/>
    <cellStyle name="Comma 27 2 2 2 2 6" xfId="51283" xr:uid="{69632FC6-D1B3-4427-9BA1-8C4AFAA8BC0A}"/>
    <cellStyle name="Comma 27 2 2 2 2 7" xfId="39039" xr:uid="{820E7771-DC1B-45EE-8BC5-19717E0BAA5C}"/>
    <cellStyle name="Comma 27 2 2 2 2 8" xfId="16715" xr:uid="{22EF8430-64D0-4C04-890A-1F4522F74B4E}"/>
    <cellStyle name="Comma 27 2 2 2 3" xfId="1685" xr:uid="{738E64E0-AB2D-4A6D-8E42-D7C3E870518C}"/>
    <cellStyle name="Comma 27 2 2 2 3 2" xfId="5272" xr:uid="{FEF83991-D7DF-49BC-837B-245C787E448D}"/>
    <cellStyle name="Comma 27 2 2 2 3 2 2" xfId="16729" xr:uid="{25D0975A-3180-4005-8F11-4C026227B25B}"/>
    <cellStyle name="Comma 27 2 2 2 3 2 2 2" xfId="39053" xr:uid="{F1366321-62E8-4209-8BF2-28AEFF5662A7}"/>
    <cellStyle name="Comma 27 2 2 2 3 2 3" xfId="16730" xr:uid="{7D2F03D4-8863-4FFD-8C82-87A96808A75B}"/>
    <cellStyle name="Comma 27 2 2 2 3 2 3 2" xfId="39054" xr:uid="{2C7EF1C4-7661-4B77-8805-03F6859A1B87}"/>
    <cellStyle name="Comma 27 2 2 2 3 2 4" xfId="16731" xr:uid="{2A1713BC-D05C-4411-B600-072ADF72BB08}"/>
    <cellStyle name="Comma 27 2 2 2 3 2 4 2" xfId="39055" xr:uid="{8FDA68BD-8747-4088-B021-76B212E578EA}"/>
    <cellStyle name="Comma 27 2 2 2 3 2 5" xfId="16732" xr:uid="{3E6FAF3C-81A2-4E64-82B8-CA3C871EC6A0}"/>
    <cellStyle name="Comma 27 2 2 2 3 2 5 2" xfId="39056" xr:uid="{C8B282C7-FA01-4281-B43D-57C320BF2198}"/>
    <cellStyle name="Comma 27 2 2 2 3 2 6" xfId="55359" xr:uid="{ABF18776-A9D9-472D-B83D-878C76054F1A}"/>
    <cellStyle name="Comma 27 2 2 2 3 2 7" xfId="39052" xr:uid="{4162C925-A056-4918-9DBC-FEBB86E06BFD}"/>
    <cellStyle name="Comma 27 2 2 2 3 2 8" xfId="16728" xr:uid="{57CC51AA-F5E2-482B-977D-FD5BFCEB5849}"/>
    <cellStyle name="Comma 27 2 2 2 3 3" xfId="2732" xr:uid="{D58D6B7B-318C-4960-95D0-5029887A4E5B}"/>
    <cellStyle name="Comma 27 2 2 2 3 3 2" xfId="16734" xr:uid="{8FEBC0EA-53CF-4083-8605-616626D6E6E8}"/>
    <cellStyle name="Comma 27 2 2 2 3 3 2 2" xfId="39058" xr:uid="{99F18750-CC0A-4286-8B4B-EC0A4CA20A43}"/>
    <cellStyle name="Comma 27 2 2 2 3 3 3" xfId="16735" xr:uid="{E656BEDF-BEF0-4788-A331-96811A956C55}"/>
    <cellStyle name="Comma 27 2 2 2 3 3 3 2" xfId="39059" xr:uid="{5FFDA933-5BB9-4E7F-8842-01ABD4986CF5}"/>
    <cellStyle name="Comma 27 2 2 2 3 3 4" xfId="16736" xr:uid="{A5E4B352-09D3-457D-B7FB-505D6CB94B1B}"/>
    <cellStyle name="Comma 27 2 2 2 3 3 4 2" xfId="39060" xr:uid="{4B550B72-3873-420B-83F7-D215B767960A}"/>
    <cellStyle name="Comma 27 2 2 2 3 3 5" xfId="52820" xr:uid="{A8C87B89-9A18-4A9E-80F6-8D2683FBF600}"/>
    <cellStyle name="Comma 27 2 2 2 3 3 6" xfId="39057" xr:uid="{BAAA6053-A18D-4A4B-A6F8-4B4E3C5203D6}"/>
    <cellStyle name="Comma 27 2 2 2 3 3 7" xfId="16733" xr:uid="{2C672E71-1F67-45DE-9856-90C44F921300}"/>
    <cellStyle name="Comma 27 2 2 2 3 4" xfId="16737" xr:uid="{775F2BB9-D54E-4D81-9A2B-DEDECE654759}"/>
    <cellStyle name="Comma 27 2 2 2 3 4 2" xfId="39061" xr:uid="{C171F5D2-9679-4D25-84F9-3F4EE780C677}"/>
    <cellStyle name="Comma 27 2 2 2 3 5" xfId="16738" xr:uid="{8FACA510-1933-42CD-ABF0-41CDA6CD3C75}"/>
    <cellStyle name="Comma 27 2 2 2 3 5 2" xfId="39062" xr:uid="{D4AF4EFB-A8CD-4D95-8F65-F6C954CC0D8B}"/>
    <cellStyle name="Comma 27 2 2 2 3 6" xfId="51777" xr:uid="{88646CA7-A0DF-44EE-A92D-984F1E6C6E22}"/>
    <cellStyle name="Comma 27 2 2 2 3 7" xfId="39051" xr:uid="{24431CA3-1811-4817-BE9E-03A66A0EFD1A}"/>
    <cellStyle name="Comma 27 2 2 2 3 8" xfId="16727" xr:uid="{7C8A272A-69B7-4BFD-9D41-05AA0750BE53}"/>
    <cellStyle name="Comma 27 2 2 2 4" xfId="3724" xr:uid="{D90053F3-94E9-4377-B01A-1AA37B2492BF}"/>
    <cellStyle name="Comma 27 2 2 2 4 2" xfId="5640" xr:uid="{5691C462-9CF2-419E-8DD2-F4470E9619D9}"/>
    <cellStyle name="Comma 27 2 2 2 4 2 2" xfId="16741" xr:uid="{F79E1995-E801-4088-8FA5-4A987ED13ECC}"/>
    <cellStyle name="Comma 27 2 2 2 4 2 2 2" xfId="39065" xr:uid="{9E913899-225C-4A17-824C-659E60405E0E}"/>
    <cellStyle name="Comma 27 2 2 2 4 2 3" xfId="16742" xr:uid="{2F8A2E11-A15E-45EA-BD2F-FC745E5C154F}"/>
    <cellStyle name="Comma 27 2 2 2 4 2 3 2" xfId="39066" xr:uid="{0C86875A-C639-4131-8D15-C0D2257A0759}"/>
    <cellStyle name="Comma 27 2 2 2 4 2 4" xfId="16743" xr:uid="{C88B4929-12ED-44F1-8B3A-8A256CA01F7C}"/>
    <cellStyle name="Comma 27 2 2 2 4 2 4 2" xfId="39067" xr:uid="{8B5525AE-A109-4200-A1BB-23BA659ADEBE}"/>
    <cellStyle name="Comma 27 2 2 2 4 2 5" xfId="16744" xr:uid="{8157A3A4-1D9F-408C-A62A-751D925776C1}"/>
    <cellStyle name="Comma 27 2 2 2 4 2 5 2" xfId="39068" xr:uid="{796E5536-1A26-435A-9808-F8BDA5597B44}"/>
    <cellStyle name="Comma 27 2 2 2 4 2 6" xfId="55727" xr:uid="{0E474CA2-0576-4CD8-A893-2A472376A168}"/>
    <cellStyle name="Comma 27 2 2 2 4 2 7" xfId="39064" xr:uid="{DFD78B73-44DF-44D4-9007-6DC054F998A9}"/>
    <cellStyle name="Comma 27 2 2 2 4 2 8" xfId="16740" xr:uid="{655774CC-C38D-4475-B858-481BA8060311}"/>
    <cellStyle name="Comma 27 2 2 2 4 3" xfId="16745" xr:uid="{9A46217A-1834-4509-A532-FAF01A757167}"/>
    <cellStyle name="Comma 27 2 2 2 4 3 2" xfId="39069" xr:uid="{A18C24A4-16DD-4EAD-9840-43461D037394}"/>
    <cellStyle name="Comma 27 2 2 2 4 4" xfId="16746" xr:uid="{1AB200F5-3CC9-4598-9F20-4B66DB88A98D}"/>
    <cellStyle name="Comma 27 2 2 2 4 4 2" xfId="39070" xr:uid="{630E95E3-51BD-4FDA-A543-89020A584D31}"/>
    <cellStyle name="Comma 27 2 2 2 4 5" xfId="16747" xr:uid="{63E514FD-5491-4D17-AA10-6CDA7C3EAFCF}"/>
    <cellStyle name="Comma 27 2 2 2 4 5 2" xfId="39071" xr:uid="{10DAF129-A067-422B-B288-61CD83260A4D}"/>
    <cellStyle name="Comma 27 2 2 2 4 6" xfId="16748" xr:uid="{7157E58A-6578-4CA4-9959-00E4726D4D0E}"/>
    <cellStyle name="Comma 27 2 2 2 4 6 2" xfId="39072" xr:uid="{40168E7C-C441-4EA0-9BF1-5D640792EEBF}"/>
    <cellStyle name="Comma 27 2 2 2 4 7" xfId="53811" xr:uid="{F960D4AB-E553-49CC-A6ED-E973812B1C42}"/>
    <cellStyle name="Comma 27 2 2 2 4 8" xfId="39063" xr:uid="{F0C13FDD-76DA-4DE4-B6A0-CF0D57B08DF2}"/>
    <cellStyle name="Comma 27 2 2 2 4 9" xfId="16739" xr:uid="{7D602BE3-1C5F-45C0-A893-2AA5A85C793A}"/>
    <cellStyle name="Comma 27 2 2 2 5" xfId="4397" xr:uid="{83666AD9-0597-4E87-8805-DD34DB2B70A8}"/>
    <cellStyle name="Comma 27 2 2 2 5 2" xfId="16750" xr:uid="{58F8111A-ACA6-49CB-B825-3C4E25E34C38}"/>
    <cellStyle name="Comma 27 2 2 2 5 2 2" xfId="39074" xr:uid="{979E9D72-4E49-43B9-9029-32677D2CD49F}"/>
    <cellStyle name="Comma 27 2 2 2 5 3" xfId="16751" xr:uid="{B5DBC2C3-C036-4324-AB3B-2D413665E68D}"/>
    <cellStyle name="Comma 27 2 2 2 5 3 2" xfId="39075" xr:uid="{178AA516-F273-404D-A241-9F9783CE90AB}"/>
    <cellStyle name="Comma 27 2 2 2 5 4" xfId="16752" xr:uid="{1CD7E72B-0F43-4FF4-9A7B-2D8BDE73498E}"/>
    <cellStyle name="Comma 27 2 2 2 5 4 2" xfId="39076" xr:uid="{C65CDB4E-FE4D-48F8-AEAD-20C8E1DF547F}"/>
    <cellStyle name="Comma 27 2 2 2 5 5" xfId="16753" xr:uid="{D553290D-A54D-4CC2-9490-8DBCAC419940}"/>
    <cellStyle name="Comma 27 2 2 2 5 5 2" xfId="39077" xr:uid="{F4288744-8ED4-4055-BC60-F696C148798C}"/>
    <cellStyle name="Comma 27 2 2 2 5 6" xfId="54484" xr:uid="{1FCBE93A-5A3F-4F23-99A2-73CB852A6DE9}"/>
    <cellStyle name="Comma 27 2 2 2 5 7" xfId="39073" xr:uid="{19581D24-CE1A-463A-86D1-BBEA56ED4AFF}"/>
    <cellStyle name="Comma 27 2 2 2 5 8" xfId="16749" xr:uid="{540CFEEE-A20A-4CB3-9B9C-302449C6EDDA}"/>
    <cellStyle name="Comma 27 2 2 2 6" xfId="2211" xr:uid="{8D828549-DA0E-46E4-858F-7EE028A08883}"/>
    <cellStyle name="Comma 27 2 2 2 6 2" xfId="16755" xr:uid="{6E2F8A2B-7916-4A36-8F67-7B2DB0CB37C9}"/>
    <cellStyle name="Comma 27 2 2 2 6 2 2" xfId="39079" xr:uid="{A145CA52-6F6C-443D-8C1B-A4E5CB3C6D92}"/>
    <cellStyle name="Comma 27 2 2 2 6 3" xfId="16756" xr:uid="{3F4F4C25-D3E2-4431-8219-3543BF2A4BED}"/>
    <cellStyle name="Comma 27 2 2 2 6 3 2" xfId="39080" xr:uid="{3D45BDBA-6D51-4577-8A58-2A67CF344145}"/>
    <cellStyle name="Comma 27 2 2 2 6 4" xfId="16757" xr:uid="{D7BA8F55-9F1F-4890-9512-27741F662945}"/>
    <cellStyle name="Comma 27 2 2 2 6 4 2" xfId="39081" xr:uid="{B5B06640-DB8A-48BC-8CA1-F5B1CA5D48E6}"/>
    <cellStyle name="Comma 27 2 2 2 6 5" xfId="52300" xr:uid="{A27397C5-BE71-4BF4-B8C9-102F20A32CC1}"/>
    <cellStyle name="Comma 27 2 2 2 6 6" xfId="39078" xr:uid="{C5DC4CDA-4285-4BC6-AF4E-5DDBD78843CD}"/>
    <cellStyle name="Comma 27 2 2 2 6 7" xfId="16754" xr:uid="{D9E6E562-786A-4016-BA94-C1B75EDC0397}"/>
    <cellStyle name="Comma 27 2 2 2 7" xfId="16758" xr:uid="{DB9FBEF3-8771-443E-AEBB-6090BCE91B70}"/>
    <cellStyle name="Comma 27 2 2 2 7 2" xfId="39082" xr:uid="{2647D26D-D8BD-4F28-A0A3-FF9904528BDA}"/>
    <cellStyle name="Comma 27 2 2 2 8" xfId="16759" xr:uid="{E2B18467-1074-4FFE-9053-A6C6827D71D3}"/>
    <cellStyle name="Comma 27 2 2 2 8 2" xfId="39083" xr:uid="{50F19257-15D2-48D5-AD66-FC9FCF2128A1}"/>
    <cellStyle name="Comma 27 2 2 2 9" xfId="50780" xr:uid="{4A455C36-F6A9-4CBD-AA0A-D4C104852ECE}"/>
    <cellStyle name="Comma 27 2 2 3" xfId="943" xr:uid="{D74475CD-2A0E-4389-9FA0-6B527E9181C1}"/>
    <cellStyle name="Comma 27 2 2 3 2" xfId="4646" xr:uid="{257D9FAA-E046-4963-8EE5-01D7D8D86420}"/>
    <cellStyle name="Comma 27 2 2 3 2 2" xfId="16762" xr:uid="{DB45F838-E091-435B-BCAB-598EAF466D14}"/>
    <cellStyle name="Comma 27 2 2 3 2 2 2" xfId="39086" xr:uid="{DD2C4F68-6676-4A36-B5A3-9F11E4CB7C0C}"/>
    <cellStyle name="Comma 27 2 2 3 2 3" xfId="16763" xr:uid="{31AEAED6-04B1-40CC-AB2F-04329E760EB8}"/>
    <cellStyle name="Comma 27 2 2 3 2 3 2" xfId="39087" xr:uid="{5B09116B-81CC-4D57-8A65-6CE65A0D9F19}"/>
    <cellStyle name="Comma 27 2 2 3 2 4" xfId="16764" xr:uid="{AC17B1CD-8709-414D-95AD-781FEDB199FC}"/>
    <cellStyle name="Comma 27 2 2 3 2 4 2" xfId="39088" xr:uid="{CC273AF7-1EBB-47E4-A544-B547B9541268}"/>
    <cellStyle name="Comma 27 2 2 3 2 5" xfId="16765" xr:uid="{AA1D63BC-51F3-431B-8CA5-DC01B0E9C78B}"/>
    <cellStyle name="Comma 27 2 2 3 2 5 2" xfId="39089" xr:uid="{33B8F5FE-81C1-48E3-9E2D-5B1541F64387}"/>
    <cellStyle name="Comma 27 2 2 3 2 6" xfId="54733" xr:uid="{3445D750-D2C6-4692-B184-02808CF3932C}"/>
    <cellStyle name="Comma 27 2 2 3 2 7" xfId="39085" xr:uid="{AF674FEE-FBD9-4A8B-992C-AAF6BC2F1D8B}"/>
    <cellStyle name="Comma 27 2 2 3 2 8" xfId="16761" xr:uid="{2F9FA844-CBE3-47C5-AD68-102B4BD7A248}"/>
    <cellStyle name="Comma 27 2 2 3 3" xfId="2981" xr:uid="{7ED52DAD-8F92-46D5-88EA-A09FC86B1E6E}"/>
    <cellStyle name="Comma 27 2 2 3 3 2" xfId="16767" xr:uid="{611D43F5-4353-4D09-8166-C38FE1BD1D21}"/>
    <cellStyle name="Comma 27 2 2 3 3 2 2" xfId="39091" xr:uid="{CE107CC2-F781-4124-BD8D-BA42BCBE2D8C}"/>
    <cellStyle name="Comma 27 2 2 3 3 3" xfId="16768" xr:uid="{D66FE197-16B3-435E-ABE0-76A0BF4E777C}"/>
    <cellStyle name="Comma 27 2 2 3 3 3 2" xfId="39092" xr:uid="{D5A649B5-A3D0-404C-BF86-D0EC51581E04}"/>
    <cellStyle name="Comma 27 2 2 3 3 4" xfId="16769" xr:uid="{BA084E12-B3F1-4909-874A-D4F439EE0D55}"/>
    <cellStyle name="Comma 27 2 2 3 3 4 2" xfId="39093" xr:uid="{742211FE-C28B-4B9B-BF20-E6BF5F2EE867}"/>
    <cellStyle name="Comma 27 2 2 3 3 5" xfId="53068" xr:uid="{5CBA42FE-EC3F-459D-9920-C2623E79717B}"/>
    <cellStyle name="Comma 27 2 2 3 3 6" xfId="39090" xr:uid="{A8BBA567-6BE6-45D1-90B3-623974F4CD85}"/>
    <cellStyle name="Comma 27 2 2 3 3 7" xfId="16766" xr:uid="{0DEEE3C7-0302-40AB-8552-9A032B6B5919}"/>
    <cellStyle name="Comma 27 2 2 3 4" xfId="16770" xr:uid="{B62B6EC7-BB9D-4D64-8347-AA31C2D0D4E0}"/>
    <cellStyle name="Comma 27 2 2 3 4 2" xfId="39094" xr:uid="{17D18BFC-0BF1-48E3-95F0-0F9E2685D49B}"/>
    <cellStyle name="Comma 27 2 2 3 5" xfId="16771" xr:uid="{CE15BE43-AE88-4FF7-AA90-4A8F610FF9CB}"/>
    <cellStyle name="Comma 27 2 2 3 5 2" xfId="39095" xr:uid="{2FD5DEE3-095C-4328-932E-2C017831C454}"/>
    <cellStyle name="Comma 27 2 2 3 6" xfId="51035" xr:uid="{1D30FF82-1731-4DF2-B74A-6B6E97B8F7A6}"/>
    <cellStyle name="Comma 27 2 2 3 7" xfId="39084" xr:uid="{8E5B3E27-1B03-4AE5-816F-3A793E871853}"/>
    <cellStyle name="Comma 27 2 2 3 8" xfId="16760" xr:uid="{1018FB54-BA19-4991-8A8F-A11479E5903F}"/>
    <cellStyle name="Comma 27 2 2 4" xfId="1438" xr:uid="{0A4793E5-5334-4D10-9C1F-6C2B2E624995}"/>
    <cellStyle name="Comma 27 2 2 4 2" xfId="5088" xr:uid="{6D891F74-0DB8-4F9F-8B87-7CB9AD42F962}"/>
    <cellStyle name="Comma 27 2 2 4 2 2" xfId="16774" xr:uid="{C8AE018E-8367-4D31-9FA7-B2669A888B6C}"/>
    <cellStyle name="Comma 27 2 2 4 2 2 2" xfId="39098" xr:uid="{114BE4F9-B0AD-47AC-9F96-7C61FC5DE480}"/>
    <cellStyle name="Comma 27 2 2 4 2 3" xfId="16775" xr:uid="{C05B464F-035A-41C9-BA55-30622E3A71EE}"/>
    <cellStyle name="Comma 27 2 2 4 2 3 2" xfId="39099" xr:uid="{04BB4A0D-2D39-4423-984D-E770E84A53A8}"/>
    <cellStyle name="Comma 27 2 2 4 2 4" xfId="16776" xr:uid="{926591CD-3429-4CF2-AA9E-3973EC904BAE}"/>
    <cellStyle name="Comma 27 2 2 4 2 4 2" xfId="39100" xr:uid="{8A071262-15D8-449D-BE63-D7B4D772BFC1}"/>
    <cellStyle name="Comma 27 2 2 4 2 5" xfId="16777" xr:uid="{CEAF7371-CBAF-4593-A7C4-62035B523116}"/>
    <cellStyle name="Comma 27 2 2 4 2 5 2" xfId="39101" xr:uid="{046A7751-ECF7-464F-B8D5-F4A88EC65517}"/>
    <cellStyle name="Comma 27 2 2 4 2 6" xfId="55175" xr:uid="{8A172A71-78D7-4C34-A61B-7B5D89345C00}"/>
    <cellStyle name="Comma 27 2 2 4 2 7" xfId="39097" xr:uid="{BB640D81-1235-4B82-AA98-04784175862D}"/>
    <cellStyle name="Comma 27 2 2 4 2 8" xfId="16773" xr:uid="{9B7BB208-08DF-4A6A-A83E-32B9C2D7BA75}"/>
    <cellStyle name="Comma 27 2 2 4 3" xfId="2484" xr:uid="{C4A49A50-E239-40A9-BAF0-3F64B771AB2A}"/>
    <cellStyle name="Comma 27 2 2 4 3 2" xfId="16779" xr:uid="{238D6D57-DDCF-4826-8F17-7850B38B95F4}"/>
    <cellStyle name="Comma 27 2 2 4 3 2 2" xfId="39103" xr:uid="{6FF635E8-799E-41EA-8030-97146DEFB4FD}"/>
    <cellStyle name="Comma 27 2 2 4 3 3" xfId="16780" xr:uid="{E92030FE-3990-4A5F-A0E5-8CCBE090F06B}"/>
    <cellStyle name="Comma 27 2 2 4 3 3 2" xfId="39104" xr:uid="{9E9FF2E4-B180-4C73-8F31-601F6AECEEE7}"/>
    <cellStyle name="Comma 27 2 2 4 3 4" xfId="16781" xr:uid="{8F29B309-C0AD-435F-A6F2-F0D4F9EB86D6}"/>
    <cellStyle name="Comma 27 2 2 4 3 4 2" xfId="39105" xr:uid="{6188BB4E-A2CD-41C3-953D-46BC3369C9B3}"/>
    <cellStyle name="Comma 27 2 2 4 3 5" xfId="52572" xr:uid="{5AFC0F1F-D89E-43D2-9BA0-B2F954B7FDED}"/>
    <cellStyle name="Comma 27 2 2 4 3 6" xfId="39102" xr:uid="{873ADBB0-B84A-4187-A045-F859FBB397C1}"/>
    <cellStyle name="Comma 27 2 2 4 3 7" xfId="16778" xr:uid="{F3E5D28D-4B75-497E-B1C9-2B555E69AA88}"/>
    <cellStyle name="Comma 27 2 2 4 4" xfId="16782" xr:uid="{FC29E267-B668-4871-B31C-732AFF0039F8}"/>
    <cellStyle name="Comma 27 2 2 4 4 2" xfId="39106" xr:uid="{CAC345B7-5109-410F-BA51-044DBC9BE519}"/>
    <cellStyle name="Comma 27 2 2 4 5" xfId="16783" xr:uid="{90E069D5-ECF4-485F-AA89-63FA6F0348BC}"/>
    <cellStyle name="Comma 27 2 2 4 5 2" xfId="39107" xr:uid="{E6325E89-B432-436D-8969-1DE95AB44F74}"/>
    <cellStyle name="Comma 27 2 2 4 6" xfId="51530" xr:uid="{2E183D9A-FC0E-4385-900E-7B14B882F11E}"/>
    <cellStyle name="Comma 27 2 2 4 7" xfId="39096" xr:uid="{8A752A2F-9B9F-4423-8589-944746CECFCD}"/>
    <cellStyle name="Comma 27 2 2 4 8" xfId="16772" xr:uid="{460D1A8F-1ABE-4AF4-A476-70DC4B3A6F07}"/>
    <cellStyle name="Comma 27 2 2 5" xfId="3476" xr:uid="{2605FBBD-6658-479C-9EAE-C17ADC82C8B7}"/>
    <cellStyle name="Comma 27 2 2 5 2" xfId="5456" xr:uid="{7F96C094-4313-4907-B7D7-C47093F20D5F}"/>
    <cellStyle name="Comma 27 2 2 5 2 2" xfId="16786" xr:uid="{6C00BE6D-8801-40E5-9FD0-7E7FD38C6176}"/>
    <cellStyle name="Comma 27 2 2 5 2 2 2" xfId="39110" xr:uid="{9A6EA623-DBE0-4C6A-847D-994B8E3B379E}"/>
    <cellStyle name="Comma 27 2 2 5 2 3" xfId="16787" xr:uid="{4B8CECD3-DF44-466A-ACE2-71BF537068CD}"/>
    <cellStyle name="Comma 27 2 2 5 2 3 2" xfId="39111" xr:uid="{EF004CF6-D5F9-41AF-A06D-A737B0801BDD}"/>
    <cellStyle name="Comma 27 2 2 5 2 4" xfId="16788" xr:uid="{A0D5858B-094F-4D12-90E9-750D0E4B4F8A}"/>
    <cellStyle name="Comma 27 2 2 5 2 4 2" xfId="39112" xr:uid="{A32EC073-D04E-420B-AD1A-4147D1820AC1}"/>
    <cellStyle name="Comma 27 2 2 5 2 5" xfId="16789" xr:uid="{281F54E1-5AFF-4E11-ABB4-D968754EB2CC}"/>
    <cellStyle name="Comma 27 2 2 5 2 5 2" xfId="39113" xr:uid="{F269A345-739B-4FCE-AA56-CE2D83508513}"/>
    <cellStyle name="Comma 27 2 2 5 2 6" xfId="55543" xr:uid="{9D15782D-3CA9-418A-B77D-B73185B2E310}"/>
    <cellStyle name="Comma 27 2 2 5 2 7" xfId="39109" xr:uid="{4401D633-E1F2-4B5C-A3B7-D1581027575D}"/>
    <cellStyle name="Comma 27 2 2 5 2 8" xfId="16785" xr:uid="{2B0D9E8C-CD62-434F-B48F-E87115B779FB}"/>
    <cellStyle name="Comma 27 2 2 5 3" xfId="16790" xr:uid="{32DC0CB5-B516-4DD1-8206-0A6BA169CE0C}"/>
    <cellStyle name="Comma 27 2 2 5 3 2" xfId="39114" xr:uid="{E42DC61A-5345-47BE-A08D-522E08C2A8B8}"/>
    <cellStyle name="Comma 27 2 2 5 4" xfId="16791" xr:uid="{57DA9F96-3426-45BB-A1F6-EBFDB47D2997}"/>
    <cellStyle name="Comma 27 2 2 5 4 2" xfId="39115" xr:uid="{058C3787-A1B6-43DB-B158-554DC6AE384B}"/>
    <cellStyle name="Comma 27 2 2 5 5" xfId="16792" xr:uid="{CA17D546-FB1B-4158-933F-188CFEDDD519}"/>
    <cellStyle name="Comma 27 2 2 5 5 2" xfId="39116" xr:uid="{7CE7F431-7DAD-439C-9D02-E5558DC361D9}"/>
    <cellStyle name="Comma 27 2 2 5 6" xfId="16793" xr:uid="{22EAA385-F570-4435-9F06-7B7C9B571E02}"/>
    <cellStyle name="Comma 27 2 2 5 6 2" xfId="39117" xr:uid="{F8559FEB-1C75-4A6B-A704-7D82545440AD}"/>
    <cellStyle name="Comma 27 2 2 5 7" xfId="53563" xr:uid="{F8BC1438-B95B-4C00-909F-22A312F8077D}"/>
    <cellStyle name="Comma 27 2 2 5 8" xfId="39108" xr:uid="{6F20827A-6388-42E8-975F-FCFC043F8870}"/>
    <cellStyle name="Comma 27 2 2 5 9" xfId="16784" xr:uid="{8E87201C-A27F-4A4E-8119-AF89BC53822D}"/>
    <cellStyle name="Comma 27 2 2 6" xfId="4142" xr:uid="{2338BB55-4A21-4787-ADEE-A7E6F53E077C}"/>
    <cellStyle name="Comma 27 2 2 6 2" xfId="16795" xr:uid="{EAE929F2-E3B9-4398-9BC7-E7753D02AF0B}"/>
    <cellStyle name="Comma 27 2 2 6 2 2" xfId="39119" xr:uid="{4DC39436-CA1C-44AD-8DDE-2D156943F294}"/>
    <cellStyle name="Comma 27 2 2 6 3" xfId="16796" xr:uid="{02382499-8D0D-4303-AC88-8B5C550EFAD4}"/>
    <cellStyle name="Comma 27 2 2 6 3 2" xfId="39120" xr:uid="{5BBFFC0E-A91A-45A9-940E-16B3657DA12F}"/>
    <cellStyle name="Comma 27 2 2 6 4" xfId="16797" xr:uid="{1691E84B-5AE7-4502-88E0-198AE0F559C5}"/>
    <cellStyle name="Comma 27 2 2 6 4 2" xfId="39121" xr:uid="{9B8C63F0-9B00-4DA0-9B19-8B977CB25F00}"/>
    <cellStyle name="Comma 27 2 2 6 5" xfId="16798" xr:uid="{39391F78-8298-4C30-8153-ED2CDCDD609B}"/>
    <cellStyle name="Comma 27 2 2 6 5 2" xfId="39122" xr:uid="{1F838450-A0DB-4936-8596-AF36A5969319}"/>
    <cellStyle name="Comma 27 2 2 6 6" xfId="54229" xr:uid="{97972A89-89A6-4857-92B4-7642984C4D3B}"/>
    <cellStyle name="Comma 27 2 2 6 7" xfId="39118" xr:uid="{F04B427C-57C2-4A68-96E7-40FC1C259C13}"/>
    <cellStyle name="Comma 27 2 2 6 8" xfId="16794" xr:uid="{18D6E348-2B5D-43DD-8E96-12972BFDEDFE}"/>
    <cellStyle name="Comma 27 2 2 7" xfId="1964" xr:uid="{8D09F2A2-6661-4A5E-BFC6-D3DE19B81AB1}"/>
    <cellStyle name="Comma 27 2 2 7 2" xfId="16800" xr:uid="{FAD08B3C-0E09-4D75-9AAC-2C9E0247F4B1}"/>
    <cellStyle name="Comma 27 2 2 7 2 2" xfId="39124" xr:uid="{4EED2BC9-65A0-43B0-98B2-6E84B1F80FED}"/>
    <cellStyle name="Comma 27 2 2 7 3" xfId="16801" xr:uid="{1DDF9754-BB3E-4C74-A0B4-BF68235D23BA}"/>
    <cellStyle name="Comma 27 2 2 7 3 2" xfId="39125" xr:uid="{1F9D04D3-3CAA-4FE2-ACE7-D874DE879706}"/>
    <cellStyle name="Comma 27 2 2 7 4" xfId="16802" xr:uid="{295B7988-2FC5-422D-90A3-6811EB2204C9}"/>
    <cellStyle name="Comma 27 2 2 7 4 2" xfId="39126" xr:uid="{83254AE6-0AE5-40AB-8E54-2A5E6E122143}"/>
    <cellStyle name="Comma 27 2 2 7 5" xfId="52053" xr:uid="{D3142896-77F7-4165-B417-A4F1B63501BF}"/>
    <cellStyle name="Comma 27 2 2 7 6" xfId="39123" xr:uid="{C5323115-5C8C-46CD-AD13-F06FE4420E47}"/>
    <cellStyle name="Comma 27 2 2 7 7" xfId="16799" xr:uid="{7C14F443-7565-43DC-8AD8-CBCAB246CD37}"/>
    <cellStyle name="Comma 27 2 2 8" xfId="16803" xr:uid="{9B9E1976-94E4-4F79-9FDA-C707D0000473}"/>
    <cellStyle name="Comma 27 2 2 8 2" xfId="39127" xr:uid="{62E915BA-7DFB-4961-8A19-265A2C78552B}"/>
    <cellStyle name="Comma 27 2 2 9" xfId="16804" xr:uid="{07D1BDB6-2E01-47F4-89D7-1B8435A45CA1}"/>
    <cellStyle name="Comma 27 2 2 9 2" xfId="39128" xr:uid="{AB958273-A4CE-4753-A4DC-A27F2A356C53}"/>
    <cellStyle name="Comma 27 2 3" xfId="563" xr:uid="{DBF25A1F-0DA7-43E1-8B7A-17C0CCC1BE56}"/>
    <cellStyle name="Comma 27 2 3 10" xfId="39129" xr:uid="{DE1E522E-3B87-44E3-B5C1-7226537F76C6}"/>
    <cellStyle name="Comma 27 2 3 11" xfId="16805" xr:uid="{F149F992-67D2-4CA4-84E5-BA39460A9457}"/>
    <cellStyle name="Comma 27 2 3 2" xfId="1068" xr:uid="{D0A36398-02D6-43FB-B688-899E032C2B26}"/>
    <cellStyle name="Comma 27 2 3 2 2" xfId="4771" xr:uid="{6B2A5016-813B-45AC-879E-91AF3B074D5A}"/>
    <cellStyle name="Comma 27 2 3 2 2 2" xfId="16808" xr:uid="{6959A436-5444-42A6-B40C-1CA3AEF5A56B}"/>
    <cellStyle name="Comma 27 2 3 2 2 2 2" xfId="39132" xr:uid="{20CD47E2-F799-40F8-8AB6-8661C60C75F9}"/>
    <cellStyle name="Comma 27 2 3 2 2 3" xfId="16809" xr:uid="{43BCC24B-FF5C-4A4A-8183-2CCFB754F94F}"/>
    <cellStyle name="Comma 27 2 3 2 2 3 2" xfId="39133" xr:uid="{1F3DD21D-6593-4B7F-8B33-DD85B2C0D347}"/>
    <cellStyle name="Comma 27 2 3 2 2 4" xfId="16810" xr:uid="{86D01AE1-E4B1-4066-96BB-C29F7D8397B6}"/>
    <cellStyle name="Comma 27 2 3 2 2 4 2" xfId="39134" xr:uid="{3739F098-193B-449C-8E8B-12A96B25B0ED}"/>
    <cellStyle name="Comma 27 2 3 2 2 5" xfId="16811" xr:uid="{422E4403-98F6-4E65-9011-B7DFC364EDDC}"/>
    <cellStyle name="Comma 27 2 3 2 2 5 2" xfId="39135" xr:uid="{BA21BA80-CF52-4730-88DA-942466F95AC8}"/>
    <cellStyle name="Comma 27 2 3 2 2 6" xfId="54858" xr:uid="{A64F5E17-382C-4BB4-A3F0-FD65C59D567A}"/>
    <cellStyle name="Comma 27 2 3 2 2 7" xfId="39131" xr:uid="{EE4C1028-68C6-4227-A35C-34C209FA1FE0}"/>
    <cellStyle name="Comma 27 2 3 2 2 8" xfId="16807" xr:uid="{238D2837-83F7-4C96-ADF7-18C43437DB68}"/>
    <cellStyle name="Comma 27 2 3 2 3" xfId="3106" xr:uid="{3F2BE74C-63E6-46C3-8165-5CC55C3C372A}"/>
    <cellStyle name="Comma 27 2 3 2 3 2" xfId="16813" xr:uid="{665BA5B0-A3D2-4A60-9D1A-D955A31F7B54}"/>
    <cellStyle name="Comma 27 2 3 2 3 2 2" xfId="39137" xr:uid="{4DDA388D-EF19-4FDB-B154-11CCC95E2E24}"/>
    <cellStyle name="Comma 27 2 3 2 3 3" xfId="16814" xr:uid="{07DCE975-DD2F-4136-B14F-47C57E0A1C23}"/>
    <cellStyle name="Comma 27 2 3 2 3 3 2" xfId="39138" xr:uid="{A6D25CB9-9436-48B1-897E-A803E013E8E4}"/>
    <cellStyle name="Comma 27 2 3 2 3 4" xfId="16815" xr:uid="{29979644-407B-4B00-A6D3-6C66AFD1365F}"/>
    <cellStyle name="Comma 27 2 3 2 3 4 2" xfId="39139" xr:uid="{17BC183C-6B86-4ABE-8389-21B4DBF8B261}"/>
    <cellStyle name="Comma 27 2 3 2 3 5" xfId="53193" xr:uid="{15C532CA-C313-4014-B59F-EC276FEF0CE2}"/>
    <cellStyle name="Comma 27 2 3 2 3 6" xfId="39136" xr:uid="{252149F4-97D4-4FEA-8D3C-E55A902912E6}"/>
    <cellStyle name="Comma 27 2 3 2 3 7" xfId="16812" xr:uid="{F107EF9A-FBC8-462D-A792-3A452C27DFE6}"/>
    <cellStyle name="Comma 27 2 3 2 4" xfId="16816" xr:uid="{8141DF22-FA61-44DD-9638-78D37D25FD13}"/>
    <cellStyle name="Comma 27 2 3 2 4 2" xfId="39140" xr:uid="{8D443135-AB81-42B4-BD96-062F34C5A7AF}"/>
    <cellStyle name="Comma 27 2 3 2 5" xfId="16817" xr:uid="{E80D1BE1-8034-4E83-B273-CB10D9C76446}"/>
    <cellStyle name="Comma 27 2 3 2 5 2" xfId="39141" xr:uid="{6A7F3656-8D47-4E65-8AD8-EE254E7FDF75}"/>
    <cellStyle name="Comma 27 2 3 2 6" xfId="51160" xr:uid="{12248A65-85B1-4D9D-9721-58DA298DBD5D}"/>
    <cellStyle name="Comma 27 2 3 2 7" xfId="39130" xr:uid="{BE558D4A-7B84-46F8-9166-BCB7FDAE3914}"/>
    <cellStyle name="Comma 27 2 3 2 8" xfId="16806" xr:uid="{EF6F9845-4A70-4992-A625-3A11997516F8}"/>
    <cellStyle name="Comma 27 2 3 3" xfId="1562" xr:uid="{674587F2-73A0-4D1B-8480-584220281877}"/>
    <cellStyle name="Comma 27 2 3 3 2" xfId="5180" xr:uid="{A7A7F9BF-05E7-43AE-BBA9-E454719B86E6}"/>
    <cellStyle name="Comma 27 2 3 3 2 2" xfId="16820" xr:uid="{1D6469FB-2E4F-47A8-959B-EFBA891C7C9F}"/>
    <cellStyle name="Comma 27 2 3 3 2 2 2" xfId="39144" xr:uid="{4131A055-A79E-4415-AD86-B1479130F73E}"/>
    <cellStyle name="Comma 27 2 3 3 2 3" xfId="16821" xr:uid="{07643252-A13F-4019-99D7-A006774F5309}"/>
    <cellStyle name="Comma 27 2 3 3 2 3 2" xfId="39145" xr:uid="{D05BAF79-E47F-4FD3-8263-8F9B983F52F9}"/>
    <cellStyle name="Comma 27 2 3 3 2 4" xfId="16822" xr:uid="{86010816-A0BE-4FDD-9D27-069A76ADDA99}"/>
    <cellStyle name="Comma 27 2 3 3 2 4 2" xfId="39146" xr:uid="{4FB82EA2-B5BC-4E13-8C92-246AAC4BF316}"/>
    <cellStyle name="Comma 27 2 3 3 2 5" xfId="16823" xr:uid="{C05FC543-7587-47E3-AD8B-B0F49C0049D4}"/>
    <cellStyle name="Comma 27 2 3 3 2 5 2" xfId="39147" xr:uid="{B0C916DE-17D3-4275-8433-65338FD47B0A}"/>
    <cellStyle name="Comma 27 2 3 3 2 6" xfId="55267" xr:uid="{3BFA47A3-2C18-483A-9853-6C360C549783}"/>
    <cellStyle name="Comma 27 2 3 3 2 7" xfId="39143" xr:uid="{2BCE24F3-7AC3-44A2-8B72-2F0C80917244}"/>
    <cellStyle name="Comma 27 2 3 3 2 8" xfId="16819" xr:uid="{5BE3D5B0-BCF7-4CAE-9202-2E4CC0C98AEE}"/>
    <cellStyle name="Comma 27 2 3 3 3" xfId="2609" xr:uid="{D0F2A95B-7FB4-4AD5-A1A9-0C4BFF923512}"/>
    <cellStyle name="Comma 27 2 3 3 3 2" xfId="16825" xr:uid="{864FA4B4-F052-422D-AA33-904BB5A26A40}"/>
    <cellStyle name="Comma 27 2 3 3 3 2 2" xfId="39149" xr:uid="{3B095AB9-B7E3-4B32-A8DB-C432B1F6DA8A}"/>
    <cellStyle name="Comma 27 2 3 3 3 3" xfId="16826" xr:uid="{092F7609-C4A0-4CEF-89CF-398297F44900}"/>
    <cellStyle name="Comma 27 2 3 3 3 3 2" xfId="39150" xr:uid="{737BB672-4EBF-4CAA-A3F7-FF45A934297F}"/>
    <cellStyle name="Comma 27 2 3 3 3 4" xfId="16827" xr:uid="{DEB1E2A9-F374-495A-845A-9E1A419516A8}"/>
    <cellStyle name="Comma 27 2 3 3 3 4 2" xfId="39151" xr:uid="{950E3AF7-877C-4842-823B-78FCBE3E5509}"/>
    <cellStyle name="Comma 27 2 3 3 3 5" xfId="52697" xr:uid="{400E4A7C-16F5-4457-980D-BA27FC969F0C}"/>
    <cellStyle name="Comma 27 2 3 3 3 6" xfId="39148" xr:uid="{8EF777E3-E4ED-4B52-9157-FB0F52C32915}"/>
    <cellStyle name="Comma 27 2 3 3 3 7" xfId="16824" xr:uid="{0E8DC67D-233E-4ADA-9502-62ABA2590550}"/>
    <cellStyle name="Comma 27 2 3 3 4" xfId="16828" xr:uid="{57F5B772-BA67-4A16-B152-F5D93745A635}"/>
    <cellStyle name="Comma 27 2 3 3 4 2" xfId="39152" xr:uid="{383BB2CC-895E-4930-9B41-91C710A85C81}"/>
    <cellStyle name="Comma 27 2 3 3 5" xfId="16829" xr:uid="{54A33475-DFFD-43F1-8E5B-C214B0F7B6AA}"/>
    <cellStyle name="Comma 27 2 3 3 5 2" xfId="39153" xr:uid="{6152440E-D18A-4464-A460-D30975C0CC99}"/>
    <cellStyle name="Comma 27 2 3 3 6" xfId="51654" xr:uid="{F1AA3986-8DA7-46FE-AA6B-01EC62F7159B}"/>
    <cellStyle name="Comma 27 2 3 3 7" xfId="39142" xr:uid="{CCD7BFB7-ADBD-48CB-8F99-3E2C896A0518}"/>
    <cellStyle name="Comma 27 2 3 3 8" xfId="16818" xr:uid="{8F353D47-4DA6-4C76-B57E-B8DEF9B7AAB4}"/>
    <cellStyle name="Comma 27 2 3 4" xfId="3601" xr:uid="{D5DFFF49-6402-40DB-BEE7-0CDE36FD2CE9}"/>
    <cellStyle name="Comma 27 2 3 4 2" xfId="5548" xr:uid="{E123BC65-F986-48E5-A72D-2E88BD46AEBA}"/>
    <cellStyle name="Comma 27 2 3 4 2 2" xfId="16832" xr:uid="{02B65AC1-E489-491E-8B85-74882F7616F9}"/>
    <cellStyle name="Comma 27 2 3 4 2 2 2" xfId="39156" xr:uid="{65240FC7-3E3C-4215-8388-157C4BFD1BED}"/>
    <cellStyle name="Comma 27 2 3 4 2 3" xfId="16833" xr:uid="{C10F8A21-6D76-40BF-99D6-6336C53F1AEF}"/>
    <cellStyle name="Comma 27 2 3 4 2 3 2" xfId="39157" xr:uid="{C91B8BE6-8750-4410-AF1A-E404C35F19C4}"/>
    <cellStyle name="Comma 27 2 3 4 2 4" xfId="16834" xr:uid="{044AA96D-4E0A-4C64-B767-9FEA68852ED9}"/>
    <cellStyle name="Comma 27 2 3 4 2 4 2" xfId="39158" xr:uid="{8B179D0D-4539-4989-BD5E-2881194AFBF8}"/>
    <cellStyle name="Comma 27 2 3 4 2 5" xfId="16835" xr:uid="{F5076A47-423E-405C-AF72-6069A7AEB49D}"/>
    <cellStyle name="Comma 27 2 3 4 2 5 2" xfId="39159" xr:uid="{418607C4-144B-4C5E-B86F-8BBC52C5F524}"/>
    <cellStyle name="Comma 27 2 3 4 2 6" xfId="55635" xr:uid="{EE401CDC-05B9-47B3-81E3-15D2069BB6ED}"/>
    <cellStyle name="Comma 27 2 3 4 2 7" xfId="39155" xr:uid="{068DD894-6049-41F7-B0E0-18741F971611}"/>
    <cellStyle name="Comma 27 2 3 4 2 8" xfId="16831" xr:uid="{125ED355-DAEA-4E8B-AAFB-9E60B8E7E7DE}"/>
    <cellStyle name="Comma 27 2 3 4 3" xfId="16836" xr:uid="{286BDAC3-3C61-4B83-8792-E83BD748A790}"/>
    <cellStyle name="Comma 27 2 3 4 3 2" xfId="39160" xr:uid="{266B35C8-3227-4BDA-8F28-F6AB58C4A1F1}"/>
    <cellStyle name="Comma 27 2 3 4 4" xfId="16837" xr:uid="{24ACBFE6-694E-46E2-B465-5B229411FF42}"/>
    <cellStyle name="Comma 27 2 3 4 4 2" xfId="39161" xr:uid="{AED6DCD2-EB6F-45E2-AB3F-0DAA715A6671}"/>
    <cellStyle name="Comma 27 2 3 4 5" xfId="16838" xr:uid="{E506D05F-B708-495F-A484-7F1E6ED5DFB4}"/>
    <cellStyle name="Comma 27 2 3 4 5 2" xfId="39162" xr:uid="{3F3DC657-EC85-42AB-9642-0D1CAA9C11DD}"/>
    <cellStyle name="Comma 27 2 3 4 6" xfId="16839" xr:uid="{667FC13A-A53C-4ADC-9824-F7BF6A76D0FE}"/>
    <cellStyle name="Comma 27 2 3 4 6 2" xfId="39163" xr:uid="{353DC344-74F2-445C-A528-1B112DF12652}"/>
    <cellStyle name="Comma 27 2 3 4 7" xfId="53688" xr:uid="{47263EB7-4EA1-411D-93DC-7B73C578BB5A}"/>
    <cellStyle name="Comma 27 2 3 4 8" xfId="39154" xr:uid="{3412A71C-2F9D-4668-923C-9EF2BFC6798B}"/>
    <cellStyle name="Comma 27 2 3 4 9" xfId="16830" xr:uid="{FAB069AA-0144-45EC-BB8F-6F2F03BE7D9B}"/>
    <cellStyle name="Comma 27 2 3 5" xfId="4274" xr:uid="{4903BC2A-52C5-4102-A88D-0D20AB0278E2}"/>
    <cellStyle name="Comma 27 2 3 5 2" xfId="16841" xr:uid="{2B5A4D8C-BA19-4A59-A262-D70576E9AB64}"/>
    <cellStyle name="Comma 27 2 3 5 2 2" xfId="39165" xr:uid="{3F77024A-2066-4847-84AC-90BF8120C21A}"/>
    <cellStyle name="Comma 27 2 3 5 3" xfId="16842" xr:uid="{67ADB931-3088-41F3-B16E-0F4D02F19F86}"/>
    <cellStyle name="Comma 27 2 3 5 3 2" xfId="39166" xr:uid="{EC369034-B17E-4068-9E20-4D6D0673BDF9}"/>
    <cellStyle name="Comma 27 2 3 5 4" xfId="16843" xr:uid="{163B6B16-854B-48CA-997E-4CA5FAC7C159}"/>
    <cellStyle name="Comma 27 2 3 5 4 2" xfId="39167" xr:uid="{37E37A06-9717-4C82-A589-A2FEF9ACA107}"/>
    <cellStyle name="Comma 27 2 3 5 5" xfId="16844" xr:uid="{6D4E5AF2-673D-4C25-9B1D-266997A4BF8D}"/>
    <cellStyle name="Comma 27 2 3 5 5 2" xfId="39168" xr:uid="{31B71F54-46DB-4E39-A8E7-B23D3D9559FD}"/>
    <cellStyle name="Comma 27 2 3 5 6" xfId="54361" xr:uid="{DBDC00CD-993F-4C62-9F78-FEE117CEA8A3}"/>
    <cellStyle name="Comma 27 2 3 5 7" xfId="39164" xr:uid="{A681E051-6DA1-472D-918D-5FC0206344FF}"/>
    <cellStyle name="Comma 27 2 3 5 8" xfId="16840" xr:uid="{34972520-D2D9-44E7-A2C3-40465503F5FA}"/>
    <cellStyle name="Comma 27 2 3 6" xfId="2088" xr:uid="{E0A24FB4-3A15-4103-9747-228348165DF5}"/>
    <cellStyle name="Comma 27 2 3 6 2" xfId="16846" xr:uid="{768B3454-5FDF-4CA4-9ECF-63F7EB6A9EE2}"/>
    <cellStyle name="Comma 27 2 3 6 2 2" xfId="39170" xr:uid="{FF6A9E7A-FDEC-49AA-9656-31798673CB54}"/>
    <cellStyle name="Comma 27 2 3 6 3" xfId="16847" xr:uid="{B82604EB-16A1-44F4-9CD1-3F64836D2427}"/>
    <cellStyle name="Comma 27 2 3 6 3 2" xfId="39171" xr:uid="{18038C3C-F3CF-4790-9B9A-03D6968D1C6E}"/>
    <cellStyle name="Comma 27 2 3 6 4" xfId="16848" xr:uid="{BF82650C-C9D1-46D4-9149-42BD9A4F6A55}"/>
    <cellStyle name="Comma 27 2 3 6 4 2" xfId="39172" xr:uid="{6FDC2E1E-010B-401C-9D3E-E496AD4ADF6A}"/>
    <cellStyle name="Comma 27 2 3 6 5" xfId="52177" xr:uid="{ADC83895-B4F3-4DA2-A05C-7C721FF9CAAF}"/>
    <cellStyle name="Comma 27 2 3 6 6" xfId="39169" xr:uid="{601740B7-1EF0-4502-82A9-527457D5D4AE}"/>
    <cellStyle name="Comma 27 2 3 6 7" xfId="16845" xr:uid="{7661809D-A15D-428B-9615-460A5768E70E}"/>
    <cellStyle name="Comma 27 2 3 7" xfId="16849" xr:uid="{FD85083D-F029-4842-88BA-5D9C75FD3B2C}"/>
    <cellStyle name="Comma 27 2 3 7 2" xfId="39173" xr:uid="{29BCFEC6-2728-4A63-A941-E47169FA25C9}"/>
    <cellStyle name="Comma 27 2 3 8" xfId="16850" xr:uid="{9F929C06-636A-48F4-928F-DDC5E30900AB}"/>
    <cellStyle name="Comma 27 2 3 8 2" xfId="39174" xr:uid="{A8A82125-F833-4A42-8D61-E15158F7C04E}"/>
    <cellStyle name="Comma 27 2 3 9" xfId="50657" xr:uid="{BF50FCAC-E4EA-4F27-9D8C-9D5BECFDCFCB}"/>
    <cellStyle name="Comma 27 2 4" xfId="820" xr:uid="{3E898094-5137-41AA-BDFA-04D71866E113}"/>
    <cellStyle name="Comma 27 2 4 2" xfId="4523" xr:uid="{1FC067B7-1A89-48C4-A5C6-008FE107CEAC}"/>
    <cellStyle name="Comma 27 2 4 2 2" xfId="16853" xr:uid="{E4C101D8-9DFB-47F8-9C87-3B1E35DAAE2E}"/>
    <cellStyle name="Comma 27 2 4 2 2 2" xfId="39177" xr:uid="{00194BDF-8CB0-44EE-B59D-698A43C9FB00}"/>
    <cellStyle name="Comma 27 2 4 2 3" xfId="16854" xr:uid="{B7132DC8-FA0D-4EBE-A8E5-577309BD2DCB}"/>
    <cellStyle name="Comma 27 2 4 2 3 2" xfId="39178" xr:uid="{9D4134B6-79B6-4956-9E5C-5A9F997FCE9B}"/>
    <cellStyle name="Comma 27 2 4 2 4" xfId="16855" xr:uid="{D5597376-AC4B-470D-9C84-E559AD493BC3}"/>
    <cellStyle name="Comma 27 2 4 2 4 2" xfId="39179" xr:uid="{845A2AF0-C3F7-4E6E-B7E3-072C9E5E3345}"/>
    <cellStyle name="Comma 27 2 4 2 5" xfId="16856" xr:uid="{D2E0D1C1-AD09-4B87-BFB2-6C1EAAFD002F}"/>
    <cellStyle name="Comma 27 2 4 2 5 2" xfId="39180" xr:uid="{6BBAE093-8F91-4948-999D-0AFF5F3CE784}"/>
    <cellStyle name="Comma 27 2 4 2 6" xfId="54610" xr:uid="{53BF4520-C829-4BF6-92DC-9F41822773AA}"/>
    <cellStyle name="Comma 27 2 4 2 7" xfId="39176" xr:uid="{F8C6D85C-ED45-4E36-A90A-802678421BA7}"/>
    <cellStyle name="Comma 27 2 4 2 8" xfId="16852" xr:uid="{C0ACF87B-1704-4DE8-B2E4-739ECBB3FB6E}"/>
    <cellStyle name="Comma 27 2 4 3" xfId="2858" xr:uid="{B002C09D-20E7-4593-9E8D-775FA027113F}"/>
    <cellStyle name="Comma 27 2 4 3 2" xfId="16858" xr:uid="{C8C4BCFD-2740-4A6D-B32D-482E8043064B}"/>
    <cellStyle name="Comma 27 2 4 3 2 2" xfId="39182" xr:uid="{DC69E8C2-04BE-40C8-B05F-0C94A4256972}"/>
    <cellStyle name="Comma 27 2 4 3 3" xfId="16859" xr:uid="{30B70178-E70E-41F3-92F8-375BF1F4126D}"/>
    <cellStyle name="Comma 27 2 4 3 3 2" xfId="39183" xr:uid="{2AE42677-CFFB-40CB-9843-5AE5AA0D7FC4}"/>
    <cellStyle name="Comma 27 2 4 3 4" xfId="16860" xr:uid="{0D25D2A6-1CDD-4DD2-8F09-A65B4F9C0A56}"/>
    <cellStyle name="Comma 27 2 4 3 4 2" xfId="39184" xr:uid="{1DF45D0B-11B9-4493-B2FB-6CC27298B3FB}"/>
    <cellStyle name="Comma 27 2 4 3 5" xfId="52945" xr:uid="{12261F41-E2FD-4539-AC9A-9409302DA6C0}"/>
    <cellStyle name="Comma 27 2 4 3 6" xfId="39181" xr:uid="{BF4C9C99-B82B-4B9F-AB40-EF2B65EF4328}"/>
    <cellStyle name="Comma 27 2 4 3 7" xfId="16857" xr:uid="{621009DD-3052-4DB0-A629-0C2A87D8C4EB}"/>
    <cellStyle name="Comma 27 2 4 4" xfId="16861" xr:uid="{B1D75E64-6EAF-491B-9457-1741E20EEC26}"/>
    <cellStyle name="Comma 27 2 4 4 2" xfId="39185" xr:uid="{FFF8E38B-6BCE-41A3-8176-24396A340566}"/>
    <cellStyle name="Comma 27 2 4 5" xfId="16862" xr:uid="{CDAFF6B3-45AE-4377-A34C-68AA249FB337}"/>
    <cellStyle name="Comma 27 2 4 5 2" xfId="39186" xr:uid="{A6EC87AF-8060-465D-8050-C1749BADCB5C}"/>
    <cellStyle name="Comma 27 2 4 6" xfId="50912" xr:uid="{F96E1228-A3FD-4A41-B93F-7AD6AE75E70A}"/>
    <cellStyle name="Comma 27 2 4 7" xfId="39175" xr:uid="{9C43EADF-85EC-4DC1-96BF-A3156B95DAB1}"/>
    <cellStyle name="Comma 27 2 4 8" xfId="16851" xr:uid="{0EE706EB-C753-4535-874D-3BA45446EDC8}"/>
    <cellStyle name="Comma 27 2 5" xfId="1315" xr:uid="{4F82B291-8232-4667-86A3-49FD5C664471}"/>
    <cellStyle name="Comma 27 2 5 2" xfId="4997" xr:uid="{FA828E21-9148-471F-8AE4-54C3E1F36CBD}"/>
    <cellStyle name="Comma 27 2 5 2 2" xfId="16865" xr:uid="{FF6ADC23-9AAD-4929-A375-0113373454E7}"/>
    <cellStyle name="Comma 27 2 5 2 2 2" xfId="39189" xr:uid="{22372DD9-54F4-4BD4-BF4F-91274640D31A}"/>
    <cellStyle name="Comma 27 2 5 2 3" xfId="16866" xr:uid="{6EA0BABE-78CB-40BC-A689-37AD5418F9F4}"/>
    <cellStyle name="Comma 27 2 5 2 3 2" xfId="39190" xr:uid="{5E48FCA7-751F-421C-897C-68DFC3F15190}"/>
    <cellStyle name="Comma 27 2 5 2 4" xfId="16867" xr:uid="{69439CD0-B094-4D30-AA83-7AA760CEC9AF}"/>
    <cellStyle name="Comma 27 2 5 2 4 2" xfId="39191" xr:uid="{4C0AA7ED-96AF-4B0E-A202-1F6A6F700313}"/>
    <cellStyle name="Comma 27 2 5 2 5" xfId="16868" xr:uid="{75767751-5312-4A8C-907A-20B0ECE2BC00}"/>
    <cellStyle name="Comma 27 2 5 2 5 2" xfId="39192" xr:uid="{ED5AD6B2-97D8-498B-A0DD-29042BD3C4F1}"/>
    <cellStyle name="Comma 27 2 5 2 6" xfId="55084" xr:uid="{FBA11E22-4C63-42AC-9430-B928B8F71D48}"/>
    <cellStyle name="Comma 27 2 5 2 7" xfId="39188" xr:uid="{C488C46D-4EA4-4388-8986-14989D0E0EE4}"/>
    <cellStyle name="Comma 27 2 5 2 8" xfId="16864" xr:uid="{1C7A41B4-3998-4468-AF05-D5084EC651D6}"/>
    <cellStyle name="Comma 27 2 5 3" xfId="2360" xr:uid="{4724DD92-3AC4-47DC-8126-335BB1DCD998}"/>
    <cellStyle name="Comma 27 2 5 3 2" xfId="16870" xr:uid="{1E09911B-06CF-4DC1-901B-8B002B92D8D7}"/>
    <cellStyle name="Comma 27 2 5 3 2 2" xfId="39194" xr:uid="{9FD54D33-6CD6-4765-8625-3FB6162B2FC1}"/>
    <cellStyle name="Comma 27 2 5 3 3" xfId="16871" xr:uid="{842C2D5C-4B7C-4631-89D7-A89CA7035C0B}"/>
    <cellStyle name="Comma 27 2 5 3 3 2" xfId="39195" xr:uid="{E1961C99-0498-4562-8E97-97184B8C4B99}"/>
    <cellStyle name="Comma 27 2 5 3 4" xfId="16872" xr:uid="{8F5EE9AE-E6A8-4827-A71D-6DC52A46E98C}"/>
    <cellStyle name="Comma 27 2 5 3 4 2" xfId="39196" xr:uid="{FC2FEE98-3A92-44D0-B9F7-8AC7E0772D70}"/>
    <cellStyle name="Comma 27 2 5 3 5" xfId="52448" xr:uid="{03BA0E4E-E4B9-40CB-8238-B23395DE8D88}"/>
    <cellStyle name="Comma 27 2 5 3 6" xfId="39193" xr:uid="{45E152B6-C958-4440-BFAC-AF568CA675DD}"/>
    <cellStyle name="Comma 27 2 5 3 7" xfId="16869" xr:uid="{F59FFD38-9A05-4C9E-B6A2-130404294CB4}"/>
    <cellStyle name="Comma 27 2 5 4" xfId="16873" xr:uid="{9F8EB2A1-F568-43BB-AC67-53E40FE32749}"/>
    <cellStyle name="Comma 27 2 5 4 2" xfId="39197" xr:uid="{E2D32B47-EA5F-47CD-A079-660568A79EF5}"/>
    <cellStyle name="Comma 27 2 5 5" xfId="16874" xr:uid="{41D2C70A-F9C7-4F47-9751-2BB75E47F3F1}"/>
    <cellStyle name="Comma 27 2 5 5 2" xfId="39198" xr:uid="{1FCD8874-29E4-439F-9963-611954B54F63}"/>
    <cellStyle name="Comma 27 2 5 6" xfId="51407" xr:uid="{2BB46674-CA97-4721-B222-75FD66EBC538}"/>
    <cellStyle name="Comma 27 2 5 7" xfId="39187" xr:uid="{120DF8D3-5549-4AB0-A06F-83F1C4875FDD}"/>
    <cellStyle name="Comma 27 2 5 8" xfId="16863" xr:uid="{C88C6A05-7CF6-4809-8E63-072C315E8295}"/>
    <cellStyle name="Comma 27 2 6" xfId="3352" xr:uid="{EBE871AD-492D-466B-9AB8-7E7A923F222B}"/>
    <cellStyle name="Comma 27 2 6 2" xfId="5364" xr:uid="{031CCD13-A779-4EE9-AA94-25E65738AC95}"/>
    <cellStyle name="Comma 27 2 6 2 2" xfId="16877" xr:uid="{C4609CB7-DFEB-4006-9E3B-CD1BEC602F81}"/>
    <cellStyle name="Comma 27 2 6 2 2 2" xfId="39201" xr:uid="{0882DADB-371F-4A16-9C81-B1CFC98937C9}"/>
    <cellStyle name="Comma 27 2 6 2 3" xfId="16878" xr:uid="{CEA38B07-86B5-4F91-A3DE-139CBF6399D5}"/>
    <cellStyle name="Comma 27 2 6 2 3 2" xfId="39202" xr:uid="{93264401-C3FD-4791-BDB0-4FC4BB01DBDD}"/>
    <cellStyle name="Comma 27 2 6 2 4" xfId="16879" xr:uid="{91424934-6AD1-4F88-96D5-CB270898E813}"/>
    <cellStyle name="Comma 27 2 6 2 4 2" xfId="39203" xr:uid="{1203E5D7-9F87-4A66-9DD4-8263183C7057}"/>
    <cellStyle name="Comma 27 2 6 2 5" xfId="16880" xr:uid="{C713CFB9-6F04-4703-A791-7B073D79B1C9}"/>
    <cellStyle name="Comma 27 2 6 2 5 2" xfId="39204" xr:uid="{BFFB8000-A3F4-4848-811F-A9936733D25E}"/>
    <cellStyle name="Comma 27 2 6 2 6" xfId="55451" xr:uid="{7FCDAF79-7994-4899-8F01-18A629AF1D65}"/>
    <cellStyle name="Comma 27 2 6 2 7" xfId="39200" xr:uid="{2AAEBB68-8065-455C-918E-E971AB76890F}"/>
    <cellStyle name="Comma 27 2 6 2 8" xfId="16876" xr:uid="{7C48A715-0BCE-4737-B015-9363E3B5D280}"/>
    <cellStyle name="Comma 27 2 6 3" xfId="16881" xr:uid="{A5DCC7B2-8E07-4149-94E4-CCB348D36554}"/>
    <cellStyle name="Comma 27 2 6 3 2" xfId="39205" xr:uid="{B56FDEF6-B02D-4C26-857E-5C25B547D371}"/>
    <cellStyle name="Comma 27 2 6 4" xfId="16882" xr:uid="{121C4CA8-1973-41F6-8249-EA060950FDF2}"/>
    <cellStyle name="Comma 27 2 6 4 2" xfId="39206" xr:uid="{D3EE8445-CF9D-4E59-A892-9C69436251CE}"/>
    <cellStyle name="Comma 27 2 6 5" xfId="16883" xr:uid="{ACD6391B-DF96-4CEC-9D48-FE71698A1ABF}"/>
    <cellStyle name="Comma 27 2 6 5 2" xfId="39207" xr:uid="{D0AE542D-1FFC-4055-AF92-0E371CF5A3F5}"/>
    <cellStyle name="Comma 27 2 6 6" xfId="16884" xr:uid="{A7C47471-7CA4-4C30-85C0-A0FFDAFA293C}"/>
    <cellStyle name="Comma 27 2 6 6 2" xfId="39208" xr:uid="{DCAC5BD2-88DD-40F9-9212-6BAF64A78243}"/>
    <cellStyle name="Comma 27 2 6 7" xfId="53439" xr:uid="{45A8D18E-C44A-4B68-A48A-CB82591A3F9E}"/>
    <cellStyle name="Comma 27 2 6 8" xfId="39199" xr:uid="{2B83D999-2BC2-4E04-BC9F-CF45C6A4FFB3}"/>
    <cellStyle name="Comma 27 2 6 9" xfId="16875" xr:uid="{2F8669A5-BB8E-497A-88F7-C0CCB2600F94}"/>
    <cellStyle name="Comma 27 2 7" xfId="3958" xr:uid="{24A31992-BAD6-4B0C-A1C3-30844B15B653}"/>
    <cellStyle name="Comma 27 2 7 2" xfId="16886" xr:uid="{D3A8C88A-9DDA-4F46-9FAD-5398A1E79989}"/>
    <cellStyle name="Comma 27 2 7 2 2" xfId="39210" xr:uid="{11BF88CC-A572-4801-B977-E421C943AAE2}"/>
    <cellStyle name="Comma 27 2 7 3" xfId="16887" xr:uid="{4518700B-4A0E-4BDE-87B3-AD7314A67785}"/>
    <cellStyle name="Comma 27 2 7 3 2" xfId="39211" xr:uid="{2ECF4955-EB73-49CE-A2BC-5A0C55D6E7D1}"/>
    <cellStyle name="Comma 27 2 7 4" xfId="16888" xr:uid="{3CCD25FE-445E-4A5D-B4F3-156814F5C8F4}"/>
    <cellStyle name="Comma 27 2 7 4 2" xfId="39212" xr:uid="{48D5EDA4-7E2D-4A8B-A466-C48752A7BFEB}"/>
    <cellStyle name="Comma 27 2 7 5" xfId="16889" xr:uid="{B0D20D40-99AC-4198-8FC2-81101235A869}"/>
    <cellStyle name="Comma 27 2 7 5 2" xfId="39213" xr:uid="{8E351B96-74B1-43F7-A1B9-930FA92C3841}"/>
    <cellStyle name="Comma 27 2 7 6" xfId="54045" xr:uid="{A7E9898B-2C8E-4825-83DC-0F9173FC5214}"/>
    <cellStyle name="Comma 27 2 7 7" xfId="39209" xr:uid="{D657E263-E315-49D7-B256-6494488AA825}"/>
    <cellStyle name="Comma 27 2 7 8" xfId="16885" xr:uid="{A0615E70-24BB-4BAD-9856-1E1921E7FD6C}"/>
    <cellStyle name="Comma 27 2 8" xfId="1840" xr:uid="{BEACDA65-35EF-4CF3-9172-A5D1A0C927B9}"/>
    <cellStyle name="Comma 27 2 8 2" xfId="16891" xr:uid="{9F725E7F-94E8-4D83-8C6C-4A1E80A0FF30}"/>
    <cellStyle name="Comma 27 2 8 2 2" xfId="39215" xr:uid="{4D278D07-F920-47BC-BA3E-62CD604FC58E}"/>
    <cellStyle name="Comma 27 2 8 3" xfId="16892" xr:uid="{E3246C06-3625-497C-9E1C-347553309209}"/>
    <cellStyle name="Comma 27 2 8 3 2" xfId="39216" xr:uid="{9AC4B142-070E-48C2-BFED-C708555787D1}"/>
    <cellStyle name="Comma 27 2 8 4" xfId="16893" xr:uid="{136695AF-5251-4E61-96F0-C278D3A4CAAC}"/>
    <cellStyle name="Comma 27 2 8 4 2" xfId="39217" xr:uid="{6483A8B8-46BB-4B8F-A721-0D0C9F7DC283}"/>
    <cellStyle name="Comma 27 2 8 5" xfId="51929" xr:uid="{052495F3-ECE4-4C2B-B50E-73DD546B17A4}"/>
    <cellStyle name="Comma 27 2 8 6" xfId="39214" xr:uid="{8041F95B-73DF-48DD-BA35-A3FA39D1B2B0}"/>
    <cellStyle name="Comma 27 2 8 7" xfId="16890" xr:uid="{25C5D74D-5C7B-4B1D-9647-9BB03A70EB26}"/>
    <cellStyle name="Comma 27 2 9" xfId="16894" xr:uid="{E8C3721A-04D7-41A0-816B-2C6C9AE372F1}"/>
    <cellStyle name="Comma 27 2 9 2" xfId="39218" xr:uid="{C9DD301E-66C3-4267-B771-16BF507B984F}"/>
    <cellStyle name="Comma 27 3" xfId="329" xr:uid="{FCF59EA8-EC6D-45C7-B23D-F4FB3A2CDFAE}"/>
    <cellStyle name="Comma 27 3 10" xfId="50425" xr:uid="{6EBBA114-8C38-46DD-9096-CF226D0F4EA9}"/>
    <cellStyle name="Comma 27 3 11" xfId="39219" xr:uid="{05E6B8E0-7E08-4F56-AB5E-8500CF32A65C}"/>
    <cellStyle name="Comma 27 3 12" xfId="16895" xr:uid="{582A6444-D7CC-4A17-A157-46D50B3CC05B}"/>
    <cellStyle name="Comma 27 3 2" xfId="616" xr:uid="{5025C972-76B9-4323-AB16-3C265164D4D7}"/>
    <cellStyle name="Comma 27 3 2 10" xfId="39220" xr:uid="{F976B8B5-69AC-4AE3-A568-1FBFCC649730}"/>
    <cellStyle name="Comma 27 3 2 11" xfId="16896" xr:uid="{DA6948A3-6BC0-4849-BE57-054789827FC5}"/>
    <cellStyle name="Comma 27 3 2 2" xfId="1121" xr:uid="{AD6EB73A-B999-4BB1-A14A-86F2F34D1585}"/>
    <cellStyle name="Comma 27 3 2 2 2" xfId="4824" xr:uid="{B5CC8A2A-C17A-4BB2-98AF-407DA7CA3027}"/>
    <cellStyle name="Comma 27 3 2 2 2 2" xfId="16899" xr:uid="{E4D78AC2-57C2-47B9-9AE2-444235C1AC8E}"/>
    <cellStyle name="Comma 27 3 2 2 2 2 2" xfId="39223" xr:uid="{8A8449D0-D8F3-487C-A044-DF9A2E95A58C}"/>
    <cellStyle name="Comma 27 3 2 2 2 3" xfId="16900" xr:uid="{4DD65078-6855-4036-9064-4ACB80649622}"/>
    <cellStyle name="Comma 27 3 2 2 2 3 2" xfId="39224" xr:uid="{6F2A3A85-793F-4232-8C1F-06F2003B5DB2}"/>
    <cellStyle name="Comma 27 3 2 2 2 4" xfId="16901" xr:uid="{4BA75086-87F9-41D7-AA76-5EAF21B8A605}"/>
    <cellStyle name="Comma 27 3 2 2 2 4 2" xfId="39225" xr:uid="{06383160-E219-4887-8629-54F83C6E047D}"/>
    <cellStyle name="Comma 27 3 2 2 2 5" xfId="16902" xr:uid="{276D693B-9311-45E2-8F41-170A27BC1AE7}"/>
    <cellStyle name="Comma 27 3 2 2 2 5 2" xfId="39226" xr:uid="{0455DAFF-B767-4E8B-8538-6338BBCDF679}"/>
    <cellStyle name="Comma 27 3 2 2 2 6" xfId="54911" xr:uid="{7146C39E-7C61-4E58-84F3-8FA94BBFC47D}"/>
    <cellStyle name="Comma 27 3 2 2 2 7" xfId="39222" xr:uid="{0F6369C5-873B-4E9B-AEE2-DFF9AADE02DB}"/>
    <cellStyle name="Comma 27 3 2 2 2 8" xfId="16898" xr:uid="{B5D74BE3-0609-4CCB-B4BA-CF2F4E4C5D0D}"/>
    <cellStyle name="Comma 27 3 2 2 3" xfId="3159" xr:uid="{2F008891-39DA-46AD-A887-D3E159BEBFFF}"/>
    <cellStyle name="Comma 27 3 2 2 3 2" xfId="16904" xr:uid="{5E409E07-B8FC-43FD-A121-FD245C79DB2F}"/>
    <cellStyle name="Comma 27 3 2 2 3 2 2" xfId="39228" xr:uid="{F5F4EDAD-7374-4277-BC96-C206396ED6A7}"/>
    <cellStyle name="Comma 27 3 2 2 3 3" xfId="16905" xr:uid="{5526A0AA-7C6B-475A-9D6C-98CCECBF6FF6}"/>
    <cellStyle name="Comma 27 3 2 2 3 3 2" xfId="39229" xr:uid="{75DD19BA-EF93-42B9-A0EF-4B8E24C338F2}"/>
    <cellStyle name="Comma 27 3 2 2 3 4" xfId="16906" xr:uid="{9292E2FF-0112-4ABF-A53F-B8755740E7EE}"/>
    <cellStyle name="Comma 27 3 2 2 3 4 2" xfId="39230" xr:uid="{DA0947C3-E432-4048-AD49-FDC210F09E5D}"/>
    <cellStyle name="Comma 27 3 2 2 3 5" xfId="53246" xr:uid="{2709AE07-6CA3-4144-BB35-A133EF0179A3}"/>
    <cellStyle name="Comma 27 3 2 2 3 6" xfId="39227" xr:uid="{35B44BE8-C145-4DC8-8DD0-48D71A915FB0}"/>
    <cellStyle name="Comma 27 3 2 2 3 7" xfId="16903" xr:uid="{E1788D30-592D-43B4-8F61-2E72182992C8}"/>
    <cellStyle name="Comma 27 3 2 2 4" xfId="16907" xr:uid="{763C44F9-8DB2-44AE-A2C5-1439A8D2724C}"/>
    <cellStyle name="Comma 27 3 2 2 4 2" xfId="39231" xr:uid="{FCC5D90B-5777-40CF-B907-7141316FD4F6}"/>
    <cellStyle name="Comma 27 3 2 2 5" xfId="16908" xr:uid="{7889547A-3A4B-45EB-8BA6-40FD22985AD9}"/>
    <cellStyle name="Comma 27 3 2 2 5 2" xfId="39232" xr:uid="{66645C82-08A0-4518-9CAF-643A14BEA9CA}"/>
    <cellStyle name="Comma 27 3 2 2 6" xfId="51213" xr:uid="{E16F0F94-2F21-4B6C-93AF-7F25A6C68278}"/>
    <cellStyle name="Comma 27 3 2 2 7" xfId="39221" xr:uid="{4EE428A1-B114-4A1D-98FC-88A2E1C99FC8}"/>
    <cellStyle name="Comma 27 3 2 2 8" xfId="16897" xr:uid="{DF834F55-46F0-4502-B4D8-EC1B8454A2AE}"/>
    <cellStyle name="Comma 27 3 2 3" xfId="1615" xr:uid="{4196F2EB-3969-4728-9BF4-420F4F8440C1}"/>
    <cellStyle name="Comma 27 3 2 3 2" xfId="5227" xr:uid="{37FF44A4-1937-4411-AA75-A94B723BCFA0}"/>
    <cellStyle name="Comma 27 3 2 3 2 2" xfId="16911" xr:uid="{64E68C9F-2219-458D-ADF2-66FD87DD061C}"/>
    <cellStyle name="Comma 27 3 2 3 2 2 2" xfId="39235" xr:uid="{71689733-509C-4280-9401-19F6ED2D37A4}"/>
    <cellStyle name="Comma 27 3 2 3 2 3" xfId="16912" xr:uid="{40AB7062-400A-4568-98B1-0E90F159B03A}"/>
    <cellStyle name="Comma 27 3 2 3 2 3 2" xfId="39236" xr:uid="{5C40866C-5AA0-47A4-87A8-8EB53A0E11B8}"/>
    <cellStyle name="Comma 27 3 2 3 2 4" xfId="16913" xr:uid="{246D0BD4-51C3-4254-9103-E988823E6047}"/>
    <cellStyle name="Comma 27 3 2 3 2 4 2" xfId="39237" xr:uid="{15882C44-D6F0-4298-B30D-AC76384272B5}"/>
    <cellStyle name="Comma 27 3 2 3 2 5" xfId="16914" xr:uid="{F9E3670D-8382-47B2-AA6D-13996F4CCB3A}"/>
    <cellStyle name="Comma 27 3 2 3 2 5 2" xfId="39238" xr:uid="{9E12C9C5-E6DE-4009-A5C3-70B7BEB81E42}"/>
    <cellStyle name="Comma 27 3 2 3 2 6" xfId="55314" xr:uid="{A5BC805E-51F2-4123-A35B-619D1DAB9B15}"/>
    <cellStyle name="Comma 27 3 2 3 2 7" xfId="39234" xr:uid="{700B2867-466F-4925-87A5-9CF8FC5407C1}"/>
    <cellStyle name="Comma 27 3 2 3 2 8" xfId="16910" xr:uid="{D643B439-D173-479D-BE87-629603D6CC66}"/>
    <cellStyle name="Comma 27 3 2 3 3" xfId="2662" xr:uid="{1BD30514-E672-4310-BFEF-E881F620BA5D}"/>
    <cellStyle name="Comma 27 3 2 3 3 2" xfId="16916" xr:uid="{5E2420C3-2F46-44AB-8A5E-4BA153F72C99}"/>
    <cellStyle name="Comma 27 3 2 3 3 2 2" xfId="39240" xr:uid="{D4932F0B-D1C9-4BF8-803E-A825DA5FDEA9}"/>
    <cellStyle name="Comma 27 3 2 3 3 3" xfId="16917" xr:uid="{A8A6628C-AF2D-4416-9B7E-45719EEA5F95}"/>
    <cellStyle name="Comma 27 3 2 3 3 3 2" xfId="39241" xr:uid="{69636C08-AD71-4B55-8A84-05945F668954}"/>
    <cellStyle name="Comma 27 3 2 3 3 4" xfId="16918" xr:uid="{8383D220-D52B-4C85-B814-7D031189747A}"/>
    <cellStyle name="Comma 27 3 2 3 3 4 2" xfId="39242" xr:uid="{D387BA20-6395-4BBD-8CEE-E8F9D7E1B9B1}"/>
    <cellStyle name="Comma 27 3 2 3 3 5" xfId="52750" xr:uid="{F18E79EF-83DE-467E-BEA0-F9C335F1153F}"/>
    <cellStyle name="Comma 27 3 2 3 3 6" xfId="39239" xr:uid="{B42A2AB7-BAA0-4EB5-BB1A-4B43EBE7B5F0}"/>
    <cellStyle name="Comma 27 3 2 3 3 7" xfId="16915" xr:uid="{11439709-7DB6-41F4-A7F4-B9129D6CB1FC}"/>
    <cellStyle name="Comma 27 3 2 3 4" xfId="16919" xr:uid="{4E3DEDF9-801A-4B61-9975-2788D963D91B}"/>
    <cellStyle name="Comma 27 3 2 3 4 2" xfId="39243" xr:uid="{ACD294C4-147D-4F36-AE65-082223489D93}"/>
    <cellStyle name="Comma 27 3 2 3 5" xfId="16920" xr:uid="{242F807D-0EEF-4049-9D70-CDF2F0D45C5B}"/>
    <cellStyle name="Comma 27 3 2 3 5 2" xfId="39244" xr:uid="{90CEA8D6-BF5A-4CFA-95E4-895BB53AFEBC}"/>
    <cellStyle name="Comma 27 3 2 3 6" xfId="51707" xr:uid="{EFEEFDC5-A01C-4E54-9806-48C2359F61DE}"/>
    <cellStyle name="Comma 27 3 2 3 7" xfId="39233" xr:uid="{DF94B5B5-2C1E-452F-9762-52D310ED49E0}"/>
    <cellStyle name="Comma 27 3 2 3 8" xfId="16909" xr:uid="{01DD92DC-B178-438F-A83E-193CAE977406}"/>
    <cellStyle name="Comma 27 3 2 4" xfId="3654" xr:uid="{06B90F72-BD6C-432A-803B-F0A41989E833}"/>
    <cellStyle name="Comma 27 3 2 4 2" xfId="5595" xr:uid="{4888DBB0-E891-4426-B3DB-B0A52ADF0622}"/>
    <cellStyle name="Comma 27 3 2 4 2 2" xfId="16923" xr:uid="{A0386859-8E5D-44EE-9A7A-2D47E114ACA5}"/>
    <cellStyle name="Comma 27 3 2 4 2 2 2" xfId="39247" xr:uid="{BEB233E1-A718-4EAD-ACCC-5F63984264DB}"/>
    <cellStyle name="Comma 27 3 2 4 2 3" xfId="16924" xr:uid="{E537A215-6C6D-48EA-AFE7-B8D27FD51338}"/>
    <cellStyle name="Comma 27 3 2 4 2 3 2" xfId="39248" xr:uid="{5AA13910-D3E3-450F-8CB2-431A632003C5}"/>
    <cellStyle name="Comma 27 3 2 4 2 4" xfId="16925" xr:uid="{3104FEBD-AE2D-4C2E-9E23-6AED7E3D5A40}"/>
    <cellStyle name="Comma 27 3 2 4 2 4 2" xfId="39249" xr:uid="{780800E4-AE8F-4E36-87ED-B18333C17821}"/>
    <cellStyle name="Comma 27 3 2 4 2 5" xfId="16926" xr:uid="{36DEACED-113C-4C8E-BC06-6C88347B3C7A}"/>
    <cellStyle name="Comma 27 3 2 4 2 5 2" xfId="39250" xr:uid="{EAFB9712-66A9-4C13-9F80-794EB661D9BC}"/>
    <cellStyle name="Comma 27 3 2 4 2 6" xfId="55682" xr:uid="{17991262-539A-4D8C-AA44-AF1A35BE0082}"/>
    <cellStyle name="Comma 27 3 2 4 2 7" xfId="39246" xr:uid="{49D755C6-0141-4FAC-8E1E-B4F6F968DD62}"/>
    <cellStyle name="Comma 27 3 2 4 2 8" xfId="16922" xr:uid="{E458AC80-D98B-4939-BAA3-FA64E1CF6E62}"/>
    <cellStyle name="Comma 27 3 2 4 3" xfId="16927" xr:uid="{E76B5E1C-D8D0-4FF2-80C5-42EBD1639678}"/>
    <cellStyle name="Comma 27 3 2 4 3 2" xfId="39251" xr:uid="{6B40CF01-D58D-4827-9667-24D5CF1C933A}"/>
    <cellStyle name="Comma 27 3 2 4 4" xfId="16928" xr:uid="{BBACDE46-4FB7-4E82-B24B-64A5CDB3F5B0}"/>
    <cellStyle name="Comma 27 3 2 4 4 2" xfId="39252" xr:uid="{60A01ED6-E269-4099-8DA1-3D845232D403}"/>
    <cellStyle name="Comma 27 3 2 4 5" xfId="16929" xr:uid="{816A910B-C262-4A3E-B602-7BE8ECCC07B6}"/>
    <cellStyle name="Comma 27 3 2 4 5 2" xfId="39253" xr:uid="{2EFEDE0D-77D8-4F2B-ABDD-062B35045F9A}"/>
    <cellStyle name="Comma 27 3 2 4 6" xfId="16930" xr:uid="{3855FF19-1F10-4DAC-8CBF-176CFC32F34C}"/>
    <cellStyle name="Comma 27 3 2 4 6 2" xfId="39254" xr:uid="{8F9FE793-8C25-4669-8AED-7047802B711C}"/>
    <cellStyle name="Comma 27 3 2 4 7" xfId="53741" xr:uid="{90E7987D-050F-47A0-B29F-69A1B23B468C}"/>
    <cellStyle name="Comma 27 3 2 4 8" xfId="39245" xr:uid="{C210A545-BBE1-4B63-A2CF-DDAEAB4A9F6F}"/>
    <cellStyle name="Comma 27 3 2 4 9" xfId="16921" xr:uid="{DCAEF169-60A4-496D-873F-4881617AFC62}"/>
    <cellStyle name="Comma 27 3 2 5" xfId="4327" xr:uid="{A1DDA8E0-4977-47EE-BE68-8A3923F73A44}"/>
    <cellStyle name="Comma 27 3 2 5 2" xfId="16932" xr:uid="{8C0F4FDF-187B-4EFE-BC9C-9FDAEBE10B4B}"/>
    <cellStyle name="Comma 27 3 2 5 2 2" xfId="39256" xr:uid="{3FB0B011-68F3-4256-BC57-783F01A53328}"/>
    <cellStyle name="Comma 27 3 2 5 3" xfId="16933" xr:uid="{840CA9E1-FF97-49EB-B3A0-18924A3BC598}"/>
    <cellStyle name="Comma 27 3 2 5 3 2" xfId="39257" xr:uid="{0790C40F-B446-437D-90A9-C4DC172B0C35}"/>
    <cellStyle name="Comma 27 3 2 5 4" xfId="16934" xr:uid="{9A960811-C111-47A4-92BE-FCAFC8C136B7}"/>
    <cellStyle name="Comma 27 3 2 5 4 2" xfId="39258" xr:uid="{6F9865AE-579F-4C30-A737-FE87B520E588}"/>
    <cellStyle name="Comma 27 3 2 5 5" xfId="16935" xr:uid="{466DD004-0877-48C0-95A6-AAA736495A57}"/>
    <cellStyle name="Comma 27 3 2 5 5 2" xfId="39259" xr:uid="{2FD64F1F-8D89-445C-81C9-E04445B5CCB7}"/>
    <cellStyle name="Comma 27 3 2 5 6" xfId="54414" xr:uid="{7DE1FBEF-2902-4905-B2DF-6410092E6514}"/>
    <cellStyle name="Comma 27 3 2 5 7" xfId="39255" xr:uid="{1807CE57-31DF-472A-BBD6-F9D493C41D55}"/>
    <cellStyle name="Comma 27 3 2 5 8" xfId="16931" xr:uid="{033DBA45-B3D9-413F-83E2-060C13215B6F}"/>
    <cellStyle name="Comma 27 3 2 6" xfId="2141" xr:uid="{656A93EB-EF4F-49C7-8B18-81F6EAF1EDAA}"/>
    <cellStyle name="Comma 27 3 2 6 2" xfId="16937" xr:uid="{0EA0C00B-E648-4C56-9367-5F376F36A8C0}"/>
    <cellStyle name="Comma 27 3 2 6 2 2" xfId="39261" xr:uid="{5C6C65E2-8D15-43A6-9584-D330577D4335}"/>
    <cellStyle name="Comma 27 3 2 6 3" xfId="16938" xr:uid="{FD508CFA-419E-4728-966A-9E4B699F54C9}"/>
    <cellStyle name="Comma 27 3 2 6 3 2" xfId="39262" xr:uid="{4CC08C39-77B6-4032-B0A4-B56576DD8CBE}"/>
    <cellStyle name="Comma 27 3 2 6 4" xfId="16939" xr:uid="{A6025AF3-EA6F-4319-85CC-139B683164D1}"/>
    <cellStyle name="Comma 27 3 2 6 4 2" xfId="39263" xr:uid="{2CB409FB-FC29-4B59-B4B6-5BA54DD83003}"/>
    <cellStyle name="Comma 27 3 2 6 5" xfId="52230" xr:uid="{BF82683B-1247-455B-93B9-ECFDBA7BB7D1}"/>
    <cellStyle name="Comma 27 3 2 6 6" xfId="39260" xr:uid="{5C542B3A-B3FC-4763-A94D-0051864A4B44}"/>
    <cellStyle name="Comma 27 3 2 6 7" xfId="16936" xr:uid="{6561ABAE-4F8A-43D1-8FAE-AD9B38B3E3FD}"/>
    <cellStyle name="Comma 27 3 2 7" xfId="16940" xr:uid="{9358F5E4-40B7-4B3D-AE16-C7356128CB7C}"/>
    <cellStyle name="Comma 27 3 2 7 2" xfId="39264" xr:uid="{44807570-855F-49D5-9CE0-8D9DECF4BCBC}"/>
    <cellStyle name="Comma 27 3 2 8" xfId="16941" xr:uid="{23402F2B-F329-4CFF-B227-9E340AF4D86C}"/>
    <cellStyle name="Comma 27 3 2 8 2" xfId="39265" xr:uid="{FA1F995D-7935-4205-AE9F-6E6763D871F1}"/>
    <cellStyle name="Comma 27 3 2 9" xfId="50710" xr:uid="{11FFF14D-D5B7-44EE-8564-5BC6F9CFA790}"/>
    <cellStyle name="Comma 27 3 3" xfId="873" xr:uid="{1CCD3052-B430-4A3C-89AA-84424E35D15C}"/>
    <cellStyle name="Comma 27 3 3 2" xfId="4576" xr:uid="{73CD28C7-C820-4C6A-BCE3-8F19FD38FD10}"/>
    <cellStyle name="Comma 27 3 3 2 2" xfId="16944" xr:uid="{F4D57445-033B-4025-BF74-B2C25B663B08}"/>
    <cellStyle name="Comma 27 3 3 2 2 2" xfId="39268" xr:uid="{3BFAFD95-C76F-4ECE-9A53-422BA7241D9A}"/>
    <cellStyle name="Comma 27 3 3 2 3" xfId="16945" xr:uid="{D2908145-965C-4228-8203-3D1A6A29FFCC}"/>
    <cellStyle name="Comma 27 3 3 2 3 2" xfId="39269" xr:uid="{9ADDF2A2-87F4-456B-886D-1F0A2D66940A}"/>
    <cellStyle name="Comma 27 3 3 2 4" xfId="16946" xr:uid="{9984FEC6-44FE-4D7A-B8CE-51D4050D2B20}"/>
    <cellStyle name="Comma 27 3 3 2 4 2" xfId="39270" xr:uid="{956EE374-581C-4447-B330-A58DF9673A32}"/>
    <cellStyle name="Comma 27 3 3 2 5" xfId="16947" xr:uid="{A91BDA83-48CA-4B3E-8260-4019B0285E97}"/>
    <cellStyle name="Comma 27 3 3 2 5 2" xfId="39271" xr:uid="{7AD1734C-4AA9-47F4-9F4F-EADD5038DA1C}"/>
    <cellStyle name="Comma 27 3 3 2 6" xfId="54663" xr:uid="{B2DD0EF1-B881-4DD5-8B1B-A9DC9868AC3D}"/>
    <cellStyle name="Comma 27 3 3 2 7" xfId="39267" xr:uid="{8CA43151-7B58-4848-8121-BB4324C905F1}"/>
    <cellStyle name="Comma 27 3 3 2 8" xfId="16943" xr:uid="{6A428256-1916-4F1E-8416-C00F7C84BB63}"/>
    <cellStyle name="Comma 27 3 3 3" xfId="2911" xr:uid="{A7B50E4A-2D74-40BE-AA2B-CB8DA70DC9B3}"/>
    <cellStyle name="Comma 27 3 3 3 2" xfId="16949" xr:uid="{EEE6AC8E-3988-4875-B9AB-4A7316B736C7}"/>
    <cellStyle name="Comma 27 3 3 3 2 2" xfId="39273" xr:uid="{CF88BE5C-5768-4A65-844D-E337A41408CF}"/>
    <cellStyle name="Comma 27 3 3 3 3" xfId="16950" xr:uid="{C6EFB4A8-530B-4DC4-ACBC-E3C541420A20}"/>
    <cellStyle name="Comma 27 3 3 3 3 2" xfId="39274" xr:uid="{3FC3DCE9-CBDA-4D8C-8F46-222C4087F3A1}"/>
    <cellStyle name="Comma 27 3 3 3 4" xfId="16951" xr:uid="{49C5E861-888A-430B-905E-B277AD5D72AB}"/>
    <cellStyle name="Comma 27 3 3 3 4 2" xfId="39275" xr:uid="{D14AC1AB-01E3-4C70-B71C-95F776ED9BFA}"/>
    <cellStyle name="Comma 27 3 3 3 5" xfId="52998" xr:uid="{5605E7F3-D5A8-4B08-BD03-EECF48D30CD5}"/>
    <cellStyle name="Comma 27 3 3 3 6" xfId="39272" xr:uid="{CD6A0B1B-032E-4807-9013-0168A979895D}"/>
    <cellStyle name="Comma 27 3 3 3 7" xfId="16948" xr:uid="{3FB7B7F6-DEC2-41D8-9175-A238636CCF7C}"/>
    <cellStyle name="Comma 27 3 3 4" xfId="16952" xr:uid="{C4C52035-A1F0-4789-8CE2-7FDDC09F5E15}"/>
    <cellStyle name="Comma 27 3 3 4 2" xfId="39276" xr:uid="{1E1E4142-9D85-4633-A728-6A16F2DAB120}"/>
    <cellStyle name="Comma 27 3 3 5" xfId="16953" xr:uid="{6CF80DF0-EFC9-49F1-9605-9771C2D836DC}"/>
    <cellStyle name="Comma 27 3 3 5 2" xfId="39277" xr:uid="{38D76830-F149-4B0D-8F10-5C33A214A67C}"/>
    <cellStyle name="Comma 27 3 3 6" xfId="50965" xr:uid="{3BADF7D9-60BF-4D1B-9BE2-14DE55263EA8}"/>
    <cellStyle name="Comma 27 3 3 7" xfId="39266" xr:uid="{4AA7714D-CFB3-4C26-A2DD-1B5CF4A43A7B}"/>
    <cellStyle name="Comma 27 3 3 8" xfId="16942" xr:uid="{EE4346A3-5018-4E79-92F8-97B9173C7D05}"/>
    <cellStyle name="Comma 27 3 4" xfId="1368" xr:uid="{176943F6-7E7C-4C72-B701-BCDD57338A29}"/>
    <cellStyle name="Comma 27 3 4 2" xfId="5044" xr:uid="{09F1264C-70B6-48B4-82BC-2C4EC217AE19}"/>
    <cellStyle name="Comma 27 3 4 2 2" xfId="16956" xr:uid="{39C614BB-77AC-4153-BCCE-4FCE55CD7990}"/>
    <cellStyle name="Comma 27 3 4 2 2 2" xfId="39280" xr:uid="{801CC3CA-29AD-427D-8018-1385E7D06483}"/>
    <cellStyle name="Comma 27 3 4 2 3" xfId="16957" xr:uid="{1A6DEFFB-7967-4124-B005-B964DAB1E69C}"/>
    <cellStyle name="Comma 27 3 4 2 3 2" xfId="39281" xr:uid="{770EFF24-99A4-4E96-B983-1D8E1A091E72}"/>
    <cellStyle name="Comma 27 3 4 2 4" xfId="16958" xr:uid="{20EBE03F-0950-4C29-BD06-021B7327FF28}"/>
    <cellStyle name="Comma 27 3 4 2 4 2" xfId="39282" xr:uid="{56B71132-7761-433A-83A9-613249103BAB}"/>
    <cellStyle name="Comma 27 3 4 2 5" xfId="16959" xr:uid="{778FD97C-15AD-4B4D-AF63-278ECBD0F35B}"/>
    <cellStyle name="Comma 27 3 4 2 5 2" xfId="39283" xr:uid="{DABE6D9B-6C4A-4B8C-84C9-044E371A9F5D}"/>
    <cellStyle name="Comma 27 3 4 2 6" xfId="55131" xr:uid="{40CCAD51-B94E-401A-B3A4-0D9F6E17320C}"/>
    <cellStyle name="Comma 27 3 4 2 7" xfId="39279" xr:uid="{41FDE90C-DC47-4434-BCD7-0261C81006F2}"/>
    <cellStyle name="Comma 27 3 4 2 8" xfId="16955" xr:uid="{1160825A-E2B9-4403-9871-8BCDB9DC2B28}"/>
    <cellStyle name="Comma 27 3 4 3" xfId="2414" xr:uid="{84F1C008-76FA-4BFD-8538-10D39A873B70}"/>
    <cellStyle name="Comma 27 3 4 3 2" xfId="16961" xr:uid="{A0B0C13F-56B9-4111-A9B1-90AEEDCFA6A6}"/>
    <cellStyle name="Comma 27 3 4 3 2 2" xfId="39285" xr:uid="{E1750730-9F97-41DD-B676-BF9808459F99}"/>
    <cellStyle name="Comma 27 3 4 3 3" xfId="16962" xr:uid="{C53328AA-A5D3-43EE-AF95-632C1AC9059D}"/>
    <cellStyle name="Comma 27 3 4 3 3 2" xfId="39286" xr:uid="{481B6603-661A-4AF1-9BFA-D6828857D6F1}"/>
    <cellStyle name="Comma 27 3 4 3 4" xfId="16963" xr:uid="{27355E77-4F79-4724-BCBB-FEB6628CC806}"/>
    <cellStyle name="Comma 27 3 4 3 4 2" xfId="39287" xr:uid="{463CF670-4EC1-4776-B0A0-AB1947FCB7C2}"/>
    <cellStyle name="Comma 27 3 4 3 5" xfId="52502" xr:uid="{5C1DC8B8-329D-4AC0-A4FF-869564A825EA}"/>
    <cellStyle name="Comma 27 3 4 3 6" xfId="39284" xr:uid="{ACD819D3-62EA-4FD8-ADEB-413CD7D30B97}"/>
    <cellStyle name="Comma 27 3 4 3 7" xfId="16960" xr:uid="{85FD436D-FB2C-4387-B73A-E7F26897D99D}"/>
    <cellStyle name="Comma 27 3 4 4" xfId="16964" xr:uid="{F5FA0752-2916-45BC-9EE5-A7E35C7C7EF4}"/>
    <cellStyle name="Comma 27 3 4 4 2" xfId="39288" xr:uid="{5428EDFA-FCCB-472E-BF2F-BB0611E09EEF}"/>
    <cellStyle name="Comma 27 3 4 5" xfId="16965" xr:uid="{2F8D3B3C-D380-4F67-ADEE-737A7008A6E1}"/>
    <cellStyle name="Comma 27 3 4 5 2" xfId="39289" xr:uid="{D952025E-9C4B-4157-B282-B8368A75F595}"/>
    <cellStyle name="Comma 27 3 4 6" xfId="51460" xr:uid="{FF3F5B4B-6A03-4E60-9F9E-4BD29B700199}"/>
    <cellStyle name="Comma 27 3 4 7" xfId="39278" xr:uid="{594CFB59-3F68-419D-8C07-D879DD46E3C4}"/>
    <cellStyle name="Comma 27 3 4 8" xfId="16954" xr:uid="{78BAF857-9BC9-4FC7-841D-9FF3BA72CAFE}"/>
    <cellStyle name="Comma 27 3 5" xfId="3405" xr:uid="{FEDB3DEF-C1AB-4B3B-9ABE-CB1DB0C5EA40}"/>
    <cellStyle name="Comma 27 3 5 2" xfId="5411" xr:uid="{1E8851A6-2B3A-4B99-828C-7B9317C694F5}"/>
    <cellStyle name="Comma 27 3 5 2 2" xfId="16968" xr:uid="{C166F28A-6F2D-4AB6-852D-79F98933EC48}"/>
    <cellStyle name="Comma 27 3 5 2 2 2" xfId="39292" xr:uid="{A8AECACE-6E4D-47AA-821D-5F72FD5AAD40}"/>
    <cellStyle name="Comma 27 3 5 2 3" xfId="16969" xr:uid="{6B9C4278-A195-4175-B86B-26C3B52120C6}"/>
    <cellStyle name="Comma 27 3 5 2 3 2" xfId="39293" xr:uid="{7B442DB7-C756-4DEC-BB37-8D7388986122}"/>
    <cellStyle name="Comma 27 3 5 2 4" xfId="16970" xr:uid="{209C5A23-D03C-449C-BB69-E428009C47F9}"/>
    <cellStyle name="Comma 27 3 5 2 4 2" xfId="39294" xr:uid="{08D0A07C-F7C2-45BF-9A9A-4E55DEA20ECC}"/>
    <cellStyle name="Comma 27 3 5 2 5" xfId="16971" xr:uid="{C9D6EA67-BE76-4B3E-B751-DA90F774389F}"/>
    <cellStyle name="Comma 27 3 5 2 5 2" xfId="39295" xr:uid="{CE3CAFB9-F20E-4C85-966C-5B6980E36133}"/>
    <cellStyle name="Comma 27 3 5 2 6" xfId="55498" xr:uid="{7AA22C22-BF16-45CE-B8D2-9E2CF8499374}"/>
    <cellStyle name="Comma 27 3 5 2 7" xfId="39291" xr:uid="{D7FB91FF-2515-4928-96F1-7819C5FFD34A}"/>
    <cellStyle name="Comma 27 3 5 2 8" xfId="16967" xr:uid="{032020AE-06F6-4DF3-8087-839E4F5E1D87}"/>
    <cellStyle name="Comma 27 3 5 3" xfId="16972" xr:uid="{C168BAA7-6D0D-4DC4-A797-0B206C6F834F}"/>
    <cellStyle name="Comma 27 3 5 3 2" xfId="39296" xr:uid="{DF3FAC66-613F-4097-8B63-5606B7BD112C}"/>
    <cellStyle name="Comma 27 3 5 4" xfId="16973" xr:uid="{01D60A63-F9B3-4CF2-8032-4F05DEA7D14D}"/>
    <cellStyle name="Comma 27 3 5 4 2" xfId="39297" xr:uid="{0C7415E3-5A1D-49D2-B901-7F297B5D8770}"/>
    <cellStyle name="Comma 27 3 5 5" xfId="16974" xr:uid="{E9CB4743-3DAE-4357-8E6B-B8347C7024F0}"/>
    <cellStyle name="Comma 27 3 5 5 2" xfId="39298" xr:uid="{76B4E5E7-0C76-4AA8-A45A-CD4FAF13E9A2}"/>
    <cellStyle name="Comma 27 3 5 6" xfId="16975" xr:uid="{804FF6C6-BE1B-45F0-A427-31B58B2DAC1C}"/>
    <cellStyle name="Comma 27 3 5 6 2" xfId="39299" xr:uid="{EE4CF16F-D9B2-48B4-8DCC-ABB159F69173}"/>
    <cellStyle name="Comma 27 3 5 7" xfId="53492" xr:uid="{7016F949-A465-451B-903A-653DB3C57193}"/>
    <cellStyle name="Comma 27 3 5 8" xfId="39290" xr:uid="{B386DD7D-01D7-4AAE-9624-7E43928E04D9}"/>
    <cellStyle name="Comma 27 3 5 9" xfId="16966" xr:uid="{903F34BF-83E7-4649-8A0B-03574D2C5F91}"/>
    <cellStyle name="Comma 27 3 6" xfId="4043" xr:uid="{FD3FAF37-83C6-477D-8525-0E54D4C63009}"/>
    <cellStyle name="Comma 27 3 6 2" xfId="16977" xr:uid="{C823B089-DF86-49A7-9781-1C3BAE51143C}"/>
    <cellStyle name="Comma 27 3 6 2 2" xfId="39301" xr:uid="{DB65A877-853C-4E06-97C5-26C8B83D54DF}"/>
    <cellStyle name="Comma 27 3 6 3" xfId="16978" xr:uid="{4F25081A-63FA-4772-9750-C65BC1768C0F}"/>
    <cellStyle name="Comma 27 3 6 3 2" xfId="39302" xr:uid="{DE417899-FAB5-4248-9698-7BB9564D7AB2}"/>
    <cellStyle name="Comma 27 3 6 4" xfId="16979" xr:uid="{AB354F8B-7729-40C2-A547-4CE2EC7FF560}"/>
    <cellStyle name="Comma 27 3 6 4 2" xfId="39303" xr:uid="{34555B5E-424E-4AAD-BB79-266154660C0F}"/>
    <cellStyle name="Comma 27 3 6 5" xfId="16980" xr:uid="{DB23085D-64CA-4788-8183-53EB35D48AAE}"/>
    <cellStyle name="Comma 27 3 6 5 2" xfId="39304" xr:uid="{D79B7781-0E99-4AED-9CE0-05E9500791ED}"/>
    <cellStyle name="Comma 27 3 6 6" xfId="54130" xr:uid="{A79568C3-6A28-42F0-800D-CD5356F95ABD}"/>
    <cellStyle name="Comma 27 3 6 7" xfId="39300" xr:uid="{7F5036CB-83D9-4033-93BD-1EED6FEB0EB7}"/>
    <cellStyle name="Comma 27 3 6 8" xfId="16976" xr:uid="{BCA77414-8043-4099-A431-3CF5BE119BD1}"/>
    <cellStyle name="Comma 27 3 7" xfId="1894" xr:uid="{52B2D3A1-4AFF-4CC3-B313-5A1FF1141928}"/>
    <cellStyle name="Comma 27 3 7 2" xfId="16982" xr:uid="{AC7A7773-979F-4570-BC4B-C8FD553874EE}"/>
    <cellStyle name="Comma 27 3 7 2 2" xfId="39306" xr:uid="{99136F20-22DF-43CF-B081-09E9D12C99AA}"/>
    <cellStyle name="Comma 27 3 7 3" xfId="16983" xr:uid="{5081937A-131B-4AC9-B697-48026A10D8BC}"/>
    <cellStyle name="Comma 27 3 7 3 2" xfId="39307" xr:uid="{378EE810-BBDC-4ECE-9F64-19E37FBD379A}"/>
    <cellStyle name="Comma 27 3 7 4" xfId="16984" xr:uid="{765962CA-ADAA-4B80-9CD5-B304C80399E0}"/>
    <cellStyle name="Comma 27 3 7 4 2" xfId="39308" xr:uid="{461CFDF6-7685-464B-8405-85BB39A97F16}"/>
    <cellStyle name="Comma 27 3 7 5" xfId="51983" xr:uid="{299972A5-1CFA-4CA8-AFB1-84A588B1AA12}"/>
    <cellStyle name="Comma 27 3 7 6" xfId="39305" xr:uid="{AC2C96F9-1563-4A48-AA86-2F18AD6F6A46}"/>
    <cellStyle name="Comma 27 3 7 7" xfId="16981" xr:uid="{D91C2B0F-C72E-4711-8C61-862822C534AB}"/>
    <cellStyle name="Comma 27 3 8" xfId="16985" xr:uid="{04B90A8E-6E01-4953-BED8-E27096F1125F}"/>
    <cellStyle name="Comma 27 3 8 2" xfId="39309" xr:uid="{3BAAB0F2-8623-4377-BEC8-297256F17B1D}"/>
    <cellStyle name="Comma 27 3 9" xfId="16986" xr:uid="{83A6E930-9E76-4458-BC3B-880EE79C321F}"/>
    <cellStyle name="Comma 27 3 9 2" xfId="39310" xr:uid="{3008E7F5-BEDC-4F1C-B5C4-624794F4CD5E}"/>
    <cellStyle name="Comma 27 4" xfId="494" xr:uid="{4533CF47-477A-4C51-A9CD-4E5D6F5AC1EC}"/>
    <cellStyle name="Comma 27 4 10" xfId="39311" xr:uid="{0F272B42-8E0B-449C-8AE8-6997AEA1E94E}"/>
    <cellStyle name="Comma 27 4 11" xfId="16987" xr:uid="{BD78EB9D-75DC-41A4-A795-17A015F87707}"/>
    <cellStyle name="Comma 27 4 2" xfId="999" xr:uid="{E2EA9D1D-A04B-4495-85CA-FE50D5713464}"/>
    <cellStyle name="Comma 27 4 2 2" xfId="4702" xr:uid="{6A4EB923-C66D-460D-83D3-75355A129124}"/>
    <cellStyle name="Comma 27 4 2 2 2" xfId="16990" xr:uid="{F1D15C7E-B3F2-4127-9588-916613ED6FD2}"/>
    <cellStyle name="Comma 27 4 2 2 2 2" xfId="39314" xr:uid="{93614AEA-5C65-4A31-AE49-D8B82A444CDB}"/>
    <cellStyle name="Comma 27 4 2 2 3" xfId="16991" xr:uid="{27BC1665-CF65-451C-8A2C-787F120F3876}"/>
    <cellStyle name="Comma 27 4 2 2 3 2" xfId="39315" xr:uid="{B9698665-FF84-414D-8916-AFFBEC258A8D}"/>
    <cellStyle name="Comma 27 4 2 2 4" xfId="16992" xr:uid="{C81E9497-90A9-415C-846D-B880BD3B0D1F}"/>
    <cellStyle name="Comma 27 4 2 2 4 2" xfId="39316" xr:uid="{8B5ED256-A907-4F51-979A-6ED053FD8A43}"/>
    <cellStyle name="Comma 27 4 2 2 5" xfId="16993" xr:uid="{F4DF132C-0CB6-4311-AEE5-76D32F722B7F}"/>
    <cellStyle name="Comma 27 4 2 2 5 2" xfId="39317" xr:uid="{8C9CAD08-EED6-4A93-8C28-9C7E941F7F0B}"/>
    <cellStyle name="Comma 27 4 2 2 6" xfId="54789" xr:uid="{3824B2F3-9DD6-4678-8D1F-E78214F6739C}"/>
    <cellStyle name="Comma 27 4 2 2 7" xfId="39313" xr:uid="{E2F03D7A-5132-49B9-9A5E-DBA85CDCEF84}"/>
    <cellStyle name="Comma 27 4 2 2 8" xfId="16989" xr:uid="{A15E1AA0-3A66-4E9E-864A-09E3E4910E7B}"/>
    <cellStyle name="Comma 27 4 2 3" xfId="3037" xr:uid="{6AA182E1-C80D-43EE-899F-D8C01178F19C}"/>
    <cellStyle name="Comma 27 4 2 3 2" xfId="16995" xr:uid="{D71C7102-DA7C-4B1B-8656-4F2AE004A597}"/>
    <cellStyle name="Comma 27 4 2 3 2 2" xfId="39319" xr:uid="{87C5E37D-BCE2-4F96-A790-76F4031E83EE}"/>
    <cellStyle name="Comma 27 4 2 3 3" xfId="16996" xr:uid="{3A2D33FC-D556-43FC-90E2-B90F6621B57A}"/>
    <cellStyle name="Comma 27 4 2 3 3 2" xfId="39320" xr:uid="{B279F1E6-5FA6-4F91-A4CA-AA817446FC88}"/>
    <cellStyle name="Comma 27 4 2 3 4" xfId="16997" xr:uid="{D0C6E0A4-717D-4CE3-9CDF-53F0AC402C9B}"/>
    <cellStyle name="Comma 27 4 2 3 4 2" xfId="39321" xr:uid="{B86FB826-9994-43CA-A220-4E7BB55BDA33}"/>
    <cellStyle name="Comma 27 4 2 3 5" xfId="53124" xr:uid="{528511D6-755E-4CAD-B19C-063FD7E77D42}"/>
    <cellStyle name="Comma 27 4 2 3 6" xfId="39318" xr:uid="{7E7F70A5-DFB8-4D8C-A507-CEE4EB55A8C5}"/>
    <cellStyle name="Comma 27 4 2 3 7" xfId="16994" xr:uid="{9911CCFC-2F2C-47DF-84E8-407F90C34418}"/>
    <cellStyle name="Comma 27 4 2 4" xfId="16998" xr:uid="{F1FBEE96-8D7B-489F-A83D-CEFD70AA0E81}"/>
    <cellStyle name="Comma 27 4 2 4 2" xfId="39322" xr:uid="{84CCE0EB-63C0-4385-9AA7-5710EE1E08B2}"/>
    <cellStyle name="Comma 27 4 2 5" xfId="16999" xr:uid="{7678AF0F-7452-4B90-BDBD-8B4BDE3DEDBE}"/>
    <cellStyle name="Comma 27 4 2 5 2" xfId="39323" xr:uid="{B8D8C981-BA93-4793-B9F3-147913E5FE32}"/>
    <cellStyle name="Comma 27 4 2 6" xfId="51091" xr:uid="{F4F02C55-E9EE-4D4F-89B5-936650ACCCB8}"/>
    <cellStyle name="Comma 27 4 2 7" xfId="39312" xr:uid="{E1614C4F-730F-493D-805C-9CB18E2064C0}"/>
    <cellStyle name="Comma 27 4 2 8" xfId="16988" xr:uid="{FB1BB33C-94B2-49F7-8196-668F66EBF01E}"/>
    <cellStyle name="Comma 27 4 3" xfId="1493" xr:uid="{53E60BFD-B641-4ADE-A9BC-F75C4A54348C}"/>
    <cellStyle name="Comma 27 4 3 2" xfId="5135" xr:uid="{CC5269C6-FC4D-41BC-86A6-6717F8D0A266}"/>
    <cellStyle name="Comma 27 4 3 2 2" xfId="17002" xr:uid="{52EDD37E-0053-4927-B5F2-3C1D8DB1A26E}"/>
    <cellStyle name="Comma 27 4 3 2 2 2" xfId="39326" xr:uid="{F0C015DA-A3EA-4E1C-A7BC-25A87F5AE115}"/>
    <cellStyle name="Comma 27 4 3 2 3" xfId="17003" xr:uid="{452B620A-F126-4818-9015-7DF50867B13F}"/>
    <cellStyle name="Comma 27 4 3 2 3 2" xfId="39327" xr:uid="{EA575663-67DA-4366-AA7B-3475BFE0871B}"/>
    <cellStyle name="Comma 27 4 3 2 4" xfId="17004" xr:uid="{B134C2E5-89D2-4ECA-AB2E-56846A1E205A}"/>
    <cellStyle name="Comma 27 4 3 2 4 2" xfId="39328" xr:uid="{5D094F77-6F02-4573-9ED2-D8BCD818216C}"/>
    <cellStyle name="Comma 27 4 3 2 5" xfId="17005" xr:uid="{61AF5E42-BF9E-4973-A16C-8ACBECF38764}"/>
    <cellStyle name="Comma 27 4 3 2 5 2" xfId="39329" xr:uid="{177447BA-3BD4-4889-9F8A-0FFE49FAA267}"/>
    <cellStyle name="Comma 27 4 3 2 6" xfId="55222" xr:uid="{5CA63571-E20E-4ADD-9C97-7231191605A5}"/>
    <cellStyle name="Comma 27 4 3 2 7" xfId="39325" xr:uid="{6047AE70-2A99-415F-8C09-AA30F0FCD1FB}"/>
    <cellStyle name="Comma 27 4 3 2 8" xfId="17001" xr:uid="{ADD97663-6012-4108-BBD5-4A555421F09B}"/>
    <cellStyle name="Comma 27 4 3 3" xfId="2540" xr:uid="{2B994EA5-3CD2-4F79-AF70-46F6A28354D7}"/>
    <cellStyle name="Comma 27 4 3 3 2" xfId="17007" xr:uid="{EA22EE04-00AD-4E91-8AF9-320EFE6B26C0}"/>
    <cellStyle name="Comma 27 4 3 3 2 2" xfId="39331" xr:uid="{3D3BEFDE-2EE4-44ED-808A-18778355688A}"/>
    <cellStyle name="Comma 27 4 3 3 3" xfId="17008" xr:uid="{B36D2155-5AB9-4613-BCAB-AF6BDAB46374}"/>
    <cellStyle name="Comma 27 4 3 3 3 2" xfId="39332" xr:uid="{DA3270DC-B0A8-4FB0-95AE-CA6A47FC369C}"/>
    <cellStyle name="Comma 27 4 3 3 4" xfId="17009" xr:uid="{336199AC-0146-4FBE-BE72-733BEBE78B38}"/>
    <cellStyle name="Comma 27 4 3 3 4 2" xfId="39333" xr:uid="{88FC2596-DB53-4459-909D-C244A73DB0F2}"/>
    <cellStyle name="Comma 27 4 3 3 5" xfId="52628" xr:uid="{91B929FA-B877-401B-94C9-17FEE49D3A3B}"/>
    <cellStyle name="Comma 27 4 3 3 6" xfId="39330" xr:uid="{494D537B-7C49-4353-9092-25C400F13511}"/>
    <cellStyle name="Comma 27 4 3 3 7" xfId="17006" xr:uid="{4524491E-DF68-4250-BF8F-5FCE362402F0}"/>
    <cellStyle name="Comma 27 4 3 4" xfId="17010" xr:uid="{C4D045C9-2CC3-4569-B016-910918919848}"/>
    <cellStyle name="Comma 27 4 3 4 2" xfId="39334" xr:uid="{9E86E414-04D0-475C-910A-4174DC3DE8F5}"/>
    <cellStyle name="Comma 27 4 3 5" xfId="17011" xr:uid="{738B530A-082D-4D3B-8867-622FD186AB05}"/>
    <cellStyle name="Comma 27 4 3 5 2" xfId="39335" xr:uid="{33D5C362-BD56-42C0-99EB-D3E70EDB25EA}"/>
    <cellStyle name="Comma 27 4 3 6" xfId="51585" xr:uid="{98CBE6E8-6987-43D7-B7A5-5873F7735C60}"/>
    <cellStyle name="Comma 27 4 3 7" xfId="39324" xr:uid="{CC8EB875-A994-4F6B-A95E-B2F40CBE60B3}"/>
    <cellStyle name="Comma 27 4 3 8" xfId="17000" xr:uid="{CA8E32F9-0663-482A-A2E7-3334B51F83EC}"/>
    <cellStyle name="Comma 27 4 4" xfId="3532" xr:uid="{12DAE270-B8C5-49F3-9D32-36587515DFD8}"/>
    <cellStyle name="Comma 27 4 4 2" xfId="5503" xr:uid="{5AE182E3-A8E5-4D4F-A7A8-2510BACDBF58}"/>
    <cellStyle name="Comma 27 4 4 2 2" xfId="17014" xr:uid="{AD64AFC3-F242-4ADF-AD09-0E433518A005}"/>
    <cellStyle name="Comma 27 4 4 2 2 2" xfId="39338" xr:uid="{F0D6F7F4-4B59-4603-8328-C64D574A413F}"/>
    <cellStyle name="Comma 27 4 4 2 3" xfId="17015" xr:uid="{261C6EF1-13A4-4659-86A1-0F90DBDE3E6F}"/>
    <cellStyle name="Comma 27 4 4 2 3 2" xfId="39339" xr:uid="{BBA3A1EC-2BA8-42B4-8C83-43615B953E61}"/>
    <cellStyle name="Comma 27 4 4 2 4" xfId="17016" xr:uid="{BB4FDEF1-E1FC-45E1-B9A8-33B2F219915B}"/>
    <cellStyle name="Comma 27 4 4 2 4 2" xfId="39340" xr:uid="{2DF6C9EE-2FE7-4F36-9E03-B1EF5427FC7E}"/>
    <cellStyle name="Comma 27 4 4 2 5" xfId="17017" xr:uid="{34460A36-CDA0-47DC-A31F-429982F74F10}"/>
    <cellStyle name="Comma 27 4 4 2 5 2" xfId="39341" xr:uid="{DA5DF7CE-2EAC-44C5-A579-8E3EEDF08C68}"/>
    <cellStyle name="Comma 27 4 4 2 6" xfId="55590" xr:uid="{13AADAD0-B918-4050-A421-442CC6430A01}"/>
    <cellStyle name="Comma 27 4 4 2 7" xfId="39337" xr:uid="{9E44E44A-F1E1-48E2-8E51-ECCB9102C68A}"/>
    <cellStyle name="Comma 27 4 4 2 8" xfId="17013" xr:uid="{9A8E0A2E-9E89-43B6-A9E4-6EE0DB53493A}"/>
    <cellStyle name="Comma 27 4 4 3" xfId="17018" xr:uid="{6B067732-83D0-4961-91E4-4E652552AD1A}"/>
    <cellStyle name="Comma 27 4 4 3 2" xfId="39342" xr:uid="{0DE618AC-7976-446A-BD17-B827E8EB22BF}"/>
    <cellStyle name="Comma 27 4 4 4" xfId="17019" xr:uid="{0E322ED2-93F2-4319-9934-CF18217E2202}"/>
    <cellStyle name="Comma 27 4 4 4 2" xfId="39343" xr:uid="{F14A66B4-3CC3-4FBF-8856-A4363C4B4385}"/>
    <cellStyle name="Comma 27 4 4 5" xfId="17020" xr:uid="{FC21838A-288D-46B9-A522-DEF75FD65443}"/>
    <cellStyle name="Comma 27 4 4 5 2" xfId="39344" xr:uid="{60DFA25C-2D97-4B76-AF4F-292907D05DA1}"/>
    <cellStyle name="Comma 27 4 4 6" xfId="17021" xr:uid="{BAF9DF13-E513-4EA0-BF51-9BABB619D28E}"/>
    <cellStyle name="Comma 27 4 4 6 2" xfId="39345" xr:uid="{48E2E7BC-9BA0-4EF0-AAD0-4CA7C8F73FAC}"/>
    <cellStyle name="Comma 27 4 4 7" xfId="53619" xr:uid="{3BAFA166-177A-4FFE-9DAA-45D85C9AC862}"/>
    <cellStyle name="Comma 27 4 4 8" xfId="39336" xr:uid="{9EDBB144-E017-42AA-9A63-C349CFBE116C}"/>
    <cellStyle name="Comma 27 4 4 9" xfId="17012" xr:uid="{037A9B0D-A0F9-405C-B7DB-246E34696299}"/>
    <cellStyle name="Comma 27 4 5" xfId="4205" xr:uid="{96AB7A8E-2B91-41E3-B569-7D39D08BDB34}"/>
    <cellStyle name="Comma 27 4 5 2" xfId="17023" xr:uid="{0D5467A9-B369-4143-9828-CEBEB744A2B6}"/>
    <cellStyle name="Comma 27 4 5 2 2" xfId="39347" xr:uid="{A5552664-8700-45CF-8C98-6CE897500FD8}"/>
    <cellStyle name="Comma 27 4 5 3" xfId="17024" xr:uid="{5CF46290-83C8-48CE-996F-0450509E3461}"/>
    <cellStyle name="Comma 27 4 5 3 2" xfId="39348" xr:uid="{4E0408DF-F2D7-410E-9018-64C3C678073E}"/>
    <cellStyle name="Comma 27 4 5 4" xfId="17025" xr:uid="{432C45A5-F52A-4ABD-BCD7-E105D8909126}"/>
    <cellStyle name="Comma 27 4 5 4 2" xfId="39349" xr:uid="{ED30FCC4-B003-4D07-A5A9-F5CB963DB1D6}"/>
    <cellStyle name="Comma 27 4 5 5" xfId="17026" xr:uid="{0B10AF4E-7C09-4C9B-B701-096DC529DB82}"/>
    <cellStyle name="Comma 27 4 5 5 2" xfId="39350" xr:uid="{15604039-D20D-4105-BB7D-6A6AF1631C87}"/>
    <cellStyle name="Comma 27 4 5 6" xfId="54292" xr:uid="{C3CC39C3-BE6B-4CB5-819D-D7BD49E0BFD2}"/>
    <cellStyle name="Comma 27 4 5 7" xfId="39346" xr:uid="{E5059C02-3CAF-4EF9-8DB3-9021055832E0}"/>
    <cellStyle name="Comma 27 4 5 8" xfId="17022" xr:uid="{29FF71AD-786C-4F3C-B9DA-6C027C3B3D6F}"/>
    <cellStyle name="Comma 27 4 6" xfId="2019" xr:uid="{AA81628B-6185-44DE-9320-D2A34706D6B8}"/>
    <cellStyle name="Comma 27 4 6 2" xfId="17028" xr:uid="{EC062252-9373-46D1-BEFA-FC208D1EFAD1}"/>
    <cellStyle name="Comma 27 4 6 2 2" xfId="39352" xr:uid="{80827757-96DF-4744-80EF-5CFCE6AC7E07}"/>
    <cellStyle name="Comma 27 4 6 3" xfId="17029" xr:uid="{F575EF64-A267-471D-9BAF-847180520A9B}"/>
    <cellStyle name="Comma 27 4 6 3 2" xfId="39353" xr:uid="{BD7924A0-888D-4EC6-9EF5-0D640CEABCEE}"/>
    <cellStyle name="Comma 27 4 6 4" xfId="17030" xr:uid="{47C389C4-27B8-4391-9A80-DBDA8A94FBC1}"/>
    <cellStyle name="Comma 27 4 6 4 2" xfId="39354" xr:uid="{120316D8-1640-4775-A537-C8D8138DAB9B}"/>
    <cellStyle name="Comma 27 4 6 5" xfId="52108" xr:uid="{1D49F300-49F3-4D21-BCFF-618B9D0FB187}"/>
    <cellStyle name="Comma 27 4 6 6" xfId="39351" xr:uid="{89CA47D6-CA21-41C0-B3B6-CF68F33B9302}"/>
    <cellStyle name="Comma 27 4 6 7" xfId="17027" xr:uid="{58A1DBF3-EC73-4E6A-A54A-476C351BE6F3}"/>
    <cellStyle name="Comma 27 4 7" xfId="17031" xr:uid="{8FEF76CE-F756-46F3-96BB-891BB7779DD5}"/>
    <cellStyle name="Comma 27 4 7 2" xfId="39355" xr:uid="{9C5C7292-1FCB-4818-BC37-7D2A29F2CBA8}"/>
    <cellStyle name="Comma 27 4 8" xfId="17032" xr:uid="{EE2B7A0F-8F70-415C-8C9C-12F4A95396AB}"/>
    <cellStyle name="Comma 27 4 8 2" xfId="39356" xr:uid="{82956906-1338-4B4D-8132-56E121ACD905}"/>
    <cellStyle name="Comma 27 4 9" xfId="50588" xr:uid="{958B9008-4316-4D63-90B5-BAC692E80B83}"/>
    <cellStyle name="Comma 27 5" xfId="751" xr:uid="{454348B0-E665-452F-BE4D-764E6E6B709C}"/>
    <cellStyle name="Comma 27 5 2" xfId="4454" xr:uid="{0B693871-9194-46BA-9346-12BB563AF7E1}"/>
    <cellStyle name="Comma 27 5 2 2" xfId="17035" xr:uid="{43E9470E-8441-49FC-B451-A90F9B6E111F}"/>
    <cellStyle name="Comma 27 5 2 2 2" xfId="39359" xr:uid="{B2F19479-B5DA-43EA-A6C1-71C409F338F6}"/>
    <cellStyle name="Comma 27 5 2 3" xfId="17036" xr:uid="{EA0948AD-83ED-4C80-8FFC-A49E8DC1048E}"/>
    <cellStyle name="Comma 27 5 2 3 2" xfId="39360" xr:uid="{A362ECE0-328D-4858-9AAB-8D96E1F3806C}"/>
    <cellStyle name="Comma 27 5 2 4" xfId="17037" xr:uid="{038849D6-F0AD-4298-99F6-599764BFB78A}"/>
    <cellStyle name="Comma 27 5 2 4 2" xfId="39361" xr:uid="{ABFD5B99-685D-4431-9857-8C13C4FEA045}"/>
    <cellStyle name="Comma 27 5 2 5" xfId="17038" xr:uid="{080AD308-69E4-4CEF-8913-D20613B6BE2F}"/>
    <cellStyle name="Comma 27 5 2 5 2" xfId="39362" xr:uid="{6FEDB67C-D7CF-435E-9651-FCAB9C3E0DDB}"/>
    <cellStyle name="Comma 27 5 2 6" xfId="54541" xr:uid="{90002579-D1A1-4A91-8456-0FF16AB6551B}"/>
    <cellStyle name="Comma 27 5 2 7" xfId="39358" xr:uid="{D0AD7CE1-E0C0-4D94-8C8F-8E2A619BEF8C}"/>
    <cellStyle name="Comma 27 5 2 8" xfId="17034" xr:uid="{706D368B-82DA-443A-A647-D25B56A6B4F5}"/>
    <cellStyle name="Comma 27 5 3" xfId="2789" xr:uid="{A0BB820F-4E49-4565-88F2-1BA4A9EB9C7D}"/>
    <cellStyle name="Comma 27 5 3 2" xfId="17040" xr:uid="{774D0373-3294-4063-9485-FCB539473A20}"/>
    <cellStyle name="Comma 27 5 3 2 2" xfId="39364" xr:uid="{89654A87-ED1A-4D57-AAE2-132630EF213F}"/>
    <cellStyle name="Comma 27 5 3 3" xfId="17041" xr:uid="{7B9A194D-872F-4DEE-BE2A-0C9CD63A9B6B}"/>
    <cellStyle name="Comma 27 5 3 3 2" xfId="39365" xr:uid="{C6122264-61DE-4D12-944F-23DC56F80AE2}"/>
    <cellStyle name="Comma 27 5 3 4" xfId="17042" xr:uid="{43C0CEA2-F30B-4902-9445-6B80F52271D6}"/>
    <cellStyle name="Comma 27 5 3 4 2" xfId="39366" xr:uid="{17434959-CFAA-48D5-9B06-733D2562D25A}"/>
    <cellStyle name="Comma 27 5 3 5" xfId="52876" xr:uid="{AB99AFC1-1169-4E83-A012-F0A0DE9D8BDA}"/>
    <cellStyle name="Comma 27 5 3 6" xfId="39363" xr:uid="{E73D34D9-9441-4E70-A779-AFEE3B635F6E}"/>
    <cellStyle name="Comma 27 5 3 7" xfId="17039" xr:uid="{E45BFC18-ADC3-42C8-B19A-6233F021D523}"/>
    <cellStyle name="Comma 27 5 4" xfId="17043" xr:uid="{3AB63835-89D7-4E31-B36B-2B4D99AEEA62}"/>
    <cellStyle name="Comma 27 5 4 2" xfId="39367" xr:uid="{3B84011C-48A6-4874-AA50-8B36B2ED02C2}"/>
    <cellStyle name="Comma 27 5 5" xfId="17044" xr:uid="{46A279E5-65E2-4175-8195-917B7440EAE5}"/>
    <cellStyle name="Comma 27 5 5 2" xfId="39368" xr:uid="{B2DCBF0E-0B63-486A-8590-A7EF07595D02}"/>
    <cellStyle name="Comma 27 5 6" xfId="50843" xr:uid="{653A647D-AF46-4C1F-8DEE-CE623EA600FF}"/>
    <cellStyle name="Comma 27 5 7" xfId="39357" xr:uid="{FCD4D8A9-DAC9-4348-93D1-73B3E7DAE288}"/>
    <cellStyle name="Comma 27 5 8" xfId="17033" xr:uid="{CC6BA585-8D03-45E8-8D42-CC64D0B4251A}"/>
    <cellStyle name="Comma 27 6" xfId="1246" xr:uid="{D03B20F9-078D-4D5E-AD9A-DB0B703F5836}"/>
    <cellStyle name="Comma 27 6 2" xfId="4952" xr:uid="{C900ACAD-873F-42FC-BC51-BBAA11F4B249}"/>
    <cellStyle name="Comma 27 6 2 2" xfId="17047" xr:uid="{D1239CC7-895D-4CAB-8643-2681430A334C}"/>
    <cellStyle name="Comma 27 6 2 2 2" xfId="39371" xr:uid="{D54C05D2-094C-41F9-9331-B346366E92A1}"/>
    <cellStyle name="Comma 27 6 2 3" xfId="17048" xr:uid="{895AE2D0-710A-428D-BC21-96D71A97F893}"/>
    <cellStyle name="Comma 27 6 2 3 2" xfId="39372" xr:uid="{C11C28FA-ED53-47EC-AEA2-20B011BFD24D}"/>
    <cellStyle name="Comma 27 6 2 4" xfId="17049" xr:uid="{A932813A-9D4C-4A4F-8701-B28C526F835F}"/>
    <cellStyle name="Comma 27 6 2 4 2" xfId="39373" xr:uid="{38228F25-52BA-459B-A1E6-CEB933E532E1}"/>
    <cellStyle name="Comma 27 6 2 5" xfId="17050" xr:uid="{91E5B4F9-2331-43B1-AF29-30F3746B74C6}"/>
    <cellStyle name="Comma 27 6 2 5 2" xfId="39374" xr:uid="{FAF1465A-5326-4BE7-85DB-448DD915EBCE}"/>
    <cellStyle name="Comma 27 6 2 6" xfId="55039" xr:uid="{545767D8-32ED-464F-93BD-44037484DBA5}"/>
    <cellStyle name="Comma 27 6 2 7" xfId="39370" xr:uid="{A2F23BAE-4277-4BC4-9EA2-D4144609FC80}"/>
    <cellStyle name="Comma 27 6 2 8" xfId="17046" xr:uid="{61C32199-8919-411E-89E6-DCDD29952805}"/>
    <cellStyle name="Comma 27 6 3" xfId="2291" xr:uid="{661B08CB-02D7-451A-B478-1DC7615B2584}"/>
    <cellStyle name="Comma 27 6 3 2" xfId="17052" xr:uid="{BFB19F17-C08F-4CF4-B787-7856E34DB1B3}"/>
    <cellStyle name="Comma 27 6 3 2 2" xfId="39376" xr:uid="{3E7EF404-F60F-49F7-9E5D-9C2E717CCBD9}"/>
    <cellStyle name="Comma 27 6 3 3" xfId="17053" xr:uid="{5C0D5A30-4A25-4694-8632-5807CD8E6E7C}"/>
    <cellStyle name="Comma 27 6 3 3 2" xfId="39377" xr:uid="{B62B4832-9DFE-4BE3-BE18-AAAE52F520B9}"/>
    <cellStyle name="Comma 27 6 3 4" xfId="17054" xr:uid="{9E2B19DC-5569-4800-B660-773C91FFBE35}"/>
    <cellStyle name="Comma 27 6 3 4 2" xfId="39378" xr:uid="{7D8BE93E-30D9-4AB1-B827-5CFF0D39FC8E}"/>
    <cellStyle name="Comma 27 6 3 5" xfId="52379" xr:uid="{AFA966FC-84D9-4CCD-8BF1-DCF4FBF28535}"/>
    <cellStyle name="Comma 27 6 3 6" xfId="39375" xr:uid="{8EA2F2A5-3E02-4447-84F7-042340596843}"/>
    <cellStyle name="Comma 27 6 3 7" xfId="17051" xr:uid="{54A94B57-DA52-4E9C-A9C4-9B58E19769AD}"/>
    <cellStyle name="Comma 27 6 4" xfId="17055" xr:uid="{9A3203E6-F3CF-4E45-9305-AE5D73351BFA}"/>
    <cellStyle name="Comma 27 6 4 2" xfId="39379" xr:uid="{700A067C-A687-4402-8C72-D44A44D71B2E}"/>
    <cellStyle name="Comma 27 6 5" xfId="17056" xr:uid="{5388CA08-7B91-46B7-968F-2D42913E8213}"/>
    <cellStyle name="Comma 27 6 5 2" xfId="39380" xr:uid="{92169E8F-C6FB-47FC-A507-FD7E43710FF1}"/>
    <cellStyle name="Comma 27 6 6" xfId="51338" xr:uid="{743BAA48-AC87-4977-9AC9-772ACCF6E3E7}"/>
    <cellStyle name="Comma 27 6 7" xfId="39369" xr:uid="{26B7EA12-425C-4CAC-A310-1B730441691E}"/>
    <cellStyle name="Comma 27 6 8" xfId="17045" xr:uid="{62E73F9C-060D-4204-8E54-A8327601AC0C}"/>
    <cellStyle name="Comma 27 7" xfId="3283" xr:uid="{1F01F012-E793-45CF-9FC8-CC7002727E5D}"/>
    <cellStyle name="Comma 27 7 2" xfId="5319" xr:uid="{F5654E27-0E45-4B40-B808-B41C023CF0E8}"/>
    <cellStyle name="Comma 27 7 2 2" xfId="17059" xr:uid="{561B4D0B-874B-4D03-A41D-522F08896719}"/>
    <cellStyle name="Comma 27 7 2 2 2" xfId="39383" xr:uid="{41B0ED21-AC20-4BD4-92C5-859AE1BAA537}"/>
    <cellStyle name="Comma 27 7 2 3" xfId="17060" xr:uid="{1186D31D-3236-4F78-AEB6-E32B65C7374F}"/>
    <cellStyle name="Comma 27 7 2 3 2" xfId="39384" xr:uid="{961C6D9D-7EE1-4DC6-9AB1-C2DCE701CEC5}"/>
    <cellStyle name="Comma 27 7 2 4" xfId="17061" xr:uid="{DF77CDFC-01D4-46AB-95ED-E31E5CBC32FF}"/>
    <cellStyle name="Comma 27 7 2 4 2" xfId="39385" xr:uid="{1F39C332-04EB-4FFE-AC15-F083C0A44D00}"/>
    <cellStyle name="Comma 27 7 2 5" xfId="17062" xr:uid="{82ECA592-7470-46D6-AF52-7B7372FA3C10}"/>
    <cellStyle name="Comma 27 7 2 5 2" xfId="39386" xr:uid="{016EDADD-E895-4C04-8303-A4283881207A}"/>
    <cellStyle name="Comma 27 7 2 6" xfId="55406" xr:uid="{AAF73AB1-C694-44FC-9E57-61D9E1D1BF53}"/>
    <cellStyle name="Comma 27 7 2 7" xfId="39382" xr:uid="{B872B4C1-4BD0-4412-8205-1C48E7E9AF91}"/>
    <cellStyle name="Comma 27 7 2 8" xfId="17058" xr:uid="{D869A1EA-1A8D-4253-9D88-04E3A81FDE7E}"/>
    <cellStyle name="Comma 27 7 3" xfId="17063" xr:uid="{26EEA610-878B-47DF-B28F-28E306267D09}"/>
    <cellStyle name="Comma 27 7 3 2" xfId="39387" xr:uid="{19587AF5-BC2C-464A-BF28-B2769990D1D3}"/>
    <cellStyle name="Comma 27 7 4" xfId="17064" xr:uid="{A5F24F00-3468-416B-AF93-EDF0BD1CCF2B}"/>
    <cellStyle name="Comma 27 7 4 2" xfId="39388" xr:uid="{22FBC0DE-D902-4993-BD58-008173DAAD6C}"/>
    <cellStyle name="Comma 27 7 5" xfId="17065" xr:uid="{636AFF89-D814-48E3-ADA9-8C69FB4DC2EC}"/>
    <cellStyle name="Comma 27 7 5 2" xfId="39389" xr:uid="{AB31F0BE-FB5D-4B98-9F21-362817D8874D}"/>
    <cellStyle name="Comma 27 7 6" xfId="17066" xr:uid="{BB5F7576-4A22-4891-95DA-A78DFFD1214D}"/>
    <cellStyle name="Comma 27 7 6 2" xfId="39390" xr:uid="{DE3BA022-E2D5-4969-8580-1016E2B633AB}"/>
    <cellStyle name="Comma 27 7 7" xfId="53370" xr:uid="{B3FC9D6F-6A99-4D6F-A66B-1F009899DE92}"/>
    <cellStyle name="Comma 27 7 8" xfId="39381" xr:uid="{48A2BE77-B924-4E20-AC86-BF8309704696}"/>
    <cellStyle name="Comma 27 7 9" xfId="17057" xr:uid="{228F25F8-A597-429C-8567-CB2D98075635}"/>
    <cellStyle name="Comma 27 8" xfId="3858" xr:uid="{86825B1F-9D35-4514-84E9-D821BC12AE3F}"/>
    <cellStyle name="Comma 27 8 2" xfId="17068" xr:uid="{B9FD7358-1433-4550-81B5-D8F2AC187D22}"/>
    <cellStyle name="Comma 27 8 2 2" xfId="39392" xr:uid="{22481138-126A-485E-9975-9846ECF5FF9B}"/>
    <cellStyle name="Comma 27 8 3" xfId="17069" xr:uid="{C02380AE-F227-4941-8FBE-A9488401A115}"/>
    <cellStyle name="Comma 27 8 3 2" xfId="39393" xr:uid="{852DDB78-74CC-4E03-BEE0-9BD06E1921EE}"/>
    <cellStyle name="Comma 27 8 4" xfId="17070" xr:uid="{E6697815-EFAE-4BEC-84DA-CF8C5279195F}"/>
    <cellStyle name="Comma 27 8 4 2" xfId="39394" xr:uid="{FF326FC7-D2F0-4926-BD5A-F4385A646E9A}"/>
    <cellStyle name="Comma 27 8 5" xfId="17071" xr:uid="{2799ACAF-56B8-429A-A78F-FCB4CB38073E}"/>
    <cellStyle name="Comma 27 8 5 2" xfId="39395" xr:uid="{375B5CD8-24F1-447F-930D-8B212B5F2245}"/>
    <cellStyle name="Comma 27 8 6" xfId="53945" xr:uid="{5488E652-A536-4F06-AAE5-907E5CA61E6A}"/>
    <cellStyle name="Comma 27 8 7" xfId="39391" xr:uid="{E2FF8FDC-B7F4-4B6F-97AE-8BDDD8B0E6CA}"/>
    <cellStyle name="Comma 27 8 8" xfId="17067" xr:uid="{68FE5F84-1556-4223-ABF0-FD0ACE336B31}"/>
    <cellStyle name="Comma 27 9" xfId="1771" xr:uid="{3DDC1688-5653-41DF-9E75-F0BB83507C51}"/>
    <cellStyle name="Comma 27 9 2" xfId="17073" xr:uid="{F0D4CC5C-6A9B-4462-872D-0BB0D87DA9C5}"/>
    <cellStyle name="Comma 27 9 2 2" xfId="39397" xr:uid="{F6F20728-CB71-4240-B0FA-7B6A73A62F2E}"/>
    <cellStyle name="Comma 27 9 3" xfId="17074" xr:uid="{1E3A2673-69F8-456B-8933-AC924FF3CD29}"/>
    <cellStyle name="Comma 27 9 3 2" xfId="39398" xr:uid="{5F43A067-19C2-4CA3-BFEB-F9F978368D2E}"/>
    <cellStyle name="Comma 27 9 4" xfId="17075" xr:uid="{A47A0DEC-E726-47EB-90EE-4812F23F1BBC}"/>
    <cellStyle name="Comma 27 9 4 2" xfId="39399" xr:uid="{C1880467-8BCB-4439-B811-B7C8CBF6AEF5}"/>
    <cellStyle name="Comma 27 9 5" xfId="51860" xr:uid="{0851D889-E661-482F-9344-E351C48CBEA9}"/>
    <cellStyle name="Comma 27 9 6" xfId="39396" xr:uid="{B7473728-EA14-4987-8105-D38ED2106B00}"/>
    <cellStyle name="Comma 27 9 7" xfId="17072" xr:uid="{9EC7C19B-4647-45F6-8357-06EB16F2E0B7}"/>
    <cellStyle name="Comma 28" xfId="141" xr:uid="{A3961B91-B7B5-4D18-BE17-C85768746818}"/>
    <cellStyle name="Comma 28 10" xfId="17077" xr:uid="{F8373FDD-6718-4362-B2DD-2EC9B75E0B4A}"/>
    <cellStyle name="Comma 28 10 2" xfId="39401" xr:uid="{200FACA4-BA22-4D05-8BB4-7BD8A3D6D314}"/>
    <cellStyle name="Comma 28 11" xfId="17078" xr:uid="{6EA4302F-2D6D-4383-8EB2-57358FE65D75}"/>
    <cellStyle name="Comma 28 11 2" xfId="39402" xr:uid="{46BA189E-6834-4AE6-BAB2-3457C065DEFB}"/>
    <cellStyle name="Comma 28 12" xfId="50239" xr:uid="{C1FF0197-0E98-48DB-AA73-D44AF00222F5}"/>
    <cellStyle name="Comma 28 13" xfId="39400" xr:uid="{FA417994-FE4C-4A18-81F0-3DD2DA5BAB27}"/>
    <cellStyle name="Comma 28 14" xfId="17076" xr:uid="{E51F6533-84A3-4AD7-A7B1-70BE92BC024F}"/>
    <cellStyle name="Comma 28 2" xfId="246" xr:uid="{8191B0FE-EF70-45EF-9BA7-0575AB4A7374}"/>
    <cellStyle name="Comma 28 2 10" xfId="17080" xr:uid="{23737F81-792E-4105-8C78-C285838DAC6D}"/>
    <cellStyle name="Comma 28 2 10 2" xfId="39404" xr:uid="{0F55964C-72DD-4132-A1BE-EAEB87649339}"/>
    <cellStyle name="Comma 28 2 11" xfId="50342" xr:uid="{59EBAD7B-DF2B-4ED5-8581-153490024D01}"/>
    <cellStyle name="Comma 28 2 12" xfId="39403" xr:uid="{E421E05A-9D49-4FF4-BD8D-2C485637E165}"/>
    <cellStyle name="Comma 28 2 13" xfId="17079" xr:uid="{6B4CCED1-AD69-4597-99BF-018A73DA9907}"/>
    <cellStyle name="Comma 28 2 2" xfId="431" xr:uid="{73D2AB46-61C0-42D7-9D45-26068FC57146}"/>
    <cellStyle name="Comma 28 2 2 10" xfId="50527" xr:uid="{8089BEBF-6FA5-4D74-92E2-20740E822EDD}"/>
    <cellStyle name="Comma 28 2 2 11" xfId="39405" xr:uid="{593C12D1-E5F6-41F7-9AE3-6F5E5863CEFF}"/>
    <cellStyle name="Comma 28 2 2 12" xfId="17081" xr:uid="{4F2A8120-A63B-4C43-8D7C-F059D6FF7943}"/>
    <cellStyle name="Comma 28 2 2 2" xfId="688" xr:uid="{902DE778-1767-4F6B-A5B2-C5D8A117994C}"/>
    <cellStyle name="Comma 28 2 2 2 10" xfId="39406" xr:uid="{A12FAACD-539C-44B2-BE66-B1EC0AF3BE37}"/>
    <cellStyle name="Comma 28 2 2 2 11" xfId="17082" xr:uid="{BFCDDBB7-BB04-4888-A45A-06CBC13DC97E}"/>
    <cellStyle name="Comma 28 2 2 2 2" xfId="1193" xr:uid="{000256EF-836C-47AA-9502-DE853BE26897}"/>
    <cellStyle name="Comma 28 2 2 2 2 2" xfId="4896" xr:uid="{EC6CA9C8-BFBF-4BF5-8789-27533AB4EA71}"/>
    <cellStyle name="Comma 28 2 2 2 2 2 2" xfId="17085" xr:uid="{9FEB1F70-3DEC-437B-8817-5D2E68BBF52A}"/>
    <cellStyle name="Comma 28 2 2 2 2 2 2 2" xfId="39409" xr:uid="{52D42D2C-D41A-4393-94D9-3D92D23B7D48}"/>
    <cellStyle name="Comma 28 2 2 2 2 2 3" xfId="17086" xr:uid="{2090F486-0B27-4995-BAE6-7C9A4432CD4F}"/>
    <cellStyle name="Comma 28 2 2 2 2 2 3 2" xfId="39410" xr:uid="{285D5DC3-E639-45E5-8A96-C98BF13AC2BC}"/>
    <cellStyle name="Comma 28 2 2 2 2 2 4" xfId="17087" xr:uid="{8C871450-F3EE-49D7-AF33-08638052DD3E}"/>
    <cellStyle name="Comma 28 2 2 2 2 2 4 2" xfId="39411" xr:uid="{BFBD0E9A-6214-4855-B6DC-E97AC23B648E}"/>
    <cellStyle name="Comma 28 2 2 2 2 2 5" xfId="17088" xr:uid="{E32967D9-C2BC-4F38-8F0F-48B9082269EE}"/>
    <cellStyle name="Comma 28 2 2 2 2 2 5 2" xfId="39412" xr:uid="{AA4B8CCB-A4FC-4A6C-81BF-46AF113F0644}"/>
    <cellStyle name="Comma 28 2 2 2 2 2 6" xfId="54983" xr:uid="{46601741-E73B-4D58-B740-D1C926EBB8B0}"/>
    <cellStyle name="Comma 28 2 2 2 2 2 7" xfId="39408" xr:uid="{438847B3-53D3-4990-9690-CA0E74C5EC5A}"/>
    <cellStyle name="Comma 28 2 2 2 2 2 8" xfId="17084" xr:uid="{E77C1F5A-0DFF-4DC6-9920-F2D4E81730E4}"/>
    <cellStyle name="Comma 28 2 2 2 2 3" xfId="3231" xr:uid="{D66BD932-20A5-4CEA-9D8B-DF86C66A0255}"/>
    <cellStyle name="Comma 28 2 2 2 2 3 2" xfId="17090" xr:uid="{5705C8F8-23A0-41CF-A6C0-F85FF674D265}"/>
    <cellStyle name="Comma 28 2 2 2 2 3 2 2" xfId="39414" xr:uid="{3B4206FF-665B-49BB-9F6B-29ED3C3CC4CF}"/>
    <cellStyle name="Comma 28 2 2 2 2 3 3" xfId="17091" xr:uid="{2D657DAD-72ED-435A-8B43-DD15DBCBDE06}"/>
    <cellStyle name="Comma 28 2 2 2 2 3 3 2" xfId="39415" xr:uid="{08A6E26D-22EF-4217-916F-C7BB1CE8ED3B}"/>
    <cellStyle name="Comma 28 2 2 2 2 3 4" xfId="17092" xr:uid="{31993E0D-FFB6-4207-A1F8-A6DB3B95DCFC}"/>
    <cellStyle name="Comma 28 2 2 2 2 3 4 2" xfId="39416" xr:uid="{D652A707-7F00-469F-AF3C-BE1D2123CE4B}"/>
    <cellStyle name="Comma 28 2 2 2 2 3 5" xfId="53318" xr:uid="{EB4463EC-7CA6-4780-99F2-E03C138CD69B}"/>
    <cellStyle name="Comma 28 2 2 2 2 3 6" xfId="39413" xr:uid="{797EF86F-EDE5-4B05-B808-5DFF2D9D443B}"/>
    <cellStyle name="Comma 28 2 2 2 2 3 7" xfId="17089" xr:uid="{F18BA8B6-264B-4F22-9E62-96B1F5EAD1A9}"/>
    <cellStyle name="Comma 28 2 2 2 2 4" xfId="17093" xr:uid="{9BF28C14-FDA9-4BB1-97CA-4524C7531C44}"/>
    <cellStyle name="Comma 28 2 2 2 2 4 2" xfId="39417" xr:uid="{783D7679-AB88-4F98-A6E3-3D45ED3B9EF7}"/>
    <cellStyle name="Comma 28 2 2 2 2 5" xfId="17094" xr:uid="{AF33D575-65EE-4F87-AE16-6DA78A843BBF}"/>
    <cellStyle name="Comma 28 2 2 2 2 5 2" xfId="39418" xr:uid="{8EF73454-F08A-4532-BF87-AA62B31EBFAB}"/>
    <cellStyle name="Comma 28 2 2 2 2 6" xfId="51285" xr:uid="{6DE87E92-4736-4E10-836F-7B049628054A}"/>
    <cellStyle name="Comma 28 2 2 2 2 7" xfId="39407" xr:uid="{61A0BB5D-FE07-4752-804B-93253AF8128E}"/>
    <cellStyle name="Comma 28 2 2 2 2 8" xfId="17083" xr:uid="{B873CB03-1F65-4B68-BEA4-8D5F1981084D}"/>
    <cellStyle name="Comma 28 2 2 2 3" xfId="1687" xr:uid="{3FA0F067-B815-4406-8DDB-9404FE0A9A4E}"/>
    <cellStyle name="Comma 28 2 2 2 3 2" xfId="5274" xr:uid="{D2C2C1E3-9B17-4695-9E73-54000A96F794}"/>
    <cellStyle name="Comma 28 2 2 2 3 2 2" xfId="17097" xr:uid="{38ECF7F7-8EE1-4945-B615-B56A02C47B9C}"/>
    <cellStyle name="Comma 28 2 2 2 3 2 2 2" xfId="39421" xr:uid="{E042B8AB-0CAC-4BFC-BA84-6662F83EED72}"/>
    <cellStyle name="Comma 28 2 2 2 3 2 3" xfId="17098" xr:uid="{A28CA975-B108-464B-807D-5CABAF851412}"/>
    <cellStyle name="Comma 28 2 2 2 3 2 3 2" xfId="39422" xr:uid="{C1242829-748D-45D9-9708-673B2FAFE35A}"/>
    <cellStyle name="Comma 28 2 2 2 3 2 4" xfId="17099" xr:uid="{50122E11-8347-4F6C-9AE0-D1D4A35AC202}"/>
    <cellStyle name="Comma 28 2 2 2 3 2 4 2" xfId="39423" xr:uid="{1EDF29A9-D5A4-4932-92B7-31363A180C5B}"/>
    <cellStyle name="Comma 28 2 2 2 3 2 5" xfId="17100" xr:uid="{44F4A412-CACA-474B-8593-38EC616A20A5}"/>
    <cellStyle name="Comma 28 2 2 2 3 2 5 2" xfId="39424" xr:uid="{490BAD66-E1C1-49B7-95DA-9CDDECA451EB}"/>
    <cellStyle name="Comma 28 2 2 2 3 2 6" xfId="55361" xr:uid="{39C86875-50E9-4A9E-A970-19B753A891C4}"/>
    <cellStyle name="Comma 28 2 2 2 3 2 7" xfId="39420" xr:uid="{5B9FBC3D-F562-4E47-A22F-E1BF2152492D}"/>
    <cellStyle name="Comma 28 2 2 2 3 2 8" xfId="17096" xr:uid="{EEEB4D47-16B4-4989-B7E4-DFC9BDC6C749}"/>
    <cellStyle name="Comma 28 2 2 2 3 3" xfId="2734" xr:uid="{F9D83D6D-D66A-48C7-9C64-B74FB746D662}"/>
    <cellStyle name="Comma 28 2 2 2 3 3 2" xfId="17102" xr:uid="{8BCB2E1C-DB3A-492E-AAD6-C4DBE0370883}"/>
    <cellStyle name="Comma 28 2 2 2 3 3 2 2" xfId="39426" xr:uid="{2B32DAD9-C951-4CED-86BC-1F971E97DA66}"/>
    <cellStyle name="Comma 28 2 2 2 3 3 3" xfId="17103" xr:uid="{AC42DB7A-D9AF-45F7-B2B5-BCA748A9CAF0}"/>
    <cellStyle name="Comma 28 2 2 2 3 3 3 2" xfId="39427" xr:uid="{A29FCC48-198E-4E5B-ACF3-D43E1D1374B0}"/>
    <cellStyle name="Comma 28 2 2 2 3 3 4" xfId="17104" xr:uid="{ED510982-26BE-4762-9E9C-739CF7678282}"/>
    <cellStyle name="Comma 28 2 2 2 3 3 4 2" xfId="39428" xr:uid="{98A4B971-E63C-446B-BC98-87C3B7E361C7}"/>
    <cellStyle name="Comma 28 2 2 2 3 3 5" xfId="52822" xr:uid="{277C8CBD-BC80-4BB3-9A65-65E29CA14FC3}"/>
    <cellStyle name="Comma 28 2 2 2 3 3 6" xfId="39425" xr:uid="{B3510B1E-C206-46DF-BC3D-F345AAFC0143}"/>
    <cellStyle name="Comma 28 2 2 2 3 3 7" xfId="17101" xr:uid="{8A1702DA-F7CA-4F34-AA95-54259C68E0D7}"/>
    <cellStyle name="Comma 28 2 2 2 3 4" xfId="17105" xr:uid="{0EF896B4-865B-4C6C-8E3E-44933606BDDB}"/>
    <cellStyle name="Comma 28 2 2 2 3 4 2" xfId="39429" xr:uid="{3AD9657F-9089-4577-8D96-6384B52C40DF}"/>
    <cellStyle name="Comma 28 2 2 2 3 5" xfId="17106" xr:uid="{8384908D-B29C-42FD-8BC2-77393D9A297E}"/>
    <cellStyle name="Comma 28 2 2 2 3 5 2" xfId="39430" xr:uid="{1052925A-0ED3-405E-9DE8-B39B02E2A373}"/>
    <cellStyle name="Comma 28 2 2 2 3 6" xfId="51779" xr:uid="{0F901725-99A3-495E-BB59-C5231F0B0281}"/>
    <cellStyle name="Comma 28 2 2 2 3 7" xfId="39419" xr:uid="{9A85D201-E4E5-4E87-A652-8D3BDCDC25ED}"/>
    <cellStyle name="Comma 28 2 2 2 3 8" xfId="17095" xr:uid="{FDA4B0B8-7E49-4589-94EA-8EE6E1D012AD}"/>
    <cellStyle name="Comma 28 2 2 2 4" xfId="3726" xr:uid="{C8B9E7DC-EC3B-4E35-9854-844318EAE8D6}"/>
    <cellStyle name="Comma 28 2 2 2 4 2" xfId="5642" xr:uid="{49844E9D-B375-40EB-9D07-BAA8B39DE80F}"/>
    <cellStyle name="Comma 28 2 2 2 4 2 2" xfId="17109" xr:uid="{7F4F8225-CDB5-4267-B17F-4DAAEDCE0AA3}"/>
    <cellStyle name="Comma 28 2 2 2 4 2 2 2" xfId="39433" xr:uid="{1A014817-12C8-4E21-8776-3FCCCF908F2D}"/>
    <cellStyle name="Comma 28 2 2 2 4 2 3" xfId="17110" xr:uid="{A35C7BEF-C854-44AD-B938-C449B0E1FB44}"/>
    <cellStyle name="Comma 28 2 2 2 4 2 3 2" xfId="39434" xr:uid="{7944A294-645A-49B1-91E6-255068F968B7}"/>
    <cellStyle name="Comma 28 2 2 2 4 2 4" xfId="17111" xr:uid="{33D7AE46-0CB4-49F7-957F-0000EF913C91}"/>
    <cellStyle name="Comma 28 2 2 2 4 2 4 2" xfId="39435" xr:uid="{A2BDEC2A-56D1-4471-A93F-DFDABCCE1BD3}"/>
    <cellStyle name="Comma 28 2 2 2 4 2 5" xfId="17112" xr:uid="{E4A1A6CC-7F3A-49BC-A9FC-C12C95A46C79}"/>
    <cellStyle name="Comma 28 2 2 2 4 2 5 2" xfId="39436" xr:uid="{06DBFDA3-9548-4075-A784-0437090AD4F2}"/>
    <cellStyle name="Comma 28 2 2 2 4 2 6" xfId="55729" xr:uid="{961EA5A7-D79D-456B-ABB1-BB5268A80069}"/>
    <cellStyle name="Comma 28 2 2 2 4 2 7" xfId="39432" xr:uid="{8181174C-FBEE-4FD1-8B8A-935C948987B7}"/>
    <cellStyle name="Comma 28 2 2 2 4 2 8" xfId="17108" xr:uid="{0D279B51-1AE9-4819-A825-BE86045E412A}"/>
    <cellStyle name="Comma 28 2 2 2 4 3" xfId="17113" xr:uid="{7F422C9D-F037-43C6-A68F-F43F017F0460}"/>
    <cellStyle name="Comma 28 2 2 2 4 3 2" xfId="39437" xr:uid="{FE3FD0BC-1335-462E-9941-F2920041E612}"/>
    <cellStyle name="Comma 28 2 2 2 4 4" xfId="17114" xr:uid="{60BD471D-EECF-4AD2-8D00-E878E13F2CA2}"/>
    <cellStyle name="Comma 28 2 2 2 4 4 2" xfId="39438" xr:uid="{F7AEDDAA-98A3-4D33-8276-A40146E0A841}"/>
    <cellStyle name="Comma 28 2 2 2 4 5" xfId="17115" xr:uid="{5F2D2530-C9B8-4AD1-91E3-955A5BE03B34}"/>
    <cellStyle name="Comma 28 2 2 2 4 5 2" xfId="39439" xr:uid="{ADA711E2-739A-46FF-B616-6CF263D93F17}"/>
    <cellStyle name="Comma 28 2 2 2 4 6" xfId="17116" xr:uid="{EA53A912-98FE-4F1F-BE07-A884C1E714FB}"/>
    <cellStyle name="Comma 28 2 2 2 4 6 2" xfId="39440" xr:uid="{CC3B71A6-710C-4019-AC65-51223168794D}"/>
    <cellStyle name="Comma 28 2 2 2 4 7" xfId="53813" xr:uid="{390C3349-91F7-4B5C-A2E6-F404C33E7945}"/>
    <cellStyle name="Comma 28 2 2 2 4 8" xfId="39431" xr:uid="{2AF53972-CEF5-45FF-A1A4-24C12D243C6D}"/>
    <cellStyle name="Comma 28 2 2 2 4 9" xfId="17107" xr:uid="{CE0DDB74-1D62-46B3-935E-8DC95F02FFD3}"/>
    <cellStyle name="Comma 28 2 2 2 5" xfId="4399" xr:uid="{A35B263C-97B5-4384-A4D8-1624CCA42F50}"/>
    <cellStyle name="Comma 28 2 2 2 5 2" xfId="17118" xr:uid="{CDB3508C-53B5-401D-8870-2331F9F16FB1}"/>
    <cellStyle name="Comma 28 2 2 2 5 2 2" xfId="39442" xr:uid="{517FCD8E-89E5-4F30-9CB4-B29E74F57254}"/>
    <cellStyle name="Comma 28 2 2 2 5 3" xfId="17119" xr:uid="{4DD0DE3E-C169-43F3-A725-03CCFF89A93F}"/>
    <cellStyle name="Comma 28 2 2 2 5 3 2" xfId="39443" xr:uid="{6619F4E1-9FC6-4253-A1D1-1A9AFA340F8A}"/>
    <cellStyle name="Comma 28 2 2 2 5 4" xfId="17120" xr:uid="{B36BC039-229D-4EE0-B66F-337609D1F154}"/>
    <cellStyle name="Comma 28 2 2 2 5 4 2" xfId="39444" xr:uid="{319A1DB2-2DD7-42AC-895A-8EC85D165BA2}"/>
    <cellStyle name="Comma 28 2 2 2 5 5" xfId="17121" xr:uid="{8536F4DC-48A1-474F-9409-47B2EF19D02E}"/>
    <cellStyle name="Comma 28 2 2 2 5 5 2" xfId="39445" xr:uid="{7B055FDB-AECD-478F-8E8E-688AE8F8626B}"/>
    <cellStyle name="Comma 28 2 2 2 5 6" xfId="54486" xr:uid="{A24D604F-1933-4966-BE95-BC2525C85D3E}"/>
    <cellStyle name="Comma 28 2 2 2 5 7" xfId="39441" xr:uid="{37CCA776-BD07-4069-AB5D-4DD8635F4048}"/>
    <cellStyle name="Comma 28 2 2 2 5 8" xfId="17117" xr:uid="{92D629C4-172C-4D19-9F65-D95DFE6FCEA5}"/>
    <cellStyle name="Comma 28 2 2 2 6" xfId="2213" xr:uid="{B5C3DA81-BFFD-422A-96AF-A226CA86191F}"/>
    <cellStyle name="Comma 28 2 2 2 6 2" xfId="17123" xr:uid="{461EC54D-8147-4924-BE01-C227743C91EC}"/>
    <cellStyle name="Comma 28 2 2 2 6 2 2" xfId="39447" xr:uid="{B6400647-3302-420E-B7EE-2A3D30F238E9}"/>
    <cellStyle name="Comma 28 2 2 2 6 3" xfId="17124" xr:uid="{66BD0F5B-5892-4617-8A59-35EAC1FB027C}"/>
    <cellStyle name="Comma 28 2 2 2 6 3 2" xfId="39448" xr:uid="{20173580-6FB3-4DF2-AC97-3D3A632A6222}"/>
    <cellStyle name="Comma 28 2 2 2 6 4" xfId="17125" xr:uid="{BCB7DDF4-913C-4D2F-9FBA-82CF7C644D1D}"/>
    <cellStyle name="Comma 28 2 2 2 6 4 2" xfId="39449" xr:uid="{BD0098F4-A989-4B6F-B934-3CA487DF0227}"/>
    <cellStyle name="Comma 28 2 2 2 6 5" xfId="52302" xr:uid="{D36D67D4-D02F-44D1-8146-ECAE998E0CB0}"/>
    <cellStyle name="Comma 28 2 2 2 6 6" xfId="39446" xr:uid="{C6986282-0C35-4621-A9C9-2EB27B4A700A}"/>
    <cellStyle name="Comma 28 2 2 2 6 7" xfId="17122" xr:uid="{52C0200E-3CD9-4E97-8164-2B114D28F11A}"/>
    <cellStyle name="Comma 28 2 2 2 7" xfId="17126" xr:uid="{D483B01F-649B-417C-8A8D-E8E92EBCE188}"/>
    <cellStyle name="Comma 28 2 2 2 7 2" xfId="39450" xr:uid="{17CA4705-23F9-4A81-84D3-836EFAC9968A}"/>
    <cellStyle name="Comma 28 2 2 2 8" xfId="17127" xr:uid="{6B9982A5-E356-49F8-9D12-5BA31F488000}"/>
    <cellStyle name="Comma 28 2 2 2 8 2" xfId="39451" xr:uid="{98B59C04-E43F-48A4-B860-E8327116FAD2}"/>
    <cellStyle name="Comma 28 2 2 2 9" xfId="50782" xr:uid="{9D92F60C-C072-4CAC-BDEE-389AC6A17378}"/>
    <cellStyle name="Comma 28 2 2 3" xfId="945" xr:uid="{48A5F312-925E-4F1F-A905-4BE4F6A0F346}"/>
    <cellStyle name="Comma 28 2 2 3 2" xfId="4648" xr:uid="{3C52196D-2F92-4218-A57E-99DF8C294A2D}"/>
    <cellStyle name="Comma 28 2 2 3 2 2" xfId="17130" xr:uid="{D4208FB2-EAA6-492E-8E4F-0D3D8D84E2EF}"/>
    <cellStyle name="Comma 28 2 2 3 2 2 2" xfId="39454" xr:uid="{3C7ACF78-C501-4E82-9AB6-61A1B12CD481}"/>
    <cellStyle name="Comma 28 2 2 3 2 3" xfId="17131" xr:uid="{82E1D4AB-2478-49E8-BE64-636F71AAC1CE}"/>
    <cellStyle name="Comma 28 2 2 3 2 3 2" xfId="39455" xr:uid="{2D0E6451-FDCC-4F5F-9C18-07F8ACE3FED8}"/>
    <cellStyle name="Comma 28 2 2 3 2 4" xfId="17132" xr:uid="{C19F4BD8-29AF-4C0F-9843-DA408769555A}"/>
    <cellStyle name="Comma 28 2 2 3 2 4 2" xfId="39456" xr:uid="{596FE5BA-599E-42BD-9BD0-ED8DB1918442}"/>
    <cellStyle name="Comma 28 2 2 3 2 5" xfId="17133" xr:uid="{4FB9336A-CAB1-42D2-BE27-BDD62B6A2C09}"/>
    <cellStyle name="Comma 28 2 2 3 2 5 2" xfId="39457" xr:uid="{718E6E36-F989-4A08-AC91-7DC259E1D650}"/>
    <cellStyle name="Comma 28 2 2 3 2 6" xfId="54735" xr:uid="{FD1032BE-F250-49F2-89E9-0A149EB6F764}"/>
    <cellStyle name="Comma 28 2 2 3 2 7" xfId="39453" xr:uid="{7664E391-F8FF-47F6-9619-6BBD4DC683C8}"/>
    <cellStyle name="Comma 28 2 2 3 2 8" xfId="17129" xr:uid="{80CE8EC0-C5E4-400A-84A5-3A9F1841F4A6}"/>
    <cellStyle name="Comma 28 2 2 3 3" xfId="2983" xr:uid="{E8226E90-E941-498F-9FAC-15BD52E4DE39}"/>
    <cellStyle name="Comma 28 2 2 3 3 2" xfId="17135" xr:uid="{CF278F33-2B9D-4B84-8418-DD9F7D51C687}"/>
    <cellStyle name="Comma 28 2 2 3 3 2 2" xfId="39459" xr:uid="{A25E4F34-935C-4AA1-B400-1C84269F7658}"/>
    <cellStyle name="Comma 28 2 2 3 3 3" xfId="17136" xr:uid="{8813596F-E048-4FC3-B24E-5CDD5C2C2C9D}"/>
    <cellStyle name="Comma 28 2 2 3 3 3 2" xfId="39460" xr:uid="{2CC449D6-A97A-4ECD-BA21-093E3689A7C9}"/>
    <cellStyle name="Comma 28 2 2 3 3 4" xfId="17137" xr:uid="{663640DD-44EB-43BA-A91B-1B92124484F5}"/>
    <cellStyle name="Comma 28 2 2 3 3 4 2" xfId="39461" xr:uid="{3008EE45-5A0D-47E1-82F2-30F9D6205724}"/>
    <cellStyle name="Comma 28 2 2 3 3 5" xfId="53070" xr:uid="{FC720A7E-1F3F-4222-8361-4E213598A612}"/>
    <cellStyle name="Comma 28 2 2 3 3 6" xfId="39458" xr:uid="{A1693249-18DA-4F6F-A012-C9659D742035}"/>
    <cellStyle name="Comma 28 2 2 3 3 7" xfId="17134" xr:uid="{EF335203-AC70-4EC4-AED6-00BFC06318DC}"/>
    <cellStyle name="Comma 28 2 2 3 4" xfId="17138" xr:uid="{E4723550-AD9B-4E1D-BE12-9A261092EBFC}"/>
    <cellStyle name="Comma 28 2 2 3 4 2" xfId="39462" xr:uid="{216E0A53-11F3-48E8-9096-F34D4293FFAC}"/>
    <cellStyle name="Comma 28 2 2 3 5" xfId="17139" xr:uid="{97E9A34A-B414-4D33-A8F2-829113B427EB}"/>
    <cellStyle name="Comma 28 2 2 3 5 2" xfId="39463" xr:uid="{CFCF8018-4DEE-4F65-B091-2ED0A83F36F8}"/>
    <cellStyle name="Comma 28 2 2 3 6" xfId="51037" xr:uid="{AE96E381-0E2B-40EF-9B06-11DAE4273191}"/>
    <cellStyle name="Comma 28 2 2 3 7" xfId="39452" xr:uid="{40DF7FED-C4A3-4682-BAEA-1A1CE3D143E4}"/>
    <cellStyle name="Comma 28 2 2 3 8" xfId="17128" xr:uid="{C3EC8E07-2D56-4C0B-89C3-F5416777606B}"/>
    <cellStyle name="Comma 28 2 2 4" xfId="1440" xr:uid="{8E2129CB-E1AD-4F9B-9AD8-7B88D10D4D9B}"/>
    <cellStyle name="Comma 28 2 2 4 2" xfId="5090" xr:uid="{A749587D-D04E-4243-9D60-293C94779406}"/>
    <cellStyle name="Comma 28 2 2 4 2 2" xfId="17142" xr:uid="{E9809777-6EAF-480A-A676-D5D38E2FE0CA}"/>
    <cellStyle name="Comma 28 2 2 4 2 2 2" xfId="39466" xr:uid="{3E09393E-BD20-4318-BAF6-9D68746DC874}"/>
    <cellStyle name="Comma 28 2 2 4 2 3" xfId="17143" xr:uid="{F249B04F-9D9E-42C5-A2EA-F411A6F76BAD}"/>
    <cellStyle name="Comma 28 2 2 4 2 3 2" xfId="39467" xr:uid="{36E9874D-59AB-4DAB-B03E-16FCF5B2A900}"/>
    <cellStyle name="Comma 28 2 2 4 2 4" xfId="17144" xr:uid="{086638E9-003E-435D-86AA-CD7C40CB906C}"/>
    <cellStyle name="Comma 28 2 2 4 2 4 2" xfId="39468" xr:uid="{7934C609-4C82-482F-B181-84503400BC78}"/>
    <cellStyle name="Comma 28 2 2 4 2 5" xfId="17145" xr:uid="{525E796F-3CE1-4E8F-A2BF-467E9F48D538}"/>
    <cellStyle name="Comma 28 2 2 4 2 5 2" xfId="39469" xr:uid="{4DB6407D-F21A-4C4C-A9E1-0CD1868F060C}"/>
    <cellStyle name="Comma 28 2 2 4 2 6" xfId="55177" xr:uid="{2B939CFA-AC5D-4829-8282-8556E128D64C}"/>
    <cellStyle name="Comma 28 2 2 4 2 7" xfId="39465" xr:uid="{7CBF1687-FC3A-41F5-BC2D-EFCDDE8D8016}"/>
    <cellStyle name="Comma 28 2 2 4 2 8" xfId="17141" xr:uid="{11EED2AB-AC68-461E-B7B9-7736D9A10526}"/>
    <cellStyle name="Comma 28 2 2 4 3" xfId="2486" xr:uid="{1691DB5D-580F-404D-A599-66A9A31261C0}"/>
    <cellStyle name="Comma 28 2 2 4 3 2" xfId="17147" xr:uid="{636927A8-4086-4715-B6EF-A8BEF70C8F25}"/>
    <cellStyle name="Comma 28 2 2 4 3 2 2" xfId="39471" xr:uid="{76EEE52D-ABDC-4B23-8951-10E233477B9D}"/>
    <cellStyle name="Comma 28 2 2 4 3 3" xfId="17148" xr:uid="{7C0270BD-E9A2-47C7-A2A7-B17D8CBF1E7A}"/>
    <cellStyle name="Comma 28 2 2 4 3 3 2" xfId="39472" xr:uid="{1860C42B-3898-46CF-9E76-CF83083E3DE8}"/>
    <cellStyle name="Comma 28 2 2 4 3 4" xfId="17149" xr:uid="{90F49C4F-32DC-47CA-A1C7-A72746A19893}"/>
    <cellStyle name="Comma 28 2 2 4 3 4 2" xfId="39473" xr:uid="{DFAEE14B-B514-4C2D-84DD-3921314E31B9}"/>
    <cellStyle name="Comma 28 2 2 4 3 5" xfId="52574" xr:uid="{BC6D3E41-63A2-4EE4-86F4-74A6968FB7E7}"/>
    <cellStyle name="Comma 28 2 2 4 3 6" xfId="39470" xr:uid="{95073D86-BD1F-4A13-81C0-C42D97441BAC}"/>
    <cellStyle name="Comma 28 2 2 4 3 7" xfId="17146" xr:uid="{8C266F9E-3E0B-430A-8889-A93FC75EF3D8}"/>
    <cellStyle name="Comma 28 2 2 4 4" xfId="17150" xr:uid="{8048DC64-3480-465A-84A4-B871A71E2EB8}"/>
    <cellStyle name="Comma 28 2 2 4 4 2" xfId="39474" xr:uid="{4AAA1107-AD8C-44D4-BCB0-C8414BCAFDF4}"/>
    <cellStyle name="Comma 28 2 2 4 5" xfId="17151" xr:uid="{F3573134-5CEA-4AC1-A93D-13C8CB1298DF}"/>
    <cellStyle name="Comma 28 2 2 4 5 2" xfId="39475" xr:uid="{8A3AC182-021F-4584-9D77-BB45AFDA02F7}"/>
    <cellStyle name="Comma 28 2 2 4 6" xfId="51532" xr:uid="{9E8580CC-0F5D-4B49-9A53-526434C81CBF}"/>
    <cellStyle name="Comma 28 2 2 4 7" xfId="39464" xr:uid="{98DC4D19-B4F1-41C9-98B8-F39415F11750}"/>
    <cellStyle name="Comma 28 2 2 4 8" xfId="17140" xr:uid="{B7061378-6B8F-45CE-8603-CDA655D4BE2E}"/>
    <cellStyle name="Comma 28 2 2 5" xfId="3478" xr:uid="{69538FB8-81AC-447C-AC0F-2D68DC5B5821}"/>
    <cellStyle name="Comma 28 2 2 5 2" xfId="5458" xr:uid="{38C693E2-DD1E-4ECD-8806-07EDED78E59E}"/>
    <cellStyle name="Comma 28 2 2 5 2 2" xfId="17154" xr:uid="{7591C63E-B301-424F-A614-126F4271965C}"/>
    <cellStyle name="Comma 28 2 2 5 2 2 2" xfId="39478" xr:uid="{AEE6DFF3-7B70-41C8-B17D-3E3ED3C23B03}"/>
    <cellStyle name="Comma 28 2 2 5 2 3" xfId="17155" xr:uid="{454390C1-8A41-4114-BF65-657ACFF54BE0}"/>
    <cellStyle name="Comma 28 2 2 5 2 3 2" xfId="39479" xr:uid="{EE6EAB9D-E2DA-48CA-AC2B-90DE1113F4EF}"/>
    <cellStyle name="Comma 28 2 2 5 2 4" xfId="17156" xr:uid="{C7515248-6086-4BF8-92FD-04A12F8DADAB}"/>
    <cellStyle name="Comma 28 2 2 5 2 4 2" xfId="39480" xr:uid="{67C13263-9D38-4FFF-8455-88796E1E4C51}"/>
    <cellStyle name="Comma 28 2 2 5 2 5" xfId="17157" xr:uid="{A3561775-17B6-447D-8F1F-1FE445508767}"/>
    <cellStyle name="Comma 28 2 2 5 2 5 2" xfId="39481" xr:uid="{B31573DA-01A4-4CB5-A8E6-84916D1D8F02}"/>
    <cellStyle name="Comma 28 2 2 5 2 6" xfId="55545" xr:uid="{7C13CA4D-5395-4E1E-9B69-BB9416DB2946}"/>
    <cellStyle name="Comma 28 2 2 5 2 7" xfId="39477" xr:uid="{F4228256-6280-4387-B6C3-F3F85A8B51FB}"/>
    <cellStyle name="Comma 28 2 2 5 2 8" xfId="17153" xr:uid="{7688F5EA-F70F-4815-9ABD-56BFDB8A0A98}"/>
    <cellStyle name="Comma 28 2 2 5 3" xfId="17158" xr:uid="{E81637C2-6580-476B-A89C-574EBFC09746}"/>
    <cellStyle name="Comma 28 2 2 5 3 2" xfId="39482" xr:uid="{77B68A3F-5399-4BB7-BFA6-FD17DAD31CD6}"/>
    <cellStyle name="Comma 28 2 2 5 4" xfId="17159" xr:uid="{8845D04C-4868-4BC8-8283-1E0CE371320C}"/>
    <cellStyle name="Comma 28 2 2 5 4 2" xfId="39483" xr:uid="{11243527-593B-40DE-B689-F383D21D63E7}"/>
    <cellStyle name="Comma 28 2 2 5 5" xfId="17160" xr:uid="{AAF04F57-2048-432B-8BA5-EDF78AF0F155}"/>
    <cellStyle name="Comma 28 2 2 5 5 2" xfId="39484" xr:uid="{9EED4044-75AD-4A32-896C-BA88FC22BE8F}"/>
    <cellStyle name="Comma 28 2 2 5 6" xfId="17161" xr:uid="{0B596548-82CE-4C7A-8530-7E5EC90512F1}"/>
    <cellStyle name="Comma 28 2 2 5 6 2" xfId="39485" xr:uid="{C71ADC0C-4B52-4F23-8311-28DEDD483092}"/>
    <cellStyle name="Comma 28 2 2 5 7" xfId="53565" xr:uid="{BCE348FE-55E7-4E14-9FB2-01870287BB08}"/>
    <cellStyle name="Comma 28 2 2 5 8" xfId="39476" xr:uid="{03598DF3-2EEF-4E44-9E57-608C62DFB102}"/>
    <cellStyle name="Comma 28 2 2 5 9" xfId="17152" xr:uid="{F193658B-0DA7-4F2B-9100-35CFB74CFF93}"/>
    <cellStyle name="Comma 28 2 2 6" xfId="4145" xr:uid="{D7D988D9-C3A2-4994-A2E4-E45CC78918E2}"/>
    <cellStyle name="Comma 28 2 2 6 2" xfId="17163" xr:uid="{3C47913B-C983-4011-A1EB-E7BC95CC00F8}"/>
    <cellStyle name="Comma 28 2 2 6 2 2" xfId="39487" xr:uid="{A244B21E-B9E2-4B04-A0E1-B7237B1C9189}"/>
    <cellStyle name="Comma 28 2 2 6 3" xfId="17164" xr:uid="{763D3C3A-6452-41D7-9CCB-6042A2D152FC}"/>
    <cellStyle name="Comma 28 2 2 6 3 2" xfId="39488" xr:uid="{3D9203AE-A5F1-4031-A64E-FF20EB97CFA3}"/>
    <cellStyle name="Comma 28 2 2 6 4" xfId="17165" xr:uid="{42E550EB-5BBF-4049-B5BB-3C77DB80B5E0}"/>
    <cellStyle name="Comma 28 2 2 6 4 2" xfId="39489" xr:uid="{A2BFC21D-AB2B-4969-83BD-A3267DA8C93A}"/>
    <cellStyle name="Comma 28 2 2 6 5" xfId="17166" xr:uid="{AEA31A60-25ED-4C89-B974-EE11BFC4D6B8}"/>
    <cellStyle name="Comma 28 2 2 6 5 2" xfId="39490" xr:uid="{D08737D9-B6B2-4BBF-BE14-7F6541D69DC8}"/>
    <cellStyle name="Comma 28 2 2 6 6" xfId="54232" xr:uid="{A3B55848-E5D5-4D8D-AA55-B15DF140148E}"/>
    <cellStyle name="Comma 28 2 2 6 7" xfId="39486" xr:uid="{491FE33C-F0E1-4FAA-A2DC-6EE8D53984A1}"/>
    <cellStyle name="Comma 28 2 2 6 8" xfId="17162" xr:uid="{32F1517A-B88D-4BD5-9D1F-ED9414144C08}"/>
    <cellStyle name="Comma 28 2 2 7" xfId="1966" xr:uid="{34C9F159-436A-4EE5-A629-C3DCD1588437}"/>
    <cellStyle name="Comma 28 2 2 7 2" xfId="17168" xr:uid="{606134F0-B5C9-481A-B45F-818851A40284}"/>
    <cellStyle name="Comma 28 2 2 7 2 2" xfId="39492" xr:uid="{0834BE60-E07C-49FC-99E3-F755A7655A96}"/>
    <cellStyle name="Comma 28 2 2 7 3" xfId="17169" xr:uid="{16D74F59-B72E-45DA-85C3-73411282FE2D}"/>
    <cellStyle name="Comma 28 2 2 7 3 2" xfId="39493" xr:uid="{8BC4F3E2-8A59-43DE-81F1-3BADAABD622E}"/>
    <cellStyle name="Comma 28 2 2 7 4" xfId="17170" xr:uid="{03764A14-7115-42E6-A3F8-C480D83B7E53}"/>
    <cellStyle name="Comma 28 2 2 7 4 2" xfId="39494" xr:uid="{D394BF3A-6BE1-417B-97A2-8D2DC42DFBA5}"/>
    <cellStyle name="Comma 28 2 2 7 5" xfId="52055" xr:uid="{FE150D06-7C65-4D57-94C8-C5287C10391E}"/>
    <cellStyle name="Comma 28 2 2 7 6" xfId="39491" xr:uid="{960CD19B-E4D0-4E98-80A2-85306CA2865C}"/>
    <cellStyle name="Comma 28 2 2 7 7" xfId="17167" xr:uid="{FEECCDCA-159D-46C3-94D2-3BD77E18B949}"/>
    <cellStyle name="Comma 28 2 2 8" xfId="17171" xr:uid="{81F689E8-EFE0-46EB-AA71-6AB1848E9DD0}"/>
    <cellStyle name="Comma 28 2 2 8 2" xfId="39495" xr:uid="{7C7D266F-B841-483D-9856-FF6882048536}"/>
    <cellStyle name="Comma 28 2 2 9" xfId="17172" xr:uid="{3DA3DA91-B1AC-4463-A992-80FE4C6ABF07}"/>
    <cellStyle name="Comma 28 2 2 9 2" xfId="39496" xr:uid="{A97A07D4-CEFB-445F-BCC8-CCA8CEFC582C}"/>
    <cellStyle name="Comma 28 2 3" xfId="565" xr:uid="{5A94DC00-DB01-46F8-BECA-1400998DBDFE}"/>
    <cellStyle name="Comma 28 2 3 10" xfId="39497" xr:uid="{4308D9BB-4AFE-4D33-9DA6-EF9888071A7D}"/>
    <cellStyle name="Comma 28 2 3 11" xfId="17173" xr:uid="{4357AE55-B68F-46E4-B4C4-B131C06197FC}"/>
    <cellStyle name="Comma 28 2 3 2" xfId="1070" xr:uid="{A4AF6432-9E13-4BE7-80A2-CAEC4F9B911C}"/>
    <cellStyle name="Comma 28 2 3 2 2" xfId="4773" xr:uid="{EE584E4A-92D5-48C0-ADA0-A51A5DD50B88}"/>
    <cellStyle name="Comma 28 2 3 2 2 2" xfId="17176" xr:uid="{9C8C40C2-7BBA-4D13-9007-7E0025876EF8}"/>
    <cellStyle name="Comma 28 2 3 2 2 2 2" xfId="39500" xr:uid="{AC0F438D-245D-478B-9B7A-71DC057A9BE8}"/>
    <cellStyle name="Comma 28 2 3 2 2 3" xfId="17177" xr:uid="{5278473E-9CE0-4A50-B480-3D564820A169}"/>
    <cellStyle name="Comma 28 2 3 2 2 3 2" xfId="39501" xr:uid="{204DB08E-9FC4-4C20-B1C6-04DC50A0B388}"/>
    <cellStyle name="Comma 28 2 3 2 2 4" xfId="17178" xr:uid="{1FB08F11-5698-43B9-B6C3-AD82F619E65A}"/>
    <cellStyle name="Comma 28 2 3 2 2 4 2" xfId="39502" xr:uid="{D3646827-8792-43BF-9136-DE1190A8AF77}"/>
    <cellStyle name="Comma 28 2 3 2 2 5" xfId="17179" xr:uid="{91B758C0-B65B-4057-B1D1-266982F9BDF0}"/>
    <cellStyle name="Comma 28 2 3 2 2 5 2" xfId="39503" xr:uid="{B3ACEFC3-93F2-471F-9711-DFC66EC893D6}"/>
    <cellStyle name="Comma 28 2 3 2 2 6" xfId="54860" xr:uid="{72CB52B2-5FDF-45FB-8640-B3B594B8B2FA}"/>
    <cellStyle name="Comma 28 2 3 2 2 7" xfId="39499" xr:uid="{923DC4AB-D101-4ACA-8DCA-24D6D6D0F479}"/>
    <cellStyle name="Comma 28 2 3 2 2 8" xfId="17175" xr:uid="{A2F5FE96-4297-499B-822E-78DAEA14B9DF}"/>
    <cellStyle name="Comma 28 2 3 2 3" xfId="3108" xr:uid="{2FA432C1-13A6-4A84-A44A-94238DDF3167}"/>
    <cellStyle name="Comma 28 2 3 2 3 2" xfId="17181" xr:uid="{2E84DF4F-7056-452A-9D84-E1D3269803F4}"/>
    <cellStyle name="Comma 28 2 3 2 3 2 2" xfId="39505" xr:uid="{A303DC9C-6643-40BC-9F6F-9EC79F302EDF}"/>
    <cellStyle name="Comma 28 2 3 2 3 3" xfId="17182" xr:uid="{075C8A7F-5832-4AF9-B5CD-C4BEB0DB18EC}"/>
    <cellStyle name="Comma 28 2 3 2 3 3 2" xfId="39506" xr:uid="{ECB1B155-AFD2-4305-A512-5DE88EA8BF06}"/>
    <cellStyle name="Comma 28 2 3 2 3 4" xfId="17183" xr:uid="{EE2B23CD-2C69-4E52-9163-4B944D7AF5E2}"/>
    <cellStyle name="Comma 28 2 3 2 3 4 2" xfId="39507" xr:uid="{61B66E1A-B8E4-481A-846F-6A2364500912}"/>
    <cellStyle name="Comma 28 2 3 2 3 5" xfId="53195" xr:uid="{DCB15555-05AC-4ED0-9CD2-FF13600444E3}"/>
    <cellStyle name="Comma 28 2 3 2 3 6" xfId="39504" xr:uid="{AD083B06-CE2C-4EA1-B1B4-5090E7B2ED7E}"/>
    <cellStyle name="Comma 28 2 3 2 3 7" xfId="17180" xr:uid="{8AB74821-D2E5-49E4-840D-7E91127FD41F}"/>
    <cellStyle name="Comma 28 2 3 2 4" xfId="17184" xr:uid="{C418AE87-183B-4232-B10A-F92590E7D0D3}"/>
    <cellStyle name="Comma 28 2 3 2 4 2" xfId="39508" xr:uid="{221C02B7-F29A-4E55-AE9F-6237D7517CBD}"/>
    <cellStyle name="Comma 28 2 3 2 5" xfId="17185" xr:uid="{ED83BD09-9D2D-4FC2-B10C-1B9EDD0440FB}"/>
    <cellStyle name="Comma 28 2 3 2 5 2" xfId="39509" xr:uid="{E0EB202D-3BFE-4922-AF6D-21BD7D69BA8D}"/>
    <cellStyle name="Comma 28 2 3 2 6" xfId="51162" xr:uid="{2D86336D-8E06-4065-BFBE-6B00FB4761B1}"/>
    <cellStyle name="Comma 28 2 3 2 7" xfId="39498" xr:uid="{F62008E1-121B-497B-B2D6-463484ACD559}"/>
    <cellStyle name="Comma 28 2 3 2 8" xfId="17174" xr:uid="{9806E29A-13AF-449D-B43C-E178115A5150}"/>
    <cellStyle name="Comma 28 2 3 3" xfId="1564" xr:uid="{EF0C5904-F15A-4087-85FB-D433B58E4477}"/>
    <cellStyle name="Comma 28 2 3 3 2" xfId="5182" xr:uid="{98476BFF-90DE-413B-8CBD-0214A62295F8}"/>
    <cellStyle name="Comma 28 2 3 3 2 2" xfId="17188" xr:uid="{D0F3B8CB-0DCC-4F6F-A307-8DB8F2308565}"/>
    <cellStyle name="Comma 28 2 3 3 2 2 2" xfId="39512" xr:uid="{DA4037C4-A798-4C5F-AA1D-727E52EB1B1F}"/>
    <cellStyle name="Comma 28 2 3 3 2 3" xfId="17189" xr:uid="{29CAAB79-B0AA-4F8D-A14A-923069DF314D}"/>
    <cellStyle name="Comma 28 2 3 3 2 3 2" xfId="39513" xr:uid="{826775C4-4CDF-4851-BBFA-B159241F39EB}"/>
    <cellStyle name="Comma 28 2 3 3 2 4" xfId="17190" xr:uid="{0FF9DD2B-1A99-4B9D-BA3F-5B35E973C563}"/>
    <cellStyle name="Comma 28 2 3 3 2 4 2" xfId="39514" xr:uid="{817A3139-56B0-4C40-B0A9-582DCF7CCAC0}"/>
    <cellStyle name="Comma 28 2 3 3 2 5" xfId="17191" xr:uid="{F01669E4-615B-468E-A988-9B70F8B722AC}"/>
    <cellStyle name="Comma 28 2 3 3 2 5 2" xfId="39515" xr:uid="{ED1C8E43-ECAE-4DCB-8934-28C796778E7D}"/>
    <cellStyle name="Comma 28 2 3 3 2 6" xfId="55269" xr:uid="{3F91BB03-C0BD-426E-8A10-F8068BAA6847}"/>
    <cellStyle name="Comma 28 2 3 3 2 7" xfId="39511" xr:uid="{8BD36B18-A293-4A8A-AE1A-60627DBC1025}"/>
    <cellStyle name="Comma 28 2 3 3 2 8" xfId="17187" xr:uid="{A84184FF-FFE2-450C-AD59-D26C0684EE56}"/>
    <cellStyle name="Comma 28 2 3 3 3" xfId="2611" xr:uid="{A33AA1C5-F5DA-4B05-9920-D9D1DA4C6B93}"/>
    <cellStyle name="Comma 28 2 3 3 3 2" xfId="17193" xr:uid="{7033522C-CAC1-4873-A6CF-19443DF86F81}"/>
    <cellStyle name="Comma 28 2 3 3 3 2 2" xfId="39517" xr:uid="{EA61DB59-B78D-4805-AA78-94AAF1543E3B}"/>
    <cellStyle name="Comma 28 2 3 3 3 3" xfId="17194" xr:uid="{71977494-2BCB-4E25-B2B5-2B8D97A74189}"/>
    <cellStyle name="Comma 28 2 3 3 3 3 2" xfId="39518" xr:uid="{2F3896BD-BBDE-4520-8F7F-5F2C44EB4F56}"/>
    <cellStyle name="Comma 28 2 3 3 3 4" xfId="17195" xr:uid="{EC71DC38-D7B6-4B8B-B277-7D404CAD19B8}"/>
    <cellStyle name="Comma 28 2 3 3 3 4 2" xfId="39519" xr:uid="{9538DB7A-C8FE-44EE-82C0-33F0CEFE8660}"/>
    <cellStyle name="Comma 28 2 3 3 3 5" xfId="52699" xr:uid="{B24133AD-6E6B-42F8-921D-16A98AF44E3D}"/>
    <cellStyle name="Comma 28 2 3 3 3 6" xfId="39516" xr:uid="{59FF7DFD-2A6E-465E-B186-C72E29443885}"/>
    <cellStyle name="Comma 28 2 3 3 3 7" xfId="17192" xr:uid="{B23FF683-78CB-4B1F-A9BB-36D67ECC4D14}"/>
    <cellStyle name="Comma 28 2 3 3 4" xfId="17196" xr:uid="{2405555E-C9D5-4D9C-815A-CFB2AFCA1812}"/>
    <cellStyle name="Comma 28 2 3 3 4 2" xfId="39520" xr:uid="{4A7D5E83-9004-415A-BDFC-12F3B002EAF9}"/>
    <cellStyle name="Comma 28 2 3 3 5" xfId="17197" xr:uid="{C8E350E6-E2DA-4D96-B9AE-F4F0495F253A}"/>
    <cellStyle name="Comma 28 2 3 3 5 2" xfId="39521" xr:uid="{9B982D35-8CA9-4CE9-9C60-E1AD777B4E4C}"/>
    <cellStyle name="Comma 28 2 3 3 6" xfId="51656" xr:uid="{B5BAB65E-4EA4-44EF-B0B3-650C71DB9538}"/>
    <cellStyle name="Comma 28 2 3 3 7" xfId="39510" xr:uid="{F78B1797-4F37-4ED2-89C9-831BEE82A646}"/>
    <cellStyle name="Comma 28 2 3 3 8" xfId="17186" xr:uid="{4BC3452C-04AA-4AB4-BD33-ED53A9332E14}"/>
    <cellStyle name="Comma 28 2 3 4" xfId="3603" xr:uid="{FAE5E21C-891C-419A-A15D-6582D7F37A2C}"/>
    <cellStyle name="Comma 28 2 3 4 2" xfId="5550" xr:uid="{C3E7BD65-E8A7-449A-9906-60D63514565C}"/>
    <cellStyle name="Comma 28 2 3 4 2 2" xfId="17200" xr:uid="{4E79C186-992C-4E25-8860-107E9897D187}"/>
    <cellStyle name="Comma 28 2 3 4 2 2 2" xfId="39524" xr:uid="{ED405E84-B916-4166-AB3A-BA9B0A7BD883}"/>
    <cellStyle name="Comma 28 2 3 4 2 3" xfId="17201" xr:uid="{937081CF-7993-499A-BC6F-420E4B69CD63}"/>
    <cellStyle name="Comma 28 2 3 4 2 3 2" xfId="39525" xr:uid="{CE2B0DAB-0779-49D1-91B1-A11611FD8725}"/>
    <cellStyle name="Comma 28 2 3 4 2 4" xfId="17202" xr:uid="{9400F463-422C-42AA-BBAA-5039EE466A83}"/>
    <cellStyle name="Comma 28 2 3 4 2 4 2" xfId="39526" xr:uid="{0D5A588F-6DFD-4116-9D6C-3F2E7F637CE0}"/>
    <cellStyle name="Comma 28 2 3 4 2 5" xfId="17203" xr:uid="{811C5AD6-80AD-458D-8655-E928183A5AC3}"/>
    <cellStyle name="Comma 28 2 3 4 2 5 2" xfId="39527" xr:uid="{6F16090F-AD5A-47C6-BD4B-764C144E98EB}"/>
    <cellStyle name="Comma 28 2 3 4 2 6" xfId="55637" xr:uid="{76D1D4F3-40A9-4B59-989C-DD36728DDE53}"/>
    <cellStyle name="Comma 28 2 3 4 2 7" xfId="39523" xr:uid="{2587439E-392B-4DC6-A4A4-E6AD5F713C3D}"/>
    <cellStyle name="Comma 28 2 3 4 2 8" xfId="17199" xr:uid="{ED10F698-F980-4B8A-B3E3-30DBC8830218}"/>
    <cellStyle name="Comma 28 2 3 4 3" xfId="17204" xr:uid="{EA9B2637-A397-40D4-88AE-1F6ADDFA1095}"/>
    <cellStyle name="Comma 28 2 3 4 3 2" xfId="39528" xr:uid="{DC4F55F4-3244-477E-BDDA-6C5614A2899A}"/>
    <cellStyle name="Comma 28 2 3 4 4" xfId="17205" xr:uid="{880400A2-EC34-498E-8999-F80C5E33CA79}"/>
    <cellStyle name="Comma 28 2 3 4 4 2" xfId="39529" xr:uid="{88D02ACB-1CDC-4708-A3DB-26D2EA3A65EE}"/>
    <cellStyle name="Comma 28 2 3 4 5" xfId="17206" xr:uid="{77F3EDD2-A2A9-4E25-BBE8-4C1ECFBC367B}"/>
    <cellStyle name="Comma 28 2 3 4 5 2" xfId="39530" xr:uid="{68C9A510-BCD5-4FFC-A12C-1663FD3D7042}"/>
    <cellStyle name="Comma 28 2 3 4 6" xfId="17207" xr:uid="{693A16F2-6477-4D97-860D-1F92802A12A1}"/>
    <cellStyle name="Comma 28 2 3 4 6 2" xfId="39531" xr:uid="{9772D72D-CC6B-4CAD-BA54-CB0D31E1388C}"/>
    <cellStyle name="Comma 28 2 3 4 7" xfId="53690" xr:uid="{6DF15372-EC17-4E13-B69A-633AFDA5657C}"/>
    <cellStyle name="Comma 28 2 3 4 8" xfId="39522" xr:uid="{B1E0A8B7-5230-47B5-8649-B9EACD63E640}"/>
    <cellStyle name="Comma 28 2 3 4 9" xfId="17198" xr:uid="{865870E5-98EC-4F81-8F68-AEC765DCAB80}"/>
    <cellStyle name="Comma 28 2 3 5" xfId="4276" xr:uid="{70CA2727-2871-4D98-B18F-08E9C3F2AC1F}"/>
    <cellStyle name="Comma 28 2 3 5 2" xfId="17209" xr:uid="{35A9A42B-2EB7-4D45-ACCA-A8E2BCC8C679}"/>
    <cellStyle name="Comma 28 2 3 5 2 2" xfId="39533" xr:uid="{09704CCE-D28B-4F0D-B3E8-F95CC4C5FB17}"/>
    <cellStyle name="Comma 28 2 3 5 3" xfId="17210" xr:uid="{A44A37A0-4D38-403D-95D7-956DE5B6919D}"/>
    <cellStyle name="Comma 28 2 3 5 3 2" xfId="39534" xr:uid="{148B24FC-DF08-481A-825B-E52C273730CC}"/>
    <cellStyle name="Comma 28 2 3 5 4" xfId="17211" xr:uid="{49C4C3CF-6BA4-4F7B-B0DB-70E65F1ACC62}"/>
    <cellStyle name="Comma 28 2 3 5 4 2" xfId="39535" xr:uid="{CB6856D2-E1F6-43BA-8B73-8BE7C280BA70}"/>
    <cellStyle name="Comma 28 2 3 5 5" xfId="17212" xr:uid="{A4F4FE03-20C8-4B3B-BD8D-6C7060005F51}"/>
    <cellStyle name="Comma 28 2 3 5 5 2" xfId="39536" xr:uid="{E671864B-CBDD-449C-A6BD-88D57A416105}"/>
    <cellStyle name="Comma 28 2 3 5 6" xfId="54363" xr:uid="{784D7E9D-9F2C-4613-A823-C31641601FFE}"/>
    <cellStyle name="Comma 28 2 3 5 7" xfId="39532" xr:uid="{7814A000-01C6-4E23-BE50-2C76ACBBD7C8}"/>
    <cellStyle name="Comma 28 2 3 5 8" xfId="17208" xr:uid="{7AB5B187-8E0F-4C23-983C-2BD1DD2C26B5}"/>
    <cellStyle name="Comma 28 2 3 6" xfId="2090" xr:uid="{27AA35D5-CBA8-4FA3-89C0-E9DF1E9B93C3}"/>
    <cellStyle name="Comma 28 2 3 6 2" xfId="17214" xr:uid="{757A1660-44DF-47C5-A234-E84DAD1FBD5B}"/>
    <cellStyle name="Comma 28 2 3 6 2 2" xfId="39538" xr:uid="{5E8E6C3E-F69A-4012-83DC-0E6728225C61}"/>
    <cellStyle name="Comma 28 2 3 6 3" xfId="17215" xr:uid="{3152AFD4-0037-4F03-9D08-47E5AFB79BEF}"/>
    <cellStyle name="Comma 28 2 3 6 3 2" xfId="39539" xr:uid="{EC80D342-2BC9-4DD6-B854-CA2F7026F12E}"/>
    <cellStyle name="Comma 28 2 3 6 4" xfId="17216" xr:uid="{5D8DF8A6-93FB-4B2C-9BB5-014B22CD3AB0}"/>
    <cellStyle name="Comma 28 2 3 6 4 2" xfId="39540" xr:uid="{8FD56AB8-26AB-4C17-8B4A-A8F0A9C73191}"/>
    <cellStyle name="Comma 28 2 3 6 5" xfId="52179" xr:uid="{2C6C0F42-257C-43C6-9EEC-7D9C35A5D444}"/>
    <cellStyle name="Comma 28 2 3 6 6" xfId="39537" xr:uid="{7092C780-017D-4737-8120-2E4143E64637}"/>
    <cellStyle name="Comma 28 2 3 6 7" xfId="17213" xr:uid="{514FF8F1-CA7E-462B-B576-CB05052E29EA}"/>
    <cellStyle name="Comma 28 2 3 7" xfId="17217" xr:uid="{F7690373-B31C-423E-AE21-9FC89D993349}"/>
    <cellStyle name="Comma 28 2 3 7 2" xfId="39541" xr:uid="{A697F3C7-E5B6-4EE5-9C9E-2C5A4BD0EEA7}"/>
    <cellStyle name="Comma 28 2 3 8" xfId="17218" xr:uid="{59ECD6FE-249F-4FBA-8C50-3A707C88FF76}"/>
    <cellStyle name="Comma 28 2 3 8 2" xfId="39542" xr:uid="{85A71217-F659-43D5-8772-0E42666156CC}"/>
    <cellStyle name="Comma 28 2 3 9" xfId="50659" xr:uid="{40AD0498-DB01-45A6-88AA-AD6E0394B796}"/>
    <cellStyle name="Comma 28 2 4" xfId="822" xr:uid="{0E16D485-325A-4DE1-AD80-1B74EEF86480}"/>
    <cellStyle name="Comma 28 2 4 2" xfId="4525" xr:uid="{41C9CC02-23FB-406D-98B4-CF215F325D9B}"/>
    <cellStyle name="Comma 28 2 4 2 2" xfId="17221" xr:uid="{E8B07EAA-F185-4ACC-AEF3-CC117125C07A}"/>
    <cellStyle name="Comma 28 2 4 2 2 2" xfId="39545" xr:uid="{A544C21B-9600-45EB-9909-AC6533B6F8E6}"/>
    <cellStyle name="Comma 28 2 4 2 3" xfId="17222" xr:uid="{2E2CBAB6-0084-4299-B8D5-EDB0E8E6D850}"/>
    <cellStyle name="Comma 28 2 4 2 3 2" xfId="39546" xr:uid="{7DEA0EE2-2506-4576-80F6-B6B13F3E0448}"/>
    <cellStyle name="Comma 28 2 4 2 4" xfId="17223" xr:uid="{32054CA0-FC4F-482B-AF53-55249EFAAA3B}"/>
    <cellStyle name="Comma 28 2 4 2 4 2" xfId="39547" xr:uid="{4A32C361-C459-478B-8810-A60426412E8C}"/>
    <cellStyle name="Comma 28 2 4 2 5" xfId="17224" xr:uid="{F5B80031-061B-4490-BF47-E8C97711B934}"/>
    <cellStyle name="Comma 28 2 4 2 5 2" xfId="39548" xr:uid="{92CA201A-040B-4086-8ABF-E9310C5D8130}"/>
    <cellStyle name="Comma 28 2 4 2 6" xfId="54612" xr:uid="{46DF8306-C442-42B3-8050-A8B8C8F972B4}"/>
    <cellStyle name="Comma 28 2 4 2 7" xfId="39544" xr:uid="{588EE1B9-6212-48FE-B918-E04E8EA25095}"/>
    <cellStyle name="Comma 28 2 4 2 8" xfId="17220" xr:uid="{FF2C855E-ED63-4BA8-B508-5BD986AB7416}"/>
    <cellStyle name="Comma 28 2 4 3" xfId="2860" xr:uid="{47908372-526D-475B-86A4-CF312585EE32}"/>
    <cellStyle name="Comma 28 2 4 3 2" xfId="17226" xr:uid="{5ED59DA6-8B7B-47B9-ACC0-4BF27115622E}"/>
    <cellStyle name="Comma 28 2 4 3 2 2" xfId="39550" xr:uid="{82FBE038-BBBA-4470-BB20-6BD700669AE9}"/>
    <cellStyle name="Comma 28 2 4 3 3" xfId="17227" xr:uid="{33AEE70D-92AC-49A1-BB94-360336FEA2D6}"/>
    <cellStyle name="Comma 28 2 4 3 3 2" xfId="39551" xr:uid="{5206CA8A-A040-4723-A5D7-F863DBE944B2}"/>
    <cellStyle name="Comma 28 2 4 3 4" xfId="17228" xr:uid="{919BE6FD-FAC9-442B-BAC0-AD40E870E2F5}"/>
    <cellStyle name="Comma 28 2 4 3 4 2" xfId="39552" xr:uid="{65C373C7-B385-4AD1-BE7B-750D93AA530A}"/>
    <cellStyle name="Comma 28 2 4 3 5" xfId="52947" xr:uid="{4403DC0D-9025-4935-8FF9-DBA630581D41}"/>
    <cellStyle name="Comma 28 2 4 3 6" xfId="39549" xr:uid="{17708076-1AFD-4230-B4F7-9B77D21BF2E5}"/>
    <cellStyle name="Comma 28 2 4 3 7" xfId="17225" xr:uid="{0CBF2449-92B3-46F1-825C-6AAACAEAB766}"/>
    <cellStyle name="Comma 28 2 4 4" xfId="17229" xr:uid="{C2928E69-5CA8-45CC-8B3F-7E7FF83F5F8C}"/>
    <cellStyle name="Comma 28 2 4 4 2" xfId="39553" xr:uid="{8FFAB020-B4D2-49D6-9A15-83401383DA91}"/>
    <cellStyle name="Comma 28 2 4 5" xfId="17230" xr:uid="{85F5A8D2-E96A-4FC7-8034-FD0CF7F6D7F7}"/>
    <cellStyle name="Comma 28 2 4 5 2" xfId="39554" xr:uid="{94BE0A32-F345-49E1-B510-4F34BCF48A95}"/>
    <cellStyle name="Comma 28 2 4 6" xfId="50914" xr:uid="{2BF43EC2-69DE-4725-9673-13C669E86151}"/>
    <cellStyle name="Comma 28 2 4 7" xfId="39543" xr:uid="{BB03AD0A-F5DB-4E64-B5E1-42EE17205557}"/>
    <cellStyle name="Comma 28 2 4 8" xfId="17219" xr:uid="{47C8994B-0E1A-4458-8037-1CF3E23F1786}"/>
    <cellStyle name="Comma 28 2 5" xfId="1317" xr:uid="{6AB3DB5C-3980-4C93-8207-64742018626A}"/>
    <cellStyle name="Comma 28 2 5 2" xfId="4999" xr:uid="{92EB82B4-874C-4A40-B46B-CD0A054D1CC4}"/>
    <cellStyle name="Comma 28 2 5 2 2" xfId="17233" xr:uid="{F03EBC21-708D-4DE2-8A85-80D2636FEE9C}"/>
    <cellStyle name="Comma 28 2 5 2 2 2" xfId="39557" xr:uid="{A3266B3E-358E-402F-B729-EA6073402E31}"/>
    <cellStyle name="Comma 28 2 5 2 3" xfId="17234" xr:uid="{2FAA19AC-31FD-4133-913E-1D7F32DF7A39}"/>
    <cellStyle name="Comma 28 2 5 2 3 2" xfId="39558" xr:uid="{4AB3D53D-E1AE-4887-850D-DE082EC6E3AB}"/>
    <cellStyle name="Comma 28 2 5 2 4" xfId="17235" xr:uid="{52D0F2E9-5A6A-48B0-8961-56B965FF6572}"/>
    <cellStyle name="Comma 28 2 5 2 4 2" xfId="39559" xr:uid="{E7FA713A-9DEA-42B5-901D-9C1E3BDC6B00}"/>
    <cellStyle name="Comma 28 2 5 2 5" xfId="17236" xr:uid="{2C07ABA3-9469-4717-AB8C-25BFE5CAC130}"/>
    <cellStyle name="Comma 28 2 5 2 5 2" xfId="39560" xr:uid="{6F47C0D3-3295-4B0F-9853-24763C0EB639}"/>
    <cellStyle name="Comma 28 2 5 2 6" xfId="55086" xr:uid="{A6D5DF44-89A6-4440-BEE9-83B96AA5AE42}"/>
    <cellStyle name="Comma 28 2 5 2 7" xfId="39556" xr:uid="{720B89A7-9BA3-447B-9B29-B6EFF436669A}"/>
    <cellStyle name="Comma 28 2 5 2 8" xfId="17232" xr:uid="{E3645414-2412-4AD3-B5D3-C6FB05C62FD2}"/>
    <cellStyle name="Comma 28 2 5 3" xfId="2362" xr:uid="{96A2AF93-B380-4DB0-B95A-B6E1905102B3}"/>
    <cellStyle name="Comma 28 2 5 3 2" xfId="17238" xr:uid="{67AF1409-F59B-46F5-9127-ADF1D6082F1D}"/>
    <cellStyle name="Comma 28 2 5 3 2 2" xfId="39562" xr:uid="{45290B7D-315C-4A72-84C7-206532BBB49D}"/>
    <cellStyle name="Comma 28 2 5 3 3" xfId="17239" xr:uid="{A64A5C5E-4809-4E5E-B243-5F96164024C8}"/>
    <cellStyle name="Comma 28 2 5 3 3 2" xfId="39563" xr:uid="{1511F1DC-4F0F-4DC8-8949-8FEA9C6D8F05}"/>
    <cellStyle name="Comma 28 2 5 3 4" xfId="17240" xr:uid="{095589FC-B201-44A3-AC43-51D6DDC975EC}"/>
    <cellStyle name="Comma 28 2 5 3 4 2" xfId="39564" xr:uid="{4A57EB36-D8EF-441D-95A3-8957056250FA}"/>
    <cellStyle name="Comma 28 2 5 3 5" xfId="52450" xr:uid="{AEF2726C-7446-481E-8404-EDB791CCE308}"/>
    <cellStyle name="Comma 28 2 5 3 6" xfId="39561" xr:uid="{40DC1F1F-B718-4119-B7F2-4E774FF8A986}"/>
    <cellStyle name="Comma 28 2 5 3 7" xfId="17237" xr:uid="{142EB3EA-7409-4E85-B506-970E819ACE9A}"/>
    <cellStyle name="Comma 28 2 5 4" xfId="17241" xr:uid="{28CEA811-0C47-43D7-9490-380AC34D925C}"/>
    <cellStyle name="Comma 28 2 5 4 2" xfId="39565" xr:uid="{50A97451-3719-4F72-9411-F2AC53409158}"/>
    <cellStyle name="Comma 28 2 5 5" xfId="17242" xr:uid="{0A20CBB9-2BA6-4CC7-BA48-894EC6795ED5}"/>
    <cellStyle name="Comma 28 2 5 5 2" xfId="39566" xr:uid="{A9E41ECF-A855-43D9-8B84-98C4CE4715C9}"/>
    <cellStyle name="Comma 28 2 5 6" xfId="51409" xr:uid="{E72938EF-287A-40AF-AE1C-FEB29B3EE202}"/>
    <cellStyle name="Comma 28 2 5 7" xfId="39555" xr:uid="{E918C5F1-16A2-446F-8FD9-93755656E65E}"/>
    <cellStyle name="Comma 28 2 5 8" xfId="17231" xr:uid="{4D7D58E7-12AE-4A65-8277-A7931C3A99E6}"/>
    <cellStyle name="Comma 28 2 6" xfId="3354" xr:uid="{9BD46424-2A3F-419E-853C-7BF0057EC163}"/>
    <cellStyle name="Comma 28 2 6 2" xfId="5366" xr:uid="{B531E4AA-D341-481F-BF3F-32F286C59F88}"/>
    <cellStyle name="Comma 28 2 6 2 2" xfId="17245" xr:uid="{F63663A2-4BBC-42E1-A12D-5069AA4B81A0}"/>
    <cellStyle name="Comma 28 2 6 2 2 2" xfId="39569" xr:uid="{E247B826-936E-4A13-A122-BECE6F75CF46}"/>
    <cellStyle name="Comma 28 2 6 2 3" xfId="17246" xr:uid="{55263BB7-2F60-44EA-8960-071ECEE4EFDA}"/>
    <cellStyle name="Comma 28 2 6 2 3 2" xfId="39570" xr:uid="{08D7D15E-7E29-4334-A40C-50FADCC86D86}"/>
    <cellStyle name="Comma 28 2 6 2 4" xfId="17247" xr:uid="{F38B6FA9-8948-4389-BF92-4048AC43F3A9}"/>
    <cellStyle name="Comma 28 2 6 2 4 2" xfId="39571" xr:uid="{A32E998D-AB86-4416-AC55-85F8AD626FC0}"/>
    <cellStyle name="Comma 28 2 6 2 5" xfId="17248" xr:uid="{306572DD-C275-48A3-9E64-B9E7389E1071}"/>
    <cellStyle name="Comma 28 2 6 2 5 2" xfId="39572" xr:uid="{C6926018-8A8E-4EC4-9BD8-B90E48CAD35B}"/>
    <cellStyle name="Comma 28 2 6 2 6" xfId="55453" xr:uid="{8AF402F4-F18A-43CE-87A7-B95E8CD9E2CE}"/>
    <cellStyle name="Comma 28 2 6 2 7" xfId="39568" xr:uid="{12BC9EFC-AD84-45EC-A22E-470AD1E7F08B}"/>
    <cellStyle name="Comma 28 2 6 2 8" xfId="17244" xr:uid="{B8E385F9-223D-47A2-9547-142E18343989}"/>
    <cellStyle name="Comma 28 2 6 3" xfId="17249" xr:uid="{CB5FD412-47C9-4469-9C9A-92D32CBEFA8A}"/>
    <cellStyle name="Comma 28 2 6 3 2" xfId="39573" xr:uid="{74770339-6D78-4721-8541-551EE3A00246}"/>
    <cellStyle name="Comma 28 2 6 4" xfId="17250" xr:uid="{E032E565-BC7F-4ECD-A805-01C5F9D690C3}"/>
    <cellStyle name="Comma 28 2 6 4 2" xfId="39574" xr:uid="{09ED430A-DA03-44C9-9DC4-B6BA37D0BA5F}"/>
    <cellStyle name="Comma 28 2 6 5" xfId="17251" xr:uid="{24B598A7-100B-4BA4-9CD5-8BE81B81667C}"/>
    <cellStyle name="Comma 28 2 6 5 2" xfId="39575" xr:uid="{58E38A10-1C9E-4041-8331-418C0A9494AC}"/>
    <cellStyle name="Comma 28 2 6 6" xfId="17252" xr:uid="{BCA4B54E-2994-4E0F-88ED-228EFDC432AC}"/>
    <cellStyle name="Comma 28 2 6 6 2" xfId="39576" xr:uid="{360FC933-AA9F-47CF-A311-3F544A45C89A}"/>
    <cellStyle name="Comma 28 2 6 7" xfId="53441" xr:uid="{D2B2BF61-A814-4BB4-931E-2EC904897068}"/>
    <cellStyle name="Comma 28 2 6 8" xfId="39567" xr:uid="{FD35945F-6B9A-4C61-AD50-9A9196EBA783}"/>
    <cellStyle name="Comma 28 2 6 9" xfId="17243" xr:uid="{6DB4148A-BF33-4B49-97D7-5E9DDB4FDC21}"/>
    <cellStyle name="Comma 28 2 7" xfId="3961" xr:uid="{393A68BD-6C76-4ECE-BB3D-51361EBFA4E3}"/>
    <cellStyle name="Comma 28 2 7 2" xfId="17254" xr:uid="{EA94B18D-56F4-4221-A84C-099E7508B291}"/>
    <cellStyle name="Comma 28 2 7 2 2" xfId="39578" xr:uid="{4559DE91-EEE5-4750-96F7-762C21E4E52C}"/>
    <cellStyle name="Comma 28 2 7 3" xfId="17255" xr:uid="{37E63DB7-1C39-426A-8A9F-F8F50FB0BF56}"/>
    <cellStyle name="Comma 28 2 7 3 2" xfId="39579" xr:uid="{05E7491F-E92D-4D2E-9EC9-2BDD55824A43}"/>
    <cellStyle name="Comma 28 2 7 4" xfId="17256" xr:uid="{57E00739-A5FD-4C94-B875-72F3B2B5A27E}"/>
    <cellStyle name="Comma 28 2 7 4 2" xfId="39580" xr:uid="{6CE1A624-EF10-464E-BCE7-A0F119EF4E39}"/>
    <cellStyle name="Comma 28 2 7 5" xfId="17257" xr:uid="{BF6E1367-9001-4CDF-940C-38AD07082174}"/>
    <cellStyle name="Comma 28 2 7 5 2" xfId="39581" xr:uid="{2C873AFA-2ED1-468A-91F4-C50A05AA681A}"/>
    <cellStyle name="Comma 28 2 7 6" xfId="54048" xr:uid="{3A5E8CEA-EE4D-4376-8C12-354C7D658F01}"/>
    <cellStyle name="Comma 28 2 7 7" xfId="39577" xr:uid="{31A4CA60-DB68-4B66-AC24-16079A4E0529}"/>
    <cellStyle name="Comma 28 2 7 8" xfId="17253" xr:uid="{0ECF45AE-58F5-4587-9E41-5FECEBCEA97B}"/>
    <cellStyle name="Comma 28 2 8" xfId="1842" xr:uid="{772A8087-45A6-4968-BD2C-8E0EF458AE38}"/>
    <cellStyle name="Comma 28 2 8 2" xfId="17259" xr:uid="{62050F8E-0A5C-4FDD-9934-DF9A81B7DBC8}"/>
    <cellStyle name="Comma 28 2 8 2 2" xfId="39583" xr:uid="{C8A10517-A7FC-4F92-B54B-2B89D1171C8A}"/>
    <cellStyle name="Comma 28 2 8 3" xfId="17260" xr:uid="{399FF7A6-3C82-4EE5-8055-849783ABE368}"/>
    <cellStyle name="Comma 28 2 8 3 2" xfId="39584" xr:uid="{90F707FD-F692-485A-A33F-E770BCAF0549}"/>
    <cellStyle name="Comma 28 2 8 4" xfId="17261" xr:uid="{3C5724EC-0AE6-411D-8863-16C90C0DD266}"/>
    <cellStyle name="Comma 28 2 8 4 2" xfId="39585" xr:uid="{E2D285E6-EBD1-40E6-8C9C-4D28032EA108}"/>
    <cellStyle name="Comma 28 2 8 5" xfId="51931" xr:uid="{A34A7436-9E5D-4347-9E2E-1350DEB6B029}"/>
    <cellStyle name="Comma 28 2 8 6" xfId="39582" xr:uid="{3859AF53-CE12-4D1D-9FE0-1343C9C44491}"/>
    <cellStyle name="Comma 28 2 8 7" xfId="17258" xr:uid="{F5216BD8-2744-43E5-ACBC-D336CB325FA0}"/>
    <cellStyle name="Comma 28 2 9" xfId="17262" xr:uid="{14639061-10ED-46F5-BDAA-B129250905CD}"/>
    <cellStyle name="Comma 28 2 9 2" xfId="39586" xr:uid="{42A59BEC-6C9D-4576-A4D1-DC339DE5DC3D}"/>
    <cellStyle name="Comma 28 3" xfId="332" xr:uid="{1CB5FE99-AC42-4C0C-B4D1-76A895153324}"/>
    <cellStyle name="Comma 28 3 10" xfId="50428" xr:uid="{9DE282C2-6B8F-4CEB-90D9-24CDAB5F14A2}"/>
    <cellStyle name="Comma 28 3 11" xfId="39587" xr:uid="{86DA1C9B-0D2A-4B9D-8DC2-77B369738E75}"/>
    <cellStyle name="Comma 28 3 12" xfId="17263" xr:uid="{3921F60F-05AC-4D47-9411-65B5B79503E7}"/>
    <cellStyle name="Comma 28 3 2" xfId="618" xr:uid="{94795862-A54B-41AF-96FE-C58C4EC4BABF}"/>
    <cellStyle name="Comma 28 3 2 10" xfId="39588" xr:uid="{2767BD9F-6614-4C13-BFD8-A93D5A3A1491}"/>
    <cellStyle name="Comma 28 3 2 11" xfId="17264" xr:uid="{61C70E08-02C5-45F7-A12C-3071E66C4C5A}"/>
    <cellStyle name="Comma 28 3 2 2" xfId="1123" xr:uid="{EBC8E842-7B9B-40B1-8CD4-861A46790C53}"/>
    <cellStyle name="Comma 28 3 2 2 2" xfId="4826" xr:uid="{50C845F8-3BB3-457A-802D-205A9414B5A4}"/>
    <cellStyle name="Comma 28 3 2 2 2 2" xfId="17267" xr:uid="{2350A2C7-3F70-499B-81B0-76A4A126FF87}"/>
    <cellStyle name="Comma 28 3 2 2 2 2 2" xfId="39591" xr:uid="{F81A4EE8-3850-4E33-AB43-EFE4607A0C4C}"/>
    <cellStyle name="Comma 28 3 2 2 2 3" xfId="17268" xr:uid="{37F0E2F4-533D-4173-99BD-DD845171CA3E}"/>
    <cellStyle name="Comma 28 3 2 2 2 3 2" xfId="39592" xr:uid="{C153E88D-D9B5-406A-9210-399D3E8F270C}"/>
    <cellStyle name="Comma 28 3 2 2 2 4" xfId="17269" xr:uid="{F9DF0008-8F79-44B5-9A36-0A9F2EAE6CF5}"/>
    <cellStyle name="Comma 28 3 2 2 2 4 2" xfId="39593" xr:uid="{5F95884D-5AD5-4A32-A5D9-A196D2BBF2C0}"/>
    <cellStyle name="Comma 28 3 2 2 2 5" xfId="17270" xr:uid="{56CDD865-5219-4D4F-ABA0-8368869A712F}"/>
    <cellStyle name="Comma 28 3 2 2 2 5 2" xfId="39594" xr:uid="{F1D9BBD6-1B63-45B8-941B-395B55134944}"/>
    <cellStyle name="Comma 28 3 2 2 2 6" xfId="54913" xr:uid="{8A827E68-F0EF-4C3F-9363-EFADD9228761}"/>
    <cellStyle name="Comma 28 3 2 2 2 7" xfId="39590" xr:uid="{5F725EBF-DE40-4A1E-AAA4-A4406FBA06EB}"/>
    <cellStyle name="Comma 28 3 2 2 2 8" xfId="17266" xr:uid="{7F10AD12-95A7-4F2A-A529-D745DB629C70}"/>
    <cellStyle name="Comma 28 3 2 2 3" xfId="3161" xr:uid="{C7D95685-A379-43A2-868A-9833A7925419}"/>
    <cellStyle name="Comma 28 3 2 2 3 2" xfId="17272" xr:uid="{1183D044-41D5-4696-ABE7-B9BC6E0C6B13}"/>
    <cellStyle name="Comma 28 3 2 2 3 2 2" xfId="39596" xr:uid="{9B46FF13-1DDA-48B9-A911-7531DE563A1E}"/>
    <cellStyle name="Comma 28 3 2 2 3 3" xfId="17273" xr:uid="{0988C67C-76D5-4394-9221-C06767C015FB}"/>
    <cellStyle name="Comma 28 3 2 2 3 3 2" xfId="39597" xr:uid="{4E1EA156-628A-44D5-A945-5FBC1B195AC3}"/>
    <cellStyle name="Comma 28 3 2 2 3 4" xfId="17274" xr:uid="{1EE4807E-1D02-4A9F-AB82-61150E49A75E}"/>
    <cellStyle name="Comma 28 3 2 2 3 4 2" xfId="39598" xr:uid="{F042B4FB-3647-462D-8EFE-35AA55CF1718}"/>
    <cellStyle name="Comma 28 3 2 2 3 5" xfId="53248" xr:uid="{5DFFA431-9FB0-462A-967D-C51C2DD9B2D2}"/>
    <cellStyle name="Comma 28 3 2 2 3 6" xfId="39595" xr:uid="{FB1A903E-868D-49CC-869E-B47543829041}"/>
    <cellStyle name="Comma 28 3 2 2 3 7" xfId="17271" xr:uid="{4EB84D1D-7BE4-47AE-A647-3867B002EE0E}"/>
    <cellStyle name="Comma 28 3 2 2 4" xfId="17275" xr:uid="{A43EFDD5-DA4A-4FD9-B73A-F7B6210523EB}"/>
    <cellStyle name="Comma 28 3 2 2 4 2" xfId="39599" xr:uid="{3DD35E21-1825-4040-B57E-CFAFF8569EE0}"/>
    <cellStyle name="Comma 28 3 2 2 5" xfId="17276" xr:uid="{613C3E66-8BBC-404D-BBEE-6CAC7472B59E}"/>
    <cellStyle name="Comma 28 3 2 2 5 2" xfId="39600" xr:uid="{556EE267-C5E2-4211-B5FD-337C4DEF9CE3}"/>
    <cellStyle name="Comma 28 3 2 2 6" xfId="51215" xr:uid="{FA21E66E-BADF-45C3-8342-37B8862AF7CE}"/>
    <cellStyle name="Comma 28 3 2 2 7" xfId="39589" xr:uid="{DA748CD4-A46B-4DBB-9DAC-3022042ECCD0}"/>
    <cellStyle name="Comma 28 3 2 2 8" xfId="17265" xr:uid="{0CFAA22D-20C9-48EF-8294-C7CFCC63AC6D}"/>
    <cellStyle name="Comma 28 3 2 3" xfId="1617" xr:uid="{DBEF6FFE-0FDA-44C2-9902-84BDF3574747}"/>
    <cellStyle name="Comma 28 3 2 3 2" xfId="5229" xr:uid="{E89B0C17-8244-423B-B4E4-3FFA29FBE636}"/>
    <cellStyle name="Comma 28 3 2 3 2 2" xfId="17279" xr:uid="{007DEA40-876C-44D8-8474-8539DBCB8CE0}"/>
    <cellStyle name="Comma 28 3 2 3 2 2 2" xfId="39603" xr:uid="{107DEF10-BD75-40E5-BF00-C11A2DED75ED}"/>
    <cellStyle name="Comma 28 3 2 3 2 3" xfId="17280" xr:uid="{ABFEF378-DEF0-4D5C-B54E-C38951C8EB33}"/>
    <cellStyle name="Comma 28 3 2 3 2 3 2" xfId="39604" xr:uid="{2DC7920E-8387-4919-86A3-36C60D0C8BCE}"/>
    <cellStyle name="Comma 28 3 2 3 2 4" xfId="17281" xr:uid="{FF58A49D-4296-4762-8801-BBC459124D51}"/>
    <cellStyle name="Comma 28 3 2 3 2 4 2" xfId="39605" xr:uid="{8483BCD4-C623-49DE-AA42-5598DCED3F70}"/>
    <cellStyle name="Comma 28 3 2 3 2 5" xfId="17282" xr:uid="{15264769-24B9-4A0F-BC1A-A07CA4D43876}"/>
    <cellStyle name="Comma 28 3 2 3 2 5 2" xfId="39606" xr:uid="{54B41AA6-0911-4607-8D31-B1BB2393E304}"/>
    <cellStyle name="Comma 28 3 2 3 2 6" xfId="55316" xr:uid="{8B9C1E8F-0732-4B01-84AF-E8AC899AFA66}"/>
    <cellStyle name="Comma 28 3 2 3 2 7" xfId="39602" xr:uid="{FE706180-59C8-4B22-8EC3-914851E1FFBC}"/>
    <cellStyle name="Comma 28 3 2 3 2 8" xfId="17278" xr:uid="{3113673D-DC2B-46EE-ADC5-2BC8918B8B56}"/>
    <cellStyle name="Comma 28 3 2 3 3" xfId="2664" xr:uid="{8756B517-1AA6-4ECF-9C6E-4C0ECDD47E3B}"/>
    <cellStyle name="Comma 28 3 2 3 3 2" xfId="17284" xr:uid="{786B9E73-188A-4AC7-A66E-9A394F3B69CE}"/>
    <cellStyle name="Comma 28 3 2 3 3 2 2" xfId="39608" xr:uid="{5668626F-6C40-4EFC-A110-1EECAA5A8E8F}"/>
    <cellStyle name="Comma 28 3 2 3 3 3" xfId="17285" xr:uid="{63B6D1B9-E458-4F5B-A428-3CB1D3EE7FB6}"/>
    <cellStyle name="Comma 28 3 2 3 3 3 2" xfId="39609" xr:uid="{D6503707-E192-4EE2-8A18-C7BE3251A37A}"/>
    <cellStyle name="Comma 28 3 2 3 3 4" xfId="17286" xr:uid="{A112CE8A-8FFA-4E37-9FB0-5BAA54C0C09A}"/>
    <cellStyle name="Comma 28 3 2 3 3 4 2" xfId="39610" xr:uid="{4A65124B-947E-4DAB-A443-82AFD10BC2A0}"/>
    <cellStyle name="Comma 28 3 2 3 3 5" xfId="52752" xr:uid="{E83D3904-8535-415B-9B02-381F3CE9653C}"/>
    <cellStyle name="Comma 28 3 2 3 3 6" xfId="39607" xr:uid="{9A4FEA64-1C80-4DC5-BE1F-9E5E83321257}"/>
    <cellStyle name="Comma 28 3 2 3 3 7" xfId="17283" xr:uid="{FD325C5D-C58F-4691-948F-9D6F4A6B976D}"/>
    <cellStyle name="Comma 28 3 2 3 4" xfId="17287" xr:uid="{DCC1E14E-DDD5-430D-8283-F7AB80660F9E}"/>
    <cellStyle name="Comma 28 3 2 3 4 2" xfId="39611" xr:uid="{EF476869-49FD-40F6-8E96-7C643822AF2F}"/>
    <cellStyle name="Comma 28 3 2 3 5" xfId="17288" xr:uid="{4C8323EB-DECA-4CD2-9822-5F9AFCD70757}"/>
    <cellStyle name="Comma 28 3 2 3 5 2" xfId="39612" xr:uid="{0296739A-9E39-4871-981F-96B5E65BA579}"/>
    <cellStyle name="Comma 28 3 2 3 6" xfId="51709" xr:uid="{A6CE3933-F5B8-493C-8C97-06EBAC25D1A5}"/>
    <cellStyle name="Comma 28 3 2 3 7" xfId="39601" xr:uid="{812C90BE-7328-4AA8-9F05-81F07DBF1D4E}"/>
    <cellStyle name="Comma 28 3 2 3 8" xfId="17277" xr:uid="{7F04CE48-1A32-43EE-8F40-7E6AB4695A5B}"/>
    <cellStyle name="Comma 28 3 2 4" xfId="3656" xr:uid="{216CE7A0-AA1F-488C-A3D7-51BB6DB83D50}"/>
    <cellStyle name="Comma 28 3 2 4 2" xfId="5597" xr:uid="{BD87590E-DF13-4D7A-BE22-6DF88DC06577}"/>
    <cellStyle name="Comma 28 3 2 4 2 2" xfId="17291" xr:uid="{A8EB81D5-7E28-420B-B138-27460E49FBA2}"/>
    <cellStyle name="Comma 28 3 2 4 2 2 2" xfId="39615" xr:uid="{CF64E794-8500-48F2-BC60-E60D01143B6F}"/>
    <cellStyle name="Comma 28 3 2 4 2 3" xfId="17292" xr:uid="{AA344D36-77D6-42FC-876C-F973D51CF012}"/>
    <cellStyle name="Comma 28 3 2 4 2 3 2" xfId="39616" xr:uid="{CC6E7C56-7F45-4B9E-A402-72D3F6076EE1}"/>
    <cellStyle name="Comma 28 3 2 4 2 4" xfId="17293" xr:uid="{C8575632-E7C1-4038-B87C-9CA641DC1F03}"/>
    <cellStyle name="Comma 28 3 2 4 2 4 2" xfId="39617" xr:uid="{7910FF43-D86B-47F8-9D03-01A71097AE57}"/>
    <cellStyle name="Comma 28 3 2 4 2 5" xfId="17294" xr:uid="{36B4A5CD-AAFC-4CAE-9869-1D46E6FEB947}"/>
    <cellStyle name="Comma 28 3 2 4 2 5 2" xfId="39618" xr:uid="{9B6CB236-0C0D-41F6-A5FA-960049CCBB19}"/>
    <cellStyle name="Comma 28 3 2 4 2 6" xfId="55684" xr:uid="{93921F04-F52B-43F4-BE13-C4E395CF01E8}"/>
    <cellStyle name="Comma 28 3 2 4 2 7" xfId="39614" xr:uid="{95D4F2BB-5806-4443-A6D7-AAC152FA71E5}"/>
    <cellStyle name="Comma 28 3 2 4 2 8" xfId="17290" xr:uid="{FF631E0A-E803-4AB2-986C-990FD9752D2F}"/>
    <cellStyle name="Comma 28 3 2 4 3" xfId="17295" xr:uid="{DF856D5C-7950-4444-A6A1-14A0E387C4C1}"/>
    <cellStyle name="Comma 28 3 2 4 3 2" xfId="39619" xr:uid="{661E7A0A-68AE-4A06-A0FF-ECEBE71DBFA1}"/>
    <cellStyle name="Comma 28 3 2 4 4" xfId="17296" xr:uid="{F6430594-86C0-4596-9F58-971DD3BA0A1E}"/>
    <cellStyle name="Comma 28 3 2 4 4 2" xfId="39620" xr:uid="{A6AC1782-1C68-4741-99B1-41240F55DE39}"/>
    <cellStyle name="Comma 28 3 2 4 5" xfId="17297" xr:uid="{FB03BDF1-64B0-4856-9E7D-A8B739392D16}"/>
    <cellStyle name="Comma 28 3 2 4 5 2" xfId="39621" xr:uid="{8528C7F3-E2E3-4D4B-8F5E-60FC8E9B69DA}"/>
    <cellStyle name="Comma 28 3 2 4 6" xfId="17298" xr:uid="{B628AC66-EE29-47CC-92B5-C1F83FD4009A}"/>
    <cellStyle name="Comma 28 3 2 4 6 2" xfId="39622" xr:uid="{FD898F3E-7D03-4D93-9308-623FFE0B4409}"/>
    <cellStyle name="Comma 28 3 2 4 7" xfId="53743" xr:uid="{CE7DF48E-D023-4CFA-B1C3-8B5FD11948A0}"/>
    <cellStyle name="Comma 28 3 2 4 8" xfId="39613" xr:uid="{829AEE70-DB15-4F4B-A1E3-10D3FAE5F27D}"/>
    <cellStyle name="Comma 28 3 2 4 9" xfId="17289" xr:uid="{8D0801AF-C658-4F48-AA7D-24526E8BB57B}"/>
    <cellStyle name="Comma 28 3 2 5" xfId="4329" xr:uid="{BB0B7646-4852-49F6-99B9-492616C8DD72}"/>
    <cellStyle name="Comma 28 3 2 5 2" xfId="17300" xr:uid="{C971ABEC-8092-4656-B865-B3493225E0B3}"/>
    <cellStyle name="Comma 28 3 2 5 2 2" xfId="39624" xr:uid="{A7832916-95D9-40EE-946B-FD99F938601D}"/>
    <cellStyle name="Comma 28 3 2 5 3" xfId="17301" xr:uid="{BEF0E706-29B8-4E4F-A3AA-DFCCD6F8D05C}"/>
    <cellStyle name="Comma 28 3 2 5 3 2" xfId="39625" xr:uid="{624AC33A-F022-4F4C-BEE7-97E90901E30E}"/>
    <cellStyle name="Comma 28 3 2 5 4" xfId="17302" xr:uid="{2223DA21-13E2-4292-91EB-263B7B22CDBC}"/>
    <cellStyle name="Comma 28 3 2 5 4 2" xfId="39626" xr:uid="{2EE24518-B26C-446A-ADB5-DF84A8E0C918}"/>
    <cellStyle name="Comma 28 3 2 5 5" xfId="17303" xr:uid="{7ACEFBB5-8186-4075-8985-E91C44FF681D}"/>
    <cellStyle name="Comma 28 3 2 5 5 2" xfId="39627" xr:uid="{C17B05F6-44E2-4F4A-A412-A13D690B2C59}"/>
    <cellStyle name="Comma 28 3 2 5 6" xfId="54416" xr:uid="{C2B77544-EC02-45AD-A82F-BDBEA8767525}"/>
    <cellStyle name="Comma 28 3 2 5 7" xfId="39623" xr:uid="{02C15007-8B91-4EA2-9E36-79DB52790AD7}"/>
    <cellStyle name="Comma 28 3 2 5 8" xfId="17299" xr:uid="{3214417F-2118-40C0-A7B8-B0594EC3E62F}"/>
    <cellStyle name="Comma 28 3 2 6" xfId="2143" xr:uid="{88E0B0D6-594B-4E99-850E-3D41423BCCE6}"/>
    <cellStyle name="Comma 28 3 2 6 2" xfId="17305" xr:uid="{BB02AAF1-DC9E-4D6A-A376-0E925A8C6E4C}"/>
    <cellStyle name="Comma 28 3 2 6 2 2" xfId="39629" xr:uid="{A4E1E3AC-5C21-4BFC-902C-EF32FE5BB53E}"/>
    <cellStyle name="Comma 28 3 2 6 3" xfId="17306" xr:uid="{BCAE878D-CB82-45BD-A3FE-351FF840AE56}"/>
    <cellStyle name="Comma 28 3 2 6 3 2" xfId="39630" xr:uid="{961F0BA9-2900-46C6-AC42-DD8034A5FE07}"/>
    <cellStyle name="Comma 28 3 2 6 4" xfId="17307" xr:uid="{DA76E8B1-9F07-4117-80E8-B1A3AD01F943}"/>
    <cellStyle name="Comma 28 3 2 6 4 2" xfId="39631" xr:uid="{D1B32D0B-C3D2-4198-B00D-C1468637EA7E}"/>
    <cellStyle name="Comma 28 3 2 6 5" xfId="52232" xr:uid="{3EF1CA89-3A5D-4CD3-8364-6624D9CD4F67}"/>
    <cellStyle name="Comma 28 3 2 6 6" xfId="39628" xr:uid="{CFDB2C4F-DE1B-40FF-A367-E365498D58AF}"/>
    <cellStyle name="Comma 28 3 2 6 7" xfId="17304" xr:uid="{675CE22F-1CAE-407E-9D73-5632153EFE9A}"/>
    <cellStyle name="Comma 28 3 2 7" xfId="17308" xr:uid="{55CCD341-4B25-4263-8314-AE9CBC73FA11}"/>
    <cellStyle name="Comma 28 3 2 7 2" xfId="39632" xr:uid="{CF1495AE-DB15-4480-9472-033E9AE6AE10}"/>
    <cellStyle name="Comma 28 3 2 8" xfId="17309" xr:uid="{600B3004-F624-4414-A7CF-B5B06BE2F2CA}"/>
    <cellStyle name="Comma 28 3 2 8 2" xfId="39633" xr:uid="{67B32AC4-84C7-4241-9491-CF023A217DAB}"/>
    <cellStyle name="Comma 28 3 2 9" xfId="50712" xr:uid="{8CC358DE-D5EC-4BA0-AAD7-A1A91A0A7097}"/>
    <cellStyle name="Comma 28 3 3" xfId="875" xr:uid="{C61E782E-61FF-4917-9C80-3BAB6DA2FEC5}"/>
    <cellStyle name="Comma 28 3 3 2" xfId="4578" xr:uid="{7A105723-F35F-4BFF-BCB4-58ED37D1DCEE}"/>
    <cellStyle name="Comma 28 3 3 2 2" xfId="17312" xr:uid="{760ACBC3-FC9C-4C95-B678-1D2CE65465CA}"/>
    <cellStyle name="Comma 28 3 3 2 2 2" xfId="39636" xr:uid="{3624C850-C1A1-40B8-9FBD-27CD8D8AB58B}"/>
    <cellStyle name="Comma 28 3 3 2 3" xfId="17313" xr:uid="{9825AC09-81A6-4852-9E42-41514ADA668D}"/>
    <cellStyle name="Comma 28 3 3 2 3 2" xfId="39637" xr:uid="{870DDB67-9263-4D38-B66C-836D73D4B601}"/>
    <cellStyle name="Comma 28 3 3 2 4" xfId="17314" xr:uid="{BCDD6B12-A2C0-4F1E-BC4A-A422ACC602F5}"/>
    <cellStyle name="Comma 28 3 3 2 4 2" xfId="39638" xr:uid="{58ACE51F-89EB-457F-9477-ADDC5CADB946}"/>
    <cellStyle name="Comma 28 3 3 2 5" xfId="17315" xr:uid="{6B29C66D-73B3-427B-93D3-13204401D619}"/>
    <cellStyle name="Comma 28 3 3 2 5 2" xfId="39639" xr:uid="{D4EE1915-E0E7-4851-A5BE-F98A8A9039F8}"/>
    <cellStyle name="Comma 28 3 3 2 6" xfId="54665" xr:uid="{AECC8796-17B1-455D-BB98-92E3DA034C73}"/>
    <cellStyle name="Comma 28 3 3 2 7" xfId="39635" xr:uid="{0F661F58-96B3-4E20-B4EA-73317EFA1328}"/>
    <cellStyle name="Comma 28 3 3 2 8" xfId="17311" xr:uid="{B1FCE5E6-EA13-4B89-86EE-DF631236CFA4}"/>
    <cellStyle name="Comma 28 3 3 3" xfId="2913" xr:uid="{85319B5C-9EA9-4C04-BFAB-25DF0E21A062}"/>
    <cellStyle name="Comma 28 3 3 3 2" xfId="17317" xr:uid="{8EA0D3A4-D89A-4652-B542-20D17BDB8C49}"/>
    <cellStyle name="Comma 28 3 3 3 2 2" xfId="39641" xr:uid="{B74ADEF8-9EE6-431E-A31B-38E54A99AD70}"/>
    <cellStyle name="Comma 28 3 3 3 3" xfId="17318" xr:uid="{308BD9A9-1B81-40DF-90CA-FB63EB4383DA}"/>
    <cellStyle name="Comma 28 3 3 3 3 2" xfId="39642" xr:uid="{00172D8E-C78D-4EC4-BB4A-EA1F02EEE4BF}"/>
    <cellStyle name="Comma 28 3 3 3 4" xfId="17319" xr:uid="{E9FB9D82-E318-4ABC-90D8-D9EE10C3FAC5}"/>
    <cellStyle name="Comma 28 3 3 3 4 2" xfId="39643" xr:uid="{F5DDD047-75E5-490E-B646-A495FB26221C}"/>
    <cellStyle name="Comma 28 3 3 3 5" xfId="53000" xr:uid="{CD4E75D3-F900-493C-B7EE-D1C5D55C9BB9}"/>
    <cellStyle name="Comma 28 3 3 3 6" xfId="39640" xr:uid="{56CC0A8F-1163-4CAD-9C44-2C9CD3537C1F}"/>
    <cellStyle name="Comma 28 3 3 3 7" xfId="17316" xr:uid="{7DAD275F-E249-4510-917F-4F3FEBB35790}"/>
    <cellStyle name="Comma 28 3 3 4" xfId="17320" xr:uid="{CF405B3B-DA46-4ED0-BAE4-567D62701735}"/>
    <cellStyle name="Comma 28 3 3 4 2" xfId="39644" xr:uid="{ED6C02E9-4EC8-4329-9B0C-786EDD62A654}"/>
    <cellStyle name="Comma 28 3 3 5" xfId="17321" xr:uid="{E814318A-D688-4D87-87A4-0CB0F6C22EB6}"/>
    <cellStyle name="Comma 28 3 3 5 2" xfId="39645" xr:uid="{2B522DC2-B8F7-43DC-BBD8-76E34E46C927}"/>
    <cellStyle name="Comma 28 3 3 6" xfId="50967" xr:uid="{A0594E76-5DD6-4532-A5BC-A8DFB5E7C7CD}"/>
    <cellStyle name="Comma 28 3 3 7" xfId="39634" xr:uid="{7CE68FB4-1C89-4E64-B8A9-8C9C0AE11DDD}"/>
    <cellStyle name="Comma 28 3 3 8" xfId="17310" xr:uid="{ABD7316A-C054-4CD9-85D3-C510BB244511}"/>
    <cellStyle name="Comma 28 3 4" xfId="1370" xr:uid="{192C408E-4E62-4FE1-94F9-00193C8821C8}"/>
    <cellStyle name="Comma 28 3 4 2" xfId="5046" xr:uid="{0981E2F0-E8F1-46D8-965A-10F27513A2C9}"/>
    <cellStyle name="Comma 28 3 4 2 2" xfId="17324" xr:uid="{5B506313-EE4A-43DA-925E-87FB0B97EBF1}"/>
    <cellStyle name="Comma 28 3 4 2 2 2" xfId="39648" xr:uid="{12EB3BCA-D974-42EB-B57C-18AD4A3EB369}"/>
    <cellStyle name="Comma 28 3 4 2 3" xfId="17325" xr:uid="{E155E3D2-99D6-4C97-A26E-3584ADA7DAF2}"/>
    <cellStyle name="Comma 28 3 4 2 3 2" xfId="39649" xr:uid="{6CCB5153-15C1-43CC-AB82-1E3DAC8954FF}"/>
    <cellStyle name="Comma 28 3 4 2 4" xfId="17326" xr:uid="{615E6AED-BD24-4958-903C-7A89FCBE3ED3}"/>
    <cellStyle name="Comma 28 3 4 2 4 2" xfId="39650" xr:uid="{EDD1B508-5D38-43B3-8202-65A51E42BEBD}"/>
    <cellStyle name="Comma 28 3 4 2 5" xfId="17327" xr:uid="{EE0E60F2-0C79-4A7F-B02E-E3DFCDB1A239}"/>
    <cellStyle name="Comma 28 3 4 2 5 2" xfId="39651" xr:uid="{537D8ACA-B1B1-4554-BE48-F7BA7A632805}"/>
    <cellStyle name="Comma 28 3 4 2 6" xfId="55133" xr:uid="{191B9500-A654-4B73-A016-B21F3317E765}"/>
    <cellStyle name="Comma 28 3 4 2 7" xfId="39647" xr:uid="{6AFA64FC-FA97-45A6-A8FD-FFAEE4F390C4}"/>
    <cellStyle name="Comma 28 3 4 2 8" xfId="17323" xr:uid="{DFC90A90-4AD5-4635-AAB3-C260DFF237F4}"/>
    <cellStyle name="Comma 28 3 4 3" xfId="2416" xr:uid="{88DDD250-27A7-4E92-A645-0A81EC98CC80}"/>
    <cellStyle name="Comma 28 3 4 3 2" xfId="17329" xr:uid="{C4F4853F-E223-420C-A566-0F643BD20669}"/>
    <cellStyle name="Comma 28 3 4 3 2 2" xfId="39653" xr:uid="{E1D2760C-8FB8-4E63-8369-7A65308D617C}"/>
    <cellStyle name="Comma 28 3 4 3 3" xfId="17330" xr:uid="{C9BA0817-C15D-41BE-8596-9B7D8DCE4C88}"/>
    <cellStyle name="Comma 28 3 4 3 3 2" xfId="39654" xr:uid="{7031E522-C54D-42C7-B9FD-CFCE7B1F0EEC}"/>
    <cellStyle name="Comma 28 3 4 3 4" xfId="17331" xr:uid="{D80890DE-CC8C-4C9D-9484-7CDEE59005F3}"/>
    <cellStyle name="Comma 28 3 4 3 4 2" xfId="39655" xr:uid="{D7DC9B9A-E990-471A-9284-053C99F7BFA8}"/>
    <cellStyle name="Comma 28 3 4 3 5" xfId="52504" xr:uid="{76EB603D-0756-42D5-B5AB-6413DEE36E7E}"/>
    <cellStyle name="Comma 28 3 4 3 6" xfId="39652" xr:uid="{46E23834-2F2B-44E0-99EE-7450D13FCFD7}"/>
    <cellStyle name="Comma 28 3 4 3 7" xfId="17328" xr:uid="{B453121E-94DD-4E0B-8E9D-1A35F8B756EF}"/>
    <cellStyle name="Comma 28 3 4 4" xfId="17332" xr:uid="{0F654E88-81EB-4228-8BCB-35D1C6AF5B32}"/>
    <cellStyle name="Comma 28 3 4 4 2" xfId="39656" xr:uid="{5E151464-985A-4A9A-97F7-5383BAA04911}"/>
    <cellStyle name="Comma 28 3 4 5" xfId="17333" xr:uid="{E6A2A66D-5615-4EE6-9018-F8F65D749E2D}"/>
    <cellStyle name="Comma 28 3 4 5 2" xfId="39657" xr:uid="{798E57EE-59D6-41D9-BBF7-90CBE9C0A30D}"/>
    <cellStyle name="Comma 28 3 4 6" xfId="51462" xr:uid="{7B6DC875-9FBD-42D2-ACD7-409935E84DE0}"/>
    <cellStyle name="Comma 28 3 4 7" xfId="39646" xr:uid="{D1B94E71-8070-4359-96F9-265F40B6DF04}"/>
    <cellStyle name="Comma 28 3 4 8" xfId="17322" xr:uid="{E6D5D6A3-C19C-4618-A9DE-A9208FDA7E2B}"/>
    <cellStyle name="Comma 28 3 5" xfId="3407" xr:uid="{919C5E05-519B-4E2A-B7A0-C25F7E5C8456}"/>
    <cellStyle name="Comma 28 3 5 2" xfId="5413" xr:uid="{AB0988D4-0F23-4FA9-A45A-00FA5CE50C93}"/>
    <cellStyle name="Comma 28 3 5 2 2" xfId="17336" xr:uid="{1D548699-05A1-465E-808D-562BD55A563A}"/>
    <cellStyle name="Comma 28 3 5 2 2 2" xfId="39660" xr:uid="{BE4E275B-F6D0-4444-99B7-A859BFF0BA76}"/>
    <cellStyle name="Comma 28 3 5 2 3" xfId="17337" xr:uid="{00F6B5BA-9251-46AF-B2D4-98F9C9F3B3E6}"/>
    <cellStyle name="Comma 28 3 5 2 3 2" xfId="39661" xr:uid="{0C9E1D7E-FB98-449C-A46D-8CB90BA71B78}"/>
    <cellStyle name="Comma 28 3 5 2 4" xfId="17338" xr:uid="{7499B9EC-C61E-40CF-9738-24321F97E1B4}"/>
    <cellStyle name="Comma 28 3 5 2 4 2" xfId="39662" xr:uid="{AAA59CD6-663A-4534-8443-2567AA36D11D}"/>
    <cellStyle name="Comma 28 3 5 2 5" xfId="17339" xr:uid="{B13B5B5B-3BD7-4BCB-A0D2-C85C47EF0515}"/>
    <cellStyle name="Comma 28 3 5 2 5 2" xfId="39663" xr:uid="{AE623F1E-1FDA-426F-BB13-9ED229750F14}"/>
    <cellStyle name="Comma 28 3 5 2 6" xfId="55500" xr:uid="{F386828F-9838-4006-9DE3-C011EAE9640D}"/>
    <cellStyle name="Comma 28 3 5 2 7" xfId="39659" xr:uid="{31758801-B50B-4FA9-BDCB-7D1CA451C175}"/>
    <cellStyle name="Comma 28 3 5 2 8" xfId="17335" xr:uid="{CF776B22-0FD3-4FFB-A14E-AAC931DF12BE}"/>
    <cellStyle name="Comma 28 3 5 3" xfId="17340" xr:uid="{E9E95D89-530F-4D0C-84B3-5B15AC95E04C}"/>
    <cellStyle name="Comma 28 3 5 3 2" xfId="39664" xr:uid="{41D4F984-D76F-4241-AB34-E747521C67AC}"/>
    <cellStyle name="Comma 28 3 5 4" xfId="17341" xr:uid="{1D78F223-90F8-474D-A1B8-E71379F90933}"/>
    <cellStyle name="Comma 28 3 5 4 2" xfId="39665" xr:uid="{3D92DE8A-886B-4010-ABD9-0B1985152DFA}"/>
    <cellStyle name="Comma 28 3 5 5" xfId="17342" xr:uid="{7A1D6877-F2CE-43D3-B401-D20DC11193C4}"/>
    <cellStyle name="Comma 28 3 5 5 2" xfId="39666" xr:uid="{6477C114-EA59-4EC4-BA3D-A908720AB3A2}"/>
    <cellStyle name="Comma 28 3 5 6" xfId="17343" xr:uid="{EA78ADFF-B7FA-4BED-B814-0FAAD50C9011}"/>
    <cellStyle name="Comma 28 3 5 6 2" xfId="39667" xr:uid="{21C438A8-8944-4E39-8952-3FCD9A81BAE7}"/>
    <cellStyle name="Comma 28 3 5 7" xfId="53494" xr:uid="{5B1EC570-12B7-4E57-B10B-3B15C7BE0850}"/>
    <cellStyle name="Comma 28 3 5 8" xfId="39658" xr:uid="{F7479AE3-B5EA-402E-ADDC-EA4686EA1EC4}"/>
    <cellStyle name="Comma 28 3 5 9" xfId="17334" xr:uid="{04E983EE-23D5-413F-AE64-61335B281A47}"/>
    <cellStyle name="Comma 28 3 6" xfId="4046" xr:uid="{3029754D-1EE7-4267-9CF0-962E50C0C47B}"/>
    <cellStyle name="Comma 28 3 6 2" xfId="17345" xr:uid="{4C57C4B7-325E-4258-814B-ABCA1F1B5EC9}"/>
    <cellStyle name="Comma 28 3 6 2 2" xfId="39669" xr:uid="{8F396434-2B04-4049-9A12-3BB4BD859B49}"/>
    <cellStyle name="Comma 28 3 6 3" xfId="17346" xr:uid="{D268D59A-9A96-4DA3-9C71-280B938DAD95}"/>
    <cellStyle name="Comma 28 3 6 3 2" xfId="39670" xr:uid="{2F8901FB-7157-41F9-A878-BFF09BD46A50}"/>
    <cellStyle name="Comma 28 3 6 4" xfId="17347" xr:uid="{F8436001-CB2B-4973-AC83-5AC65CDC869A}"/>
    <cellStyle name="Comma 28 3 6 4 2" xfId="39671" xr:uid="{67014A8A-0F4D-4DE6-8E89-FFDF21119952}"/>
    <cellStyle name="Comma 28 3 6 5" xfId="17348" xr:uid="{FFB3952E-9E8B-4DA8-A727-74CF7C2227F7}"/>
    <cellStyle name="Comma 28 3 6 5 2" xfId="39672" xr:uid="{5245939E-6EF2-4BF8-8A42-74F09BB28631}"/>
    <cellStyle name="Comma 28 3 6 6" xfId="54133" xr:uid="{46656894-5A94-4762-849A-FBD758B08AC4}"/>
    <cellStyle name="Comma 28 3 6 7" xfId="39668" xr:uid="{80D28517-CE0B-4534-90B8-B38094E13EC0}"/>
    <cellStyle name="Comma 28 3 6 8" xfId="17344" xr:uid="{7F8B0169-1729-47D6-BCE1-F08AA552C406}"/>
    <cellStyle name="Comma 28 3 7" xfId="1896" xr:uid="{ABC4B57B-07AF-42BF-9AA6-0904656AC629}"/>
    <cellStyle name="Comma 28 3 7 2" xfId="17350" xr:uid="{88B90F1B-1081-4E7E-B4E3-3779BD3DE6A5}"/>
    <cellStyle name="Comma 28 3 7 2 2" xfId="39674" xr:uid="{03960772-0F17-4E24-9099-7BA72AC166EE}"/>
    <cellStyle name="Comma 28 3 7 3" xfId="17351" xr:uid="{4F2D9AC5-E0DA-439F-A058-85BAE473CDC5}"/>
    <cellStyle name="Comma 28 3 7 3 2" xfId="39675" xr:uid="{B0BB1E98-B4F1-4E8F-AFEE-6DC2F13DE210}"/>
    <cellStyle name="Comma 28 3 7 4" xfId="17352" xr:uid="{957E9621-2699-4C73-9C29-45FE8C4B3E93}"/>
    <cellStyle name="Comma 28 3 7 4 2" xfId="39676" xr:uid="{6E7DF261-D039-4AE3-9E18-0B5FE5EC51E8}"/>
    <cellStyle name="Comma 28 3 7 5" xfId="51985" xr:uid="{CBEFBF22-01C6-4F6F-B030-9D4C731A0297}"/>
    <cellStyle name="Comma 28 3 7 6" xfId="39673" xr:uid="{2C28D5A5-8C74-4822-9695-444F959DBE8A}"/>
    <cellStyle name="Comma 28 3 7 7" xfId="17349" xr:uid="{31F7310A-BE6E-42B0-AB43-8D096818F178}"/>
    <cellStyle name="Comma 28 3 8" xfId="17353" xr:uid="{202DEBD9-A7D3-4389-B94E-759CCEBFEF74}"/>
    <cellStyle name="Comma 28 3 8 2" xfId="39677" xr:uid="{4AF337AA-0B4E-4E02-9D62-C021366797CE}"/>
    <cellStyle name="Comma 28 3 9" xfId="17354" xr:uid="{1BA1F459-B576-44D0-B26A-A1E568EFCA97}"/>
    <cellStyle name="Comma 28 3 9 2" xfId="39678" xr:uid="{000DE629-A337-4ADA-A1F2-1DFA3823C133}"/>
    <cellStyle name="Comma 28 4" xfId="496" xr:uid="{0D88FD23-17E0-4861-BFCE-52749EFDDEEF}"/>
    <cellStyle name="Comma 28 4 10" xfId="39679" xr:uid="{ACDD57F9-0C25-45CC-91A7-00EFD77AC507}"/>
    <cellStyle name="Comma 28 4 11" xfId="17355" xr:uid="{2DFF79AC-F53B-45C4-97B0-B763AEEC6D07}"/>
    <cellStyle name="Comma 28 4 2" xfId="1001" xr:uid="{B1AD0D5A-CEC5-4D85-A9BA-B91B4DD889A8}"/>
    <cellStyle name="Comma 28 4 2 2" xfId="4704" xr:uid="{576B7C6A-83EB-423D-AAC1-2CD1F7C946D5}"/>
    <cellStyle name="Comma 28 4 2 2 2" xfId="17358" xr:uid="{D1DEDCA8-CE6D-46FC-ACC6-9B532B21DD50}"/>
    <cellStyle name="Comma 28 4 2 2 2 2" xfId="39682" xr:uid="{814E3B5F-94B3-4581-AF55-766C47585539}"/>
    <cellStyle name="Comma 28 4 2 2 3" xfId="17359" xr:uid="{724E1315-62FD-44DE-9404-913CDFF1BC0E}"/>
    <cellStyle name="Comma 28 4 2 2 3 2" xfId="39683" xr:uid="{383E584E-B277-4121-AAF5-6C3AFB98A9DD}"/>
    <cellStyle name="Comma 28 4 2 2 4" xfId="17360" xr:uid="{FFA02DED-EA73-48C8-BC64-792F64EF3157}"/>
    <cellStyle name="Comma 28 4 2 2 4 2" xfId="39684" xr:uid="{7E601ABE-4B9F-4DEC-B999-921ABBE83D8A}"/>
    <cellStyle name="Comma 28 4 2 2 5" xfId="17361" xr:uid="{31FA8042-C400-46D9-B897-E1D5403E573A}"/>
    <cellStyle name="Comma 28 4 2 2 5 2" xfId="39685" xr:uid="{D79E420E-136F-4345-A0F8-F4849D910211}"/>
    <cellStyle name="Comma 28 4 2 2 6" xfId="54791" xr:uid="{A42D742C-5343-4FDB-9E10-304A0387DEDD}"/>
    <cellStyle name="Comma 28 4 2 2 7" xfId="39681" xr:uid="{F4B96A5B-A040-4B3A-B355-14B55D411DCF}"/>
    <cellStyle name="Comma 28 4 2 2 8" xfId="17357" xr:uid="{53FFBA7A-78EF-4DCF-B141-73B1D1F41073}"/>
    <cellStyle name="Comma 28 4 2 3" xfId="3039" xr:uid="{0018A569-4E32-4EF3-9EB0-3949D9431067}"/>
    <cellStyle name="Comma 28 4 2 3 2" xfId="17363" xr:uid="{85B20ED6-6C8E-4CCA-A496-C05D95B5278E}"/>
    <cellStyle name="Comma 28 4 2 3 2 2" xfId="39687" xr:uid="{F1BBE546-E7D1-466B-A0AA-36265BD09DFD}"/>
    <cellStyle name="Comma 28 4 2 3 3" xfId="17364" xr:uid="{7456D606-63DF-432A-BC9D-75701525BF6F}"/>
    <cellStyle name="Comma 28 4 2 3 3 2" xfId="39688" xr:uid="{55EFC998-A58E-4EEF-8FDF-BC511103C89E}"/>
    <cellStyle name="Comma 28 4 2 3 4" xfId="17365" xr:uid="{D633F6A7-A164-4A9F-B7F4-644DBAB8336D}"/>
    <cellStyle name="Comma 28 4 2 3 4 2" xfId="39689" xr:uid="{E2DC04E4-DF40-4FE6-B69A-2B504ABCFB97}"/>
    <cellStyle name="Comma 28 4 2 3 5" xfId="53126" xr:uid="{0321398D-5CCD-4A24-8245-E7DE9D74ABB0}"/>
    <cellStyle name="Comma 28 4 2 3 6" xfId="39686" xr:uid="{EBBD4CC0-2B2F-43F6-81D0-62D9B10861EA}"/>
    <cellStyle name="Comma 28 4 2 3 7" xfId="17362" xr:uid="{FB92C9DA-FB7C-4259-8927-EC21C86F112A}"/>
    <cellStyle name="Comma 28 4 2 4" xfId="17366" xr:uid="{C697FBE3-654E-4799-9299-0BD6B3E9419E}"/>
    <cellStyle name="Comma 28 4 2 4 2" xfId="39690" xr:uid="{851EC397-4641-4D57-9B4D-A7061F35B37B}"/>
    <cellStyle name="Comma 28 4 2 5" xfId="17367" xr:uid="{9394550B-4B9A-4E92-AE67-7204BBBEACB7}"/>
    <cellStyle name="Comma 28 4 2 5 2" xfId="39691" xr:uid="{FAA51F91-48E6-433A-AB13-116491178F30}"/>
    <cellStyle name="Comma 28 4 2 6" xfId="51093" xr:uid="{C7825D84-92CA-411A-AA16-6F348AE447FC}"/>
    <cellStyle name="Comma 28 4 2 7" xfId="39680" xr:uid="{DCE45240-3A56-4C91-BEBD-30135F2CA3F5}"/>
    <cellStyle name="Comma 28 4 2 8" xfId="17356" xr:uid="{E93E55B5-891C-4BEA-9993-6DE0E7BD3A0D}"/>
    <cellStyle name="Comma 28 4 3" xfId="1495" xr:uid="{1B951C26-444E-47A1-A9C1-6C615172EDF3}"/>
    <cellStyle name="Comma 28 4 3 2" xfId="5137" xr:uid="{F0EF5E27-865B-4FC1-B181-67EAFD64CB3B}"/>
    <cellStyle name="Comma 28 4 3 2 2" xfId="17370" xr:uid="{30A8C486-2B9A-46AF-AAD3-46EE7CF72353}"/>
    <cellStyle name="Comma 28 4 3 2 2 2" xfId="39694" xr:uid="{157E91EE-01DE-4365-B661-9C401DD94871}"/>
    <cellStyle name="Comma 28 4 3 2 3" xfId="17371" xr:uid="{A66ECB03-39C6-4E27-ACB6-3051E3075914}"/>
    <cellStyle name="Comma 28 4 3 2 3 2" xfId="39695" xr:uid="{AADE1EF9-7F8C-4B4C-950D-B70EFB50AC5D}"/>
    <cellStyle name="Comma 28 4 3 2 4" xfId="17372" xr:uid="{425B6FEC-BA2F-464E-AEA2-C061A6B5DD11}"/>
    <cellStyle name="Comma 28 4 3 2 4 2" xfId="39696" xr:uid="{E65FE3C5-5B91-4364-9E93-42CE5AF0206D}"/>
    <cellStyle name="Comma 28 4 3 2 5" xfId="17373" xr:uid="{2F591865-F0B7-4E97-A369-E63517A6C403}"/>
    <cellStyle name="Comma 28 4 3 2 5 2" xfId="39697" xr:uid="{E8EA38DD-5421-4CE7-BC0A-6DE896D47BEF}"/>
    <cellStyle name="Comma 28 4 3 2 6" xfId="55224" xr:uid="{29EC34BE-EA00-462A-A861-909C412EE510}"/>
    <cellStyle name="Comma 28 4 3 2 7" xfId="39693" xr:uid="{186AC80F-24D1-4A28-8157-ADC7663E8D7F}"/>
    <cellStyle name="Comma 28 4 3 2 8" xfId="17369" xr:uid="{2639785C-3AF3-487D-B97A-B21A3D7974B7}"/>
    <cellStyle name="Comma 28 4 3 3" xfId="2542" xr:uid="{82414553-88D2-46A7-939A-BB7DDDD9B099}"/>
    <cellStyle name="Comma 28 4 3 3 2" xfId="17375" xr:uid="{9C933D21-1616-44DC-9E3A-8D8A80E22E26}"/>
    <cellStyle name="Comma 28 4 3 3 2 2" xfId="39699" xr:uid="{0ED25D92-3F1C-4300-AB9D-FE9DB32932B8}"/>
    <cellStyle name="Comma 28 4 3 3 3" xfId="17376" xr:uid="{07077B56-0395-4A80-B88B-AD189CC61980}"/>
    <cellStyle name="Comma 28 4 3 3 3 2" xfId="39700" xr:uid="{DD93EB33-5DE3-431C-9D66-B06B2865858A}"/>
    <cellStyle name="Comma 28 4 3 3 4" xfId="17377" xr:uid="{41327377-6E2F-4961-948E-754720C792B9}"/>
    <cellStyle name="Comma 28 4 3 3 4 2" xfId="39701" xr:uid="{7EC608DF-F936-4C5E-9147-348D1578FF01}"/>
    <cellStyle name="Comma 28 4 3 3 5" xfId="52630" xr:uid="{830EB65C-A5A8-4DF1-8EDF-8F7B062AC600}"/>
    <cellStyle name="Comma 28 4 3 3 6" xfId="39698" xr:uid="{CEC7C677-6EB0-4E38-A435-A3FB7ADA887E}"/>
    <cellStyle name="Comma 28 4 3 3 7" xfId="17374" xr:uid="{24CBCDDA-2741-404F-828E-0234DFADD974}"/>
    <cellStyle name="Comma 28 4 3 4" xfId="17378" xr:uid="{3D13763A-4175-4765-9D06-B9DD7621CBE8}"/>
    <cellStyle name="Comma 28 4 3 4 2" xfId="39702" xr:uid="{0455278A-17A7-474E-B7C6-337BEC1A075D}"/>
    <cellStyle name="Comma 28 4 3 5" xfId="17379" xr:uid="{4E471A03-9061-4C63-98AC-CA840ACB3977}"/>
    <cellStyle name="Comma 28 4 3 5 2" xfId="39703" xr:uid="{B76D73B2-3E66-4EE2-81EE-6B6135036ED5}"/>
    <cellStyle name="Comma 28 4 3 6" xfId="51587" xr:uid="{2EE729F9-D046-483D-81C6-4A238EDD1B9E}"/>
    <cellStyle name="Comma 28 4 3 7" xfId="39692" xr:uid="{073BBC20-294F-429C-A458-4DBFF7D4585A}"/>
    <cellStyle name="Comma 28 4 3 8" xfId="17368" xr:uid="{D03843CF-9AC6-405B-AE7C-A22325945AF1}"/>
    <cellStyle name="Comma 28 4 4" xfId="3534" xr:uid="{D0095ABA-CA38-4278-A7AA-E125DD2BC9BD}"/>
    <cellStyle name="Comma 28 4 4 2" xfId="5505" xr:uid="{919AF842-560B-4F46-AA0A-BEC9E07F07A9}"/>
    <cellStyle name="Comma 28 4 4 2 2" xfId="17382" xr:uid="{5C6433D9-3756-47BA-811E-9C83758DD764}"/>
    <cellStyle name="Comma 28 4 4 2 2 2" xfId="39706" xr:uid="{E6981048-08B2-44C9-8771-08E63E192878}"/>
    <cellStyle name="Comma 28 4 4 2 3" xfId="17383" xr:uid="{56FC7054-5D61-492E-94AC-A95034050324}"/>
    <cellStyle name="Comma 28 4 4 2 3 2" xfId="39707" xr:uid="{435C1C79-6C90-4F23-A00F-18BC73BC3D17}"/>
    <cellStyle name="Comma 28 4 4 2 4" xfId="17384" xr:uid="{5C1C7CA2-D0D5-46D2-BB4D-7ADE1C66AF90}"/>
    <cellStyle name="Comma 28 4 4 2 4 2" xfId="39708" xr:uid="{B9AA5818-373E-4CBE-91DC-042635A5EFC8}"/>
    <cellStyle name="Comma 28 4 4 2 5" xfId="17385" xr:uid="{A0B06FD6-51C0-4E3D-9B3E-A2FB01896739}"/>
    <cellStyle name="Comma 28 4 4 2 5 2" xfId="39709" xr:uid="{5D2F26D2-64F6-4869-96D8-A7B89A9DB238}"/>
    <cellStyle name="Comma 28 4 4 2 6" xfId="55592" xr:uid="{6EDE6719-95A2-4128-80A8-65BEA362F53B}"/>
    <cellStyle name="Comma 28 4 4 2 7" xfId="39705" xr:uid="{425C33E8-9D3C-46A8-9C3B-75BA9364B663}"/>
    <cellStyle name="Comma 28 4 4 2 8" xfId="17381" xr:uid="{5C8DB070-53BE-444B-97A0-6EA66489E8D4}"/>
    <cellStyle name="Comma 28 4 4 3" xfId="17386" xr:uid="{7004442C-B8CA-4515-8F4E-8A76859E0EEB}"/>
    <cellStyle name="Comma 28 4 4 3 2" xfId="39710" xr:uid="{3667A6FC-8295-4C29-AE5B-C5ABE4CF86A1}"/>
    <cellStyle name="Comma 28 4 4 4" xfId="17387" xr:uid="{C2153C5F-9199-43FB-BF0C-CF0046FCBE32}"/>
    <cellStyle name="Comma 28 4 4 4 2" xfId="39711" xr:uid="{A8418F77-5A71-42CD-8B8E-9E611F3B29EC}"/>
    <cellStyle name="Comma 28 4 4 5" xfId="17388" xr:uid="{173F8837-DF92-41A7-AB42-E64A337F4429}"/>
    <cellStyle name="Comma 28 4 4 5 2" xfId="39712" xr:uid="{5DF5470E-C879-40A0-A9C9-CE0E649243CC}"/>
    <cellStyle name="Comma 28 4 4 6" xfId="17389" xr:uid="{48BF5B6A-1634-450C-9DD7-5B85F58BD832}"/>
    <cellStyle name="Comma 28 4 4 6 2" xfId="39713" xr:uid="{B168930E-FC92-4046-8ED8-731212D006CE}"/>
    <cellStyle name="Comma 28 4 4 7" xfId="53621" xr:uid="{A0B2D4CA-37D1-4C06-B7CE-5BCEF874BAEE}"/>
    <cellStyle name="Comma 28 4 4 8" xfId="39704" xr:uid="{C8B1A37F-6763-4692-81A7-F44955627F7D}"/>
    <cellStyle name="Comma 28 4 4 9" xfId="17380" xr:uid="{F18D3300-A9D6-4672-A974-B9FA9FEA1AA9}"/>
    <cellStyle name="Comma 28 4 5" xfId="4207" xr:uid="{7A4B009C-C000-4B0D-AFB8-74C59AC699BD}"/>
    <cellStyle name="Comma 28 4 5 2" xfId="17391" xr:uid="{9C6A908F-43E5-4B55-B2BE-D9EA2CE08C7A}"/>
    <cellStyle name="Comma 28 4 5 2 2" xfId="39715" xr:uid="{719E5D74-690F-4097-9532-6694F73BAB70}"/>
    <cellStyle name="Comma 28 4 5 3" xfId="17392" xr:uid="{11326603-4343-4A56-90EB-17074C780B70}"/>
    <cellStyle name="Comma 28 4 5 3 2" xfId="39716" xr:uid="{CB85F737-24B9-4D90-AD87-947BF11345C6}"/>
    <cellStyle name="Comma 28 4 5 4" xfId="17393" xr:uid="{44A78224-DFB0-4163-B190-ECD5564DA4E8}"/>
    <cellStyle name="Comma 28 4 5 4 2" xfId="39717" xr:uid="{9A99C642-C124-4CE5-A0A5-E1DDD8CFEB5F}"/>
    <cellStyle name="Comma 28 4 5 5" xfId="17394" xr:uid="{1A2E0CFD-C510-4C37-A9DB-B7CBFE8C6601}"/>
    <cellStyle name="Comma 28 4 5 5 2" xfId="39718" xr:uid="{F2795E79-DDD3-4436-B378-4AD0CE8DDBCE}"/>
    <cellStyle name="Comma 28 4 5 6" xfId="54294" xr:uid="{3E0ADE9F-89CA-4197-88B9-99842CC08E9F}"/>
    <cellStyle name="Comma 28 4 5 7" xfId="39714" xr:uid="{EB1E096C-1563-43DA-9940-564BBB8C9B5B}"/>
    <cellStyle name="Comma 28 4 5 8" xfId="17390" xr:uid="{4600D733-BFCF-4472-83AF-B3B2C3A2C7BA}"/>
    <cellStyle name="Comma 28 4 6" xfId="2021" xr:uid="{DF386DBD-36A5-4147-960C-5FEA51DB8B95}"/>
    <cellStyle name="Comma 28 4 6 2" xfId="17396" xr:uid="{8A06EF4E-5D31-43EC-8CF6-57D1D120F78F}"/>
    <cellStyle name="Comma 28 4 6 2 2" xfId="39720" xr:uid="{92F8535D-6927-4028-8C0A-8826ED559115}"/>
    <cellStyle name="Comma 28 4 6 3" xfId="17397" xr:uid="{1319B01D-CF0E-45E6-BBBA-BD3DEBC553A7}"/>
    <cellStyle name="Comma 28 4 6 3 2" xfId="39721" xr:uid="{CB01CA69-A2F4-4CA3-AF82-69ABDF1E099B}"/>
    <cellStyle name="Comma 28 4 6 4" xfId="17398" xr:uid="{EC26A365-CFE2-42DF-8C00-91ED101E3511}"/>
    <cellStyle name="Comma 28 4 6 4 2" xfId="39722" xr:uid="{2AD65995-59F2-439D-9E25-31ECF73E9296}"/>
    <cellStyle name="Comma 28 4 6 5" xfId="52110" xr:uid="{84C71902-EA90-4CA3-8F9F-10E3B3AFA3D7}"/>
    <cellStyle name="Comma 28 4 6 6" xfId="39719" xr:uid="{7241ACE7-E63A-4F00-AB95-2497C3FDE39C}"/>
    <cellStyle name="Comma 28 4 6 7" xfId="17395" xr:uid="{8B3C446E-E323-4F95-87F7-F05005930770}"/>
    <cellStyle name="Comma 28 4 7" xfId="17399" xr:uid="{FA9215E0-5AA8-4AC5-A404-032169222209}"/>
    <cellStyle name="Comma 28 4 7 2" xfId="39723" xr:uid="{21A7E450-1BEC-4E3F-AC6A-039A95B09FB1}"/>
    <cellStyle name="Comma 28 4 8" xfId="17400" xr:uid="{C8538BB0-2D1A-470E-891B-EC4362E756BA}"/>
    <cellStyle name="Comma 28 4 8 2" xfId="39724" xr:uid="{EC8A08C4-D2D4-4FDB-A8E6-AC8ADA4CA29A}"/>
    <cellStyle name="Comma 28 4 9" xfId="50590" xr:uid="{FB4A1074-BB92-4625-8176-8B98B532EDE4}"/>
    <cellStyle name="Comma 28 5" xfId="753" xr:uid="{8FE5AA1E-E4E0-4D98-88BB-4C4C15D17491}"/>
    <cellStyle name="Comma 28 5 2" xfId="4456" xr:uid="{D766304A-611E-4FCA-985B-117C20EAAD40}"/>
    <cellStyle name="Comma 28 5 2 2" xfId="17403" xr:uid="{56458702-8F64-49D1-AA8A-BBDEB951BDE7}"/>
    <cellStyle name="Comma 28 5 2 2 2" xfId="39727" xr:uid="{79CDF364-0002-4DAC-993F-B384EC354EBC}"/>
    <cellStyle name="Comma 28 5 2 3" xfId="17404" xr:uid="{BCF0916B-5EA9-4B1F-83CE-E45B428D5B47}"/>
    <cellStyle name="Comma 28 5 2 3 2" xfId="39728" xr:uid="{3566AA92-CF9B-4957-A71D-74D4272EEFA4}"/>
    <cellStyle name="Comma 28 5 2 4" xfId="17405" xr:uid="{25A454A4-842F-4DB2-B831-2D2C5BDCB88C}"/>
    <cellStyle name="Comma 28 5 2 4 2" xfId="39729" xr:uid="{3B02CBC5-5289-40D8-ACC5-7B4BA6A40359}"/>
    <cellStyle name="Comma 28 5 2 5" xfId="17406" xr:uid="{667ABF33-5070-4B34-B06B-E75189F1FE90}"/>
    <cellStyle name="Comma 28 5 2 5 2" xfId="39730" xr:uid="{8BB48482-2CBE-4542-B1D6-5AA2448CE37A}"/>
    <cellStyle name="Comma 28 5 2 6" xfId="54543" xr:uid="{6D4B707B-0406-4872-AD8B-D63F87B154F2}"/>
    <cellStyle name="Comma 28 5 2 7" xfId="39726" xr:uid="{B554FA76-1608-494B-A749-EF8099AF407D}"/>
    <cellStyle name="Comma 28 5 2 8" xfId="17402" xr:uid="{88A9038E-7845-4BB9-9EAF-714AB3B83A84}"/>
    <cellStyle name="Comma 28 5 3" xfId="2791" xr:uid="{CEA51ED9-4BF5-454C-8459-04868D9DE44B}"/>
    <cellStyle name="Comma 28 5 3 2" xfId="17408" xr:uid="{5C672B72-9E20-4CFA-9D97-25BF6C9BC9E2}"/>
    <cellStyle name="Comma 28 5 3 2 2" xfId="39732" xr:uid="{FD121D2D-54F6-4B0D-ADA8-854B44C20B4E}"/>
    <cellStyle name="Comma 28 5 3 3" xfId="17409" xr:uid="{9748D812-4BAC-4C2D-A515-C8D6C0126143}"/>
    <cellStyle name="Comma 28 5 3 3 2" xfId="39733" xr:uid="{5C8E804F-A3F8-4E60-94D6-1423B1F37472}"/>
    <cellStyle name="Comma 28 5 3 4" xfId="17410" xr:uid="{E72F851D-1129-4D80-A906-2C490FBE6B88}"/>
    <cellStyle name="Comma 28 5 3 4 2" xfId="39734" xr:uid="{76F50C99-F44B-427F-94A0-05FF9BC2113D}"/>
    <cellStyle name="Comma 28 5 3 5" xfId="52878" xr:uid="{3E4D34E8-23C2-4CD6-805C-A942764DEA4C}"/>
    <cellStyle name="Comma 28 5 3 6" xfId="39731" xr:uid="{645C1DA4-9B21-410B-A72D-3CC0457C68BD}"/>
    <cellStyle name="Comma 28 5 3 7" xfId="17407" xr:uid="{C70F4E91-0F33-4673-928F-0CD4FC0BF970}"/>
    <cellStyle name="Comma 28 5 4" xfId="17411" xr:uid="{67FCE572-B9C7-4EE9-AE09-19ED84EDCFDE}"/>
    <cellStyle name="Comma 28 5 4 2" xfId="39735" xr:uid="{2EE744DB-4011-4C73-8CC8-BC4279E4F4C8}"/>
    <cellStyle name="Comma 28 5 5" xfId="17412" xr:uid="{F74F5371-0255-44BB-A33D-D456ACF870FD}"/>
    <cellStyle name="Comma 28 5 5 2" xfId="39736" xr:uid="{2CB71CD7-2A64-40AF-9866-27CB62EDC049}"/>
    <cellStyle name="Comma 28 5 6" xfId="50845" xr:uid="{B957EE82-7DF5-4A93-BCAD-75344EBB8F64}"/>
    <cellStyle name="Comma 28 5 7" xfId="39725" xr:uid="{4ABC2A18-0485-497E-B667-4D0F1FE746CB}"/>
    <cellStyle name="Comma 28 5 8" xfId="17401" xr:uid="{9CB2996C-BD5A-4DB6-9C14-E0EF741043BB}"/>
    <cellStyle name="Comma 28 6" xfId="1248" xr:uid="{691AEE3A-AFC0-4C64-931C-9D90D4FA48DA}"/>
    <cellStyle name="Comma 28 6 2" xfId="4954" xr:uid="{2E464B1C-B16F-4C99-8E8D-97D29B3546D4}"/>
    <cellStyle name="Comma 28 6 2 2" xfId="17415" xr:uid="{F3FFDB78-D2A0-4F93-835A-F762220EEFBE}"/>
    <cellStyle name="Comma 28 6 2 2 2" xfId="39739" xr:uid="{B7B77BB8-6170-4A5B-B70D-C1965E19023C}"/>
    <cellStyle name="Comma 28 6 2 3" xfId="17416" xr:uid="{5FFE60BE-74B0-45D5-9CB5-0041DBB582B5}"/>
    <cellStyle name="Comma 28 6 2 3 2" xfId="39740" xr:uid="{CA1C03AA-FDF3-4402-8F14-FABC777FEC1A}"/>
    <cellStyle name="Comma 28 6 2 4" xfId="17417" xr:uid="{07ED8FDC-0D29-459C-A1BC-065AF6342422}"/>
    <cellStyle name="Comma 28 6 2 4 2" xfId="39741" xr:uid="{18059660-F754-41AE-B96D-D5633C230BF4}"/>
    <cellStyle name="Comma 28 6 2 5" xfId="17418" xr:uid="{338C19EB-4E28-4133-A65B-4D542802DA9C}"/>
    <cellStyle name="Comma 28 6 2 5 2" xfId="39742" xr:uid="{CBAEAD1E-893E-4ADD-9D0E-CC4378D29794}"/>
    <cellStyle name="Comma 28 6 2 6" xfId="55041" xr:uid="{7F6BDF73-C0AD-47CC-B818-1A2E6D791AF9}"/>
    <cellStyle name="Comma 28 6 2 7" xfId="39738" xr:uid="{D226B33B-2BB7-445A-9B9A-59BB79B437AA}"/>
    <cellStyle name="Comma 28 6 2 8" xfId="17414" xr:uid="{DF3E3121-C7D8-403C-A38B-4F03FF37F30E}"/>
    <cellStyle name="Comma 28 6 3" xfId="2293" xr:uid="{48C0B0A9-32A3-43A1-8896-7EF8DC669779}"/>
    <cellStyle name="Comma 28 6 3 2" xfId="17420" xr:uid="{855C8282-9B8F-4EB4-BD02-DB8E0D8767E5}"/>
    <cellStyle name="Comma 28 6 3 2 2" xfId="39744" xr:uid="{4FA0AE1A-FB2C-4C12-8A47-CD37D9ECA142}"/>
    <cellStyle name="Comma 28 6 3 3" xfId="17421" xr:uid="{397E44A0-63E3-4640-9917-8667D240058D}"/>
    <cellStyle name="Comma 28 6 3 3 2" xfId="39745" xr:uid="{DC505662-6C7C-435B-82DC-E1AD5764A2F1}"/>
    <cellStyle name="Comma 28 6 3 4" xfId="17422" xr:uid="{2E1C1028-1D7A-4857-BCB3-5BD74D8CDD0D}"/>
    <cellStyle name="Comma 28 6 3 4 2" xfId="39746" xr:uid="{08D8012D-E482-4DFC-93CD-31FE35BDF484}"/>
    <cellStyle name="Comma 28 6 3 5" xfId="52381" xr:uid="{B8FFC0BF-30EB-4AB3-BC2B-ED1AC32AE836}"/>
    <cellStyle name="Comma 28 6 3 6" xfId="39743" xr:uid="{CD8260C5-A044-4C9A-8ECE-2506F25045A6}"/>
    <cellStyle name="Comma 28 6 3 7" xfId="17419" xr:uid="{8F345F0F-F0D6-48B3-8AE0-28F0347DB9B9}"/>
    <cellStyle name="Comma 28 6 4" xfId="17423" xr:uid="{ECB67282-3483-499E-B293-E17958BE1F16}"/>
    <cellStyle name="Comma 28 6 4 2" xfId="39747" xr:uid="{9145449C-EAC3-4A7C-A179-179999ADB2B6}"/>
    <cellStyle name="Comma 28 6 5" xfId="17424" xr:uid="{D9998453-DBA0-4BD2-8955-0E809548A69C}"/>
    <cellStyle name="Comma 28 6 5 2" xfId="39748" xr:uid="{E2285B55-54C8-458D-9E81-BABB7C796A63}"/>
    <cellStyle name="Comma 28 6 6" xfId="51340" xr:uid="{FA626522-6035-4FED-93A2-F115765C3036}"/>
    <cellStyle name="Comma 28 6 7" xfId="39737" xr:uid="{7491C618-99DF-4300-AF58-A60179AD9DA3}"/>
    <cellStyle name="Comma 28 6 8" xfId="17413" xr:uid="{7D4CB23A-3040-470D-81BA-E46102C3F2C3}"/>
    <cellStyle name="Comma 28 7" xfId="3285" xr:uid="{85529C23-DA77-4D3B-B757-D6619BE6B978}"/>
    <cellStyle name="Comma 28 7 2" xfId="5321" xr:uid="{B6BF2586-443B-464B-9548-49497D6FE8A3}"/>
    <cellStyle name="Comma 28 7 2 2" xfId="17427" xr:uid="{7FF6A9DB-514C-4D3C-BD73-C3A9DF723B24}"/>
    <cellStyle name="Comma 28 7 2 2 2" xfId="39751" xr:uid="{F7804B01-4961-434B-8131-EA7A56B99C7F}"/>
    <cellStyle name="Comma 28 7 2 3" xfId="17428" xr:uid="{74170F5A-1A6E-4737-9877-E7A6486B4816}"/>
    <cellStyle name="Comma 28 7 2 3 2" xfId="39752" xr:uid="{54526E6E-ED18-4948-9DF7-18486BF850CD}"/>
    <cellStyle name="Comma 28 7 2 4" xfId="17429" xr:uid="{5E3AD6CC-E959-467E-A1BE-0F91ECDBEED9}"/>
    <cellStyle name="Comma 28 7 2 4 2" xfId="39753" xr:uid="{4F0AB0E4-886A-43B7-876C-89F6E1B93C39}"/>
    <cellStyle name="Comma 28 7 2 5" xfId="17430" xr:uid="{BBF6FE64-B6DB-44D7-861D-B4C988CA02E8}"/>
    <cellStyle name="Comma 28 7 2 5 2" xfId="39754" xr:uid="{0BE905B7-208B-4BE7-985F-6CA1226117F2}"/>
    <cellStyle name="Comma 28 7 2 6" xfId="55408" xr:uid="{AD6A2ACB-1E42-4575-A949-6907111765F4}"/>
    <cellStyle name="Comma 28 7 2 7" xfId="39750" xr:uid="{49A075D2-B73F-4B2F-8ACA-077C4F5EFAE0}"/>
    <cellStyle name="Comma 28 7 2 8" xfId="17426" xr:uid="{ACD7C2C7-A484-4942-A0EE-BF79C3AA5E8F}"/>
    <cellStyle name="Comma 28 7 3" xfId="17431" xr:uid="{59770561-F4DC-47C2-979E-8CC6CC2CB0FA}"/>
    <cellStyle name="Comma 28 7 3 2" xfId="39755" xr:uid="{A8D4CF17-C825-4D65-9279-F253315247AB}"/>
    <cellStyle name="Comma 28 7 4" xfId="17432" xr:uid="{D411B9E3-FE3C-45A2-A6BC-E56371CFBBE4}"/>
    <cellStyle name="Comma 28 7 4 2" xfId="39756" xr:uid="{CA192720-F737-4AED-89AA-ABA6209DA18D}"/>
    <cellStyle name="Comma 28 7 5" xfId="17433" xr:uid="{A320A652-2162-4F45-A36F-F7A137C58F19}"/>
    <cellStyle name="Comma 28 7 5 2" xfId="39757" xr:uid="{89892862-21CC-4D66-B633-F72325F0941F}"/>
    <cellStyle name="Comma 28 7 6" xfId="17434" xr:uid="{46A65EE3-1975-43A0-9CA6-EC20CF0D36F0}"/>
    <cellStyle name="Comma 28 7 6 2" xfId="39758" xr:uid="{9485286B-EF9B-4385-A4FD-5A8E9B1269EE}"/>
    <cellStyle name="Comma 28 7 7" xfId="53372" xr:uid="{CCC93CCD-0009-4600-8F0A-941E9A05FA5A}"/>
    <cellStyle name="Comma 28 7 8" xfId="39749" xr:uid="{07B692A2-46DB-4C96-B0F9-1D85AD0E3CCF}"/>
    <cellStyle name="Comma 28 7 9" xfId="17425" xr:uid="{7D469F50-95B4-43D9-AC66-7E529B0E9759}"/>
    <cellStyle name="Comma 28 8" xfId="3861" xr:uid="{5555FE61-0E58-4E78-A6C4-4F707F8E54FF}"/>
    <cellStyle name="Comma 28 8 2" xfId="17436" xr:uid="{68A0904C-5FE9-49E6-9EDD-03E89F665559}"/>
    <cellStyle name="Comma 28 8 2 2" xfId="39760" xr:uid="{3083801F-1BCB-49C1-B6A7-2385C7C0FC7B}"/>
    <cellStyle name="Comma 28 8 3" xfId="17437" xr:uid="{0C700611-4003-4911-BB2F-28B0A0318120}"/>
    <cellStyle name="Comma 28 8 3 2" xfId="39761" xr:uid="{513C51D0-DE6D-4614-9543-B39F7EFA2E14}"/>
    <cellStyle name="Comma 28 8 4" xfId="17438" xr:uid="{17BD49CE-5802-4E7A-8D83-F1E747C43F5C}"/>
    <cellStyle name="Comma 28 8 4 2" xfId="39762" xr:uid="{31911DA9-D48B-4A52-A0DA-7C39F02755C9}"/>
    <cellStyle name="Comma 28 8 5" xfId="17439" xr:uid="{53703E82-747F-47D8-85C0-B3B4A3C9F7D0}"/>
    <cellStyle name="Comma 28 8 5 2" xfId="39763" xr:uid="{7DE410BC-3B94-454A-89E6-C210BBE2417A}"/>
    <cellStyle name="Comma 28 8 6" xfId="53948" xr:uid="{1EB4BB30-9A57-4287-8A2C-0D0BA4676F5C}"/>
    <cellStyle name="Comma 28 8 7" xfId="39759" xr:uid="{EE7A7D1A-90FA-4F03-BD52-0B16930F1C63}"/>
    <cellStyle name="Comma 28 8 8" xfId="17435" xr:uid="{1275B34E-892D-410A-87AA-BC25ACB6BBFF}"/>
    <cellStyle name="Comma 28 9" xfId="1773" xr:uid="{0AA8E144-2F5C-4C8C-843B-2B228973D75C}"/>
    <cellStyle name="Comma 28 9 2" xfId="17441" xr:uid="{A6338577-2015-448C-9727-1919840CD6E7}"/>
    <cellStyle name="Comma 28 9 2 2" xfId="39765" xr:uid="{08910CD5-6565-47AC-B67E-60C00243A07A}"/>
    <cellStyle name="Comma 28 9 3" xfId="17442" xr:uid="{493F885F-B016-4A25-90E6-4883147A5F79}"/>
    <cellStyle name="Comma 28 9 3 2" xfId="39766" xr:uid="{C1CCAF63-7D3B-4F9D-8EAC-59FAE0F1BBE6}"/>
    <cellStyle name="Comma 28 9 4" xfId="17443" xr:uid="{A08B0C9F-1D73-4658-B96D-6FFE832723A3}"/>
    <cellStyle name="Comma 28 9 4 2" xfId="39767" xr:uid="{37F05CD4-06C6-4C5B-85EF-ACF013EA2FD6}"/>
    <cellStyle name="Comma 28 9 5" xfId="51862" xr:uid="{7B3C562C-587F-4BBD-B180-56048993C919}"/>
    <cellStyle name="Comma 28 9 6" xfId="39764" xr:uid="{7577FA53-6DED-46A5-BA96-69EE44E7C9AC}"/>
    <cellStyle name="Comma 28 9 7" xfId="17440" xr:uid="{C63F8D28-5982-42B0-8788-0FE2751CF165}"/>
    <cellStyle name="Comma 29" xfId="147" xr:uid="{E4D3CAEE-A800-4518-BD6E-B2266ABED082}"/>
    <cellStyle name="Comma 29 10" xfId="17445" xr:uid="{E3FC2A24-70AE-41A0-A772-A2D190B2641C}"/>
    <cellStyle name="Comma 29 11" xfId="17446" xr:uid="{76BD2829-3F78-4BB2-841E-59D19483B9A4}"/>
    <cellStyle name="Comma 29 11 2" xfId="39768" xr:uid="{92F26067-0753-458D-8E54-0D0DF2B4BAA0}"/>
    <cellStyle name="Comma 29 12" xfId="50244" xr:uid="{CAE4F87D-4858-4EC3-A99D-4FD53BF8E28D}"/>
    <cellStyle name="Comma 29 13" xfId="17444" xr:uid="{7D4451DD-8A90-4766-82C0-4BA613BCD5D3}"/>
    <cellStyle name="Comma 29 2" xfId="248" xr:uid="{E27D93A3-FF3C-4E13-AFBB-D11495C97ADF}"/>
    <cellStyle name="Comma 29 2 10" xfId="17448" xr:uid="{8F42769A-A69D-43B3-A225-6C0D81CEA887}"/>
    <cellStyle name="Comma 29 2 10 2" xfId="39769" xr:uid="{39AA8534-A625-46B8-8278-E811C0A78F52}"/>
    <cellStyle name="Comma 29 2 11" xfId="50344" xr:uid="{B6CC1369-10E1-4AC8-A26E-09366D208EC4}"/>
    <cellStyle name="Comma 29 2 12" xfId="17447" xr:uid="{A7A950FD-CC52-43E5-A927-239074D02532}"/>
    <cellStyle name="Comma 29 2 2" xfId="433" xr:uid="{61334E59-E985-46AD-A2A3-5235C739269B}"/>
    <cellStyle name="Comma 29 2 2 10" xfId="50529" xr:uid="{C43D78A8-AE37-4C3A-9906-F98A9EBE9DB4}"/>
    <cellStyle name="Comma 29 2 2 11" xfId="17449" xr:uid="{1C27310F-6F86-4627-8870-F68447E827AB}"/>
    <cellStyle name="Comma 29 2 2 2" xfId="690" xr:uid="{DCCA5AB9-722A-4B69-B605-1C00951AF43C}"/>
    <cellStyle name="Comma 29 2 2 2 10" xfId="17450" xr:uid="{99BBC443-2C3F-4E72-BF3D-67F56EFAF96C}"/>
    <cellStyle name="Comma 29 2 2 2 2" xfId="1195" xr:uid="{70402C69-83EA-4DB1-A6EB-8E19A5149815}"/>
    <cellStyle name="Comma 29 2 2 2 2 2" xfId="4898" xr:uid="{33697D71-EA16-4574-B280-98854EB0DD48}"/>
    <cellStyle name="Comma 29 2 2 2 2 2 2" xfId="17453" xr:uid="{3D0528A4-83B3-4646-8EA8-1D575A86CA17}"/>
    <cellStyle name="Comma 29 2 2 2 2 2 3" xfId="17454" xr:uid="{84485F09-9814-4EC7-BA07-37BD88542724}"/>
    <cellStyle name="Comma 29 2 2 2 2 2 4" xfId="17455" xr:uid="{0BEE9671-E141-4ECA-B120-8600EE405132}"/>
    <cellStyle name="Comma 29 2 2 2 2 2 4 2" xfId="39770" xr:uid="{D1A0B48E-06B6-4091-AB58-56E4F9C736BB}"/>
    <cellStyle name="Comma 29 2 2 2 2 2 5" xfId="54985" xr:uid="{BF191E74-6BF6-42F4-A5A9-2A9F0BAFDCF5}"/>
    <cellStyle name="Comma 29 2 2 2 2 2 6" xfId="17452" xr:uid="{387F8B32-6FD3-44A5-AEF0-F3DA5BF81977}"/>
    <cellStyle name="Comma 29 2 2 2 2 3" xfId="3233" xr:uid="{41FFF33F-725F-4B88-8D15-7F82D0BAB15B}"/>
    <cellStyle name="Comma 29 2 2 2 2 3 2" xfId="17457" xr:uid="{9183CF9E-85E8-4164-8C65-F6B2F86023D5}"/>
    <cellStyle name="Comma 29 2 2 2 2 3 3" xfId="17458" xr:uid="{2CC30623-3864-4DC8-99B7-83110318E805}"/>
    <cellStyle name="Comma 29 2 2 2 2 3 4" xfId="17459" xr:uid="{A0715CAC-355F-4D2B-A8B4-076C5FB99451}"/>
    <cellStyle name="Comma 29 2 2 2 2 3 4 2" xfId="39771" xr:uid="{174D3C87-23DC-444B-A65B-DACC9A2602BF}"/>
    <cellStyle name="Comma 29 2 2 2 2 3 5" xfId="53320" xr:uid="{65D8BB7F-3F1D-4ED6-BC99-CDBD23F91D9D}"/>
    <cellStyle name="Comma 29 2 2 2 2 3 6" xfId="17456" xr:uid="{6DBB7DF5-01AF-4ECE-8030-842E326968DB}"/>
    <cellStyle name="Comma 29 2 2 2 2 4" xfId="17460" xr:uid="{93C87D97-1B57-4349-9190-FC7D9B518441}"/>
    <cellStyle name="Comma 29 2 2 2 2 5" xfId="17461" xr:uid="{E2FAA306-0DDB-492B-B1C5-7636FDEBD7A3}"/>
    <cellStyle name="Comma 29 2 2 2 2 5 2" xfId="39772" xr:uid="{EFE6DC90-48C0-4564-AA9E-DEBED7CA93CB}"/>
    <cellStyle name="Comma 29 2 2 2 2 6" xfId="51287" xr:uid="{F01B8E92-7658-4900-8540-9EB0138180F4}"/>
    <cellStyle name="Comma 29 2 2 2 2 7" xfId="17451" xr:uid="{5D726A5F-9741-4F20-ABF3-25FD27A4ACF7}"/>
    <cellStyle name="Comma 29 2 2 2 3" xfId="1689" xr:uid="{14FEFF0F-27B4-45A7-8D3A-8589D39C1F1D}"/>
    <cellStyle name="Comma 29 2 2 2 3 2" xfId="2736" xr:uid="{2D99DB1E-10BD-444E-A058-2FE569C65511}"/>
    <cellStyle name="Comma 29 2 2 2 3 2 2" xfId="17464" xr:uid="{92AB9AF0-2E58-4100-AA56-17594F98A351}"/>
    <cellStyle name="Comma 29 2 2 2 3 2 3" xfId="17465" xr:uid="{737B09EB-247F-43F0-853D-6A5ABF03ACA2}"/>
    <cellStyle name="Comma 29 2 2 2 3 2 4" xfId="17466" xr:uid="{05EC3311-C4D5-43D1-9BB5-93CD74C1B9B5}"/>
    <cellStyle name="Comma 29 2 2 2 3 2 4 2" xfId="39773" xr:uid="{61CBEDEF-61BD-450B-A0CC-8EE604F6787A}"/>
    <cellStyle name="Comma 29 2 2 2 3 2 5" xfId="52824" xr:uid="{31932655-74CE-4AB6-96BB-F152776C9210}"/>
    <cellStyle name="Comma 29 2 2 2 3 2 6" xfId="17463" xr:uid="{B7F443C3-8E14-43B1-A26F-10F04316E2B8}"/>
    <cellStyle name="Comma 29 2 2 2 3 3" xfId="17467" xr:uid="{D1230A24-481D-400D-9A8D-00782877BA37}"/>
    <cellStyle name="Comma 29 2 2 2 3 4" xfId="17468" xr:uid="{18CB6B8A-FBFB-4506-B2A2-7B42F377ED4B}"/>
    <cellStyle name="Comma 29 2 2 2 3 4 2" xfId="39774" xr:uid="{E2D44A07-E584-4F74-92C6-9C59B3EBC5F3}"/>
    <cellStyle name="Comma 29 2 2 2 3 5" xfId="51781" xr:uid="{4FD4F1F3-B121-407F-8BA5-00E482C90A19}"/>
    <cellStyle name="Comma 29 2 2 2 3 6" xfId="17462" xr:uid="{27E77080-F291-479B-8DC3-B08FF18B2F06}"/>
    <cellStyle name="Comma 29 2 2 2 4" xfId="3728" xr:uid="{49113920-8D7E-422F-94F6-FF8548F41E9B}"/>
    <cellStyle name="Comma 29 2 2 2 4 2" xfId="17470" xr:uid="{D0D8F10E-410A-409E-9DCE-E34A9BADC218}"/>
    <cellStyle name="Comma 29 2 2 2 4 3" xfId="17471" xr:uid="{4AAD86C7-C3D8-425E-8B97-755479FD7275}"/>
    <cellStyle name="Comma 29 2 2 2 4 4" xfId="17472" xr:uid="{8CEE69AA-A975-4149-AB51-A2A3A3AFED70}"/>
    <cellStyle name="Comma 29 2 2 2 4 4 2" xfId="39775" xr:uid="{7994C0D9-EB6F-4C01-A2B6-838FD81C7D2E}"/>
    <cellStyle name="Comma 29 2 2 2 4 5" xfId="53815" xr:uid="{45993931-C0B4-4076-AA8B-EA49440243DC}"/>
    <cellStyle name="Comma 29 2 2 2 4 6" xfId="17469" xr:uid="{282F9488-D07D-4A1D-801F-E4455364D521}"/>
    <cellStyle name="Comma 29 2 2 2 5" xfId="4401" xr:uid="{1938AF6D-E41D-41DB-BBF8-5BED1C1130A9}"/>
    <cellStyle name="Comma 29 2 2 2 5 2" xfId="17474" xr:uid="{E350AB42-57B0-42B3-8317-9A55C9E8C00E}"/>
    <cellStyle name="Comma 29 2 2 2 5 3" xfId="17475" xr:uid="{DD470DAE-FC10-4CBB-9EED-110A961D600E}"/>
    <cellStyle name="Comma 29 2 2 2 5 4" xfId="17476" xr:uid="{3D536B32-966C-4C85-8C54-B6934E280572}"/>
    <cellStyle name="Comma 29 2 2 2 5 4 2" xfId="39776" xr:uid="{2909E699-B4C6-4D5F-8A64-5500FA818FF5}"/>
    <cellStyle name="Comma 29 2 2 2 5 5" xfId="54488" xr:uid="{13514ADD-F892-4AA1-84C4-F0C9CE7ADE3D}"/>
    <cellStyle name="Comma 29 2 2 2 5 6" xfId="17473" xr:uid="{F2309B0D-38CB-45BB-9A6F-7943C031DE6A}"/>
    <cellStyle name="Comma 29 2 2 2 6" xfId="2215" xr:uid="{D4058C7E-7F13-4AF0-9149-0359BBE93B9D}"/>
    <cellStyle name="Comma 29 2 2 2 6 2" xfId="17478" xr:uid="{41071292-99F5-4855-8FEC-B11A7C1B7668}"/>
    <cellStyle name="Comma 29 2 2 2 6 3" xfId="17479" xr:uid="{0993C943-3ED8-4CF9-8A27-0E5F3352A3FE}"/>
    <cellStyle name="Comma 29 2 2 2 6 4" xfId="17480" xr:uid="{8F4A178B-C985-47DB-830F-D3D77D8B733F}"/>
    <cellStyle name="Comma 29 2 2 2 6 4 2" xfId="39777" xr:uid="{730B0495-0D1B-467C-A7A0-B39DCB4F014F}"/>
    <cellStyle name="Comma 29 2 2 2 6 5" xfId="52304" xr:uid="{E6E2FC54-25FD-41EE-AAC1-68C67E0340C6}"/>
    <cellStyle name="Comma 29 2 2 2 6 6" xfId="17477" xr:uid="{A563F573-7DCD-4907-81E1-1F1AB7C611BB}"/>
    <cellStyle name="Comma 29 2 2 2 7" xfId="17481" xr:uid="{5A268A13-1C7B-469C-8768-C4860F6D0FAB}"/>
    <cellStyle name="Comma 29 2 2 2 8" xfId="17482" xr:uid="{B0D5F594-952F-4777-9173-310BE7948ABC}"/>
    <cellStyle name="Comma 29 2 2 2 8 2" xfId="39778" xr:uid="{C8E95FAB-703F-4CFE-9A66-422B040CD885}"/>
    <cellStyle name="Comma 29 2 2 2 9" xfId="50784" xr:uid="{EF672734-750F-49FF-909A-ABD0B04E8202}"/>
    <cellStyle name="Comma 29 2 2 3" xfId="947" xr:uid="{71EEC7AC-8AEA-419A-A348-424DFCC46F93}"/>
    <cellStyle name="Comma 29 2 2 3 2" xfId="4650" xr:uid="{74D7E3F0-2E03-45C7-B300-20467BA6F682}"/>
    <cellStyle name="Comma 29 2 2 3 2 2" xfId="17485" xr:uid="{47745F13-1F67-4820-96AD-5CB7269AEB9F}"/>
    <cellStyle name="Comma 29 2 2 3 2 3" xfId="17486" xr:uid="{C288FAFD-C831-48C4-B5FB-5FB10757111F}"/>
    <cellStyle name="Comma 29 2 2 3 2 4" xfId="17487" xr:uid="{32663C01-30C3-4A6C-866E-1E6046E362A0}"/>
    <cellStyle name="Comma 29 2 2 3 2 4 2" xfId="39779" xr:uid="{09365D41-9290-4095-BD6C-020A90FE2978}"/>
    <cellStyle name="Comma 29 2 2 3 2 5" xfId="54737" xr:uid="{CE873EB1-BF2C-4599-AA4D-50CFDE4DF291}"/>
    <cellStyle name="Comma 29 2 2 3 2 6" xfId="17484" xr:uid="{6C197C8B-99E5-4819-83B2-94DF9CC14869}"/>
    <cellStyle name="Comma 29 2 2 3 3" xfId="2985" xr:uid="{C6385810-0FCD-4EA0-8CD9-30A55F06877E}"/>
    <cellStyle name="Comma 29 2 2 3 3 2" xfId="17489" xr:uid="{A8CF8DD8-CDF8-41F3-916A-39ABD71470DE}"/>
    <cellStyle name="Comma 29 2 2 3 3 3" xfId="17490" xr:uid="{DCC28384-E1E8-4126-BC57-761BEB3D2A6B}"/>
    <cellStyle name="Comma 29 2 2 3 3 4" xfId="17491" xr:uid="{A84C5183-A881-44B6-942E-273C9F2711A4}"/>
    <cellStyle name="Comma 29 2 2 3 3 4 2" xfId="39780" xr:uid="{524ABF6D-31D8-4F44-AC28-4EB41C0176AE}"/>
    <cellStyle name="Comma 29 2 2 3 3 5" xfId="53072" xr:uid="{9E43F64B-7D69-4DAA-86A8-90A37A77649A}"/>
    <cellStyle name="Comma 29 2 2 3 3 6" xfId="17488" xr:uid="{B9E4B9C2-3DCB-4EEC-ABF2-B5C4C2F1D86D}"/>
    <cellStyle name="Comma 29 2 2 3 4" xfId="17492" xr:uid="{938DE13E-7347-4F2C-BFED-37CFC8E2658D}"/>
    <cellStyle name="Comma 29 2 2 3 5" xfId="17493" xr:uid="{6098EA79-692C-4F9C-AB69-C4C1E068992A}"/>
    <cellStyle name="Comma 29 2 2 3 5 2" xfId="39781" xr:uid="{573C0A5E-ED5B-4227-A766-6AFE02BFAB32}"/>
    <cellStyle name="Comma 29 2 2 3 6" xfId="51039" xr:uid="{83B2922F-E91A-4383-A16E-E865FF51FBEF}"/>
    <cellStyle name="Comma 29 2 2 3 7" xfId="17483" xr:uid="{27AD6CC0-AC2C-4654-8DC2-AF66F973E1A8}"/>
    <cellStyle name="Comma 29 2 2 4" xfId="1442" xr:uid="{AC406C58-34D7-4027-AA01-7720ACA001FF}"/>
    <cellStyle name="Comma 29 2 2 4 2" xfId="2488" xr:uid="{45712CDE-4FC8-47B0-879D-9864B510C8CA}"/>
    <cellStyle name="Comma 29 2 2 4 2 2" xfId="17496" xr:uid="{BACD7250-385C-4066-8F23-1FE7670089AA}"/>
    <cellStyle name="Comma 29 2 2 4 2 3" xfId="17497" xr:uid="{E767999A-6FD4-4FA9-8159-401854FB36FB}"/>
    <cellStyle name="Comma 29 2 2 4 2 4" xfId="17498" xr:uid="{AD7D4239-10CA-40C8-BEF9-0DBD622AFA14}"/>
    <cellStyle name="Comma 29 2 2 4 2 4 2" xfId="39782" xr:uid="{BB6A127B-22F6-434B-88AA-7E2E23E4DE58}"/>
    <cellStyle name="Comma 29 2 2 4 2 5" xfId="52576" xr:uid="{D9558522-C65D-4A07-BCFE-DAC382292A8C}"/>
    <cellStyle name="Comma 29 2 2 4 2 6" xfId="17495" xr:uid="{4DF8A9BE-065C-4512-A986-AB39AC1B4612}"/>
    <cellStyle name="Comma 29 2 2 4 3" xfId="17499" xr:uid="{436508CE-73FD-4A5A-B506-BFB26CF40280}"/>
    <cellStyle name="Comma 29 2 2 4 4" xfId="17500" xr:uid="{6D90437D-5806-4D63-B661-2E4098CB3EC6}"/>
    <cellStyle name="Comma 29 2 2 4 4 2" xfId="39783" xr:uid="{F61AAE71-A665-427C-9134-CB2537C40464}"/>
    <cellStyle name="Comma 29 2 2 4 5" xfId="51534" xr:uid="{E4EE6CB0-5AF2-4A6B-B575-C32C16C54680}"/>
    <cellStyle name="Comma 29 2 2 4 6" xfId="17494" xr:uid="{F8A82C4C-61E8-4BAE-9494-9C31E13D6D59}"/>
    <cellStyle name="Comma 29 2 2 5" xfId="3480" xr:uid="{2FD72C49-E26F-4F98-BBD8-E4DE0962E8F3}"/>
    <cellStyle name="Comma 29 2 2 5 2" xfId="17502" xr:uid="{0F50EE9E-20DA-4BC6-B36D-EBB4102B6CE2}"/>
    <cellStyle name="Comma 29 2 2 5 3" xfId="17503" xr:uid="{A51C0521-880A-4BE0-BD0C-3A87500343E7}"/>
    <cellStyle name="Comma 29 2 2 5 4" xfId="17504" xr:uid="{78877159-927E-4595-BF2E-2B86B587C4BC}"/>
    <cellStyle name="Comma 29 2 2 5 4 2" xfId="39784" xr:uid="{BFBC420F-C404-4575-A55C-15820ADC4A1A}"/>
    <cellStyle name="Comma 29 2 2 5 5" xfId="53567" xr:uid="{943720BF-2ED9-4F2B-87F4-89FBF22F3543}"/>
    <cellStyle name="Comma 29 2 2 5 6" xfId="17501" xr:uid="{44469431-5368-4664-B004-9585448398B8}"/>
    <cellStyle name="Comma 29 2 2 6" xfId="4147" xr:uid="{D5F210A0-86ED-4A74-9975-A530A48FFE69}"/>
    <cellStyle name="Comma 29 2 2 6 2" xfId="17506" xr:uid="{838782FF-491B-4D16-8015-E42492BFECED}"/>
    <cellStyle name="Comma 29 2 2 6 3" xfId="17507" xr:uid="{9B5FCA8C-B895-414B-BDB7-7814971711AB}"/>
    <cellStyle name="Comma 29 2 2 6 4" xfId="17508" xr:uid="{B649CF03-9AF6-4B2B-A268-077EB46C155F}"/>
    <cellStyle name="Comma 29 2 2 6 4 2" xfId="39785" xr:uid="{E7E63A9E-9FAB-4821-89F2-688EF6885313}"/>
    <cellStyle name="Comma 29 2 2 6 5" xfId="54234" xr:uid="{C20525E0-D581-4766-A01E-9531DBF6D441}"/>
    <cellStyle name="Comma 29 2 2 6 6" xfId="17505" xr:uid="{5588A82A-227B-4E8D-99DB-89B5B7EC437F}"/>
    <cellStyle name="Comma 29 2 2 7" xfId="1968" xr:uid="{FCA6271E-D7ED-47BA-A3F5-5EFD4B91C159}"/>
    <cellStyle name="Comma 29 2 2 7 2" xfId="17510" xr:uid="{3A89986C-F60D-41E1-BED2-BDCD2BF3F6EC}"/>
    <cellStyle name="Comma 29 2 2 7 3" xfId="17511" xr:uid="{A34105C4-FD57-4538-B07B-FA8C4215FFBD}"/>
    <cellStyle name="Comma 29 2 2 7 4" xfId="17512" xr:uid="{36A8553A-CC6F-410A-B8B9-F94F9ADCF0A7}"/>
    <cellStyle name="Comma 29 2 2 7 4 2" xfId="39786" xr:uid="{50ECE4E9-BA74-4B58-AE27-D4F58FE15FC0}"/>
    <cellStyle name="Comma 29 2 2 7 5" xfId="52057" xr:uid="{7F1E549F-A262-4E1D-85C4-A41045479C0C}"/>
    <cellStyle name="Comma 29 2 2 7 6" xfId="17509" xr:uid="{36B68969-957D-4B24-BE63-996741698C78}"/>
    <cellStyle name="Comma 29 2 2 8" xfId="17513" xr:uid="{C893FCC5-47A2-415C-BD61-32D803990695}"/>
    <cellStyle name="Comma 29 2 2 9" xfId="17514" xr:uid="{31C6102F-0494-4E3C-8DE6-5EDF43B5D066}"/>
    <cellStyle name="Comma 29 2 2 9 2" xfId="39787" xr:uid="{4E5A2DD5-0C7F-4DA1-9BE2-52D16BE1755A}"/>
    <cellStyle name="Comma 29 2 3" xfId="567" xr:uid="{7E643E8C-629B-4504-8A5E-602650350730}"/>
    <cellStyle name="Comma 29 2 3 10" xfId="17515" xr:uid="{34E27EBB-B1FD-433E-B994-BEC9C045E5A6}"/>
    <cellStyle name="Comma 29 2 3 2" xfId="1072" xr:uid="{67EC1564-F07F-4F0F-AFC8-E8BB381C1FA8}"/>
    <cellStyle name="Comma 29 2 3 2 2" xfId="4775" xr:uid="{23D74683-8901-4A8C-B8CD-86B602F287DE}"/>
    <cellStyle name="Comma 29 2 3 2 2 2" xfId="17518" xr:uid="{8B29E7AB-9BD7-4208-B91A-07D853E83969}"/>
    <cellStyle name="Comma 29 2 3 2 2 3" xfId="17519" xr:uid="{2C8BD2F5-317A-4B5B-A623-21042713EF9B}"/>
    <cellStyle name="Comma 29 2 3 2 2 4" xfId="17520" xr:uid="{9572EBD8-8F1C-4FDB-8EB7-20B471A20CB6}"/>
    <cellStyle name="Comma 29 2 3 2 2 4 2" xfId="39788" xr:uid="{56CC0791-2FD6-438B-B715-288F62069129}"/>
    <cellStyle name="Comma 29 2 3 2 2 5" xfId="54862" xr:uid="{86F60A56-5632-4977-9F82-B0402D7C9E6D}"/>
    <cellStyle name="Comma 29 2 3 2 2 6" xfId="17517" xr:uid="{3CDF80A0-24DF-4FC1-B751-0754484F259E}"/>
    <cellStyle name="Comma 29 2 3 2 3" xfId="3110" xr:uid="{7364D61A-0290-4CD4-B088-3221BD8A31F7}"/>
    <cellStyle name="Comma 29 2 3 2 3 2" xfId="17522" xr:uid="{79A8D87F-AE77-425E-BB3C-574B5743247B}"/>
    <cellStyle name="Comma 29 2 3 2 3 3" xfId="17523" xr:uid="{98AB1261-BC71-4D6E-8A59-49E2DB3E0F90}"/>
    <cellStyle name="Comma 29 2 3 2 3 4" xfId="17524" xr:uid="{0CD506BE-FBE7-4A8B-AA5A-E3E9D93751E2}"/>
    <cellStyle name="Comma 29 2 3 2 3 4 2" xfId="39789" xr:uid="{B7115AA4-FA7D-4B4A-8CDD-A02474866FA9}"/>
    <cellStyle name="Comma 29 2 3 2 3 5" xfId="53197" xr:uid="{D741128B-88E6-41F8-9B48-934823084E91}"/>
    <cellStyle name="Comma 29 2 3 2 3 6" xfId="17521" xr:uid="{4542AF3D-50D3-4193-8FB9-E507DC326B9A}"/>
    <cellStyle name="Comma 29 2 3 2 4" xfId="17525" xr:uid="{7830D6B9-0D18-4793-8BCC-003B3D184FFB}"/>
    <cellStyle name="Comma 29 2 3 2 5" xfId="17526" xr:uid="{FEA9D0EE-CE42-44FE-ACA9-1513C5C87C5F}"/>
    <cellStyle name="Comma 29 2 3 2 5 2" xfId="39790" xr:uid="{002AA088-D306-4289-B488-F799A94F9F50}"/>
    <cellStyle name="Comma 29 2 3 2 6" xfId="51164" xr:uid="{DD1653BD-5620-42DE-8F3E-3FB960443C4C}"/>
    <cellStyle name="Comma 29 2 3 2 7" xfId="17516" xr:uid="{A1DBCF52-3009-4C6E-8E39-6FEEDECFBABA}"/>
    <cellStyle name="Comma 29 2 3 3" xfId="1566" xr:uid="{8AED44CC-AB44-4F13-BD47-4A3E48F1EB57}"/>
    <cellStyle name="Comma 29 2 3 3 2" xfId="2613" xr:uid="{F77DD746-DCE1-494F-9670-CBE746CCF07E}"/>
    <cellStyle name="Comma 29 2 3 3 2 2" xfId="17529" xr:uid="{AEED5822-800C-4219-A1E6-BFA3657123AC}"/>
    <cellStyle name="Comma 29 2 3 3 2 3" xfId="17530" xr:uid="{15FEE092-E234-4C5B-B338-D6BD31A840B0}"/>
    <cellStyle name="Comma 29 2 3 3 2 4" xfId="17531" xr:uid="{1D2280E1-EAD7-482D-8605-E2B3417E16C6}"/>
    <cellStyle name="Comma 29 2 3 3 2 4 2" xfId="39791" xr:uid="{E4CBD9DF-E804-41C5-AD4F-B3296A299A73}"/>
    <cellStyle name="Comma 29 2 3 3 2 5" xfId="52701" xr:uid="{B1E5E713-33D3-48A0-9F19-A9835BE4F25E}"/>
    <cellStyle name="Comma 29 2 3 3 2 6" xfId="17528" xr:uid="{382C0DD7-8C0D-447B-8BA8-A9A16C1042E2}"/>
    <cellStyle name="Comma 29 2 3 3 3" xfId="17532" xr:uid="{30753764-C34C-4B21-800E-2361D17ABF30}"/>
    <cellStyle name="Comma 29 2 3 3 4" xfId="17533" xr:uid="{9994AA96-B1BD-4DAB-B96B-06AB176ECF03}"/>
    <cellStyle name="Comma 29 2 3 3 4 2" xfId="39792" xr:uid="{2161304F-E391-4CFF-A3AF-D687E517EB69}"/>
    <cellStyle name="Comma 29 2 3 3 5" xfId="51658" xr:uid="{E76856C4-8FBE-4A8F-8C8E-1D6DEB5B4D88}"/>
    <cellStyle name="Comma 29 2 3 3 6" xfId="17527" xr:uid="{AA1E99A4-BAB5-463E-A920-85B9C6EFBE00}"/>
    <cellStyle name="Comma 29 2 3 4" xfId="3605" xr:uid="{5A28C403-27BC-461E-9C19-28308896C033}"/>
    <cellStyle name="Comma 29 2 3 4 2" xfId="17535" xr:uid="{BBCBDD88-0051-4CF6-BC1C-1EF410B3E29A}"/>
    <cellStyle name="Comma 29 2 3 4 3" xfId="17536" xr:uid="{4118B7E3-1B28-4EA9-A4B0-10721613CA31}"/>
    <cellStyle name="Comma 29 2 3 4 4" xfId="17537" xr:uid="{6DAAD448-28E4-4904-8E36-B430608FEE26}"/>
    <cellStyle name="Comma 29 2 3 4 4 2" xfId="39793" xr:uid="{6FEE2006-BFB6-4BC0-B17A-DE7F8DEF4C08}"/>
    <cellStyle name="Comma 29 2 3 4 5" xfId="53692" xr:uid="{DE96D251-9A20-402E-B50C-4214085596F3}"/>
    <cellStyle name="Comma 29 2 3 4 6" xfId="17534" xr:uid="{7DDC7BBE-5E79-45BD-A4FF-10336C94C436}"/>
    <cellStyle name="Comma 29 2 3 5" xfId="4278" xr:uid="{50DB3340-4343-4A1E-A581-4983C9AC98BF}"/>
    <cellStyle name="Comma 29 2 3 5 2" xfId="17539" xr:uid="{D5B7C98F-C797-45D3-89E8-9ED0F37993FE}"/>
    <cellStyle name="Comma 29 2 3 5 3" xfId="17540" xr:uid="{223D8E91-492B-4FAD-B81B-914F5633E6B7}"/>
    <cellStyle name="Comma 29 2 3 5 4" xfId="17541" xr:uid="{FA431868-B4D3-4F74-AE6F-1356F87ABF72}"/>
    <cellStyle name="Comma 29 2 3 5 4 2" xfId="39794" xr:uid="{01967ECB-8D07-4202-8FE6-A1783ED34D7E}"/>
    <cellStyle name="Comma 29 2 3 5 5" xfId="54365" xr:uid="{DB8E4EDB-D2E5-4C46-AA88-EC0BF583467E}"/>
    <cellStyle name="Comma 29 2 3 5 6" xfId="17538" xr:uid="{B38781FC-3A82-4826-A75C-1569333EA992}"/>
    <cellStyle name="Comma 29 2 3 6" xfId="2092" xr:uid="{5505CFFC-613C-4E87-B348-DEACB7070549}"/>
    <cellStyle name="Comma 29 2 3 6 2" xfId="17543" xr:uid="{BED8392C-519C-4EC4-9036-A34D21A23497}"/>
    <cellStyle name="Comma 29 2 3 6 3" xfId="17544" xr:uid="{3CD8330E-D715-4CA8-8285-14AE96F2EBDB}"/>
    <cellStyle name="Comma 29 2 3 6 4" xfId="17545" xr:uid="{9EE3483F-8E33-4F82-9B19-B53DDC39EE45}"/>
    <cellStyle name="Comma 29 2 3 6 4 2" xfId="39795" xr:uid="{BE50B081-3114-4527-8A41-CC014EA3FA70}"/>
    <cellStyle name="Comma 29 2 3 6 5" xfId="52181" xr:uid="{BB51DDCE-937F-48A3-929A-A360FFE5745C}"/>
    <cellStyle name="Comma 29 2 3 6 6" xfId="17542" xr:uid="{791C41B1-C803-4A02-ACB7-98399B6EFDEB}"/>
    <cellStyle name="Comma 29 2 3 7" xfId="17546" xr:uid="{5B3F07ED-7021-4AD9-AD20-25AB5F72AD93}"/>
    <cellStyle name="Comma 29 2 3 8" xfId="17547" xr:uid="{BC3BF46F-AF2A-475E-9174-A75FE3D6853A}"/>
    <cellStyle name="Comma 29 2 3 8 2" xfId="39796" xr:uid="{4729EDED-477D-42E3-B83C-00248A5262D2}"/>
    <cellStyle name="Comma 29 2 3 9" xfId="50661" xr:uid="{8B4C60F9-2DAB-402E-A73E-ADE3D8E7DC69}"/>
    <cellStyle name="Comma 29 2 4" xfId="824" xr:uid="{2AA87E46-D87A-4FBB-8AB3-FE97C03042AD}"/>
    <cellStyle name="Comma 29 2 4 2" xfId="4527" xr:uid="{CAD20B72-B861-4488-BEBC-002739A5EE56}"/>
    <cellStyle name="Comma 29 2 4 2 2" xfId="17550" xr:uid="{1BE946D0-BDAD-41A3-9D40-4DC4D637C78E}"/>
    <cellStyle name="Comma 29 2 4 2 3" xfId="17551" xr:uid="{4DA51361-2618-4694-8919-E8A9A550D83B}"/>
    <cellStyle name="Comma 29 2 4 2 4" xfId="17552" xr:uid="{E546FA43-BC81-4E52-B4AD-C0ACB7890277}"/>
    <cellStyle name="Comma 29 2 4 2 4 2" xfId="39797" xr:uid="{959A9BD5-D7BE-4D1A-B20C-4AC3BD589DFD}"/>
    <cellStyle name="Comma 29 2 4 2 5" xfId="54614" xr:uid="{9912461E-A00C-4387-AE81-65E0D5CD9B04}"/>
    <cellStyle name="Comma 29 2 4 2 6" xfId="17549" xr:uid="{C25BFA24-E49A-4A4A-8737-F0B91DA6E2D1}"/>
    <cellStyle name="Comma 29 2 4 3" xfId="2862" xr:uid="{2E039070-2D38-49B5-BFAA-4EBD9D6B79CE}"/>
    <cellStyle name="Comma 29 2 4 3 2" xfId="17554" xr:uid="{49174B95-B0CB-4EA8-B6D4-175AA86610CD}"/>
    <cellStyle name="Comma 29 2 4 3 3" xfId="17555" xr:uid="{16158485-A75D-48E4-8F46-4C08CF1075A1}"/>
    <cellStyle name="Comma 29 2 4 3 4" xfId="17556" xr:uid="{AB20629E-E3A2-4535-B69E-A74CADCD20B1}"/>
    <cellStyle name="Comma 29 2 4 3 4 2" xfId="39798" xr:uid="{65DF1F35-3194-4C4A-BECD-F687C86BB42A}"/>
    <cellStyle name="Comma 29 2 4 3 5" xfId="52949" xr:uid="{F2D9795D-F5CB-4192-BD03-F9D8105A30B1}"/>
    <cellStyle name="Comma 29 2 4 3 6" xfId="17553" xr:uid="{3C64B14D-C5DD-4E9A-B042-F9C431F46DFE}"/>
    <cellStyle name="Comma 29 2 4 4" xfId="17557" xr:uid="{D90ED84B-A3BD-4E09-A46F-28AD64AFCAB6}"/>
    <cellStyle name="Comma 29 2 4 5" xfId="17558" xr:uid="{4397057E-3CEE-489A-8AA2-FA5F82BC8079}"/>
    <cellStyle name="Comma 29 2 4 5 2" xfId="39799" xr:uid="{4B786CFA-2426-4C25-8A90-B48AE32079C8}"/>
    <cellStyle name="Comma 29 2 4 6" xfId="50916" xr:uid="{B87660D1-9728-4376-92AC-A812610FB99E}"/>
    <cellStyle name="Comma 29 2 4 7" xfId="17548" xr:uid="{FF41AFBE-556D-44F7-9FF3-9055D3CD421C}"/>
    <cellStyle name="Comma 29 2 5" xfId="1319" xr:uid="{5C5DD8A5-F48D-420D-9B9F-860386EDBB9D}"/>
    <cellStyle name="Comma 29 2 5 2" xfId="2364" xr:uid="{BBBE158F-A35C-4111-857B-40F239CD2E6C}"/>
    <cellStyle name="Comma 29 2 5 2 2" xfId="17561" xr:uid="{B400BB05-B6C0-4EB1-9E13-29C93717707E}"/>
    <cellStyle name="Comma 29 2 5 2 3" xfId="17562" xr:uid="{9C3F785C-111E-4DC0-8BD7-195B8821CCEF}"/>
    <cellStyle name="Comma 29 2 5 2 4" xfId="17563" xr:uid="{0FC5688C-295C-4617-9557-12DB72EEF2B0}"/>
    <cellStyle name="Comma 29 2 5 2 4 2" xfId="39800" xr:uid="{72F8FFDD-5773-4680-B833-C1172A2BF880}"/>
    <cellStyle name="Comma 29 2 5 2 5" xfId="52452" xr:uid="{0F8C7DDA-2480-4D1D-83BE-E665D0CB77E5}"/>
    <cellStyle name="Comma 29 2 5 2 6" xfId="17560" xr:uid="{BD588C01-7092-4E1E-9E15-02456CC1CF0F}"/>
    <cellStyle name="Comma 29 2 5 3" xfId="17564" xr:uid="{A55F0AF0-3A90-4032-AE61-578166C831CD}"/>
    <cellStyle name="Comma 29 2 5 4" xfId="17565" xr:uid="{F502BCBA-7643-4E8A-847A-3E3FB5FB9960}"/>
    <cellStyle name="Comma 29 2 5 4 2" xfId="39801" xr:uid="{ACF1C6B0-E6EA-4C56-A79E-DFF5B5A21020}"/>
    <cellStyle name="Comma 29 2 5 5" xfId="51411" xr:uid="{6C7624A3-CC13-4528-9EAC-D52C098D3B7C}"/>
    <cellStyle name="Comma 29 2 5 6" xfId="17559" xr:uid="{9EC6ABCC-D2C9-4C9B-8605-AED0CF961A30}"/>
    <cellStyle name="Comma 29 2 6" xfId="3356" xr:uid="{6A443247-8BA4-4C4F-89F6-CFC293BB7999}"/>
    <cellStyle name="Comma 29 2 6 2" xfId="17567" xr:uid="{543D8DA8-7F3C-48A1-9F85-970A441E558D}"/>
    <cellStyle name="Comma 29 2 6 3" xfId="17568" xr:uid="{62E04917-7485-48C3-A560-F18A088C4EAC}"/>
    <cellStyle name="Comma 29 2 6 4" xfId="17569" xr:uid="{CE8DBC8E-EBA7-4D64-B195-CEC8F2D7CC49}"/>
    <cellStyle name="Comma 29 2 6 4 2" xfId="39802" xr:uid="{C976DF38-24B5-4A1B-8399-607FBBF2D8D1}"/>
    <cellStyle name="Comma 29 2 6 5" xfId="53443" xr:uid="{862383EE-618F-4988-9AC5-2EEEA573FAA3}"/>
    <cellStyle name="Comma 29 2 6 6" xfId="17566" xr:uid="{1349474C-9791-4FDA-81CF-04C6458BE5A7}"/>
    <cellStyle name="Comma 29 2 7" xfId="3963" xr:uid="{1F23C76E-A7C0-435D-B213-E8C4B1050E9F}"/>
    <cellStyle name="Comma 29 2 7 2" xfId="17571" xr:uid="{84E6EE2A-E1D2-4C41-B0D9-E1BFC6A244E7}"/>
    <cellStyle name="Comma 29 2 7 3" xfId="17572" xr:uid="{F8F8E18D-8BD5-4CEF-8C36-D5C733AFD959}"/>
    <cellStyle name="Comma 29 2 7 4" xfId="17573" xr:uid="{DF37486A-F9FC-4531-83A7-010B284AD14A}"/>
    <cellStyle name="Comma 29 2 7 4 2" xfId="39803" xr:uid="{68AC2E0E-5280-4422-940A-6AFBC7B88D59}"/>
    <cellStyle name="Comma 29 2 7 5" xfId="54050" xr:uid="{BEBDC642-AD2B-416B-A339-A63BF7A82D2E}"/>
    <cellStyle name="Comma 29 2 7 6" xfId="17570" xr:uid="{B52F85E9-EBE8-4396-95FC-45DED9A88345}"/>
    <cellStyle name="Comma 29 2 8" xfId="1844" xr:uid="{A2CB0D37-5248-4E4D-A0C5-E4EA8889BBC8}"/>
    <cellStyle name="Comma 29 2 8 2" xfId="17575" xr:uid="{7F6629F1-87BE-4E5D-B46B-E6D6B2056A1E}"/>
    <cellStyle name="Comma 29 2 8 3" xfId="17576" xr:uid="{BA755DAB-C684-42FA-9069-75F4B8541E4B}"/>
    <cellStyle name="Comma 29 2 8 4" xfId="17577" xr:uid="{6CE501F8-1EE5-46D5-A02F-69001D6619D9}"/>
    <cellStyle name="Comma 29 2 8 4 2" xfId="39804" xr:uid="{48D418A4-A8E1-488B-86C3-D734E8DC9676}"/>
    <cellStyle name="Comma 29 2 8 5" xfId="51933" xr:uid="{52BB71FC-0746-4181-BAF8-940D01E6FABD}"/>
    <cellStyle name="Comma 29 2 8 6" xfId="17574" xr:uid="{40614A5F-09ED-46C7-BB78-127A813A6E9C}"/>
    <cellStyle name="Comma 29 2 9" xfId="17578" xr:uid="{511B1E4E-BC02-46C0-B404-FC58E379832D}"/>
    <cellStyle name="Comma 29 3" xfId="335" xr:uid="{8F948C76-5403-438F-AA15-ECBE2368E2DD}"/>
    <cellStyle name="Comma 29 3 10" xfId="50431" xr:uid="{93160019-AD55-4DBC-8746-86E988015416}"/>
    <cellStyle name="Comma 29 3 11" xfId="17579" xr:uid="{53DE2B72-E799-4B0A-8459-6F6B4CADAA8F}"/>
    <cellStyle name="Comma 29 3 2" xfId="621" xr:uid="{2471C8F1-3BEC-4B4E-91E3-3B7DB362D795}"/>
    <cellStyle name="Comma 29 3 2 10" xfId="17580" xr:uid="{2DC2C335-BD75-49A6-A025-571EE27BDC4C}"/>
    <cellStyle name="Comma 29 3 2 2" xfId="1126" xr:uid="{DE983A5E-6D8A-41EF-9C5B-98199852BEF0}"/>
    <cellStyle name="Comma 29 3 2 2 2" xfId="4829" xr:uid="{8635950D-0CD3-4153-A0A3-0091F8FB43A5}"/>
    <cellStyle name="Comma 29 3 2 2 2 2" xfId="17583" xr:uid="{4545A1E5-8D0D-42D7-8CEC-487EEA1FAA84}"/>
    <cellStyle name="Comma 29 3 2 2 2 3" xfId="17584" xr:uid="{5C61D235-1F06-494A-B518-AF90EEFC54F7}"/>
    <cellStyle name="Comma 29 3 2 2 2 4" xfId="17585" xr:uid="{16BD7B03-AEEB-49C5-B9E8-9A4F8EE25025}"/>
    <cellStyle name="Comma 29 3 2 2 2 4 2" xfId="39805" xr:uid="{2DF73640-026A-4CDE-A77C-C8AFF14801A0}"/>
    <cellStyle name="Comma 29 3 2 2 2 5" xfId="54916" xr:uid="{2AC41E44-45DB-47BA-98D1-CE3A1B5DB6DA}"/>
    <cellStyle name="Comma 29 3 2 2 2 6" xfId="17582" xr:uid="{B5E5689F-7009-4B49-9522-2B8882C735BD}"/>
    <cellStyle name="Comma 29 3 2 2 3" xfId="3164" xr:uid="{52464CC3-021F-4483-BF9B-942C0BFE496A}"/>
    <cellStyle name="Comma 29 3 2 2 3 2" xfId="17587" xr:uid="{EE49104F-0170-48F2-A737-F5453DDC2960}"/>
    <cellStyle name="Comma 29 3 2 2 3 3" xfId="17588" xr:uid="{EDED5CDB-098D-4A1A-9D75-CA6752783A4F}"/>
    <cellStyle name="Comma 29 3 2 2 3 4" xfId="17589" xr:uid="{52EED69A-B304-4E39-8FEA-C55E295B9912}"/>
    <cellStyle name="Comma 29 3 2 2 3 4 2" xfId="39806" xr:uid="{C6A331EC-8724-40A2-8A98-0623ABBD953C}"/>
    <cellStyle name="Comma 29 3 2 2 3 5" xfId="53251" xr:uid="{59854848-B628-4E3F-8AE5-59F7320EF6B3}"/>
    <cellStyle name="Comma 29 3 2 2 3 6" xfId="17586" xr:uid="{87AC4F2A-4021-49BB-A15D-29436D2665C0}"/>
    <cellStyle name="Comma 29 3 2 2 4" xfId="17590" xr:uid="{9CDBA5A9-BC74-44A7-99F1-3F740E8CDA28}"/>
    <cellStyle name="Comma 29 3 2 2 5" xfId="17591" xr:uid="{1A6D0EF7-AD0F-4143-B9C4-82DF7678FE16}"/>
    <cellStyle name="Comma 29 3 2 2 5 2" xfId="39807" xr:uid="{F691C6EA-4C3B-461E-9D2A-72E36AC83680}"/>
    <cellStyle name="Comma 29 3 2 2 6" xfId="51218" xr:uid="{F48C4E45-6BC6-4D4F-A4D0-24207510390F}"/>
    <cellStyle name="Comma 29 3 2 2 7" xfId="17581" xr:uid="{C5B67115-667D-4A0A-A98D-EFDD071C2F87}"/>
    <cellStyle name="Comma 29 3 2 3" xfId="1620" xr:uid="{5BCB15DA-AC52-4CDD-BFFF-EFB17A504FC1}"/>
    <cellStyle name="Comma 29 3 2 3 2" xfId="2667" xr:uid="{C435890B-D968-4BD9-B160-849D8DD33C30}"/>
    <cellStyle name="Comma 29 3 2 3 2 2" xfId="17594" xr:uid="{31E65A8A-73C8-47AB-A05B-EDB375384E3C}"/>
    <cellStyle name="Comma 29 3 2 3 2 3" xfId="17595" xr:uid="{BC98DB93-E1B7-4E0E-B9AB-665EA328393C}"/>
    <cellStyle name="Comma 29 3 2 3 2 4" xfId="17596" xr:uid="{8ED9486B-6800-431A-802F-BFD32EB4E631}"/>
    <cellStyle name="Comma 29 3 2 3 2 4 2" xfId="39808" xr:uid="{3E4CA4B2-E7CF-44F8-BEEE-7CD27AC8C5DB}"/>
    <cellStyle name="Comma 29 3 2 3 2 5" xfId="52755" xr:uid="{54671DB4-4796-49F0-977A-B9F6FB38D1F7}"/>
    <cellStyle name="Comma 29 3 2 3 2 6" xfId="17593" xr:uid="{8C42B1BE-D1EF-49B2-B083-4070F2D7D0A1}"/>
    <cellStyle name="Comma 29 3 2 3 3" xfId="17597" xr:uid="{BB44031E-F1C0-492C-983C-361694120E34}"/>
    <cellStyle name="Comma 29 3 2 3 4" xfId="17598" xr:uid="{077642D1-0C5D-48DB-815C-55EC7A40F575}"/>
    <cellStyle name="Comma 29 3 2 3 4 2" xfId="39809" xr:uid="{A73D2C48-9E16-4F84-B149-0CAB27BA46C5}"/>
    <cellStyle name="Comma 29 3 2 3 5" xfId="51712" xr:uid="{4AC58623-EEDD-45B8-932F-A9A89E88B4B8}"/>
    <cellStyle name="Comma 29 3 2 3 6" xfId="17592" xr:uid="{3C75278D-4076-4D0B-88AE-ABA4CF9342D1}"/>
    <cellStyle name="Comma 29 3 2 4" xfId="3659" xr:uid="{FDE250B8-601E-47D9-8C7B-3996962FFC8F}"/>
    <cellStyle name="Comma 29 3 2 4 2" xfId="17600" xr:uid="{EFD15030-F1E7-4C13-A52D-1232EAAB17CE}"/>
    <cellStyle name="Comma 29 3 2 4 3" xfId="17601" xr:uid="{62BF2FAF-24D0-4C31-982F-31E1628B8347}"/>
    <cellStyle name="Comma 29 3 2 4 4" xfId="17602" xr:uid="{243A2631-B147-4799-9510-6942EBD68AF4}"/>
    <cellStyle name="Comma 29 3 2 4 4 2" xfId="39810" xr:uid="{D5492E44-AA7B-45F9-9136-DF462C69F772}"/>
    <cellStyle name="Comma 29 3 2 4 5" xfId="53746" xr:uid="{871A8205-5FD1-4994-8C5B-44B2AA233BF3}"/>
    <cellStyle name="Comma 29 3 2 4 6" xfId="17599" xr:uid="{2C288B13-A3A0-496B-BCCE-BCD52D7FFBC2}"/>
    <cellStyle name="Comma 29 3 2 5" xfId="4332" xr:uid="{920BAFB3-80BD-43E5-89A2-BF0352962AEE}"/>
    <cellStyle name="Comma 29 3 2 5 2" xfId="17604" xr:uid="{4D4758C7-EE2E-4763-861B-D5EC8BB6F2F9}"/>
    <cellStyle name="Comma 29 3 2 5 3" xfId="17605" xr:uid="{2872F0F8-4CCE-476A-9079-ED1598FF6634}"/>
    <cellStyle name="Comma 29 3 2 5 4" xfId="17606" xr:uid="{4A6583E1-B844-4D45-8C44-39ACB0285FFC}"/>
    <cellStyle name="Comma 29 3 2 5 4 2" xfId="39811" xr:uid="{76204264-B3CF-4299-9D91-EB979C195D6B}"/>
    <cellStyle name="Comma 29 3 2 5 5" xfId="54419" xr:uid="{042741F1-370B-45F8-8CC5-20154C64B2C0}"/>
    <cellStyle name="Comma 29 3 2 5 6" xfId="17603" xr:uid="{ACBEE91C-CE52-446B-92C2-214BEDBE0C6C}"/>
    <cellStyle name="Comma 29 3 2 6" xfId="2146" xr:uid="{5D1327DD-6C1F-480F-A49C-6D366AC46012}"/>
    <cellStyle name="Comma 29 3 2 6 2" xfId="17608" xr:uid="{AF27FF23-63DC-4742-A103-EC9C633D1E93}"/>
    <cellStyle name="Comma 29 3 2 6 3" xfId="17609" xr:uid="{753DCCD4-D873-4757-A319-78193CA53BA8}"/>
    <cellStyle name="Comma 29 3 2 6 4" xfId="17610" xr:uid="{C0408040-8661-4F4F-8E07-6070F4ED6387}"/>
    <cellStyle name="Comma 29 3 2 6 4 2" xfId="39812" xr:uid="{B420D59E-FD36-4699-AAF6-F953A8C4F3E5}"/>
    <cellStyle name="Comma 29 3 2 6 5" xfId="52235" xr:uid="{F4858FE7-7E45-4605-9603-7C64E1002B33}"/>
    <cellStyle name="Comma 29 3 2 6 6" xfId="17607" xr:uid="{F2E9FEF9-9934-4822-BD2A-00F031A6FD18}"/>
    <cellStyle name="Comma 29 3 2 7" xfId="17611" xr:uid="{9E349DE3-2CAF-42CC-87C6-BBA89E01CEEA}"/>
    <cellStyle name="Comma 29 3 2 8" xfId="17612" xr:uid="{F8B6AC5C-19DF-443D-A1F6-47ED22159D2F}"/>
    <cellStyle name="Comma 29 3 2 8 2" xfId="39813" xr:uid="{A1545632-FDF5-458B-9581-EBB4EA2E150C}"/>
    <cellStyle name="Comma 29 3 2 9" xfId="50715" xr:uid="{2EF75BA3-7371-400B-A981-626C8212FD7B}"/>
    <cellStyle name="Comma 29 3 3" xfId="878" xr:uid="{F706F195-0203-46B9-91E2-C40386877238}"/>
    <cellStyle name="Comma 29 3 3 2" xfId="4581" xr:uid="{7E9E3837-326C-4839-85B5-A443FD682D48}"/>
    <cellStyle name="Comma 29 3 3 2 2" xfId="17615" xr:uid="{07DBDA30-8EC7-4C5A-89E6-10F3C20152A0}"/>
    <cellStyle name="Comma 29 3 3 2 3" xfId="17616" xr:uid="{3C72B756-B44B-4F35-8443-3C1095AAD208}"/>
    <cellStyle name="Comma 29 3 3 2 4" xfId="17617" xr:uid="{8F8A6E7F-CBCE-49C8-AADF-61FE54986342}"/>
    <cellStyle name="Comma 29 3 3 2 4 2" xfId="39814" xr:uid="{177045D2-A546-4A03-8D30-B9C5850C2E16}"/>
    <cellStyle name="Comma 29 3 3 2 5" xfId="54668" xr:uid="{7C393540-0251-4C73-8972-3D62FCB5CDEB}"/>
    <cellStyle name="Comma 29 3 3 2 6" xfId="17614" xr:uid="{DEA3753D-D429-445E-BED1-4989A78BAE61}"/>
    <cellStyle name="Comma 29 3 3 3" xfId="2916" xr:uid="{E883A458-0C9D-42D0-985B-E7C1A084E7E3}"/>
    <cellStyle name="Comma 29 3 3 3 2" xfId="17619" xr:uid="{BBFC354E-0F75-4CAD-93BB-6E25AF0F46B4}"/>
    <cellStyle name="Comma 29 3 3 3 3" xfId="17620" xr:uid="{840DB78C-DFB9-4B73-AC6A-36A63365B20A}"/>
    <cellStyle name="Comma 29 3 3 3 4" xfId="17621" xr:uid="{3D806636-3A77-43C4-8BAF-6175310238CB}"/>
    <cellStyle name="Comma 29 3 3 3 4 2" xfId="39815" xr:uid="{5F659DF5-BF38-4F34-B819-A4AD1159E230}"/>
    <cellStyle name="Comma 29 3 3 3 5" xfId="53003" xr:uid="{E1DDCE26-138F-4C64-9581-4D4FCE10E39B}"/>
    <cellStyle name="Comma 29 3 3 3 6" xfId="17618" xr:uid="{40814060-8893-435B-8395-8A5E3B90E990}"/>
    <cellStyle name="Comma 29 3 3 4" xfId="17622" xr:uid="{53DDD3AF-E539-48FB-BA4A-39C880D36058}"/>
    <cellStyle name="Comma 29 3 3 5" xfId="17623" xr:uid="{EFEBE2DA-1FCC-49F7-B2BA-410524C3B7F2}"/>
    <cellStyle name="Comma 29 3 3 5 2" xfId="39816" xr:uid="{9BDDD6D6-CD9A-4C09-8201-9D9F342B0350}"/>
    <cellStyle name="Comma 29 3 3 6" xfId="50970" xr:uid="{714E5D66-A55D-448E-AFD1-32F4002FD929}"/>
    <cellStyle name="Comma 29 3 3 7" xfId="17613" xr:uid="{02C80A58-A6C0-4C58-85E9-FFE1CEC4B399}"/>
    <cellStyle name="Comma 29 3 4" xfId="1373" xr:uid="{B521F919-B653-4ED6-9961-AD0856272E39}"/>
    <cellStyle name="Comma 29 3 4 2" xfId="2419" xr:uid="{433DB313-9D99-4CAB-BEB0-F821FA34FB2D}"/>
    <cellStyle name="Comma 29 3 4 2 2" xfId="17626" xr:uid="{EFDB8627-9B59-47A5-A911-6813379E4789}"/>
    <cellStyle name="Comma 29 3 4 2 3" xfId="17627" xr:uid="{98B7FA53-7C43-4AD1-AF22-EFC992E66F95}"/>
    <cellStyle name="Comma 29 3 4 2 4" xfId="17628" xr:uid="{4AB3A163-DC97-4D1B-A23D-79BBFD11ECBE}"/>
    <cellStyle name="Comma 29 3 4 2 4 2" xfId="39817" xr:uid="{5CA4A77B-A371-4A09-A546-A28409B648DF}"/>
    <cellStyle name="Comma 29 3 4 2 5" xfId="52507" xr:uid="{8E593061-348A-4714-A788-2E415CBC11C7}"/>
    <cellStyle name="Comma 29 3 4 2 6" xfId="17625" xr:uid="{A0758AFA-B0E7-4095-ABF1-9E854D4BA468}"/>
    <cellStyle name="Comma 29 3 4 3" xfId="17629" xr:uid="{72BFEA13-E43A-4EBD-92E4-3A5C3181820F}"/>
    <cellStyle name="Comma 29 3 4 4" xfId="17630" xr:uid="{AD17AF0E-949B-4E75-9DB6-A99FBDDF7660}"/>
    <cellStyle name="Comma 29 3 4 4 2" xfId="39818" xr:uid="{4DD043AD-2B50-4F08-B4F4-E21DB441B444}"/>
    <cellStyle name="Comma 29 3 4 5" xfId="51465" xr:uid="{632121DE-2968-4501-8E05-6C6DEFD3C9E4}"/>
    <cellStyle name="Comma 29 3 4 6" xfId="17624" xr:uid="{6D34882B-FE2E-46CE-9B51-68D9636A6122}"/>
    <cellStyle name="Comma 29 3 5" xfId="3410" xr:uid="{28C8ADA2-C8B8-4800-A755-73E7A3B9A597}"/>
    <cellStyle name="Comma 29 3 5 2" xfId="17632" xr:uid="{A770E85A-B392-404B-B548-57E72DF9F799}"/>
    <cellStyle name="Comma 29 3 5 3" xfId="17633" xr:uid="{DE8FF271-9ECB-470C-AF35-75159DB31DCF}"/>
    <cellStyle name="Comma 29 3 5 4" xfId="17634" xr:uid="{1377C6FE-9755-430B-90E4-064989AF2E44}"/>
    <cellStyle name="Comma 29 3 5 4 2" xfId="39819" xr:uid="{6BB774F0-69D8-4F36-B10B-DCACB575BC46}"/>
    <cellStyle name="Comma 29 3 5 5" xfId="53497" xr:uid="{A89F684C-324B-4EC1-ADB0-AE26227313DF}"/>
    <cellStyle name="Comma 29 3 5 6" xfId="17631" xr:uid="{057EA0CF-E48E-4F27-B3EB-6458DF29C108}"/>
    <cellStyle name="Comma 29 3 6" xfId="4049" xr:uid="{94D20C3A-C686-40CB-B44C-93090B9F42DC}"/>
    <cellStyle name="Comma 29 3 6 2" xfId="17636" xr:uid="{00DC16B8-6576-49C1-9716-AB43A1D92F51}"/>
    <cellStyle name="Comma 29 3 6 3" xfId="17637" xr:uid="{63928411-B663-45AD-82D1-4CDAF4A9D99E}"/>
    <cellStyle name="Comma 29 3 6 4" xfId="17638" xr:uid="{CA92A261-C4D1-40DD-8F12-8D419E023DC5}"/>
    <cellStyle name="Comma 29 3 6 4 2" xfId="39820" xr:uid="{9092642F-8BF5-47D9-917C-14D680937CBF}"/>
    <cellStyle name="Comma 29 3 6 5" xfId="54136" xr:uid="{FBC9FB0B-A6A5-42A2-AEFC-D62F65C270E2}"/>
    <cellStyle name="Comma 29 3 6 6" xfId="17635" xr:uid="{998C7199-9439-4BC8-A55A-3EAC0F0F3BF3}"/>
    <cellStyle name="Comma 29 3 7" xfId="1899" xr:uid="{6998DE32-9CB2-4CCA-AE33-A6761B969356}"/>
    <cellStyle name="Comma 29 3 7 2" xfId="17640" xr:uid="{0E286143-A4CD-4DAF-B74B-0C7C90382684}"/>
    <cellStyle name="Comma 29 3 7 3" xfId="17641" xr:uid="{1CE40C58-9590-49C2-BB2B-94C99947A2EB}"/>
    <cellStyle name="Comma 29 3 7 4" xfId="17642" xr:uid="{B5FE64A1-520F-4611-B908-9A210BEAEB9A}"/>
    <cellStyle name="Comma 29 3 7 4 2" xfId="39821" xr:uid="{9D9929EC-3191-48AB-9A29-6D004436C283}"/>
    <cellStyle name="Comma 29 3 7 5" xfId="51988" xr:uid="{33FD71A2-F8D8-4EFC-888F-C7193707E9EE}"/>
    <cellStyle name="Comma 29 3 7 6" xfId="17639" xr:uid="{6AD09335-50E6-464C-B087-136BE7045E13}"/>
    <cellStyle name="Comma 29 3 8" xfId="17643" xr:uid="{1D0E8DCB-7DCE-45A2-AA40-11E41B36F3E5}"/>
    <cellStyle name="Comma 29 3 9" xfId="17644" xr:uid="{9069C5A7-C467-4F5F-821C-62D23DC40B12}"/>
    <cellStyle name="Comma 29 3 9 2" xfId="39822" xr:uid="{971D5ECE-3DC9-4D40-8C52-1E8621017961}"/>
    <cellStyle name="Comma 29 4" xfId="498" xr:uid="{97BE2AF3-F1D7-46DD-B51A-625B380EB852}"/>
    <cellStyle name="Comma 29 4 10" xfId="17645" xr:uid="{BB3A4715-154B-4A21-B986-D0FD507547F9}"/>
    <cellStyle name="Comma 29 4 2" xfId="1003" xr:uid="{74B5A616-85F0-4119-9310-C0639B7BE3FD}"/>
    <cellStyle name="Comma 29 4 2 2" xfId="4706" xr:uid="{82BF342B-DD41-4E2D-B3C3-7A05A4404C21}"/>
    <cellStyle name="Comma 29 4 2 2 2" xfId="17648" xr:uid="{C85C950C-C426-48C1-9A6D-E029A6CBA4D2}"/>
    <cellStyle name="Comma 29 4 2 2 3" xfId="17649" xr:uid="{AF900BF7-2403-41F0-8BDE-8B9F6839F693}"/>
    <cellStyle name="Comma 29 4 2 2 4" xfId="17650" xr:uid="{181C66F1-CA03-4D32-A050-9A84F1822F12}"/>
    <cellStyle name="Comma 29 4 2 2 4 2" xfId="39823" xr:uid="{F77EE93B-404B-405F-8E53-A1B3CCBF15A0}"/>
    <cellStyle name="Comma 29 4 2 2 5" xfId="54793" xr:uid="{E6A15E07-5211-4A02-A6C2-E22838B74684}"/>
    <cellStyle name="Comma 29 4 2 2 6" xfId="17647" xr:uid="{95FAB1BA-11A0-4E45-834A-DAA7642D9E7A}"/>
    <cellStyle name="Comma 29 4 2 3" xfId="3041" xr:uid="{ABE8D25C-FA28-4DC0-9E38-489AF3F5F72E}"/>
    <cellStyle name="Comma 29 4 2 3 2" xfId="17652" xr:uid="{2C244D84-BA65-4B6D-B196-3A0E5786CA3F}"/>
    <cellStyle name="Comma 29 4 2 3 3" xfId="17653" xr:uid="{AD3F941B-B888-4DF9-9FE1-D15273933D82}"/>
    <cellStyle name="Comma 29 4 2 3 4" xfId="17654" xr:uid="{EE366459-BAFE-4CA6-8E81-35B0D036BF6A}"/>
    <cellStyle name="Comma 29 4 2 3 4 2" xfId="39824" xr:uid="{FFB38F76-2F6C-4BDF-BC2B-8B6D1CC7D4FA}"/>
    <cellStyle name="Comma 29 4 2 3 5" xfId="53128" xr:uid="{867A0581-3AF2-45BF-B225-8833BB47D5BD}"/>
    <cellStyle name="Comma 29 4 2 3 6" xfId="17651" xr:uid="{3CC13C44-3723-4D0F-98D9-A4967B25117D}"/>
    <cellStyle name="Comma 29 4 2 4" xfId="17655" xr:uid="{B9D05850-FA91-4BF0-9873-640F2E68E73B}"/>
    <cellStyle name="Comma 29 4 2 5" xfId="17656" xr:uid="{672D21B3-72EF-4E90-B14E-9C7495B0623E}"/>
    <cellStyle name="Comma 29 4 2 5 2" xfId="39825" xr:uid="{33D0B1C3-AE01-4BA5-8C16-5B07D0B26ECE}"/>
    <cellStyle name="Comma 29 4 2 6" xfId="51095" xr:uid="{529F0B6D-A7EF-4ADE-B3BC-EE8E814EACC8}"/>
    <cellStyle name="Comma 29 4 2 7" xfId="17646" xr:uid="{EFBFEDE5-6A03-4A39-A7D4-03161B62A9AB}"/>
    <cellStyle name="Comma 29 4 3" xfId="1497" xr:uid="{ABB6C8E7-5744-4FD6-9DFA-FAD08BABD0D4}"/>
    <cellStyle name="Comma 29 4 3 2" xfId="2544" xr:uid="{E1592C02-EF2D-49CA-96E8-7290BCBE18A8}"/>
    <cellStyle name="Comma 29 4 3 2 2" xfId="17659" xr:uid="{134DF1D5-0756-4B3A-8896-2022A201BD34}"/>
    <cellStyle name="Comma 29 4 3 2 3" xfId="17660" xr:uid="{15469E33-B4A0-4257-BDD8-BE453620A50E}"/>
    <cellStyle name="Comma 29 4 3 2 4" xfId="17661" xr:uid="{609C484F-7370-4901-B33B-9B74F7934EBE}"/>
    <cellStyle name="Comma 29 4 3 2 4 2" xfId="39826" xr:uid="{A53B3596-25D9-44BC-B0D1-FB30DC9885B1}"/>
    <cellStyle name="Comma 29 4 3 2 5" xfId="52632" xr:uid="{A5EF64BE-A98D-427F-97C5-B6DA3EEADD13}"/>
    <cellStyle name="Comma 29 4 3 2 6" xfId="17658" xr:uid="{C1983FAC-84F6-47C2-BCA2-D839C6579B12}"/>
    <cellStyle name="Comma 29 4 3 3" xfId="17662" xr:uid="{348E1A37-1996-4722-A32D-CBD5C7D14865}"/>
    <cellStyle name="Comma 29 4 3 4" xfId="17663" xr:uid="{8E3C6F0F-C763-48E4-A17B-F2A1300B758E}"/>
    <cellStyle name="Comma 29 4 3 4 2" xfId="39827" xr:uid="{2DE8ED22-FF6A-478F-A73C-730102A2CBFD}"/>
    <cellStyle name="Comma 29 4 3 5" xfId="51589" xr:uid="{DF13B111-80C2-4305-A50B-3B98B4E41A9D}"/>
    <cellStyle name="Comma 29 4 3 6" xfId="17657" xr:uid="{56017C48-75D3-4B6B-A605-F522CA7C12A7}"/>
    <cellStyle name="Comma 29 4 4" xfId="3536" xr:uid="{F3EB9AA7-6E7F-418C-99B9-0A7A531B4715}"/>
    <cellStyle name="Comma 29 4 4 2" xfId="17665" xr:uid="{676390A3-F383-428C-9AC9-BEE500A4DA7A}"/>
    <cellStyle name="Comma 29 4 4 3" xfId="17666" xr:uid="{66133DB0-AAF5-43B1-8ACC-7AAC014F7E48}"/>
    <cellStyle name="Comma 29 4 4 4" xfId="17667" xr:uid="{3B69B9EE-31B9-47B9-9F2C-A433AAD4E1E2}"/>
    <cellStyle name="Comma 29 4 4 4 2" xfId="39828" xr:uid="{F424FC7B-123A-4F46-A9E2-E1DB028EA96B}"/>
    <cellStyle name="Comma 29 4 4 5" xfId="53623" xr:uid="{10C62BCF-7DAA-4B49-9FC1-47A4291785F3}"/>
    <cellStyle name="Comma 29 4 4 6" xfId="17664" xr:uid="{C58F2289-9884-4819-B4AD-A10747E775DD}"/>
    <cellStyle name="Comma 29 4 5" xfId="4209" xr:uid="{F96CB955-89FD-44D8-83A5-78DD7D46FD01}"/>
    <cellStyle name="Comma 29 4 5 2" xfId="17669" xr:uid="{8E18A61A-6F0F-408C-B986-63A9565863E2}"/>
    <cellStyle name="Comma 29 4 5 3" xfId="17670" xr:uid="{F9DF1FB1-4D01-4CE7-A9D3-25724107CBA2}"/>
    <cellStyle name="Comma 29 4 5 4" xfId="17671" xr:uid="{517D20A7-7E58-42AD-8ECF-154F9B99F3CC}"/>
    <cellStyle name="Comma 29 4 5 4 2" xfId="39829" xr:uid="{2EE6B9D3-05B8-413F-A619-AF4B3AC28AD7}"/>
    <cellStyle name="Comma 29 4 5 5" xfId="54296" xr:uid="{799FF034-CBAD-4BD2-8EB3-B9C3E37BE5F2}"/>
    <cellStyle name="Comma 29 4 5 6" xfId="17668" xr:uid="{38323C72-FC2F-4F01-85D0-6EE663B8F3D5}"/>
    <cellStyle name="Comma 29 4 6" xfId="2023" xr:uid="{109839EA-1D19-4E8A-AC22-3E9E46004FD7}"/>
    <cellStyle name="Comma 29 4 6 2" xfId="17673" xr:uid="{B8EB8552-A321-4A69-9DC4-2EDD12CC5407}"/>
    <cellStyle name="Comma 29 4 6 3" xfId="17674" xr:uid="{99E8678D-3CDA-4E5D-9E4E-4534C04DF854}"/>
    <cellStyle name="Comma 29 4 6 4" xfId="17675" xr:uid="{149C2E65-FD89-4B95-8DF6-1A8E6C3D5F32}"/>
    <cellStyle name="Comma 29 4 6 4 2" xfId="39830" xr:uid="{27107772-53C6-4F74-8F8D-DA91F0CF871B}"/>
    <cellStyle name="Comma 29 4 6 5" xfId="52112" xr:uid="{25559CAD-A044-4A2B-9A9A-E994CEF5258A}"/>
    <cellStyle name="Comma 29 4 6 6" xfId="17672" xr:uid="{711D68E0-81A0-4511-BA98-4328EF994BBF}"/>
    <cellStyle name="Comma 29 4 7" xfId="17676" xr:uid="{C6678E6E-4F7E-4A9C-88E7-FF99F3D572AB}"/>
    <cellStyle name="Comma 29 4 8" xfId="17677" xr:uid="{05A7FFB5-0446-4B6F-A20C-00F5FBB814D4}"/>
    <cellStyle name="Comma 29 4 8 2" xfId="39831" xr:uid="{0C6C09FF-41B8-4948-B5FD-86402CAD8E44}"/>
    <cellStyle name="Comma 29 4 9" xfId="50592" xr:uid="{C84CA0F7-79D1-4D7F-A43A-ADE15DB88667}"/>
    <cellStyle name="Comma 29 5" xfId="755" xr:uid="{9B777C35-E849-4724-96D8-6CF53576FA81}"/>
    <cellStyle name="Comma 29 5 2" xfId="4458" xr:uid="{772A967C-5556-4D55-8F8E-FC6F36D82E49}"/>
    <cellStyle name="Comma 29 5 2 2" xfId="17680" xr:uid="{669555E7-D791-4D8F-B478-EE8F5D0DFEFE}"/>
    <cellStyle name="Comma 29 5 2 3" xfId="17681" xr:uid="{14601484-E834-4D1C-B36B-6BD0F49891DE}"/>
    <cellStyle name="Comma 29 5 2 4" xfId="17682" xr:uid="{241B051E-C9B1-4755-ACA1-F073E38C856F}"/>
    <cellStyle name="Comma 29 5 2 4 2" xfId="39832" xr:uid="{E8E5BBFE-387A-444A-9CC6-C7BE72F4B18A}"/>
    <cellStyle name="Comma 29 5 2 5" xfId="54545" xr:uid="{D3679209-F17D-4184-A6B7-D69CC57A25A5}"/>
    <cellStyle name="Comma 29 5 2 6" xfId="17679" xr:uid="{633F00FB-141F-42AA-80DC-0BBFD4564759}"/>
    <cellStyle name="Comma 29 5 3" xfId="2793" xr:uid="{919D41FC-33F1-46F0-8479-2B3EEEC986D3}"/>
    <cellStyle name="Comma 29 5 3 2" xfId="17684" xr:uid="{A777059B-C6ED-402F-8054-21AFAB5BA7A9}"/>
    <cellStyle name="Comma 29 5 3 3" xfId="17685" xr:uid="{80113768-0998-4B88-8FF6-16DAAA6D0A7D}"/>
    <cellStyle name="Comma 29 5 3 4" xfId="17686" xr:uid="{A89A7036-8F67-4AEA-8BDD-FF4005A9592F}"/>
    <cellStyle name="Comma 29 5 3 4 2" xfId="39833" xr:uid="{61F7B884-34B6-4D61-AA52-856BCB9F5270}"/>
    <cellStyle name="Comma 29 5 3 5" xfId="52880" xr:uid="{D1CE9D84-DEED-45ED-925B-3E6D6A813669}"/>
    <cellStyle name="Comma 29 5 3 6" xfId="17683" xr:uid="{ADEDFFDF-3B98-4DF1-844A-D1AC643AD250}"/>
    <cellStyle name="Comma 29 5 4" xfId="17687" xr:uid="{D045BF10-DF8E-4ACF-B49A-FC306B0334A7}"/>
    <cellStyle name="Comma 29 5 5" xfId="17688" xr:uid="{3B610A7B-F999-4508-822D-9646D92E1FEF}"/>
    <cellStyle name="Comma 29 5 5 2" xfId="39834" xr:uid="{C01005AC-E5B1-4EDC-BD94-95D8AB42E82D}"/>
    <cellStyle name="Comma 29 5 6" xfId="50847" xr:uid="{4818C557-7D2F-48E2-9F08-202433F982CF}"/>
    <cellStyle name="Comma 29 5 7" xfId="17678" xr:uid="{6E00C719-A1EA-4FA2-B77F-4BC12863DAD9}"/>
    <cellStyle name="Comma 29 6" xfId="1250" xr:uid="{75599720-8DC3-4163-B359-3FD10E6BA091}"/>
    <cellStyle name="Comma 29 6 2" xfId="2295" xr:uid="{AEB551C7-0373-4E65-88E9-068953A0914B}"/>
    <cellStyle name="Comma 29 6 2 2" xfId="17691" xr:uid="{392464C4-A8AD-4C1C-BF8B-E3B2B2A5D211}"/>
    <cellStyle name="Comma 29 6 2 3" xfId="17692" xr:uid="{BC466A40-C635-4B59-9D93-A4A3572DE348}"/>
    <cellStyle name="Comma 29 6 2 4" xfId="17693" xr:uid="{6CDD971C-1002-4E50-93C0-6BC3483DA9B8}"/>
    <cellStyle name="Comma 29 6 2 4 2" xfId="39835" xr:uid="{DE602787-8F88-496E-ABAD-C7FF11BCC9BD}"/>
    <cellStyle name="Comma 29 6 2 5" xfId="52383" xr:uid="{37C46E60-5228-4F41-AEF0-AAF871D7AFF6}"/>
    <cellStyle name="Comma 29 6 2 6" xfId="17690" xr:uid="{E5DFB03B-3716-41ED-8C69-9C77AFA2FF52}"/>
    <cellStyle name="Comma 29 6 3" xfId="17694" xr:uid="{5EF45B0C-BC58-4BF6-AF08-B13A13D6412D}"/>
    <cellStyle name="Comma 29 6 4" xfId="17695" xr:uid="{3BB7019F-E56E-42F3-A192-532D2BC8E276}"/>
    <cellStyle name="Comma 29 6 4 2" xfId="39836" xr:uid="{4574C764-29F2-4D12-81C3-3197C03F27AA}"/>
    <cellStyle name="Comma 29 6 5" xfId="51342" xr:uid="{A96F2267-FA24-4188-81F0-6C32862A184A}"/>
    <cellStyle name="Comma 29 6 6" xfId="17689" xr:uid="{A64DB97C-4C07-4030-A8C2-9E066E257DCB}"/>
    <cellStyle name="Comma 29 7" xfId="3287" xr:uid="{F8557AA1-B246-4285-84A0-162AF620CDDE}"/>
    <cellStyle name="Comma 29 7 2" xfId="17697" xr:uid="{388377F2-6233-46D0-9A9F-DE07C0C00BF2}"/>
    <cellStyle name="Comma 29 7 3" xfId="17698" xr:uid="{AB34AA01-5635-422A-B8C3-FE155FEE7310}"/>
    <cellStyle name="Comma 29 7 4" xfId="17699" xr:uid="{8FA6B1C7-3DFE-4C2C-993D-85FFFB8C5824}"/>
    <cellStyle name="Comma 29 7 4 2" xfId="39837" xr:uid="{7614E4C9-856B-47AD-A993-08C2E3A9BBCD}"/>
    <cellStyle name="Comma 29 7 5" xfId="53374" xr:uid="{22303216-507C-4BC5-83E5-A8A99BC629C2}"/>
    <cellStyle name="Comma 29 7 6" xfId="17696" xr:uid="{E930E7C7-6228-4E8A-B5A7-3CFA8C5F3DFF}"/>
    <cellStyle name="Comma 29 8" xfId="3863" xr:uid="{AD5D3156-50D1-4BED-8DA2-69C601952B01}"/>
    <cellStyle name="Comma 29 8 2" xfId="17701" xr:uid="{41DC4ABA-63E1-4854-BE47-2A68A7811C6D}"/>
    <cellStyle name="Comma 29 8 3" xfId="17702" xr:uid="{F1ED8209-F91B-47AF-B847-676683299A96}"/>
    <cellStyle name="Comma 29 8 4" xfId="17703" xr:uid="{94386C5C-A78A-4240-BCDB-F47059C52CAE}"/>
    <cellStyle name="Comma 29 8 4 2" xfId="39838" xr:uid="{33678C99-4423-43B0-BD21-FFBD2F391003}"/>
    <cellStyle name="Comma 29 8 5" xfId="53950" xr:uid="{D2907F18-4ACF-4FCF-9BB8-151565276190}"/>
    <cellStyle name="Comma 29 8 6" xfId="17700" xr:uid="{C8A3177F-0D6C-4641-9D65-4593E0BEB5EE}"/>
    <cellStyle name="Comma 29 9" xfId="1775" xr:uid="{FF754A62-F5B5-4D51-89C7-1CD2B83DF16B}"/>
    <cellStyle name="Comma 29 9 2" xfId="17705" xr:uid="{CA3E7BC9-E1F8-4A58-91D0-CE604A15E507}"/>
    <cellStyle name="Comma 29 9 3" xfId="17706" xr:uid="{456118BC-F9F9-45D6-BB7C-3F2F1231AE84}"/>
    <cellStyle name="Comma 29 9 4" xfId="17707" xr:uid="{FE6AD92E-350E-4DA1-8C70-615D0B846C88}"/>
    <cellStyle name="Comma 29 9 4 2" xfId="39839" xr:uid="{DFD607F3-99CE-4BA9-B972-BF331C42DECA}"/>
    <cellStyle name="Comma 29 9 5" xfId="51864" xr:uid="{63559D19-E562-497F-B336-A2D606E47AC6}"/>
    <cellStyle name="Comma 29 9 6" xfId="17704" xr:uid="{27B45E6B-A340-47B9-AB31-FD7285587246}"/>
    <cellStyle name="Comma 3" xfId="72" xr:uid="{19A8B86D-CC90-45A5-97B5-D5C85AD566FF}"/>
    <cellStyle name="Comma 3 10" xfId="5659" xr:uid="{466D1442-6438-48A6-B632-1777650610D9}"/>
    <cellStyle name="Comma 3 10 2" xfId="17710" xr:uid="{274ADFE4-03C3-474D-8DAD-3642DA046A74}"/>
    <cellStyle name="Comma 3 10 2 2" xfId="39842" xr:uid="{A30A845E-0D6E-4F13-A19A-0812D9788926}"/>
    <cellStyle name="Comma 3 10 3" xfId="17711" xr:uid="{4BE8D8A8-1B76-4B46-B5BF-9E70F170F242}"/>
    <cellStyle name="Comma 3 10 3 2" xfId="39843" xr:uid="{31CE4D89-2C8A-4AE8-A3A5-B6D4D9ECD195}"/>
    <cellStyle name="Comma 3 10 4" xfId="17712" xr:uid="{163E5DB0-D972-453B-8692-A7DE6D8B34EF}"/>
    <cellStyle name="Comma 3 10 4 2" xfId="39844" xr:uid="{0AFDC7C5-4C6D-4B00-8A79-21C06756543A}"/>
    <cellStyle name="Comma 3 10 5" xfId="17713" xr:uid="{411784EA-8503-49C3-80E6-BEBCC48480D9}"/>
    <cellStyle name="Comma 3 10 5 2" xfId="39845" xr:uid="{73CDAFE2-2545-46C9-9141-8E88F2641B80}"/>
    <cellStyle name="Comma 3 10 6" xfId="55745" xr:uid="{BB5A0ADF-5CDC-4EA0-8EEB-FED166338F3C}"/>
    <cellStyle name="Comma 3 10 7" xfId="39841" xr:uid="{34C95C94-5235-411C-8821-58A7140E8362}"/>
    <cellStyle name="Comma 3 10 8" xfId="17709" xr:uid="{6C73A816-7513-4ED8-AE32-EAEBA5D6BCE6}"/>
    <cellStyle name="Comma 3 11" xfId="1727" xr:uid="{46EE15E8-3B97-44C2-B1F2-809144F67DDE}"/>
    <cellStyle name="Comma 3 11 2" xfId="17715" xr:uid="{869040D7-D75C-40A7-90C9-E866CACE0001}"/>
    <cellStyle name="Comma 3 11 2 2" xfId="39847" xr:uid="{EF175F01-E0F0-4704-B26D-B32FFF46FDDC}"/>
    <cellStyle name="Comma 3 11 3" xfId="17716" xr:uid="{BCD51F14-DE0A-48E5-B89E-E05BD8050822}"/>
    <cellStyle name="Comma 3 11 3 2" xfId="39848" xr:uid="{B02BB24B-7F96-40A6-B617-83567214258A}"/>
    <cellStyle name="Comma 3 11 4" xfId="17717" xr:uid="{B860935F-3978-481D-9984-67D3E4B0B70E}"/>
    <cellStyle name="Comma 3 11 4 2" xfId="39849" xr:uid="{66E48B71-5A46-4A19-8B51-F0FDF38D1B60}"/>
    <cellStyle name="Comma 3 11 5" xfId="51816" xr:uid="{E0320B7B-C048-49EF-9606-D56A039DF892}"/>
    <cellStyle name="Comma 3 11 6" xfId="39846" xr:uid="{488A9174-11A4-49BE-B5C8-43AA88320B6D}"/>
    <cellStyle name="Comma 3 11 7" xfId="17714" xr:uid="{B36E74A7-6F24-4D32-BB8F-27D0D4583F91}"/>
    <cellStyle name="Comma 3 12" xfId="17718" xr:uid="{90A1CF8F-C22E-4578-BC8A-7B551EAB713E}"/>
    <cellStyle name="Comma 3 12 2" xfId="39850" xr:uid="{D5DE6A20-6CA4-49BC-9A81-58B656F0E444}"/>
    <cellStyle name="Comma 3 13" xfId="17719" xr:uid="{81C0F709-11ED-43B6-89DF-CDAEB69042D1}"/>
    <cellStyle name="Comma 3 13 2" xfId="39851" xr:uid="{5F2E5311-46A6-4D06-971C-E04222934F2D}"/>
    <cellStyle name="Comma 3 14" xfId="50172" xr:uid="{993EBEDD-6D85-483C-8226-01AC9D7825A1}"/>
    <cellStyle name="Comma 3 15" xfId="39840" xr:uid="{A95AC21E-D2EB-4CF3-82F6-97982DA91527}"/>
    <cellStyle name="Comma 3 16" xfId="17708" xr:uid="{9B494C9B-E205-4750-9F12-9200B457E707}"/>
    <cellStyle name="Comma 3 2" xfId="100" xr:uid="{74D8804E-4C24-4AF3-B742-E66019630EB3}"/>
    <cellStyle name="Comma 3 2 10" xfId="17721" xr:uid="{116CB7CE-505F-4973-A949-631F140CA8C1}"/>
    <cellStyle name="Comma 3 2 10 2" xfId="39853" xr:uid="{112B01F9-0149-4AF2-8FA3-ED496C00328F}"/>
    <cellStyle name="Comma 3 2 11" xfId="17722" xr:uid="{0EB1D6F0-418C-4A4A-AC9E-2F6BEE620D45}"/>
    <cellStyle name="Comma 3 2 11 2" xfId="39854" xr:uid="{65623124-FE6B-4D33-A121-EAFE37195AA8}"/>
    <cellStyle name="Comma 3 2 12" xfId="50200" xr:uid="{908BC215-ADA7-42AD-8535-8A54E59DE937}"/>
    <cellStyle name="Comma 3 2 13" xfId="39852" xr:uid="{623A16B9-960B-4260-9212-1BA65FEE6EB5}"/>
    <cellStyle name="Comma 3 2 14" xfId="17720" xr:uid="{3E571C4D-9515-4767-A368-D6245ED304A0}"/>
    <cellStyle name="Comma 3 2 2" xfId="206" xr:uid="{287F839F-4657-438D-A1F5-D9EE28E9722E}"/>
    <cellStyle name="Comma 3 2 2 10" xfId="17724" xr:uid="{9EC978BE-BAE5-49FE-BB7A-18A6FC8BBB24}"/>
    <cellStyle name="Comma 3 2 2 10 2" xfId="39856" xr:uid="{08C3EBB9-FE19-49C6-8DC1-C7AE6CE3828B}"/>
    <cellStyle name="Comma 3 2 2 11" xfId="50303" xr:uid="{9D4D87AA-47D2-4959-B39E-8137359FD0BD}"/>
    <cellStyle name="Comma 3 2 2 12" xfId="39855" xr:uid="{F60F2C6F-82EA-4499-81B3-AC94D99A03B3}"/>
    <cellStyle name="Comma 3 2 2 13" xfId="17723" xr:uid="{8104BF23-A56B-4CD8-B22C-897D3B34F75E}"/>
    <cellStyle name="Comma 3 2 2 2" xfId="392" xr:uid="{25E44982-8C3D-4DC1-B3AC-54416640708C}"/>
    <cellStyle name="Comma 3 2 2 2 10" xfId="17726" xr:uid="{ED8A91AC-F913-4F01-901D-853475052248}"/>
    <cellStyle name="Comma 3 2 2 2 10 2" xfId="39858" xr:uid="{24CDB373-B1CD-4274-86AB-6DBDC6DD0F12}"/>
    <cellStyle name="Comma 3 2 2 2 11" xfId="50488" xr:uid="{08981FB9-1906-4A7D-BF64-B81BA886A5BB}"/>
    <cellStyle name="Comma 3 2 2 2 12" xfId="39857" xr:uid="{092C8F68-C467-454A-89BB-E07F58F2B0CE}"/>
    <cellStyle name="Comma 3 2 2 2 13" xfId="17725" xr:uid="{BE432981-1495-4B4F-951B-E5AAA718EDA3}"/>
    <cellStyle name="Comma 3 2 2 2 2" xfId="662" xr:uid="{50DF426C-0297-4CD8-B8DB-145ABCE99A80}"/>
    <cellStyle name="Comma 3 2 2 2 2 10" xfId="39859" xr:uid="{640D7D9D-FA2C-401B-A0E7-A32C71532735}"/>
    <cellStyle name="Comma 3 2 2 2 2 11" xfId="17727" xr:uid="{F0216E1D-BD0F-4F95-A7A9-33CE8B07E6B4}"/>
    <cellStyle name="Comma 3 2 2 2 2 2" xfId="1167" xr:uid="{855C19F9-7FA8-4C62-B69C-0250A8F1960E}"/>
    <cellStyle name="Comma 3 2 2 2 2 2 2" xfId="4870" xr:uid="{89253145-CC4C-488B-8B90-CC049A31E987}"/>
    <cellStyle name="Comma 3 2 2 2 2 2 2 2" xfId="17730" xr:uid="{87157FB5-1D90-432A-BDA2-AD4D6A853254}"/>
    <cellStyle name="Comma 3 2 2 2 2 2 2 2 2" xfId="39862" xr:uid="{8268AC3A-EC00-4182-9D93-B4705B302E34}"/>
    <cellStyle name="Comma 3 2 2 2 2 2 2 3" xfId="17731" xr:uid="{997F292A-BB83-4DB1-9BE8-4DADCBD2D582}"/>
    <cellStyle name="Comma 3 2 2 2 2 2 2 3 2" xfId="39863" xr:uid="{6AB5EB59-01E1-46C0-B150-8A7C98BBDE4B}"/>
    <cellStyle name="Comma 3 2 2 2 2 2 2 4" xfId="17732" xr:uid="{951D0BEB-9640-48FE-8425-E1AF1902D8DB}"/>
    <cellStyle name="Comma 3 2 2 2 2 2 2 4 2" xfId="39864" xr:uid="{54DE5305-F24C-4240-9645-F52224890FBB}"/>
    <cellStyle name="Comma 3 2 2 2 2 2 2 5" xfId="17733" xr:uid="{D211E18C-3F79-446D-BB3D-AAE527DE233D}"/>
    <cellStyle name="Comma 3 2 2 2 2 2 2 5 2" xfId="39865" xr:uid="{8EE13F55-44CB-4550-A8EF-602D18E69D29}"/>
    <cellStyle name="Comma 3 2 2 2 2 2 2 6" xfId="54957" xr:uid="{4183E7F3-BFA5-48EE-AB38-C809CE389E74}"/>
    <cellStyle name="Comma 3 2 2 2 2 2 2 7" xfId="39861" xr:uid="{06A64008-6D58-4E68-A535-1C4CE529A37D}"/>
    <cellStyle name="Comma 3 2 2 2 2 2 2 8" xfId="17729" xr:uid="{ED01089B-98F0-49C0-B1F6-46B5DA155FAC}"/>
    <cellStyle name="Comma 3 2 2 2 2 2 3" xfId="3205" xr:uid="{7E63F78F-DB82-4AFF-8A30-1AFBCF75E8DF}"/>
    <cellStyle name="Comma 3 2 2 2 2 2 3 2" xfId="17735" xr:uid="{D6CF6197-6608-4174-B189-E9FEB3149F73}"/>
    <cellStyle name="Comma 3 2 2 2 2 2 3 2 2" xfId="39867" xr:uid="{505E049A-8271-4C55-ABA3-69EE4C44C4F1}"/>
    <cellStyle name="Comma 3 2 2 2 2 2 3 3" xfId="17736" xr:uid="{C2D1A3D5-5F0C-4A68-880D-0C2820867A76}"/>
    <cellStyle name="Comma 3 2 2 2 2 2 3 3 2" xfId="39868" xr:uid="{061543CE-C86D-41D1-ADA3-D8D14C9F2887}"/>
    <cellStyle name="Comma 3 2 2 2 2 2 3 4" xfId="17737" xr:uid="{55AA5ABA-ABE3-4A38-AB14-E5376F93FDB4}"/>
    <cellStyle name="Comma 3 2 2 2 2 2 3 4 2" xfId="39869" xr:uid="{1C9BA981-DBD3-4CEE-9CC3-0C9F1B890388}"/>
    <cellStyle name="Comma 3 2 2 2 2 2 3 5" xfId="53292" xr:uid="{0B8A22FC-D6BE-434F-9643-5EA8CE26E665}"/>
    <cellStyle name="Comma 3 2 2 2 2 2 3 6" xfId="39866" xr:uid="{5631DDCB-77E2-4F3C-837D-1135E2C0A194}"/>
    <cellStyle name="Comma 3 2 2 2 2 2 3 7" xfId="17734" xr:uid="{00048013-6DE0-4454-87F0-450F33601164}"/>
    <cellStyle name="Comma 3 2 2 2 2 2 4" xfId="17738" xr:uid="{82AA1FD5-BF02-431F-9B55-2A49116E86E5}"/>
    <cellStyle name="Comma 3 2 2 2 2 2 4 2" xfId="39870" xr:uid="{FB722819-44AC-4BFB-A740-C16B5331B3C6}"/>
    <cellStyle name="Comma 3 2 2 2 2 2 5" xfId="17739" xr:uid="{1871909A-82BF-4DB7-AA59-B30BC611E452}"/>
    <cellStyle name="Comma 3 2 2 2 2 2 5 2" xfId="39871" xr:uid="{2094407C-B4BB-4BFA-8A5D-9FEF4F444175}"/>
    <cellStyle name="Comma 3 2 2 2 2 2 6" xfId="51259" xr:uid="{62A9EEB1-DCE6-44E1-BF87-ED8CDA0A94EB}"/>
    <cellStyle name="Comma 3 2 2 2 2 2 7" xfId="39860" xr:uid="{863D697E-50BD-4E1A-9D74-3D2B59B48662}"/>
    <cellStyle name="Comma 3 2 2 2 2 2 8" xfId="17728" xr:uid="{87F29DCE-A217-4834-8874-B6BC0AB7F3BF}"/>
    <cellStyle name="Comma 3 2 2 2 2 3" xfId="1661" xr:uid="{96EF46A9-766F-4D05-8026-18363D937927}"/>
    <cellStyle name="Comma 3 2 2 2 2 3 2" xfId="5255" xr:uid="{74736DA7-7684-490E-A6AF-9147063B2191}"/>
    <cellStyle name="Comma 3 2 2 2 2 3 2 2" xfId="17742" xr:uid="{46F54069-A470-4425-BB0F-4D741FFEBF37}"/>
    <cellStyle name="Comma 3 2 2 2 2 3 2 2 2" xfId="39874" xr:uid="{54E866C6-FB5B-4402-A624-9F8AD033BFE0}"/>
    <cellStyle name="Comma 3 2 2 2 2 3 2 3" xfId="17743" xr:uid="{B9ECF5EA-0A81-4F9C-8E5C-AC3B68C37AF6}"/>
    <cellStyle name="Comma 3 2 2 2 2 3 2 3 2" xfId="39875" xr:uid="{1BD489F3-128D-4C3E-9A73-A88FFE90CD12}"/>
    <cellStyle name="Comma 3 2 2 2 2 3 2 4" xfId="17744" xr:uid="{A70708E3-03C8-447A-A745-061E1976FA65}"/>
    <cellStyle name="Comma 3 2 2 2 2 3 2 4 2" xfId="39876" xr:uid="{9F052A60-9B5D-4899-AA48-C08E5B9E8AC1}"/>
    <cellStyle name="Comma 3 2 2 2 2 3 2 5" xfId="17745" xr:uid="{3F9B8EAE-E881-4190-A0B7-B7F68219DCBC}"/>
    <cellStyle name="Comma 3 2 2 2 2 3 2 5 2" xfId="39877" xr:uid="{4EB49B20-2DFC-4D4B-B576-0FE2918B242D}"/>
    <cellStyle name="Comma 3 2 2 2 2 3 2 6" xfId="55342" xr:uid="{598C1B0C-292A-411E-99C2-EA6562F43369}"/>
    <cellStyle name="Comma 3 2 2 2 2 3 2 7" xfId="39873" xr:uid="{9830B205-5F72-482E-AFCB-2C97B50E9034}"/>
    <cellStyle name="Comma 3 2 2 2 2 3 2 8" xfId="17741" xr:uid="{4470E5B0-2C4E-4B89-8452-2B9096AF5E96}"/>
    <cellStyle name="Comma 3 2 2 2 2 3 3" xfId="2708" xr:uid="{FB6FB000-08E0-47A0-8F4C-C6EFA23970E0}"/>
    <cellStyle name="Comma 3 2 2 2 2 3 3 2" xfId="17747" xr:uid="{443AEB30-C22F-4FCE-9A39-C56CFE47478A}"/>
    <cellStyle name="Comma 3 2 2 2 2 3 3 2 2" xfId="39879" xr:uid="{F90E2DFC-FA96-4D01-9E1A-3153A9223CEA}"/>
    <cellStyle name="Comma 3 2 2 2 2 3 3 3" xfId="17748" xr:uid="{BA5C975F-32F9-4B6B-B471-56D5B598A837}"/>
    <cellStyle name="Comma 3 2 2 2 2 3 3 3 2" xfId="39880" xr:uid="{9BDDD6C3-FB65-431A-A07D-8D4FD53523B3}"/>
    <cellStyle name="Comma 3 2 2 2 2 3 3 4" xfId="17749" xr:uid="{98E766BD-FC41-4C9A-970E-59216C8197A0}"/>
    <cellStyle name="Comma 3 2 2 2 2 3 3 4 2" xfId="39881" xr:uid="{D900D20D-990B-42E8-BD19-A53384426449}"/>
    <cellStyle name="Comma 3 2 2 2 2 3 3 5" xfId="52796" xr:uid="{2C638A5F-30C3-4C8D-8A88-033DDA34B8E2}"/>
    <cellStyle name="Comma 3 2 2 2 2 3 3 6" xfId="39878" xr:uid="{210AE4FB-59CB-4EC7-BD4D-171B13F6AF7B}"/>
    <cellStyle name="Comma 3 2 2 2 2 3 3 7" xfId="17746" xr:uid="{BC3123A1-BDCD-4119-98EC-80114174162F}"/>
    <cellStyle name="Comma 3 2 2 2 2 3 4" xfId="17750" xr:uid="{A6B2B401-4653-4783-BD31-A7271486C289}"/>
    <cellStyle name="Comma 3 2 2 2 2 3 4 2" xfId="39882" xr:uid="{B55A43ED-1A86-4A9E-92E8-90C150C0F9EE}"/>
    <cellStyle name="Comma 3 2 2 2 2 3 5" xfId="17751" xr:uid="{46D6DA72-1B04-4118-B860-C4DC8695A35C}"/>
    <cellStyle name="Comma 3 2 2 2 2 3 5 2" xfId="39883" xr:uid="{39C26245-32FF-43F6-8EC9-CB6C98FAD1F7}"/>
    <cellStyle name="Comma 3 2 2 2 2 3 6" xfId="51753" xr:uid="{036EC24B-E25F-4D17-BC25-220CF8E90F94}"/>
    <cellStyle name="Comma 3 2 2 2 2 3 7" xfId="39872" xr:uid="{4CD65BD6-D37B-4916-9DB0-1063BE792D6E}"/>
    <cellStyle name="Comma 3 2 2 2 2 3 8" xfId="17740" xr:uid="{61882CB7-DC85-4B0A-ABA6-D2BCBB9B208A}"/>
    <cellStyle name="Comma 3 2 2 2 2 4" xfId="3700" xr:uid="{D65ECD69-D4A7-444E-BED4-B990BC6862DB}"/>
    <cellStyle name="Comma 3 2 2 2 2 4 2" xfId="5623" xr:uid="{3B7393CB-9DAE-4749-885D-540283593005}"/>
    <cellStyle name="Comma 3 2 2 2 2 4 2 2" xfId="17754" xr:uid="{F213253D-E5B3-4282-B419-3677AD769B6B}"/>
    <cellStyle name="Comma 3 2 2 2 2 4 2 2 2" xfId="39886" xr:uid="{25B9B423-00CA-4452-A6F6-D10B223124F0}"/>
    <cellStyle name="Comma 3 2 2 2 2 4 2 3" xfId="17755" xr:uid="{B6D79BAC-F5F1-40D0-8993-9D6CC675E285}"/>
    <cellStyle name="Comma 3 2 2 2 2 4 2 3 2" xfId="39887" xr:uid="{8F158F22-2C6A-4443-897E-60E1C6ECF0F2}"/>
    <cellStyle name="Comma 3 2 2 2 2 4 2 4" xfId="17756" xr:uid="{63D42C02-6997-49FE-B76B-39EF22E8A4E3}"/>
    <cellStyle name="Comma 3 2 2 2 2 4 2 4 2" xfId="39888" xr:uid="{427432F8-0362-4085-B59C-FA233263EE7C}"/>
    <cellStyle name="Comma 3 2 2 2 2 4 2 5" xfId="17757" xr:uid="{0DBA0EA9-A596-4F04-8D97-1BD4FDA4330C}"/>
    <cellStyle name="Comma 3 2 2 2 2 4 2 5 2" xfId="39889" xr:uid="{D0EA6ED5-78C9-4A65-A4C6-22D10F981A46}"/>
    <cellStyle name="Comma 3 2 2 2 2 4 2 6" xfId="55710" xr:uid="{44178DF2-4B65-421D-AD0A-AE6A7A4CE26A}"/>
    <cellStyle name="Comma 3 2 2 2 2 4 2 7" xfId="39885" xr:uid="{60F91608-D570-4236-9BCA-369E6E118282}"/>
    <cellStyle name="Comma 3 2 2 2 2 4 2 8" xfId="17753" xr:uid="{920A4F7F-7794-47C1-B300-084B9D1D9FA9}"/>
    <cellStyle name="Comma 3 2 2 2 2 4 3" xfId="17758" xr:uid="{82941FE4-0E6F-48D3-968E-B92ECBF549B0}"/>
    <cellStyle name="Comma 3 2 2 2 2 4 3 2" xfId="39890" xr:uid="{F35D8B4D-D860-44B9-992B-84650B3FB6EE}"/>
    <cellStyle name="Comma 3 2 2 2 2 4 4" xfId="17759" xr:uid="{F41AD10D-27B9-493E-A56D-1E117C6B6CCA}"/>
    <cellStyle name="Comma 3 2 2 2 2 4 4 2" xfId="39891" xr:uid="{A50CC281-FEB7-4BEA-B4BF-A8631D8BDBD5}"/>
    <cellStyle name="Comma 3 2 2 2 2 4 5" xfId="17760" xr:uid="{DCBA7D51-F145-4C97-843C-C26448815BEF}"/>
    <cellStyle name="Comma 3 2 2 2 2 4 5 2" xfId="39892" xr:uid="{79363D65-5236-4319-990E-13725C975157}"/>
    <cellStyle name="Comma 3 2 2 2 2 4 6" xfId="17761" xr:uid="{F9A3EAD8-5705-4F3C-BDF9-64CD276AE95A}"/>
    <cellStyle name="Comma 3 2 2 2 2 4 6 2" xfId="39893" xr:uid="{4DEC7CEB-E613-41CA-B941-0B1157D67D1E}"/>
    <cellStyle name="Comma 3 2 2 2 2 4 7" xfId="53787" xr:uid="{D4D8C101-08F6-4C73-B9CC-7AC435857153}"/>
    <cellStyle name="Comma 3 2 2 2 2 4 8" xfId="39884" xr:uid="{7D6252A3-764B-4BA8-BBDF-0D6E83956941}"/>
    <cellStyle name="Comma 3 2 2 2 2 4 9" xfId="17752" xr:uid="{EC072330-CFBA-45DF-B901-1993DA927C90}"/>
    <cellStyle name="Comma 3 2 2 2 2 5" xfId="4373" xr:uid="{AFFCA471-8F28-4EE6-BCBC-B6D9E786511A}"/>
    <cellStyle name="Comma 3 2 2 2 2 5 2" xfId="17763" xr:uid="{BC0B643C-C02D-4313-A3AD-7331C975363A}"/>
    <cellStyle name="Comma 3 2 2 2 2 5 2 2" xfId="39895" xr:uid="{468DC4B4-42F0-4AD4-9072-9A39FBBBC914}"/>
    <cellStyle name="Comma 3 2 2 2 2 5 3" xfId="17764" xr:uid="{A388B044-C262-4BF0-96A5-89D027082911}"/>
    <cellStyle name="Comma 3 2 2 2 2 5 3 2" xfId="39896" xr:uid="{370BB649-A4C6-46D3-8F42-F34FB80C2C3B}"/>
    <cellStyle name="Comma 3 2 2 2 2 5 4" xfId="17765" xr:uid="{BB8B4E87-DC6D-4161-A4A2-8B0BFD33C53A}"/>
    <cellStyle name="Comma 3 2 2 2 2 5 4 2" xfId="39897" xr:uid="{9F4796F1-B6AE-42F9-BF03-006672414529}"/>
    <cellStyle name="Comma 3 2 2 2 2 5 5" xfId="17766" xr:uid="{FBB1C089-EE5F-4DF4-A183-2D4AF260A17C}"/>
    <cellStyle name="Comma 3 2 2 2 2 5 5 2" xfId="39898" xr:uid="{A96E34F5-5FB7-4D72-8AB5-3FE6CCE1C4DB}"/>
    <cellStyle name="Comma 3 2 2 2 2 5 6" xfId="54460" xr:uid="{0BC9C6FE-F670-4B67-A18B-75B190906C68}"/>
    <cellStyle name="Comma 3 2 2 2 2 5 7" xfId="39894" xr:uid="{F9AA182B-649E-4C00-B256-E8FF475DB606}"/>
    <cellStyle name="Comma 3 2 2 2 2 5 8" xfId="17762" xr:uid="{F77647EA-BDDB-46C6-9EE1-E834E8B71248}"/>
    <cellStyle name="Comma 3 2 2 2 2 6" xfId="2187" xr:uid="{52F9CA4A-A38C-4A12-AC42-6EB5CFB94B5D}"/>
    <cellStyle name="Comma 3 2 2 2 2 6 2" xfId="17768" xr:uid="{33A263F4-0A1C-4CDF-84DC-CA40B0BD24A6}"/>
    <cellStyle name="Comma 3 2 2 2 2 6 2 2" xfId="39900" xr:uid="{252F9BF9-1BC6-413B-885B-3C93C5CC95A5}"/>
    <cellStyle name="Comma 3 2 2 2 2 6 3" xfId="17769" xr:uid="{106FA0D8-E3B0-4B0E-BAC4-4022CE12294E}"/>
    <cellStyle name="Comma 3 2 2 2 2 6 3 2" xfId="39901" xr:uid="{87C1CE4D-95F1-4A42-9432-00CC1D1778D0}"/>
    <cellStyle name="Comma 3 2 2 2 2 6 4" xfId="17770" xr:uid="{4D3C6BB3-2C51-401C-AC8A-AF25CC2F5411}"/>
    <cellStyle name="Comma 3 2 2 2 2 6 4 2" xfId="39902" xr:uid="{89125AEC-4437-434C-815C-ED0F1E6F4CB9}"/>
    <cellStyle name="Comma 3 2 2 2 2 6 5" xfId="52276" xr:uid="{67B6F1EA-CE55-4C73-8F61-21110C7B38A6}"/>
    <cellStyle name="Comma 3 2 2 2 2 6 6" xfId="39899" xr:uid="{C3A7A571-1570-42F6-AC8E-463D8E93CA22}"/>
    <cellStyle name="Comma 3 2 2 2 2 6 7" xfId="17767" xr:uid="{3BEE70BD-4DE1-42CB-9613-3F7AB0678B00}"/>
    <cellStyle name="Comma 3 2 2 2 2 7" xfId="17771" xr:uid="{051289D7-C90C-486F-B26E-97C3601EC1DE}"/>
    <cellStyle name="Comma 3 2 2 2 2 7 2" xfId="39903" xr:uid="{81EF7C31-429C-4486-83E8-3E66D46C306F}"/>
    <cellStyle name="Comma 3 2 2 2 2 8" xfId="17772" xr:uid="{8CE82C6C-6072-4B70-BABF-1F645E2EED86}"/>
    <cellStyle name="Comma 3 2 2 2 2 8 2" xfId="39904" xr:uid="{CBF7131E-DA5C-4DBC-A402-001A0F709445}"/>
    <cellStyle name="Comma 3 2 2 2 2 9" xfId="50756" xr:uid="{0AE68A6F-AE98-49D5-9681-6B58E61CAB57}"/>
    <cellStyle name="Comma 3 2 2 2 3" xfId="919" xr:uid="{64319BD0-16E7-4D25-8F57-BEE04DBEC8EC}"/>
    <cellStyle name="Comma 3 2 2 2 3 2" xfId="4622" xr:uid="{5284B4EC-D3AB-4091-BC25-79E0B5021F45}"/>
    <cellStyle name="Comma 3 2 2 2 3 2 2" xfId="17775" xr:uid="{E7AB2D02-9004-4F35-8F50-61CB9A99921A}"/>
    <cellStyle name="Comma 3 2 2 2 3 2 2 2" xfId="39907" xr:uid="{E6B91AD1-7108-4970-85B8-3F547B7BD46A}"/>
    <cellStyle name="Comma 3 2 2 2 3 2 3" xfId="17776" xr:uid="{4C5689CD-040E-42AB-B6FF-BE55E178FE4E}"/>
    <cellStyle name="Comma 3 2 2 2 3 2 3 2" xfId="39908" xr:uid="{8CE01F4B-CD17-441A-92B6-7A08252CC38A}"/>
    <cellStyle name="Comma 3 2 2 2 3 2 4" xfId="17777" xr:uid="{39DE6A7D-097A-48D5-92A9-D8FDC9A89771}"/>
    <cellStyle name="Comma 3 2 2 2 3 2 4 2" xfId="39909" xr:uid="{7D8486ED-2B14-4A44-B78E-4710E787E0D8}"/>
    <cellStyle name="Comma 3 2 2 2 3 2 5" xfId="17778" xr:uid="{08ABCD47-1298-47B2-9AFD-1E40AC0C85ED}"/>
    <cellStyle name="Comma 3 2 2 2 3 2 5 2" xfId="39910" xr:uid="{28414A33-9FE2-4D77-8DBC-03160E2AF1BC}"/>
    <cellStyle name="Comma 3 2 2 2 3 2 6" xfId="54709" xr:uid="{BD3F75A2-9F99-4BDD-A9D5-17F19243010F}"/>
    <cellStyle name="Comma 3 2 2 2 3 2 7" xfId="39906" xr:uid="{56567432-2D4A-4E5C-BC99-BCD0ECCD07DB}"/>
    <cellStyle name="Comma 3 2 2 2 3 2 8" xfId="17774" xr:uid="{D3137A0D-A922-4C33-9E71-88A6D5048CFF}"/>
    <cellStyle name="Comma 3 2 2 2 3 3" xfId="2957" xr:uid="{94D58963-4F29-43D2-96A1-AD99D0762F2E}"/>
    <cellStyle name="Comma 3 2 2 2 3 3 2" xfId="17780" xr:uid="{764F326A-8872-4B98-84BD-0815E223D492}"/>
    <cellStyle name="Comma 3 2 2 2 3 3 2 2" xfId="39912" xr:uid="{4655D0F1-64EB-4DCD-B89E-B3877A9BE4B0}"/>
    <cellStyle name="Comma 3 2 2 2 3 3 3" xfId="17781" xr:uid="{251115BE-8ABE-40A0-8D0C-156C67C2BC37}"/>
    <cellStyle name="Comma 3 2 2 2 3 3 3 2" xfId="39913" xr:uid="{9C479FDB-897D-478D-A037-246A7FC8B0EF}"/>
    <cellStyle name="Comma 3 2 2 2 3 3 4" xfId="17782" xr:uid="{1EBFA362-FA94-4382-A217-8321A8230E5C}"/>
    <cellStyle name="Comma 3 2 2 2 3 3 4 2" xfId="39914" xr:uid="{956B5966-7CDD-45C6-8BA7-053B6992FCF4}"/>
    <cellStyle name="Comma 3 2 2 2 3 3 5" xfId="53044" xr:uid="{8A619109-B3E0-4A40-AEC7-A47042851600}"/>
    <cellStyle name="Comma 3 2 2 2 3 3 6" xfId="39911" xr:uid="{1BE4A33F-CEE6-4AC0-B0F9-AAD6B21C3F49}"/>
    <cellStyle name="Comma 3 2 2 2 3 3 7" xfId="17779" xr:uid="{F9EB7A15-5C92-4779-8720-F1A23DCE7CF8}"/>
    <cellStyle name="Comma 3 2 2 2 3 4" xfId="17783" xr:uid="{CCDDFD7E-F278-4A5B-92DF-7ABC59DE228C}"/>
    <cellStyle name="Comma 3 2 2 2 3 4 2" xfId="39915" xr:uid="{072FA6D4-5A9F-4878-A1F1-96FAAC0C7CC0}"/>
    <cellStyle name="Comma 3 2 2 2 3 5" xfId="17784" xr:uid="{42E275D1-72E7-41EA-9928-8079A5391581}"/>
    <cellStyle name="Comma 3 2 2 2 3 5 2" xfId="39916" xr:uid="{9796471B-1D65-4B12-87BF-7A03F162C003}"/>
    <cellStyle name="Comma 3 2 2 2 3 6" xfId="51011" xr:uid="{F034A798-270C-4A94-89D7-097E990793B7}"/>
    <cellStyle name="Comma 3 2 2 2 3 7" xfId="39905" xr:uid="{5AD19EDD-4E11-4A75-B7EB-16824B63C0F7}"/>
    <cellStyle name="Comma 3 2 2 2 3 8" xfId="17773" xr:uid="{96D7B6CD-772C-48E2-86AF-1279AE62A058}"/>
    <cellStyle name="Comma 3 2 2 2 4" xfId="1414" xr:uid="{BAC2B7DA-6FD6-470D-9FD1-3C9174B0FD43}"/>
    <cellStyle name="Comma 3 2 2 2 4 2" xfId="5071" xr:uid="{E28F0126-7C04-4481-AE7C-663E85971D03}"/>
    <cellStyle name="Comma 3 2 2 2 4 2 2" xfId="17787" xr:uid="{42893A53-D856-4392-8F30-C4DFB8B4EC20}"/>
    <cellStyle name="Comma 3 2 2 2 4 2 2 2" xfId="39919" xr:uid="{8C6774E8-609E-475D-8E6F-D9F99E2F7EF3}"/>
    <cellStyle name="Comma 3 2 2 2 4 2 3" xfId="17788" xr:uid="{E24D07D0-2BC3-494D-B3BB-B11D3248478A}"/>
    <cellStyle name="Comma 3 2 2 2 4 2 3 2" xfId="39920" xr:uid="{A46F90F3-167E-42AE-8E31-9CB419EBAE16}"/>
    <cellStyle name="Comma 3 2 2 2 4 2 4" xfId="17789" xr:uid="{3DCF399F-87FF-4AE7-9B2E-3B39DC1CAFD1}"/>
    <cellStyle name="Comma 3 2 2 2 4 2 4 2" xfId="39921" xr:uid="{DD87650D-13DB-4DCB-B435-9AEC95618073}"/>
    <cellStyle name="Comma 3 2 2 2 4 2 5" xfId="17790" xr:uid="{A24DE0E8-12E1-4014-8331-915DBDFE23B9}"/>
    <cellStyle name="Comma 3 2 2 2 4 2 5 2" xfId="39922" xr:uid="{088106B9-3056-466A-AD3D-9F292D9C845C}"/>
    <cellStyle name="Comma 3 2 2 2 4 2 6" xfId="55158" xr:uid="{BD042371-53EC-4246-9843-EE5B666DCA14}"/>
    <cellStyle name="Comma 3 2 2 2 4 2 7" xfId="39918" xr:uid="{37DC98EB-323F-4939-8BDF-9F860EE77351}"/>
    <cellStyle name="Comma 3 2 2 2 4 2 8" xfId="17786" xr:uid="{E3C97F71-7651-4C29-A572-6540D1D69828}"/>
    <cellStyle name="Comma 3 2 2 2 4 3" xfId="2460" xr:uid="{934CDA65-5467-41B8-8A18-379F3093DD76}"/>
    <cellStyle name="Comma 3 2 2 2 4 3 2" xfId="17792" xr:uid="{C5850C0B-5605-4F5E-B4E8-311ACE0A6445}"/>
    <cellStyle name="Comma 3 2 2 2 4 3 2 2" xfId="39924" xr:uid="{54D76718-6C51-41EB-B88E-089D18F34B2D}"/>
    <cellStyle name="Comma 3 2 2 2 4 3 3" xfId="17793" xr:uid="{75C66119-E1D0-4132-A0CA-FCCAB6A91B1C}"/>
    <cellStyle name="Comma 3 2 2 2 4 3 3 2" xfId="39925" xr:uid="{5772F081-DF18-4AE5-93EE-8DF065DB8F00}"/>
    <cellStyle name="Comma 3 2 2 2 4 3 4" xfId="17794" xr:uid="{254A74ED-F49A-4C65-AB67-ED357E63ECDD}"/>
    <cellStyle name="Comma 3 2 2 2 4 3 4 2" xfId="39926" xr:uid="{C2B2865D-9FE4-4C62-AC69-8A718FE277F3}"/>
    <cellStyle name="Comma 3 2 2 2 4 3 5" xfId="52548" xr:uid="{BE7737A5-B5A6-474C-B241-998A1A63B0A0}"/>
    <cellStyle name="Comma 3 2 2 2 4 3 6" xfId="39923" xr:uid="{B1E4CD49-0343-4235-926B-BFF0325E55D9}"/>
    <cellStyle name="Comma 3 2 2 2 4 3 7" xfId="17791" xr:uid="{2AE59427-41BD-44F8-893F-BF8D6774BAFB}"/>
    <cellStyle name="Comma 3 2 2 2 4 4" xfId="17795" xr:uid="{0AA046AD-DD18-4A05-A9B7-8A93385E49F7}"/>
    <cellStyle name="Comma 3 2 2 2 4 4 2" xfId="39927" xr:uid="{583BE638-BDD9-40ED-AB62-85192C5CCD9B}"/>
    <cellStyle name="Comma 3 2 2 2 4 5" xfId="17796" xr:uid="{8D16DD23-1631-4816-A77D-AD0D45655A94}"/>
    <cellStyle name="Comma 3 2 2 2 4 5 2" xfId="39928" xr:uid="{B888CFE4-12D9-43B6-93C8-37C1C62549BF}"/>
    <cellStyle name="Comma 3 2 2 2 4 6" xfId="51506" xr:uid="{837AB4D6-3381-457C-9142-BF8812B3A7DD}"/>
    <cellStyle name="Comma 3 2 2 2 4 7" xfId="39917" xr:uid="{AC0F6518-0E45-4430-95E7-853C913E93AF}"/>
    <cellStyle name="Comma 3 2 2 2 4 8" xfId="17785" xr:uid="{B68709C0-54BA-46A3-99A5-107A83A8F26A}"/>
    <cellStyle name="Comma 3 2 2 2 5" xfId="3451" xr:uid="{EC195DEE-36C6-4484-81C4-D62FCB2E7BC7}"/>
    <cellStyle name="Comma 3 2 2 2 5 2" xfId="5439" xr:uid="{6B060FEC-D8A0-4ED1-A883-405549930DAD}"/>
    <cellStyle name="Comma 3 2 2 2 5 2 2" xfId="17799" xr:uid="{7E845C8E-DEE5-4B65-8368-C39384E70961}"/>
    <cellStyle name="Comma 3 2 2 2 5 2 2 2" xfId="39931" xr:uid="{31E3B58D-87F7-4B9C-8EAD-9AD1E2BCCE12}"/>
    <cellStyle name="Comma 3 2 2 2 5 2 3" xfId="17800" xr:uid="{AFB15988-350D-4629-9B0C-833576F59FAC}"/>
    <cellStyle name="Comma 3 2 2 2 5 2 3 2" xfId="39932" xr:uid="{39F45F53-D569-4795-B24E-2686AAB097F5}"/>
    <cellStyle name="Comma 3 2 2 2 5 2 4" xfId="17801" xr:uid="{0D13F30B-0811-48F1-86FE-3C8922B79AB2}"/>
    <cellStyle name="Comma 3 2 2 2 5 2 4 2" xfId="39933" xr:uid="{394DED4F-4280-4BD5-AF34-016D9EB7B0E5}"/>
    <cellStyle name="Comma 3 2 2 2 5 2 5" xfId="17802" xr:uid="{194D26A7-532D-4F6C-B212-FC71C17B32C7}"/>
    <cellStyle name="Comma 3 2 2 2 5 2 5 2" xfId="39934" xr:uid="{9211FD19-0D5B-4DEB-8A18-FEC1238BA115}"/>
    <cellStyle name="Comma 3 2 2 2 5 2 6" xfId="55526" xr:uid="{F6EBE2D5-8D1D-455F-B54F-43BA19208D99}"/>
    <cellStyle name="Comma 3 2 2 2 5 2 7" xfId="39930" xr:uid="{30548AF6-E1AA-4F1F-879D-8B02F8C66002}"/>
    <cellStyle name="Comma 3 2 2 2 5 2 8" xfId="17798" xr:uid="{D9A0C6D2-B5B5-4946-A0F1-EA72F017F976}"/>
    <cellStyle name="Comma 3 2 2 2 5 3" xfId="17803" xr:uid="{FACEFA84-DB25-427D-92D0-688E20C508EC}"/>
    <cellStyle name="Comma 3 2 2 2 5 3 2" xfId="39935" xr:uid="{41352FC7-9DDB-4306-94E7-580A0C844A0D}"/>
    <cellStyle name="Comma 3 2 2 2 5 4" xfId="17804" xr:uid="{9700F885-0D3D-4FD2-BDDA-2D8C14F852CB}"/>
    <cellStyle name="Comma 3 2 2 2 5 4 2" xfId="39936" xr:uid="{3AE9887A-3206-4667-A543-0518990E1A07}"/>
    <cellStyle name="Comma 3 2 2 2 5 5" xfId="17805" xr:uid="{B2E9D310-881E-4C7C-B1AE-8C54BC218372}"/>
    <cellStyle name="Comma 3 2 2 2 5 5 2" xfId="39937" xr:uid="{D1001108-00BE-4CA0-9D7C-0B252C1DA0EC}"/>
    <cellStyle name="Comma 3 2 2 2 5 6" xfId="17806" xr:uid="{25AA8261-8206-48A7-B07E-09E812729FB4}"/>
    <cellStyle name="Comma 3 2 2 2 5 6 2" xfId="39938" xr:uid="{CD448873-557E-4D19-8145-4BC7E5682CB7}"/>
    <cellStyle name="Comma 3 2 2 2 5 7" xfId="53538" xr:uid="{5EC0BD44-0F27-4B75-B9A3-BE77CFF96362}"/>
    <cellStyle name="Comma 3 2 2 2 5 8" xfId="39929" xr:uid="{3C0D5584-FBF1-4771-AA88-2BE03E91FA03}"/>
    <cellStyle name="Comma 3 2 2 2 5 9" xfId="17797" xr:uid="{D7C0F43A-CC33-451A-8179-35FD14A40FC7}"/>
    <cellStyle name="Comma 3 2 2 2 6" xfId="4106" xr:uid="{1874FE68-67B8-46AC-A2AC-3BBD0DE6AD2B}"/>
    <cellStyle name="Comma 3 2 2 2 6 2" xfId="17808" xr:uid="{8F618B39-8432-42C1-8FBB-3D8B55AD2FEA}"/>
    <cellStyle name="Comma 3 2 2 2 6 2 2" xfId="39940" xr:uid="{C19FE24A-5D6F-4D17-AB70-E1D1C7DCDBC7}"/>
    <cellStyle name="Comma 3 2 2 2 6 3" xfId="17809" xr:uid="{D7B704ED-44D3-4B90-B75C-24C34B8F015F}"/>
    <cellStyle name="Comma 3 2 2 2 6 3 2" xfId="39941" xr:uid="{66205922-3077-414A-94F4-BBE166CE5221}"/>
    <cellStyle name="Comma 3 2 2 2 6 4" xfId="17810" xr:uid="{1F4B4BDE-CD44-43F2-86B1-E0C86CDA6EC2}"/>
    <cellStyle name="Comma 3 2 2 2 6 4 2" xfId="39942" xr:uid="{1D50FCD5-EFBB-47BC-AEB3-3169377B420D}"/>
    <cellStyle name="Comma 3 2 2 2 6 5" xfId="17811" xr:uid="{B6AC8E6C-6131-479E-8BC5-B1FE829576F1}"/>
    <cellStyle name="Comma 3 2 2 2 6 5 2" xfId="39943" xr:uid="{C65E141E-737F-423C-817C-BB9DC55AA6E0}"/>
    <cellStyle name="Comma 3 2 2 2 6 6" xfId="54193" xr:uid="{F109A507-AEDF-4C4B-B83C-5C7A964D2583}"/>
    <cellStyle name="Comma 3 2 2 2 6 7" xfId="39939" xr:uid="{CFD1B47B-DED5-49EE-848D-7735B3E1782C}"/>
    <cellStyle name="Comma 3 2 2 2 6 8" xfId="17807" xr:uid="{0978A87C-D868-4D4A-AFDF-11855D2D5BDE}"/>
    <cellStyle name="Comma 3 2 2 2 7" xfId="5660" xr:uid="{121AB534-3F70-491D-80A8-25E7570BF174}"/>
    <cellStyle name="Comma 3 2 2 2 7 2" xfId="17813" xr:uid="{3E1D23F8-220F-48B0-983D-E7483EDA4CB1}"/>
    <cellStyle name="Comma 3 2 2 2 7 2 2" xfId="39945" xr:uid="{02DB6B48-D2EB-4F1C-BD20-0D49C29CC424}"/>
    <cellStyle name="Comma 3 2 2 2 7 3" xfId="17814" xr:uid="{0CD5994D-9AA3-4C0B-86F1-71F774E67D23}"/>
    <cellStyle name="Comma 3 2 2 2 7 3 2" xfId="39946" xr:uid="{9E7F7300-F8D6-44DD-901C-3C3482C4D01F}"/>
    <cellStyle name="Comma 3 2 2 2 7 4" xfId="17815" xr:uid="{6531F98D-A8B0-4FBC-870F-8A5C35701FD8}"/>
    <cellStyle name="Comma 3 2 2 2 7 4 2" xfId="39947" xr:uid="{257886DA-F543-4345-B37E-6B2B515BDF9B}"/>
    <cellStyle name="Comma 3 2 2 2 7 5" xfId="17816" xr:uid="{C4F6A861-5491-488D-8BAC-7F419705F07E}"/>
    <cellStyle name="Comma 3 2 2 2 7 5 2" xfId="39948" xr:uid="{85323851-BF97-4C6C-8879-E425225264AF}"/>
    <cellStyle name="Comma 3 2 2 2 7 6" xfId="55746" xr:uid="{2D8F63B2-D027-4459-BDE7-83E9F2E97E6B}"/>
    <cellStyle name="Comma 3 2 2 2 7 7" xfId="39944" xr:uid="{6AB5D584-0503-4776-AB81-B2182D560F29}"/>
    <cellStyle name="Comma 3 2 2 2 7 8" xfId="17812" xr:uid="{6EF3DAF0-BF0D-46A6-AA5B-80397873292B}"/>
    <cellStyle name="Comma 3 2 2 2 8" xfId="1940" xr:uid="{EC8FBECC-2E55-4D03-B14C-12382DBFEDF1}"/>
    <cellStyle name="Comma 3 2 2 2 8 2" xfId="17818" xr:uid="{79D5F78F-715D-4FC4-8E79-0A6410B4C683}"/>
    <cellStyle name="Comma 3 2 2 2 8 2 2" xfId="39950" xr:uid="{E7DD02F6-DC34-43AF-B9DE-3CDDB25FC9EF}"/>
    <cellStyle name="Comma 3 2 2 2 8 3" xfId="17819" xr:uid="{0076B845-3F15-46C3-B064-198565E11986}"/>
    <cellStyle name="Comma 3 2 2 2 8 3 2" xfId="39951" xr:uid="{6F465237-ABA9-4D93-ADCC-9D5D59960219}"/>
    <cellStyle name="Comma 3 2 2 2 8 4" xfId="17820" xr:uid="{7B63542A-4E58-4097-8683-460915CABC8A}"/>
    <cellStyle name="Comma 3 2 2 2 8 4 2" xfId="39952" xr:uid="{442E444A-89B8-4AD7-9228-644252E46232}"/>
    <cellStyle name="Comma 3 2 2 2 8 5" xfId="52029" xr:uid="{B0B09D55-1F0A-40F4-BF19-EBA7C9754FB8}"/>
    <cellStyle name="Comma 3 2 2 2 8 6" xfId="39949" xr:uid="{7B65D8C3-4FC7-4B68-B19C-FF2AA13EC0EB}"/>
    <cellStyle name="Comma 3 2 2 2 8 7" xfId="17817" xr:uid="{1E2D7BB9-71D3-4996-BFD7-E5960145C000}"/>
    <cellStyle name="Comma 3 2 2 2 9" xfId="17821" xr:uid="{19F66569-5D24-462B-8BDE-5BC834510316}"/>
    <cellStyle name="Comma 3 2 2 2 9 2" xfId="39953" xr:uid="{8365097A-076F-4FA9-8998-A4CD108B9F0E}"/>
    <cellStyle name="Comma 3 2 2 3" xfId="539" xr:uid="{494E9535-4C56-47C5-A0F2-1ACD1F8D8CC1}"/>
    <cellStyle name="Comma 3 2 2 3 10" xfId="39954" xr:uid="{CF434D41-BD8B-48FA-ABDD-2F96B18E3FA3}"/>
    <cellStyle name="Comma 3 2 2 3 11" xfId="17822" xr:uid="{27DB97E4-2734-460E-B3A0-5187336D3721}"/>
    <cellStyle name="Comma 3 2 2 3 2" xfId="1044" xr:uid="{BBC20D1B-B7B1-47D9-BEF7-32A4F7A3B0C5}"/>
    <cellStyle name="Comma 3 2 2 3 2 2" xfId="4747" xr:uid="{EE0B6600-706E-4BFE-B539-C2E268C2D72D}"/>
    <cellStyle name="Comma 3 2 2 3 2 2 2" xfId="17825" xr:uid="{D6BC6C12-7147-40AE-A500-D87700D5A742}"/>
    <cellStyle name="Comma 3 2 2 3 2 2 2 2" xfId="39957" xr:uid="{BFBBEAD0-9BE3-4739-B271-55794ECA9EDF}"/>
    <cellStyle name="Comma 3 2 2 3 2 2 3" xfId="17826" xr:uid="{942D1B27-82BE-4458-A48B-CD4D0D4E46F1}"/>
    <cellStyle name="Comma 3 2 2 3 2 2 3 2" xfId="39958" xr:uid="{764ABFD4-086A-469F-A31E-A231001666C2}"/>
    <cellStyle name="Comma 3 2 2 3 2 2 4" xfId="17827" xr:uid="{A6A1ACCD-9050-4E67-A9E6-A3516E19C497}"/>
    <cellStyle name="Comma 3 2 2 3 2 2 4 2" xfId="39959" xr:uid="{7F674517-CA17-4BAC-B8B4-BB78AAF8E022}"/>
    <cellStyle name="Comma 3 2 2 3 2 2 5" xfId="17828" xr:uid="{177C90B1-F8FC-4FD4-88FD-53041E5D358C}"/>
    <cellStyle name="Comma 3 2 2 3 2 2 5 2" xfId="39960" xr:uid="{AA2820E7-13F7-4C92-946D-817F2C79FC39}"/>
    <cellStyle name="Comma 3 2 2 3 2 2 6" xfId="54834" xr:uid="{6E7D142F-2952-4858-9D77-8A39249889E1}"/>
    <cellStyle name="Comma 3 2 2 3 2 2 7" xfId="39956" xr:uid="{BF798374-8AA5-4E95-97FD-A46FD346C958}"/>
    <cellStyle name="Comma 3 2 2 3 2 2 8" xfId="17824" xr:uid="{2E41E32A-7115-488F-999F-1AC6E16EA557}"/>
    <cellStyle name="Comma 3 2 2 3 2 3" xfId="3082" xr:uid="{8B0F95E9-D423-4A58-89AD-CE3D568F14BA}"/>
    <cellStyle name="Comma 3 2 2 3 2 3 2" xfId="17830" xr:uid="{313E0A21-A7D0-4C40-AFF1-9742ABA92E72}"/>
    <cellStyle name="Comma 3 2 2 3 2 3 2 2" xfId="39962" xr:uid="{501C46B4-5F25-484D-834D-9C6194A417AC}"/>
    <cellStyle name="Comma 3 2 2 3 2 3 3" xfId="17831" xr:uid="{010CDB22-3379-4971-B7F4-0FE52A26F3FF}"/>
    <cellStyle name="Comma 3 2 2 3 2 3 3 2" xfId="39963" xr:uid="{E1A5FF23-BB9A-4472-9738-08E8A35CE7CE}"/>
    <cellStyle name="Comma 3 2 2 3 2 3 4" xfId="17832" xr:uid="{60F69107-F8E5-4A1E-86D8-F32F369C58AA}"/>
    <cellStyle name="Comma 3 2 2 3 2 3 4 2" xfId="39964" xr:uid="{5B675725-DB36-44A1-828A-E120216CBB61}"/>
    <cellStyle name="Comma 3 2 2 3 2 3 5" xfId="53169" xr:uid="{E3CAC210-B232-4E64-9F97-6E54E9CA3798}"/>
    <cellStyle name="Comma 3 2 2 3 2 3 6" xfId="39961" xr:uid="{1C460F48-9A44-4C84-8912-B533FC817541}"/>
    <cellStyle name="Comma 3 2 2 3 2 3 7" xfId="17829" xr:uid="{FABD2950-428D-4907-835D-295398E4F761}"/>
    <cellStyle name="Comma 3 2 2 3 2 4" xfId="17833" xr:uid="{A8023699-19FA-4DF7-8067-A426937E8ECA}"/>
    <cellStyle name="Comma 3 2 2 3 2 4 2" xfId="39965" xr:uid="{AD762060-3405-4A04-A6FB-FAD83F5E2D12}"/>
    <cellStyle name="Comma 3 2 2 3 2 5" xfId="17834" xr:uid="{E713AB04-3A4C-4D77-B8E1-237DA13859B5}"/>
    <cellStyle name="Comma 3 2 2 3 2 5 2" xfId="39966" xr:uid="{E5F18646-9008-418C-9E76-62BC5C2F9CCF}"/>
    <cellStyle name="Comma 3 2 2 3 2 6" xfId="51136" xr:uid="{B75825B1-36AC-4B65-BAB9-294EB27BB74E}"/>
    <cellStyle name="Comma 3 2 2 3 2 7" xfId="39955" xr:uid="{96B60716-614D-4306-890F-C22AEFDDCDA0}"/>
    <cellStyle name="Comma 3 2 2 3 2 8" xfId="17823" xr:uid="{B201E826-F9CD-4B59-B149-3D15601A2627}"/>
    <cellStyle name="Comma 3 2 2 3 3" xfId="1538" xr:uid="{B80EAD06-4210-4FF5-A8A5-B27AA6702F5B}"/>
    <cellStyle name="Comma 3 2 2 3 3 2" xfId="5163" xr:uid="{FB6B4FF0-525D-4F9F-9B9B-E364B10F24D4}"/>
    <cellStyle name="Comma 3 2 2 3 3 2 2" xfId="17837" xr:uid="{1BBBDE83-8B61-4382-9FDF-77E148A728FD}"/>
    <cellStyle name="Comma 3 2 2 3 3 2 2 2" xfId="39969" xr:uid="{E879AA1C-1E32-4204-A379-9C50AB1B7030}"/>
    <cellStyle name="Comma 3 2 2 3 3 2 3" xfId="17838" xr:uid="{3028CF52-532A-4B3E-A158-D0920FBDE117}"/>
    <cellStyle name="Comma 3 2 2 3 3 2 3 2" xfId="39970" xr:uid="{EA917E59-2CAC-4B65-A1D6-EB600BA995B6}"/>
    <cellStyle name="Comma 3 2 2 3 3 2 4" xfId="17839" xr:uid="{B1073CE9-CE6C-4545-A7B2-628677C1D5AD}"/>
    <cellStyle name="Comma 3 2 2 3 3 2 4 2" xfId="39971" xr:uid="{63DBAFFD-D45D-4FFF-B2D1-893886CE6C51}"/>
    <cellStyle name="Comma 3 2 2 3 3 2 5" xfId="17840" xr:uid="{78C47093-70EB-4669-BA67-C28FF34510F5}"/>
    <cellStyle name="Comma 3 2 2 3 3 2 5 2" xfId="39972" xr:uid="{6172BA6E-26AB-415F-87B8-9B436C3F16EE}"/>
    <cellStyle name="Comma 3 2 2 3 3 2 6" xfId="55250" xr:uid="{A30EC222-0A78-414A-8559-B5F5CECB7631}"/>
    <cellStyle name="Comma 3 2 2 3 3 2 7" xfId="39968" xr:uid="{4834C6EC-60D4-433D-8F3D-6E861D4F6FBC}"/>
    <cellStyle name="Comma 3 2 2 3 3 2 8" xfId="17836" xr:uid="{6E99692E-38DB-4135-88C2-A3E7D7DFCEBA}"/>
    <cellStyle name="Comma 3 2 2 3 3 3" xfId="2585" xr:uid="{25F7F446-5CE1-4949-8AF8-CF60E3C3BEC8}"/>
    <cellStyle name="Comma 3 2 2 3 3 3 2" xfId="17842" xr:uid="{52F928F3-C844-41EF-8EE7-B370F2D107EE}"/>
    <cellStyle name="Comma 3 2 2 3 3 3 2 2" xfId="39974" xr:uid="{0608C1F8-DF76-47B6-893B-85AE39D06381}"/>
    <cellStyle name="Comma 3 2 2 3 3 3 3" xfId="17843" xr:uid="{1473D998-208A-4713-9563-5E9D4F5DB787}"/>
    <cellStyle name="Comma 3 2 2 3 3 3 3 2" xfId="39975" xr:uid="{CA1E4FDF-BD9F-441A-8CEB-889C0B00F7F1}"/>
    <cellStyle name="Comma 3 2 2 3 3 3 4" xfId="17844" xr:uid="{B41FA5D8-5A29-4D78-B657-75F2733DE9D2}"/>
    <cellStyle name="Comma 3 2 2 3 3 3 4 2" xfId="39976" xr:uid="{FEB8DD73-DE33-472E-95FD-E068FEE26F2A}"/>
    <cellStyle name="Comma 3 2 2 3 3 3 5" xfId="52673" xr:uid="{D87DCB3C-BB95-48CC-85EF-32AC84ABCFCA}"/>
    <cellStyle name="Comma 3 2 2 3 3 3 6" xfId="39973" xr:uid="{95543BA0-5C5A-4E4D-A48C-621066EF1B0D}"/>
    <cellStyle name="Comma 3 2 2 3 3 3 7" xfId="17841" xr:uid="{54ECE5CF-77F3-4DCC-A736-6F3AD26C023B}"/>
    <cellStyle name="Comma 3 2 2 3 3 4" xfId="17845" xr:uid="{8D0CCE89-3AA0-4D81-A1A9-00DF0167C99F}"/>
    <cellStyle name="Comma 3 2 2 3 3 4 2" xfId="39977" xr:uid="{9B5358E0-142A-40EF-9477-004D4216B6C8}"/>
    <cellStyle name="Comma 3 2 2 3 3 5" xfId="17846" xr:uid="{F6DF27AD-7281-4009-A850-45C0ED4B58C3}"/>
    <cellStyle name="Comma 3 2 2 3 3 5 2" xfId="39978" xr:uid="{84327DC4-B7E5-4D69-BB7B-7EFB50359043}"/>
    <cellStyle name="Comma 3 2 2 3 3 6" xfId="51630" xr:uid="{7FBBA759-A5D0-46A5-8FA9-198F10D48C38}"/>
    <cellStyle name="Comma 3 2 2 3 3 7" xfId="39967" xr:uid="{7C55EBCD-74DB-4FD1-B044-14F5F71C8221}"/>
    <cellStyle name="Comma 3 2 2 3 3 8" xfId="17835" xr:uid="{13B03C2C-65DE-4D9C-B12D-9291555F9DA6}"/>
    <cellStyle name="Comma 3 2 2 3 4" xfId="3577" xr:uid="{47CD0419-51D0-4208-ACFD-CA85CE129E79}"/>
    <cellStyle name="Comma 3 2 2 3 4 2" xfId="5531" xr:uid="{6BEA1050-6080-4FB8-96A2-9BF95A540B56}"/>
    <cellStyle name="Comma 3 2 2 3 4 2 2" xfId="17849" xr:uid="{72BD4CB4-8022-46B0-8321-DEB0C9677A46}"/>
    <cellStyle name="Comma 3 2 2 3 4 2 2 2" xfId="39981" xr:uid="{E326FB4F-CE31-4BCA-A89A-320E6369660F}"/>
    <cellStyle name="Comma 3 2 2 3 4 2 3" xfId="17850" xr:uid="{622D7F80-2235-424C-89AC-BFF81C6FF375}"/>
    <cellStyle name="Comma 3 2 2 3 4 2 3 2" xfId="39982" xr:uid="{2749FF72-ED51-4080-A161-12D7E2E2CE10}"/>
    <cellStyle name="Comma 3 2 2 3 4 2 4" xfId="17851" xr:uid="{A8955276-1F62-4155-934F-46CD951E7271}"/>
    <cellStyle name="Comma 3 2 2 3 4 2 4 2" xfId="39983" xr:uid="{47D4D0BE-283A-42D9-8B60-1E15DC8DCFE3}"/>
    <cellStyle name="Comma 3 2 2 3 4 2 5" xfId="17852" xr:uid="{B94E14B7-2625-4328-8972-37C15800B74E}"/>
    <cellStyle name="Comma 3 2 2 3 4 2 5 2" xfId="39984" xr:uid="{83AED8E9-0C94-48AA-838B-260F477FEEE5}"/>
    <cellStyle name="Comma 3 2 2 3 4 2 6" xfId="55618" xr:uid="{1CB6CE2E-B753-49F7-9197-9F2BE84B413A}"/>
    <cellStyle name="Comma 3 2 2 3 4 2 7" xfId="39980" xr:uid="{9E60E81A-2776-4248-8183-27BDC2C5ACF5}"/>
    <cellStyle name="Comma 3 2 2 3 4 2 8" xfId="17848" xr:uid="{47A7F46C-BBBE-4335-BCEF-9E8A2BDA471D}"/>
    <cellStyle name="Comma 3 2 2 3 4 3" xfId="17853" xr:uid="{DC566C38-36F3-4CD1-B1C4-2356C6FE90FB}"/>
    <cellStyle name="Comma 3 2 2 3 4 3 2" xfId="39985" xr:uid="{FBF4757B-B26A-468E-BD86-C01084EEF66B}"/>
    <cellStyle name="Comma 3 2 2 3 4 4" xfId="17854" xr:uid="{72328D1C-E1FE-4847-926B-F2A5B0962B1C}"/>
    <cellStyle name="Comma 3 2 2 3 4 4 2" xfId="39986" xr:uid="{89C1C5CB-6391-436D-BB9E-D0E37292AB13}"/>
    <cellStyle name="Comma 3 2 2 3 4 5" xfId="17855" xr:uid="{52308E4D-7262-4FDC-BA39-77D87F81DEEE}"/>
    <cellStyle name="Comma 3 2 2 3 4 5 2" xfId="39987" xr:uid="{481EC9A0-B0F3-4D3E-A33A-7C54C5575E8C}"/>
    <cellStyle name="Comma 3 2 2 3 4 6" xfId="17856" xr:uid="{199F87A1-3044-496F-A78D-DE950813F1C5}"/>
    <cellStyle name="Comma 3 2 2 3 4 6 2" xfId="39988" xr:uid="{3A050CBC-2A58-42A3-ADB3-52EB087D14E2}"/>
    <cellStyle name="Comma 3 2 2 3 4 7" xfId="53664" xr:uid="{E6E3AE58-53D7-4803-A81B-4E24FA58D2F0}"/>
    <cellStyle name="Comma 3 2 2 3 4 8" xfId="39979" xr:uid="{D06CDFE2-69DC-49CC-B0D0-703CFABB9830}"/>
    <cellStyle name="Comma 3 2 2 3 4 9" xfId="17847" xr:uid="{FA5FD441-B519-4546-81E8-B5496350320B}"/>
    <cellStyle name="Comma 3 2 2 3 5" xfId="4250" xr:uid="{26B4C8A2-3D09-4320-8488-E2F4AB9A03A9}"/>
    <cellStyle name="Comma 3 2 2 3 5 2" xfId="17858" xr:uid="{ED504E6B-7F5C-4299-8D58-4BD1F76A9156}"/>
    <cellStyle name="Comma 3 2 2 3 5 2 2" xfId="39990" xr:uid="{59FB8FC1-5718-4671-BC36-FECC2EAE935E}"/>
    <cellStyle name="Comma 3 2 2 3 5 3" xfId="17859" xr:uid="{518FDB0A-181B-40DB-BBBA-A02E6A3C2621}"/>
    <cellStyle name="Comma 3 2 2 3 5 3 2" xfId="39991" xr:uid="{3E1B5C01-7302-42AD-B8D6-2BC03E57DEAE}"/>
    <cellStyle name="Comma 3 2 2 3 5 4" xfId="17860" xr:uid="{682F4CB3-745E-4333-A120-131C8B83CCAF}"/>
    <cellStyle name="Comma 3 2 2 3 5 4 2" xfId="39992" xr:uid="{AF8A8571-5CDA-4B72-8C86-071F89B1A856}"/>
    <cellStyle name="Comma 3 2 2 3 5 5" xfId="17861" xr:uid="{23B6F356-AB5D-49BC-B68C-DB453B472C71}"/>
    <cellStyle name="Comma 3 2 2 3 5 5 2" xfId="39993" xr:uid="{98A4D815-0479-43DE-BB74-1A5AE9455A8D}"/>
    <cellStyle name="Comma 3 2 2 3 5 6" xfId="54337" xr:uid="{65BDC8BE-4656-4297-BE7D-BAADFC7E4EDA}"/>
    <cellStyle name="Comma 3 2 2 3 5 7" xfId="39989" xr:uid="{0070683B-4FA3-4471-9ABB-D47B7D8F44A3}"/>
    <cellStyle name="Comma 3 2 2 3 5 8" xfId="17857" xr:uid="{5868E877-F9F7-4E5F-98DA-F2001C4BF465}"/>
    <cellStyle name="Comma 3 2 2 3 6" xfId="2064" xr:uid="{92895865-9164-4D85-A70B-67FAF1A83835}"/>
    <cellStyle name="Comma 3 2 2 3 6 2" xfId="17863" xr:uid="{5C416B11-6140-4811-AA32-795AEDF655CC}"/>
    <cellStyle name="Comma 3 2 2 3 6 2 2" xfId="39995" xr:uid="{80BC62DA-9ABE-4D2B-9F44-48A7E300AEB2}"/>
    <cellStyle name="Comma 3 2 2 3 6 3" xfId="17864" xr:uid="{4EFFBF96-BD08-46BF-BB03-5751C98932CA}"/>
    <cellStyle name="Comma 3 2 2 3 6 3 2" xfId="39996" xr:uid="{491EC3CC-7F37-4CAF-BFA7-17B7CFB61461}"/>
    <cellStyle name="Comma 3 2 2 3 6 4" xfId="17865" xr:uid="{7A8A4FCD-210F-4191-9726-DF6366D5E8FA}"/>
    <cellStyle name="Comma 3 2 2 3 6 4 2" xfId="39997" xr:uid="{5CA34236-3684-4002-9C46-522C2A768547}"/>
    <cellStyle name="Comma 3 2 2 3 6 5" xfId="52153" xr:uid="{7E162F9D-DA51-4375-B967-6B7A8C5BE3CB}"/>
    <cellStyle name="Comma 3 2 2 3 6 6" xfId="39994" xr:uid="{74EF7A92-1C7E-457F-9D02-A1B42E7B8669}"/>
    <cellStyle name="Comma 3 2 2 3 6 7" xfId="17862" xr:uid="{7C1A11F9-2AA7-4B5D-90CE-65088D6DCFA7}"/>
    <cellStyle name="Comma 3 2 2 3 7" xfId="17866" xr:uid="{E4457720-1836-4331-A5C2-D7AF9D770B2E}"/>
    <cellStyle name="Comma 3 2 2 3 7 2" xfId="39998" xr:uid="{208D960C-9C36-4131-88FF-F2321A75FFF1}"/>
    <cellStyle name="Comma 3 2 2 3 8" xfId="17867" xr:uid="{AD2CAE85-2DFF-4A3A-98F1-A99BBCD92799}"/>
    <cellStyle name="Comma 3 2 2 3 8 2" xfId="39999" xr:uid="{8D1251E2-8D92-4F6A-84D6-90108B2EE7AC}"/>
    <cellStyle name="Comma 3 2 2 3 9" xfId="50633" xr:uid="{3276F161-6DDE-41EE-8FE4-86F4D8AC56A5}"/>
    <cellStyle name="Comma 3 2 2 4" xfId="796" xr:uid="{203700E3-33FD-4EED-B668-BB8EBC1B1B55}"/>
    <cellStyle name="Comma 3 2 2 4 2" xfId="4499" xr:uid="{DD2F9BE4-8895-45CC-A7AE-039CFA3B3AC3}"/>
    <cellStyle name="Comma 3 2 2 4 2 2" xfId="17870" xr:uid="{711B4C66-4F8D-4231-898D-D222052E6C0A}"/>
    <cellStyle name="Comma 3 2 2 4 2 2 2" xfId="40002" xr:uid="{91A88B66-E7F3-499F-8974-96A429C0FBFF}"/>
    <cellStyle name="Comma 3 2 2 4 2 3" xfId="17871" xr:uid="{560F521E-E2DB-4CF8-BEAF-459E0AE7780B}"/>
    <cellStyle name="Comma 3 2 2 4 2 3 2" xfId="40003" xr:uid="{AAF24AD7-B006-4C59-BA6D-D986D52F62A7}"/>
    <cellStyle name="Comma 3 2 2 4 2 4" xfId="17872" xr:uid="{D2DD7381-7807-41F4-A6E5-A414697610C1}"/>
    <cellStyle name="Comma 3 2 2 4 2 4 2" xfId="40004" xr:uid="{2B2A3963-2C2E-481D-8F28-5ECBB8560893}"/>
    <cellStyle name="Comma 3 2 2 4 2 5" xfId="17873" xr:uid="{80729BE3-1D5A-42C6-BC5F-D5086F931CC6}"/>
    <cellStyle name="Comma 3 2 2 4 2 5 2" xfId="40005" xr:uid="{497C2CCD-C413-48AB-B1B9-654A7987C60E}"/>
    <cellStyle name="Comma 3 2 2 4 2 6" xfId="54586" xr:uid="{826657B1-B800-4790-86E6-9C5E72CA5D96}"/>
    <cellStyle name="Comma 3 2 2 4 2 7" xfId="40001" xr:uid="{99F35C13-389B-4B42-9E00-2721FCD02458}"/>
    <cellStyle name="Comma 3 2 2 4 2 8" xfId="17869" xr:uid="{9D22DD01-3D3D-41AC-8B8D-F738CF88F7C2}"/>
    <cellStyle name="Comma 3 2 2 4 3" xfId="2834" xr:uid="{D2BB6F94-0B3B-452C-9417-2A150C107DCA}"/>
    <cellStyle name="Comma 3 2 2 4 3 2" xfId="17875" xr:uid="{DFC806E7-7F9E-4C81-9B9D-04CE3DA08CF0}"/>
    <cellStyle name="Comma 3 2 2 4 3 2 2" xfId="40007" xr:uid="{714A3938-6A13-4B34-9483-4530126A21A7}"/>
    <cellStyle name="Comma 3 2 2 4 3 3" xfId="17876" xr:uid="{D7F242BA-9B8C-47F6-ABBE-4103889B047A}"/>
    <cellStyle name="Comma 3 2 2 4 3 3 2" xfId="40008" xr:uid="{1DD96A1D-6188-4FFB-9561-7E5B50F83E54}"/>
    <cellStyle name="Comma 3 2 2 4 3 4" xfId="17877" xr:uid="{0261F33E-8411-4C91-8625-FB0813778065}"/>
    <cellStyle name="Comma 3 2 2 4 3 4 2" xfId="40009" xr:uid="{3F7719E9-6140-491B-A9BF-2C19A3C92EA7}"/>
    <cellStyle name="Comma 3 2 2 4 3 5" xfId="52921" xr:uid="{D9BBB760-DD5A-4162-B961-D4741A1F5D9F}"/>
    <cellStyle name="Comma 3 2 2 4 3 6" xfId="40006" xr:uid="{A0A63658-92AB-49F0-A423-6441E2AACFA7}"/>
    <cellStyle name="Comma 3 2 2 4 3 7" xfId="17874" xr:uid="{9E94FA7C-CB95-4EAD-8B03-9A4AD06E9967}"/>
    <cellStyle name="Comma 3 2 2 4 4" xfId="17878" xr:uid="{163C8408-6F93-41D2-94B9-78669D31566A}"/>
    <cellStyle name="Comma 3 2 2 4 4 2" xfId="40010" xr:uid="{B6C20692-59B4-48D4-A5D4-A0986333FDB6}"/>
    <cellStyle name="Comma 3 2 2 4 5" xfId="17879" xr:uid="{15ACA3DE-DFCC-4ABF-9F40-E5A91517F9D5}"/>
    <cellStyle name="Comma 3 2 2 4 5 2" xfId="40011" xr:uid="{270CF4DE-5BD0-4D96-9AEE-FC01EA023949}"/>
    <cellStyle name="Comma 3 2 2 4 6" xfId="50888" xr:uid="{2324C432-ED0A-43C0-BBA6-F04192DF5D6E}"/>
    <cellStyle name="Comma 3 2 2 4 7" xfId="40000" xr:uid="{69BF468E-FDF9-4F18-83F8-DE92AE41343D}"/>
    <cellStyle name="Comma 3 2 2 4 8" xfId="17868" xr:uid="{BA7A41A0-95EB-4C41-8F60-A1990A1AC02E}"/>
    <cellStyle name="Comma 3 2 2 5" xfId="1291" xr:uid="{6EFFBD02-024D-446B-ABE4-51AB5598346A}"/>
    <cellStyle name="Comma 3 2 2 5 2" xfId="4980" xr:uid="{7FE24BBA-A09F-4B44-AD92-1F1E1D218746}"/>
    <cellStyle name="Comma 3 2 2 5 2 2" xfId="17882" xr:uid="{C331B3B0-7951-4CA2-B974-2949D05331D8}"/>
    <cellStyle name="Comma 3 2 2 5 2 2 2" xfId="40014" xr:uid="{E648C137-4DE9-4136-94C4-71898822A15D}"/>
    <cellStyle name="Comma 3 2 2 5 2 3" xfId="17883" xr:uid="{9DA01D89-CDCD-450A-9B90-5D9D74AD75B9}"/>
    <cellStyle name="Comma 3 2 2 5 2 3 2" xfId="40015" xr:uid="{12171547-D387-48D7-B084-5D8747165286}"/>
    <cellStyle name="Comma 3 2 2 5 2 4" xfId="17884" xr:uid="{6D0E857A-292D-4642-B64B-9D78AD106937}"/>
    <cellStyle name="Comma 3 2 2 5 2 4 2" xfId="40016" xr:uid="{5FDB2EDA-1D2C-4E34-8496-80F92DE14ABC}"/>
    <cellStyle name="Comma 3 2 2 5 2 5" xfId="17885" xr:uid="{F7F3C5AA-31F7-4D04-AE7F-568D070AC52C}"/>
    <cellStyle name="Comma 3 2 2 5 2 5 2" xfId="40017" xr:uid="{7639DBB0-49EF-4840-BF8A-EE7BD99282C4}"/>
    <cellStyle name="Comma 3 2 2 5 2 6" xfId="55067" xr:uid="{E6D5AC3E-D52C-4B7F-B3A9-0615CC3EFA6B}"/>
    <cellStyle name="Comma 3 2 2 5 2 7" xfId="40013" xr:uid="{5DF4AFB2-23A9-4815-9547-569CC96DFAAA}"/>
    <cellStyle name="Comma 3 2 2 5 2 8" xfId="17881" xr:uid="{F2612032-5913-4280-BF19-9D22B61C66FE}"/>
    <cellStyle name="Comma 3 2 2 5 3" xfId="2336" xr:uid="{9B9F01EB-B37E-48F7-9926-0A32B302DE5A}"/>
    <cellStyle name="Comma 3 2 2 5 3 2" xfId="17887" xr:uid="{1C99D2E8-4B5F-4112-9278-048D45C2284E}"/>
    <cellStyle name="Comma 3 2 2 5 3 2 2" xfId="40019" xr:uid="{278E83AC-0F26-497D-8944-85042F1647B6}"/>
    <cellStyle name="Comma 3 2 2 5 3 3" xfId="17888" xr:uid="{2607CB3C-52AA-465E-B476-7D08A714B5BD}"/>
    <cellStyle name="Comma 3 2 2 5 3 3 2" xfId="40020" xr:uid="{10F29AE9-9F0E-46D6-A1F6-906955E25C37}"/>
    <cellStyle name="Comma 3 2 2 5 3 4" xfId="17889" xr:uid="{1608492D-807F-47D6-B5BE-6D64828147E1}"/>
    <cellStyle name="Comma 3 2 2 5 3 4 2" xfId="40021" xr:uid="{DC64DFF4-7A79-4CC3-8B0A-B3EB9AA40A8E}"/>
    <cellStyle name="Comma 3 2 2 5 3 5" xfId="52424" xr:uid="{2EE3E3E5-4277-4B63-B3EC-308E8C08A9EC}"/>
    <cellStyle name="Comma 3 2 2 5 3 6" xfId="40018" xr:uid="{0B8F5731-9C88-4A9A-B518-7A384492B38E}"/>
    <cellStyle name="Comma 3 2 2 5 3 7" xfId="17886" xr:uid="{EA89799E-7935-47FE-A95B-1A4F8D4108A8}"/>
    <cellStyle name="Comma 3 2 2 5 4" xfId="17890" xr:uid="{999A9233-1B76-4AFD-9562-E04F9C53B0F9}"/>
    <cellStyle name="Comma 3 2 2 5 4 2" xfId="40022" xr:uid="{9F4EC7C6-D9D0-42AF-BAB3-2FBA7B658140}"/>
    <cellStyle name="Comma 3 2 2 5 5" xfId="17891" xr:uid="{8AC5F54B-558D-4165-99A5-A2C0D6925162}"/>
    <cellStyle name="Comma 3 2 2 5 5 2" xfId="40023" xr:uid="{4C4BD805-1847-4166-B136-8AE04BA87419}"/>
    <cellStyle name="Comma 3 2 2 5 6" xfId="51383" xr:uid="{38BEDD8A-DD50-4FBA-A5BD-54925153F6EF}"/>
    <cellStyle name="Comma 3 2 2 5 7" xfId="40012" xr:uid="{FAC91C03-0739-4767-B2C0-8529028F87B2}"/>
    <cellStyle name="Comma 3 2 2 5 8" xfId="17880" xr:uid="{6132112A-94C1-4F1F-82D7-E99667D21EFB}"/>
    <cellStyle name="Comma 3 2 2 6" xfId="3328" xr:uid="{5BCACCBC-748B-4CB9-ADF7-522FCE86446F}"/>
    <cellStyle name="Comma 3 2 2 6 2" xfId="5347" xr:uid="{051106FD-1B62-425A-A131-DCA4A8C1CEC7}"/>
    <cellStyle name="Comma 3 2 2 6 2 2" xfId="17894" xr:uid="{F222DEB0-599A-4249-97AD-186A085EE4B1}"/>
    <cellStyle name="Comma 3 2 2 6 2 2 2" xfId="40026" xr:uid="{82E678AC-24AA-44CB-9182-2349E9205D88}"/>
    <cellStyle name="Comma 3 2 2 6 2 3" xfId="17895" xr:uid="{87FF3180-5E00-41BA-B535-7C1FB4BEE9B5}"/>
    <cellStyle name="Comma 3 2 2 6 2 3 2" xfId="40027" xr:uid="{6E25ADB1-AB39-44DA-AFB2-32BCB0DFCDFC}"/>
    <cellStyle name="Comma 3 2 2 6 2 4" xfId="17896" xr:uid="{632F7846-8BCA-4DA7-B249-40C1EE04B341}"/>
    <cellStyle name="Comma 3 2 2 6 2 4 2" xfId="40028" xr:uid="{80CEEC2C-CE91-46A1-8583-FBB075595902}"/>
    <cellStyle name="Comma 3 2 2 6 2 5" xfId="17897" xr:uid="{0B482D9D-E17F-428C-9A48-B250FE39A365}"/>
    <cellStyle name="Comma 3 2 2 6 2 5 2" xfId="40029" xr:uid="{13A8AB52-3E73-4B7C-B1F9-A28DCE2023D4}"/>
    <cellStyle name="Comma 3 2 2 6 2 6" xfId="55434" xr:uid="{41B2264E-E2C9-4307-83CE-F4743D18189E}"/>
    <cellStyle name="Comma 3 2 2 6 2 7" xfId="40025" xr:uid="{679F419B-B9AE-4D20-A08F-E5DACF32D6C3}"/>
    <cellStyle name="Comma 3 2 2 6 2 8" xfId="17893" xr:uid="{A65BB38E-45CB-41A0-897A-3B966238BAC3}"/>
    <cellStyle name="Comma 3 2 2 6 3" xfId="17898" xr:uid="{30B857D1-95CC-41E7-A440-AD7E0FD713FD}"/>
    <cellStyle name="Comma 3 2 2 6 3 2" xfId="40030" xr:uid="{C2CE74A7-54EF-49CE-A25C-C78A49EF3CC1}"/>
    <cellStyle name="Comma 3 2 2 6 4" xfId="17899" xr:uid="{9CCE744A-690C-4E56-AB32-4772134E2077}"/>
    <cellStyle name="Comma 3 2 2 6 4 2" xfId="40031" xr:uid="{7765A833-986E-4C05-B90B-39F956B474E1}"/>
    <cellStyle name="Comma 3 2 2 6 5" xfId="17900" xr:uid="{1BF2C19C-81BC-45B1-B9D8-1EF92CD02695}"/>
    <cellStyle name="Comma 3 2 2 6 5 2" xfId="40032" xr:uid="{EF8D44AC-E0B4-4303-8A91-D4DF0C3532DB}"/>
    <cellStyle name="Comma 3 2 2 6 6" xfId="17901" xr:uid="{B68C0023-95D1-44FD-8324-6321672E5048}"/>
    <cellStyle name="Comma 3 2 2 6 6 2" xfId="40033" xr:uid="{709FD143-CD5D-4774-A594-1BEEAF5CFA3B}"/>
    <cellStyle name="Comma 3 2 2 6 7" xfId="53415" xr:uid="{A6120B41-E263-45E8-BC92-85A63DCFEFA1}"/>
    <cellStyle name="Comma 3 2 2 6 8" xfId="40024" xr:uid="{A1294DB7-6A01-49C8-B368-F1AA00B06EF2}"/>
    <cellStyle name="Comma 3 2 2 6 9" xfId="17892" xr:uid="{51B87BA9-6857-4EE2-A49D-3C75DE869E41}"/>
    <cellStyle name="Comma 3 2 2 7" xfId="3922" xr:uid="{430A3B19-001B-4000-83B6-0D74B2F7A9CE}"/>
    <cellStyle name="Comma 3 2 2 7 2" xfId="17903" xr:uid="{6EDE18A1-234D-470F-B03B-CF0FBC3D17B5}"/>
    <cellStyle name="Comma 3 2 2 7 2 2" xfId="40035" xr:uid="{39378A4A-19E5-4241-A9E9-D4CB26B3D0EE}"/>
    <cellStyle name="Comma 3 2 2 7 3" xfId="17904" xr:uid="{BB53B414-9567-44A8-A0A6-785965512CFB}"/>
    <cellStyle name="Comma 3 2 2 7 3 2" xfId="40036" xr:uid="{F4F54EDC-5E7D-44CA-9B35-EE910CAC1183}"/>
    <cellStyle name="Comma 3 2 2 7 4" xfId="17905" xr:uid="{957BBDC9-E609-4630-92E4-965869F30BE9}"/>
    <cellStyle name="Comma 3 2 2 7 4 2" xfId="40037" xr:uid="{7ED87D4F-0679-4479-8597-847187FBBE0A}"/>
    <cellStyle name="Comma 3 2 2 7 5" xfId="17906" xr:uid="{CF8A931F-C0D1-45C8-9E59-45FD6964DA24}"/>
    <cellStyle name="Comma 3 2 2 7 5 2" xfId="40038" xr:uid="{4734F353-AE90-43FD-B7E2-ABD0B01B7F3B}"/>
    <cellStyle name="Comma 3 2 2 7 6" xfId="54009" xr:uid="{01FE4229-55C9-4D37-BE5F-6A2EBC9CB0A0}"/>
    <cellStyle name="Comma 3 2 2 7 7" xfId="40034" xr:uid="{EDB99425-3405-4F74-A622-15B8E3A79DD7}"/>
    <cellStyle name="Comma 3 2 2 7 8" xfId="17902" xr:uid="{424B7BB6-0A3B-47C6-A7DC-12E280F484DE}"/>
    <cellStyle name="Comma 3 2 2 8" xfId="1816" xr:uid="{E2F1A256-4781-4C6E-9F2B-F7519B634980}"/>
    <cellStyle name="Comma 3 2 2 8 2" xfId="17908" xr:uid="{AB36E56F-79B7-4A17-9215-D3E50CEF825E}"/>
    <cellStyle name="Comma 3 2 2 8 2 2" xfId="40040" xr:uid="{95CE6F32-403A-4108-B5E2-D2D63EE1F4AE}"/>
    <cellStyle name="Comma 3 2 2 8 3" xfId="17909" xr:uid="{D9C3C1A1-C649-4A47-851F-ADBC673DFE06}"/>
    <cellStyle name="Comma 3 2 2 8 3 2" xfId="40041" xr:uid="{368985DC-A2C9-4A62-9876-2F891F19B81E}"/>
    <cellStyle name="Comma 3 2 2 8 4" xfId="17910" xr:uid="{E1A13A4A-3315-406A-B213-BA84EB478B38}"/>
    <cellStyle name="Comma 3 2 2 8 4 2" xfId="40042" xr:uid="{29DC3185-5534-42D0-B47B-1A075AFA6FB3}"/>
    <cellStyle name="Comma 3 2 2 8 5" xfId="51905" xr:uid="{CE1103DF-240E-4368-976A-01565BDABA39}"/>
    <cellStyle name="Comma 3 2 2 8 6" xfId="40039" xr:uid="{DE8B292C-BBE7-42DB-8F77-493D6BD50D5E}"/>
    <cellStyle name="Comma 3 2 2 8 7" xfId="17907" xr:uid="{2A30F8FC-3F71-47A1-8B79-95B019CE8F06}"/>
    <cellStyle name="Comma 3 2 2 9" xfId="17911" xr:uid="{60B9A8A1-3791-49B4-B6FE-FA4710B2C551}"/>
    <cellStyle name="Comma 3 2 2 9 2" xfId="40043" xr:uid="{D3280D09-0F9F-43EF-90B7-634B61A49361}"/>
    <cellStyle name="Comma 3 2 3" xfId="299" xr:uid="{F66C0713-499A-4560-8058-1B9EFCCD490A}"/>
    <cellStyle name="Comma 3 2 3 10" xfId="50395" xr:uid="{E072CA43-6BE9-4D2B-B9FD-162C233F8ECB}"/>
    <cellStyle name="Comma 3 2 3 11" xfId="40044" xr:uid="{E9095A09-264B-40E8-8CC7-26AAB9986374}"/>
    <cellStyle name="Comma 3 2 3 12" xfId="17912" xr:uid="{3095B0A0-D363-4ED6-A855-3A916E7C5B5D}"/>
    <cellStyle name="Comma 3 2 3 2" xfId="598" xr:uid="{7401A72C-9E40-4DBC-AA48-53842EAF8475}"/>
    <cellStyle name="Comma 3 2 3 2 10" xfId="40045" xr:uid="{91452C63-D58D-4A62-A745-F2F95E448583}"/>
    <cellStyle name="Comma 3 2 3 2 11" xfId="17913" xr:uid="{CFF1BD3C-7E69-4F25-B44C-CF625DEB72C5}"/>
    <cellStyle name="Comma 3 2 3 2 2" xfId="1103" xr:uid="{BAC9D9EE-EA16-45EA-A224-AFA0A77695CD}"/>
    <cellStyle name="Comma 3 2 3 2 2 2" xfId="4806" xr:uid="{9BD3B540-6F21-4CB7-9584-670BB112FAF5}"/>
    <cellStyle name="Comma 3 2 3 2 2 2 2" xfId="17916" xr:uid="{142B27A9-1B5B-4304-8C0B-50E43211CAAA}"/>
    <cellStyle name="Comma 3 2 3 2 2 2 2 2" xfId="40048" xr:uid="{87D8B5DF-ECC1-4C84-8972-D74F36C7118B}"/>
    <cellStyle name="Comma 3 2 3 2 2 2 3" xfId="17917" xr:uid="{1DC0635A-241B-4B07-9BD2-AE9DAD60C25D}"/>
    <cellStyle name="Comma 3 2 3 2 2 2 3 2" xfId="40049" xr:uid="{948E7A48-0458-4493-924D-6546E6C4CDA1}"/>
    <cellStyle name="Comma 3 2 3 2 2 2 4" xfId="17918" xr:uid="{EE917CC8-723D-4EED-BBF3-8378F6EC3CDC}"/>
    <cellStyle name="Comma 3 2 3 2 2 2 4 2" xfId="40050" xr:uid="{DBD2536E-357E-4785-819D-57DED81B5841}"/>
    <cellStyle name="Comma 3 2 3 2 2 2 5" xfId="17919" xr:uid="{969029A7-9ABB-4544-BDA9-335468D41CAB}"/>
    <cellStyle name="Comma 3 2 3 2 2 2 5 2" xfId="40051" xr:uid="{F347A9C5-F582-4513-8B58-8A75F44DF7A5}"/>
    <cellStyle name="Comma 3 2 3 2 2 2 6" xfId="54893" xr:uid="{B0AB827E-8F4B-4C23-BEF3-5F4EA8C9F391}"/>
    <cellStyle name="Comma 3 2 3 2 2 2 7" xfId="40047" xr:uid="{02365100-1192-4EF1-AC58-C46AE86BBDC4}"/>
    <cellStyle name="Comma 3 2 3 2 2 2 8" xfId="17915" xr:uid="{39F83FC0-6313-4E5C-918F-350D44CA3332}"/>
    <cellStyle name="Comma 3 2 3 2 2 3" xfId="3141" xr:uid="{4D388760-94E7-4D0E-95C2-B21F208351AA}"/>
    <cellStyle name="Comma 3 2 3 2 2 3 2" xfId="17921" xr:uid="{DB762918-A236-44FA-9BC1-4C1F4E1B80F5}"/>
    <cellStyle name="Comma 3 2 3 2 2 3 2 2" xfId="40053" xr:uid="{AACB3577-8110-4550-9F91-28BC5E83BBE2}"/>
    <cellStyle name="Comma 3 2 3 2 2 3 3" xfId="17922" xr:uid="{9826F5A3-6544-4FA3-A39D-AC14E1E2B8EA}"/>
    <cellStyle name="Comma 3 2 3 2 2 3 3 2" xfId="40054" xr:uid="{E9559514-28B8-42AE-ADE7-2B709F5D2B88}"/>
    <cellStyle name="Comma 3 2 3 2 2 3 4" xfId="17923" xr:uid="{5F222944-1848-43F5-9667-DE9FC11D433C}"/>
    <cellStyle name="Comma 3 2 3 2 2 3 4 2" xfId="40055" xr:uid="{4F03754C-1C6C-48C7-9EB7-5222CC75D369}"/>
    <cellStyle name="Comma 3 2 3 2 2 3 5" xfId="53228" xr:uid="{E5461463-EBDB-456B-AD0E-3B669E54CC2A}"/>
    <cellStyle name="Comma 3 2 3 2 2 3 6" xfId="40052" xr:uid="{892700D1-7CF4-4E2A-8ECB-4CC6A7AD5F59}"/>
    <cellStyle name="Comma 3 2 3 2 2 3 7" xfId="17920" xr:uid="{348FF204-F7A7-4BAA-A04F-C1A1FC584736}"/>
    <cellStyle name="Comma 3 2 3 2 2 4" xfId="17924" xr:uid="{5364611A-007D-48A1-9BE3-5CE829D4F3E9}"/>
    <cellStyle name="Comma 3 2 3 2 2 4 2" xfId="40056" xr:uid="{1E5E75DF-C853-4AB7-B9BF-66B4F20DA745}"/>
    <cellStyle name="Comma 3 2 3 2 2 5" xfId="17925" xr:uid="{94BC5A39-D6D2-4596-91AD-EA46A1171A52}"/>
    <cellStyle name="Comma 3 2 3 2 2 5 2" xfId="40057" xr:uid="{D6BA03F1-42B9-4CB3-97F1-FCD7290F8A3D}"/>
    <cellStyle name="Comma 3 2 3 2 2 6" xfId="51195" xr:uid="{6C2639BB-41C8-4F91-A047-E776CC65D85B}"/>
    <cellStyle name="Comma 3 2 3 2 2 7" xfId="40046" xr:uid="{9181D5B7-C2BB-4FA3-98C7-F6053B6E34F4}"/>
    <cellStyle name="Comma 3 2 3 2 2 8" xfId="17914" xr:uid="{8EA1530A-7B09-4B9B-AE4C-9B5847618C03}"/>
    <cellStyle name="Comma 3 2 3 2 3" xfId="1597" xr:uid="{A061FE28-EEB6-426E-BF2B-D82A8091ABA8}"/>
    <cellStyle name="Comma 3 2 3 2 3 2" xfId="5210" xr:uid="{67A1D3F0-44A1-4608-9021-FCC19DBFC604}"/>
    <cellStyle name="Comma 3 2 3 2 3 2 2" xfId="17928" xr:uid="{5E3D9A0E-C807-4450-83C0-3F481D6737CB}"/>
    <cellStyle name="Comma 3 2 3 2 3 2 2 2" xfId="40060" xr:uid="{3A2A76F8-9049-4960-9CFE-F4E68E144E45}"/>
    <cellStyle name="Comma 3 2 3 2 3 2 3" xfId="17929" xr:uid="{13DAF6AC-E095-4E8F-864C-A11BBDC37115}"/>
    <cellStyle name="Comma 3 2 3 2 3 2 3 2" xfId="40061" xr:uid="{FE7FA01D-0D6F-421C-BD3C-4A922D0E2D2E}"/>
    <cellStyle name="Comma 3 2 3 2 3 2 4" xfId="17930" xr:uid="{CAB52ACB-53E3-4DE7-9ACA-A284C558C96C}"/>
    <cellStyle name="Comma 3 2 3 2 3 2 4 2" xfId="40062" xr:uid="{BC415BED-2AF5-4A83-AC01-6F467216B739}"/>
    <cellStyle name="Comma 3 2 3 2 3 2 5" xfId="17931" xr:uid="{58B6B854-D3B4-45AB-B013-4AF3B974B421}"/>
    <cellStyle name="Comma 3 2 3 2 3 2 5 2" xfId="40063" xr:uid="{C36DBE8C-175D-4305-9B8D-F0E2F99661CF}"/>
    <cellStyle name="Comma 3 2 3 2 3 2 6" xfId="55297" xr:uid="{0A58886E-D91F-449F-B092-4EF78ABAAC85}"/>
    <cellStyle name="Comma 3 2 3 2 3 2 7" xfId="40059" xr:uid="{B176A5E9-3C47-40DE-9507-C8651B9EB911}"/>
    <cellStyle name="Comma 3 2 3 2 3 2 8" xfId="17927" xr:uid="{F66BDF2F-8DC0-4F16-B135-18EA14D1FBD2}"/>
    <cellStyle name="Comma 3 2 3 2 3 3" xfId="2644" xr:uid="{F67A5B19-A9DE-4BCF-99A9-A21D8386772B}"/>
    <cellStyle name="Comma 3 2 3 2 3 3 2" xfId="17933" xr:uid="{98F2CE0D-2A06-4791-A700-ADAE011EEFB6}"/>
    <cellStyle name="Comma 3 2 3 2 3 3 2 2" xfId="40065" xr:uid="{5D96A421-20EF-4CF1-9BFD-5E6B03B9CBFC}"/>
    <cellStyle name="Comma 3 2 3 2 3 3 3" xfId="17934" xr:uid="{7D65701F-FD49-4A07-A060-B9EFA08D81F4}"/>
    <cellStyle name="Comma 3 2 3 2 3 3 3 2" xfId="40066" xr:uid="{ABCE686D-57A9-4E30-8958-9330C6B91C81}"/>
    <cellStyle name="Comma 3 2 3 2 3 3 4" xfId="17935" xr:uid="{9E053F33-695F-4605-8B39-205F245A191F}"/>
    <cellStyle name="Comma 3 2 3 2 3 3 4 2" xfId="40067" xr:uid="{2955B219-14D9-4A96-9E0B-3E61AC895D12}"/>
    <cellStyle name="Comma 3 2 3 2 3 3 5" xfId="52732" xr:uid="{F58295A0-A644-4F59-85E1-3A82BFEA9846}"/>
    <cellStyle name="Comma 3 2 3 2 3 3 6" xfId="40064" xr:uid="{C9DD6C9A-EBF4-4084-B5F7-303608525B23}"/>
    <cellStyle name="Comma 3 2 3 2 3 3 7" xfId="17932" xr:uid="{9BD1606A-A684-4244-BCD9-18FAF0E2059D}"/>
    <cellStyle name="Comma 3 2 3 2 3 4" xfId="17936" xr:uid="{8DC4CD05-87EC-43D3-AA0E-0D52677C861F}"/>
    <cellStyle name="Comma 3 2 3 2 3 4 2" xfId="40068" xr:uid="{D8310645-F489-46C2-9D74-69585378EE83}"/>
    <cellStyle name="Comma 3 2 3 2 3 5" xfId="17937" xr:uid="{39C72D61-1D71-43D0-897C-5D025EA3E915}"/>
    <cellStyle name="Comma 3 2 3 2 3 5 2" xfId="40069" xr:uid="{B3AE3315-5F56-4A67-8235-AC8A27270382}"/>
    <cellStyle name="Comma 3 2 3 2 3 6" xfId="51689" xr:uid="{F3AE81B3-9B77-439F-9B22-DF89878A4D7A}"/>
    <cellStyle name="Comma 3 2 3 2 3 7" xfId="40058" xr:uid="{6800B0F7-034F-475A-95EC-EB8B04ACE13D}"/>
    <cellStyle name="Comma 3 2 3 2 3 8" xfId="17926" xr:uid="{AAD07E93-FC8C-4D14-AC57-74F7D2C78B87}"/>
    <cellStyle name="Comma 3 2 3 2 4" xfId="3636" xr:uid="{F24AC06F-D9CE-461E-957E-C9D5BA815636}"/>
    <cellStyle name="Comma 3 2 3 2 4 2" xfId="5578" xr:uid="{AC028371-A3CB-4AF6-B905-C9B3823D6AE3}"/>
    <cellStyle name="Comma 3 2 3 2 4 2 2" xfId="17940" xr:uid="{E46664E8-6C98-4031-91B5-E5F476B1398F}"/>
    <cellStyle name="Comma 3 2 3 2 4 2 2 2" xfId="40072" xr:uid="{B1E8022C-D727-4EC2-8525-E1E3D0F738EF}"/>
    <cellStyle name="Comma 3 2 3 2 4 2 3" xfId="17941" xr:uid="{14727C26-64FD-4DEB-9877-8666844E431C}"/>
    <cellStyle name="Comma 3 2 3 2 4 2 3 2" xfId="40073" xr:uid="{67FF8F7A-C71B-4043-8DF6-8D658DDA4F2C}"/>
    <cellStyle name="Comma 3 2 3 2 4 2 4" xfId="17942" xr:uid="{852D94B1-F2B6-4DA7-9DDB-1744267449BE}"/>
    <cellStyle name="Comma 3 2 3 2 4 2 4 2" xfId="40074" xr:uid="{2BD3AC2D-4BEF-4F9A-A910-D8183F8DECD4}"/>
    <cellStyle name="Comma 3 2 3 2 4 2 5" xfId="17943" xr:uid="{53E9B3DF-3370-4865-8F42-F7E06733A3F9}"/>
    <cellStyle name="Comma 3 2 3 2 4 2 5 2" xfId="40075" xr:uid="{639F2C07-3C18-4A67-841E-F2CD07A9C36A}"/>
    <cellStyle name="Comma 3 2 3 2 4 2 6" xfId="55665" xr:uid="{CD893020-1295-4F20-A566-F89C8865097E}"/>
    <cellStyle name="Comma 3 2 3 2 4 2 7" xfId="40071" xr:uid="{897C819E-D0FE-4424-9318-17901C100996}"/>
    <cellStyle name="Comma 3 2 3 2 4 2 8" xfId="17939" xr:uid="{491BD124-D49E-4C3A-BD3D-783731C43195}"/>
    <cellStyle name="Comma 3 2 3 2 4 3" xfId="17944" xr:uid="{111D62AE-E2EE-49C4-8DFD-59744028EAFA}"/>
    <cellStyle name="Comma 3 2 3 2 4 3 2" xfId="40076" xr:uid="{0F4EB3AA-2BD5-4AE4-BF80-F21E8348B5F5}"/>
    <cellStyle name="Comma 3 2 3 2 4 4" xfId="17945" xr:uid="{070B027C-63FF-4B43-9B91-29D3A7582582}"/>
    <cellStyle name="Comma 3 2 3 2 4 4 2" xfId="40077" xr:uid="{E3D784D1-37F2-47B3-8623-733C725C0959}"/>
    <cellStyle name="Comma 3 2 3 2 4 5" xfId="17946" xr:uid="{592E9FD5-0AF3-47F9-9668-1F0061AFEA46}"/>
    <cellStyle name="Comma 3 2 3 2 4 5 2" xfId="40078" xr:uid="{FA182113-B721-4AEB-B09F-273CB7D4B881}"/>
    <cellStyle name="Comma 3 2 3 2 4 6" xfId="17947" xr:uid="{2CF27AB7-5B46-4E66-BA05-893710D2B651}"/>
    <cellStyle name="Comma 3 2 3 2 4 6 2" xfId="40079" xr:uid="{59C6B0DA-78CF-492B-87DC-BFED8FA95F19}"/>
    <cellStyle name="Comma 3 2 3 2 4 7" xfId="53723" xr:uid="{A5C1B5EE-24FC-489F-B6CB-523C90928AB4}"/>
    <cellStyle name="Comma 3 2 3 2 4 8" xfId="40070" xr:uid="{DDFACA9D-2768-4198-A1FD-942550308955}"/>
    <cellStyle name="Comma 3 2 3 2 4 9" xfId="17938" xr:uid="{6BB225F5-7F27-467E-8A3A-4B708AD5E6EB}"/>
    <cellStyle name="Comma 3 2 3 2 5" xfId="4309" xr:uid="{1E38B1F4-A294-4589-8E68-0E8905E481C1}"/>
    <cellStyle name="Comma 3 2 3 2 5 2" xfId="17949" xr:uid="{EE80B98E-FCF8-4B96-986F-CC1AADBC73AD}"/>
    <cellStyle name="Comma 3 2 3 2 5 2 2" xfId="40081" xr:uid="{A903EC12-7DD6-4BD1-9D75-BBB3C35A60BC}"/>
    <cellStyle name="Comma 3 2 3 2 5 3" xfId="17950" xr:uid="{C3BF4D1E-6F6C-45A6-92A2-888973704447}"/>
    <cellStyle name="Comma 3 2 3 2 5 3 2" xfId="40082" xr:uid="{929D3617-FAFF-471D-82D0-56F65059D052}"/>
    <cellStyle name="Comma 3 2 3 2 5 4" xfId="17951" xr:uid="{88590B1E-E9BE-4FA9-AB53-21CA168FF8D5}"/>
    <cellStyle name="Comma 3 2 3 2 5 4 2" xfId="40083" xr:uid="{6426AC5A-B1F6-4061-ADE7-66802D7B14AE}"/>
    <cellStyle name="Comma 3 2 3 2 5 5" xfId="17952" xr:uid="{71CEEF7D-97F0-4335-8CC1-E36BA1C3A122}"/>
    <cellStyle name="Comma 3 2 3 2 5 5 2" xfId="40084" xr:uid="{B5DD0A1C-206F-4C45-8503-58108BD75711}"/>
    <cellStyle name="Comma 3 2 3 2 5 6" xfId="54396" xr:uid="{13CBEBA4-36E8-4A43-9F0F-A3D613FDA001}"/>
    <cellStyle name="Comma 3 2 3 2 5 7" xfId="40080" xr:uid="{583EDB0A-D9A2-4D9E-89EA-43ACC845CDCC}"/>
    <cellStyle name="Comma 3 2 3 2 5 8" xfId="17948" xr:uid="{CB719B58-3701-449E-9449-F62666426A8B}"/>
    <cellStyle name="Comma 3 2 3 2 6" xfId="2123" xr:uid="{579BC107-96A0-41EB-91DD-884A82628844}"/>
    <cellStyle name="Comma 3 2 3 2 6 2" xfId="17954" xr:uid="{577D792A-CE83-4083-9969-D2A33BFD80D4}"/>
    <cellStyle name="Comma 3 2 3 2 6 2 2" xfId="40086" xr:uid="{D9EA1B41-33BE-4B65-B7B5-E74557A45974}"/>
    <cellStyle name="Comma 3 2 3 2 6 3" xfId="17955" xr:uid="{51CE9A45-A43F-45B1-8B2F-54170755706D}"/>
    <cellStyle name="Comma 3 2 3 2 6 3 2" xfId="40087" xr:uid="{E9A8A275-35F5-4BE9-8F48-EEB5236EDB76}"/>
    <cellStyle name="Comma 3 2 3 2 6 4" xfId="17956" xr:uid="{C71F06B0-B56B-4A01-B8E5-A95B7DEF04A0}"/>
    <cellStyle name="Comma 3 2 3 2 6 4 2" xfId="40088" xr:uid="{853502B0-568B-4E84-BEA7-BA04A33D5C57}"/>
    <cellStyle name="Comma 3 2 3 2 6 5" xfId="52212" xr:uid="{A520B865-AF28-4374-9836-0E5EE8B966B9}"/>
    <cellStyle name="Comma 3 2 3 2 6 6" xfId="40085" xr:uid="{230EED10-3132-462E-937D-5D5BDC29119A}"/>
    <cellStyle name="Comma 3 2 3 2 6 7" xfId="17953" xr:uid="{60357486-4544-4BC2-B148-8F8F9CB57927}"/>
    <cellStyle name="Comma 3 2 3 2 7" xfId="17957" xr:uid="{718199B4-15D3-4B48-8643-DE1716B9F41C}"/>
    <cellStyle name="Comma 3 2 3 2 7 2" xfId="40089" xr:uid="{7085AD4E-35CF-4359-A149-01D48E7FCFE4}"/>
    <cellStyle name="Comma 3 2 3 2 8" xfId="17958" xr:uid="{B2AC537C-43F1-41C2-A432-7DA7B008A973}"/>
    <cellStyle name="Comma 3 2 3 2 8 2" xfId="40090" xr:uid="{2E226597-309C-4113-9FBC-CFD9301AF55A}"/>
    <cellStyle name="Comma 3 2 3 2 9" xfId="50692" xr:uid="{A63B9217-482C-415B-B10C-9317444499FD}"/>
    <cellStyle name="Comma 3 2 3 3" xfId="855" xr:uid="{FE14F393-F7E7-48E8-8E2F-12FBEFF106A9}"/>
    <cellStyle name="Comma 3 2 3 3 2" xfId="4558" xr:uid="{712A3E89-2C9E-433B-8989-193370031C5F}"/>
    <cellStyle name="Comma 3 2 3 3 2 2" xfId="17961" xr:uid="{7603F61E-3D13-4737-9235-D715680431E8}"/>
    <cellStyle name="Comma 3 2 3 3 2 2 2" xfId="40093" xr:uid="{6AB40B02-CAF6-4F8B-A56C-E0C667BB3919}"/>
    <cellStyle name="Comma 3 2 3 3 2 3" xfId="17962" xr:uid="{32FFE4DF-151A-40BA-8690-4D3A2D511585}"/>
    <cellStyle name="Comma 3 2 3 3 2 3 2" xfId="40094" xr:uid="{F436435B-3794-40E4-AFCD-669B2F0653C3}"/>
    <cellStyle name="Comma 3 2 3 3 2 4" xfId="17963" xr:uid="{2F74F269-799D-4016-AB84-E078E9FE92EF}"/>
    <cellStyle name="Comma 3 2 3 3 2 4 2" xfId="40095" xr:uid="{78DC1AA5-6FE7-42CE-899F-D8EEA504FF8F}"/>
    <cellStyle name="Comma 3 2 3 3 2 5" xfId="17964" xr:uid="{4005A88F-5AF4-49D7-BCA3-90BDB8C5E3E0}"/>
    <cellStyle name="Comma 3 2 3 3 2 5 2" xfId="40096" xr:uid="{69FD5386-B507-4306-AABA-82D612812A1B}"/>
    <cellStyle name="Comma 3 2 3 3 2 6" xfId="54645" xr:uid="{33E47CBC-A8F6-45DE-85A2-F8E48A18F28E}"/>
    <cellStyle name="Comma 3 2 3 3 2 7" xfId="40092" xr:uid="{71855CEF-BCC7-4184-A25C-FBC9EC0CED00}"/>
    <cellStyle name="Comma 3 2 3 3 2 8" xfId="17960" xr:uid="{36DBB3A6-1425-44AE-87A7-B373FD918AEF}"/>
    <cellStyle name="Comma 3 2 3 3 3" xfId="2893" xr:uid="{2399F99B-2F99-494D-963E-21B2A03C1808}"/>
    <cellStyle name="Comma 3 2 3 3 3 2" xfId="17966" xr:uid="{B8741BC7-29B4-4BD9-ABB1-0AF4D7297040}"/>
    <cellStyle name="Comma 3 2 3 3 3 2 2" xfId="40098" xr:uid="{FBCC047B-326F-451B-91A6-1CEEEFC6F3B4}"/>
    <cellStyle name="Comma 3 2 3 3 3 3" xfId="17967" xr:uid="{0F83A4C1-B2B4-4A7D-B940-2C7024CDA022}"/>
    <cellStyle name="Comma 3 2 3 3 3 3 2" xfId="40099" xr:uid="{A73DA77D-FE81-43B0-960B-70297F3B554F}"/>
    <cellStyle name="Comma 3 2 3 3 3 4" xfId="17968" xr:uid="{7DD1B9DE-A369-480C-817C-E773BE58A3C6}"/>
    <cellStyle name="Comma 3 2 3 3 3 4 2" xfId="40100" xr:uid="{EED25A10-AD6A-4B69-A4DB-A12A2F02F264}"/>
    <cellStyle name="Comma 3 2 3 3 3 5" xfId="52980" xr:uid="{22AA54E2-974D-4BFC-8790-E32E2B5B7CDE}"/>
    <cellStyle name="Comma 3 2 3 3 3 6" xfId="40097" xr:uid="{01F1EF47-E504-4FAE-B813-9C1D651BB25A}"/>
    <cellStyle name="Comma 3 2 3 3 3 7" xfId="17965" xr:uid="{32C6D087-9B9E-418B-A66F-FE9703BF44B7}"/>
    <cellStyle name="Comma 3 2 3 3 4" xfId="17969" xr:uid="{4264E001-FB26-4D3E-BB5A-9D97014718FB}"/>
    <cellStyle name="Comma 3 2 3 3 4 2" xfId="40101" xr:uid="{27AB2356-A745-46CD-92B4-08BA20887E5C}"/>
    <cellStyle name="Comma 3 2 3 3 5" xfId="17970" xr:uid="{0DFAB0C3-D123-4802-84DD-C9CACCF9F76C}"/>
    <cellStyle name="Comma 3 2 3 3 5 2" xfId="40102" xr:uid="{16D84317-8815-4017-B7AE-162C0A0B77D0}"/>
    <cellStyle name="Comma 3 2 3 3 6" xfId="50947" xr:uid="{18142BC3-1965-4FC5-9AE6-2A9B1F70C63A}"/>
    <cellStyle name="Comma 3 2 3 3 7" xfId="40091" xr:uid="{329C88C7-14D6-4D5D-981C-9ED023E54AFD}"/>
    <cellStyle name="Comma 3 2 3 3 8" xfId="17959" xr:uid="{21E115F6-E3D2-43B5-B521-58F39BA148EA}"/>
    <cellStyle name="Comma 3 2 3 4" xfId="1350" xr:uid="{2FA49FF9-7D56-4E34-A217-6A2EA3889796}"/>
    <cellStyle name="Comma 3 2 3 4 2" xfId="5027" xr:uid="{A4653556-35D2-46BA-9BD9-7B224D292D15}"/>
    <cellStyle name="Comma 3 2 3 4 2 2" xfId="17973" xr:uid="{E516366A-63E7-48C2-BD52-956CBCD33878}"/>
    <cellStyle name="Comma 3 2 3 4 2 2 2" xfId="40105" xr:uid="{AD5DF2AE-9E4C-4300-8C75-0B01332BE960}"/>
    <cellStyle name="Comma 3 2 3 4 2 3" xfId="17974" xr:uid="{E756141D-D62A-44A2-B923-05639B0CF469}"/>
    <cellStyle name="Comma 3 2 3 4 2 3 2" xfId="40106" xr:uid="{8472CC66-DABF-41B7-85EC-D9F632BD2522}"/>
    <cellStyle name="Comma 3 2 3 4 2 4" xfId="17975" xr:uid="{847C8C2D-CD2C-4224-96ED-14640FAB5E87}"/>
    <cellStyle name="Comma 3 2 3 4 2 4 2" xfId="40107" xr:uid="{569458AB-49B5-4298-9015-6D0936241F53}"/>
    <cellStyle name="Comma 3 2 3 4 2 5" xfId="17976" xr:uid="{BFA2FC6B-8F1E-4DE8-8589-BFAB7FF56819}"/>
    <cellStyle name="Comma 3 2 3 4 2 5 2" xfId="40108" xr:uid="{7904F9EE-0B69-44E3-933B-E6AB50BBCD66}"/>
    <cellStyle name="Comma 3 2 3 4 2 6" xfId="55114" xr:uid="{8F7EE017-99E3-4D68-B709-447B9D38DAD0}"/>
    <cellStyle name="Comma 3 2 3 4 2 7" xfId="40104" xr:uid="{1C4F32C1-F5B5-4A97-B162-415A4F332D64}"/>
    <cellStyle name="Comma 3 2 3 4 2 8" xfId="17972" xr:uid="{EA4AD7F1-AF41-451A-9037-5556689437EF}"/>
    <cellStyle name="Comma 3 2 3 4 3" xfId="2396" xr:uid="{9EDB467A-9233-4A1C-A5AF-B671B565406A}"/>
    <cellStyle name="Comma 3 2 3 4 3 2" xfId="17978" xr:uid="{F73237B5-2D95-4DC2-8856-E62DC67C6FB3}"/>
    <cellStyle name="Comma 3 2 3 4 3 2 2" xfId="40110" xr:uid="{837AB7CF-8084-4F9B-BCB6-BB00CC4E9CB1}"/>
    <cellStyle name="Comma 3 2 3 4 3 3" xfId="17979" xr:uid="{CE1529E5-9F38-4AD9-BEA2-D43A75BF0FE7}"/>
    <cellStyle name="Comma 3 2 3 4 3 3 2" xfId="40111" xr:uid="{2D3C11D4-666E-4E50-94D0-A66493517256}"/>
    <cellStyle name="Comma 3 2 3 4 3 4" xfId="17980" xr:uid="{F35488DB-BD71-4F90-9DDB-D7AA4822779A}"/>
    <cellStyle name="Comma 3 2 3 4 3 4 2" xfId="40112" xr:uid="{AC3D759A-EB04-4C0B-BCD6-96809363EC8C}"/>
    <cellStyle name="Comma 3 2 3 4 3 5" xfId="52484" xr:uid="{93C1240C-B1B9-42E2-825F-98416AFD3878}"/>
    <cellStyle name="Comma 3 2 3 4 3 6" xfId="40109" xr:uid="{3999DF3C-18C4-438E-AFC0-FA2D1EB85EF6}"/>
    <cellStyle name="Comma 3 2 3 4 3 7" xfId="17977" xr:uid="{1497A574-9092-49BD-902D-D4F617945D4E}"/>
    <cellStyle name="Comma 3 2 3 4 4" xfId="17981" xr:uid="{E6A268C2-787B-4EFC-AAA1-1B23383EBB24}"/>
    <cellStyle name="Comma 3 2 3 4 4 2" xfId="40113" xr:uid="{44EC94AE-8E46-4E05-B00B-3D09272F7023}"/>
    <cellStyle name="Comma 3 2 3 4 5" xfId="17982" xr:uid="{D9E3A72F-4A94-4A32-852A-79F27B3AAED6}"/>
    <cellStyle name="Comma 3 2 3 4 5 2" xfId="40114" xr:uid="{CFDF058D-8C4B-432A-B7F7-AD30FAB035DD}"/>
    <cellStyle name="Comma 3 2 3 4 6" xfId="51442" xr:uid="{D27DB766-E28B-4D9A-B301-6CBBADD86576}"/>
    <cellStyle name="Comma 3 2 3 4 7" xfId="40103" xr:uid="{0EE36C4C-199D-445B-8596-66B8B87B497B}"/>
    <cellStyle name="Comma 3 2 3 4 8" xfId="17971" xr:uid="{49742816-EA58-4195-95A3-24BE91B156EF}"/>
    <cellStyle name="Comma 3 2 3 5" xfId="3387" xr:uid="{08F1CFC6-8BAE-4E66-87C3-3E8A657119B3}"/>
    <cellStyle name="Comma 3 2 3 5 2" xfId="5394" xr:uid="{E44BEFE1-32F7-4604-98C5-E83D91CC095C}"/>
    <cellStyle name="Comma 3 2 3 5 2 2" xfId="17985" xr:uid="{E0F5AA5D-9FB5-499E-9953-248821400ADE}"/>
    <cellStyle name="Comma 3 2 3 5 2 2 2" xfId="40117" xr:uid="{CC86DC9F-FF48-4AEF-A8C0-C5EE58C2D114}"/>
    <cellStyle name="Comma 3 2 3 5 2 3" xfId="17986" xr:uid="{54339E91-382F-4234-8A17-3C9A2AF306A5}"/>
    <cellStyle name="Comma 3 2 3 5 2 3 2" xfId="40118" xr:uid="{39FE7371-C774-4510-B29F-57F19AF2F4D0}"/>
    <cellStyle name="Comma 3 2 3 5 2 4" xfId="17987" xr:uid="{0C2D5B45-56BC-4CFF-9B37-AE6E5FB76687}"/>
    <cellStyle name="Comma 3 2 3 5 2 4 2" xfId="40119" xr:uid="{1A8756D9-BCB8-462C-84A0-D0B9CF4390C2}"/>
    <cellStyle name="Comma 3 2 3 5 2 5" xfId="17988" xr:uid="{CBF544E4-8511-4002-A132-EB37C3821F62}"/>
    <cellStyle name="Comma 3 2 3 5 2 5 2" xfId="40120" xr:uid="{52A458EB-9205-4758-A0DC-E5B70148E965}"/>
    <cellStyle name="Comma 3 2 3 5 2 6" xfId="55481" xr:uid="{04E0EB3B-FCB8-49BF-B649-7B6A43F00F80}"/>
    <cellStyle name="Comma 3 2 3 5 2 7" xfId="40116" xr:uid="{D1257F70-D07C-4AB6-90A7-7B242E443EEC}"/>
    <cellStyle name="Comma 3 2 3 5 2 8" xfId="17984" xr:uid="{E34BBFEF-ECDE-40BA-8ABA-10E28117EC01}"/>
    <cellStyle name="Comma 3 2 3 5 3" xfId="17989" xr:uid="{F3260C95-6E1B-4203-A39B-1E6F4561C279}"/>
    <cellStyle name="Comma 3 2 3 5 3 2" xfId="40121" xr:uid="{BEA7A185-40AB-4CD6-A6C9-95DBB088AE26}"/>
    <cellStyle name="Comma 3 2 3 5 4" xfId="17990" xr:uid="{EABB0ACF-C932-4E8F-84AC-3842ADB370C2}"/>
    <cellStyle name="Comma 3 2 3 5 4 2" xfId="40122" xr:uid="{EF79328A-F83B-419F-926C-12D1F285C019}"/>
    <cellStyle name="Comma 3 2 3 5 5" xfId="17991" xr:uid="{610B26CB-2BF8-4F29-ADD6-8A919A1DFB75}"/>
    <cellStyle name="Comma 3 2 3 5 5 2" xfId="40123" xr:uid="{3F25BC30-17C6-4F82-BBF0-B51B154749DB}"/>
    <cellStyle name="Comma 3 2 3 5 6" xfId="17992" xr:uid="{BC1B43BB-5C01-4666-9F4C-4D2BC0E4E865}"/>
    <cellStyle name="Comma 3 2 3 5 6 2" xfId="40124" xr:uid="{DE985D19-3927-4268-A43A-2FCCC16597FE}"/>
    <cellStyle name="Comma 3 2 3 5 7" xfId="53474" xr:uid="{C7E13B27-26CA-4181-833F-C73128065303}"/>
    <cellStyle name="Comma 3 2 3 5 8" xfId="40115" xr:uid="{C5858760-2988-4DE6-995E-ED1EBF510DC2}"/>
    <cellStyle name="Comma 3 2 3 5 9" xfId="17983" xr:uid="{4D601853-7E46-4836-B7C3-79910BE5C625}"/>
    <cellStyle name="Comma 3 2 3 6" xfId="4013" xr:uid="{F3CC26C6-40D6-4E5F-A14B-1DCB942FB986}"/>
    <cellStyle name="Comma 3 2 3 6 2" xfId="17994" xr:uid="{175FA958-4B66-44AB-9ED9-8F0460A8E02B}"/>
    <cellStyle name="Comma 3 2 3 6 2 2" xfId="40126" xr:uid="{AF597010-90D7-4C56-BB8D-AFA02DC651A1}"/>
    <cellStyle name="Comma 3 2 3 6 3" xfId="17995" xr:uid="{8021F09A-55DE-4DEE-851F-14F852DA5024}"/>
    <cellStyle name="Comma 3 2 3 6 3 2" xfId="40127" xr:uid="{204085D7-FCD2-4C8B-9211-66C914E62EFB}"/>
    <cellStyle name="Comma 3 2 3 6 4" xfId="17996" xr:uid="{E53DDE3D-C1F1-446C-AA89-019DCA68DB13}"/>
    <cellStyle name="Comma 3 2 3 6 4 2" xfId="40128" xr:uid="{372BD588-738F-4700-AA21-64579645F64B}"/>
    <cellStyle name="Comma 3 2 3 6 5" xfId="17997" xr:uid="{E0831BF0-8577-4AE1-A405-ED6ACC96DA80}"/>
    <cellStyle name="Comma 3 2 3 6 5 2" xfId="40129" xr:uid="{A7289555-CB14-4FEA-9937-1A06A6F56025}"/>
    <cellStyle name="Comma 3 2 3 6 6" xfId="54100" xr:uid="{E2265C1A-112F-429E-A409-A35AAEF93F8B}"/>
    <cellStyle name="Comma 3 2 3 6 7" xfId="40125" xr:uid="{17F016E6-EBE0-41C8-BD6A-A0E903D7496E}"/>
    <cellStyle name="Comma 3 2 3 6 8" xfId="17993" xr:uid="{E93BD659-481A-466A-AA0D-B3EA86C7232C}"/>
    <cellStyle name="Comma 3 2 3 7" xfId="1876" xr:uid="{5595C7B4-F8C9-41C0-8C7A-E4D647B9DF91}"/>
    <cellStyle name="Comma 3 2 3 7 2" xfId="17999" xr:uid="{40BA57DB-D8FE-4174-A1C2-6944E09A2E1D}"/>
    <cellStyle name="Comma 3 2 3 7 2 2" xfId="40131" xr:uid="{F0719A1A-4E45-4676-A608-B15F108086E9}"/>
    <cellStyle name="Comma 3 2 3 7 3" xfId="18000" xr:uid="{84C4E30C-CE6C-48B7-AF7C-256BA96B9EE6}"/>
    <cellStyle name="Comma 3 2 3 7 3 2" xfId="40132" xr:uid="{A2CFA604-0346-4630-9EAD-001EE33C688E}"/>
    <cellStyle name="Comma 3 2 3 7 4" xfId="18001" xr:uid="{28667520-B391-44AB-9EB5-E716A8462903}"/>
    <cellStyle name="Comma 3 2 3 7 4 2" xfId="40133" xr:uid="{541CC736-8EDB-4E4B-8FC8-43450870BE85}"/>
    <cellStyle name="Comma 3 2 3 7 5" xfId="51965" xr:uid="{B5712A22-3A7E-4DB0-BE43-E02B47D3F3AA}"/>
    <cellStyle name="Comma 3 2 3 7 6" xfId="40130" xr:uid="{CB752E03-AF91-4910-8C94-93C4F5261318}"/>
    <cellStyle name="Comma 3 2 3 7 7" xfId="17998" xr:uid="{3B481299-5CD2-4E7F-AD5C-11E633FDC0D1}"/>
    <cellStyle name="Comma 3 2 3 8" xfId="18002" xr:uid="{7D906850-58EC-4908-9C78-D1EFE7FEEABF}"/>
    <cellStyle name="Comma 3 2 3 8 2" xfId="40134" xr:uid="{9C8F5D02-3210-41E5-8E95-9C620400306D}"/>
    <cellStyle name="Comma 3 2 3 9" xfId="18003" xr:uid="{AB7F2C98-65FE-418A-ABFC-DD860B7BCD62}"/>
    <cellStyle name="Comma 3 2 3 9 2" xfId="40135" xr:uid="{355E61D3-518D-4005-AAE4-2F29AE194668}"/>
    <cellStyle name="Comma 3 2 4" xfId="476" xr:uid="{B4151E01-AE15-43DD-8335-DDD95847BAD3}"/>
    <cellStyle name="Comma 3 2 4 10" xfId="40136" xr:uid="{8D1447A0-E408-4CBD-B070-C1F878ED6C42}"/>
    <cellStyle name="Comma 3 2 4 11" xfId="18004" xr:uid="{8E0138BF-FFBC-4802-B1A3-C58218971BB8}"/>
    <cellStyle name="Comma 3 2 4 2" xfId="981" xr:uid="{E6201EAE-68E5-4F74-A67B-C5D770A8F998}"/>
    <cellStyle name="Comma 3 2 4 2 2" xfId="4684" xr:uid="{C59A8144-28C3-4380-A511-BD7F4306DC98}"/>
    <cellStyle name="Comma 3 2 4 2 2 2" xfId="18007" xr:uid="{07C37642-D4C2-424A-9AA5-FA3A0466261D}"/>
    <cellStyle name="Comma 3 2 4 2 2 2 2" xfId="40139" xr:uid="{1D8842D1-AA7A-4D17-A7E0-6CEBFAC10F74}"/>
    <cellStyle name="Comma 3 2 4 2 2 3" xfId="18008" xr:uid="{AE7141D1-F2E5-457C-9081-567986CC4F01}"/>
    <cellStyle name="Comma 3 2 4 2 2 3 2" xfId="40140" xr:uid="{F9DBB6AB-7D78-497A-9F1F-B6151EBE6220}"/>
    <cellStyle name="Comma 3 2 4 2 2 4" xfId="18009" xr:uid="{A144DC00-1532-40AD-B7F0-66B66D06C065}"/>
    <cellStyle name="Comma 3 2 4 2 2 4 2" xfId="40141" xr:uid="{29951FE4-2773-467E-B67F-47B3000F4BE9}"/>
    <cellStyle name="Comma 3 2 4 2 2 5" xfId="18010" xr:uid="{D6400574-32C4-41EE-887B-32F71806E92D}"/>
    <cellStyle name="Comma 3 2 4 2 2 5 2" xfId="40142" xr:uid="{A861EEB0-49A1-44CD-A777-7555534CF15D}"/>
    <cellStyle name="Comma 3 2 4 2 2 6" xfId="54771" xr:uid="{69284167-DBFE-4550-8998-EFE06265BFC0}"/>
    <cellStyle name="Comma 3 2 4 2 2 7" xfId="40138" xr:uid="{FA5B5730-C754-4389-A237-A6CEBCED1395}"/>
    <cellStyle name="Comma 3 2 4 2 2 8" xfId="18006" xr:uid="{F0AC5241-8976-415C-BA4E-2033A9A80173}"/>
    <cellStyle name="Comma 3 2 4 2 3" xfId="3019" xr:uid="{28B2BAD6-01A5-47D5-89C8-B339A9C9D689}"/>
    <cellStyle name="Comma 3 2 4 2 3 2" xfId="18012" xr:uid="{EE25474B-3403-4045-85E8-C12E3CEBDFF3}"/>
    <cellStyle name="Comma 3 2 4 2 3 2 2" xfId="40144" xr:uid="{238421F3-8E5B-416C-AA21-DA28956EED42}"/>
    <cellStyle name="Comma 3 2 4 2 3 3" xfId="18013" xr:uid="{865E473D-A9AD-4773-AD5D-9FD29678F966}"/>
    <cellStyle name="Comma 3 2 4 2 3 3 2" xfId="40145" xr:uid="{D8FF8F39-0397-4AA4-9A19-3F00798E1195}"/>
    <cellStyle name="Comma 3 2 4 2 3 4" xfId="18014" xr:uid="{8906C3AC-4D69-4914-96F8-32D2A1A07C75}"/>
    <cellStyle name="Comma 3 2 4 2 3 4 2" xfId="40146" xr:uid="{469B9866-EC3A-4316-88DD-17AB87207167}"/>
    <cellStyle name="Comma 3 2 4 2 3 5" xfId="53106" xr:uid="{489DEA50-557B-4E85-9D7A-FF01CBFC799C}"/>
    <cellStyle name="Comma 3 2 4 2 3 6" xfId="40143" xr:uid="{7F29FA3C-7FCF-4743-A7E4-BAD7D1BA4C41}"/>
    <cellStyle name="Comma 3 2 4 2 3 7" xfId="18011" xr:uid="{0A038A83-29A5-46FE-AEB9-374482AAF55E}"/>
    <cellStyle name="Comma 3 2 4 2 4" xfId="18015" xr:uid="{E8AC6D3A-0D8A-4939-A1CB-6A9F99547F69}"/>
    <cellStyle name="Comma 3 2 4 2 4 2" xfId="40147" xr:uid="{FD8568D1-A84B-44EE-9C43-882745D3422B}"/>
    <cellStyle name="Comma 3 2 4 2 5" xfId="18016" xr:uid="{042A639B-B09A-4686-8A46-F9F318370F7E}"/>
    <cellStyle name="Comma 3 2 4 2 5 2" xfId="40148" xr:uid="{E2D9D874-305B-4180-8CC5-D2C9D9B57165}"/>
    <cellStyle name="Comma 3 2 4 2 6" xfId="51073" xr:uid="{8EFBD408-687F-4C7D-A92D-F0E2F4CBC2DC}"/>
    <cellStyle name="Comma 3 2 4 2 7" xfId="40137" xr:uid="{2427FAAF-77E6-4393-9E2D-680F5BCA5AB4}"/>
    <cellStyle name="Comma 3 2 4 2 8" xfId="18005" xr:uid="{DA285B80-1E8C-4C4F-B7E8-801D6A1D1CAF}"/>
    <cellStyle name="Comma 3 2 4 3" xfId="1475" xr:uid="{A2BF5765-7608-4230-9B27-5EA402DC9E3D}"/>
    <cellStyle name="Comma 3 2 4 3 2" xfId="5118" xr:uid="{1715EE2A-F468-4473-814C-EC3F9FDC86FF}"/>
    <cellStyle name="Comma 3 2 4 3 2 2" xfId="18019" xr:uid="{87FD102E-6F26-4040-8F8F-0C4F06588C2C}"/>
    <cellStyle name="Comma 3 2 4 3 2 2 2" xfId="40151" xr:uid="{4A924CA5-A73D-4AFA-AB2F-8706C8AB3A05}"/>
    <cellStyle name="Comma 3 2 4 3 2 3" xfId="18020" xr:uid="{A8FE5C3D-5169-434D-B4EB-1CFBB0384457}"/>
    <cellStyle name="Comma 3 2 4 3 2 3 2" xfId="40152" xr:uid="{E4DC8E00-A342-4CA4-A1EE-58082CBAE2CC}"/>
    <cellStyle name="Comma 3 2 4 3 2 4" xfId="18021" xr:uid="{28050881-9428-4427-832A-0CD3D1448884}"/>
    <cellStyle name="Comma 3 2 4 3 2 4 2" xfId="40153" xr:uid="{89696737-EBAC-4EFA-9424-1B0142C17AD1}"/>
    <cellStyle name="Comma 3 2 4 3 2 5" xfId="18022" xr:uid="{88CD7436-AADA-4021-A675-0F498D964718}"/>
    <cellStyle name="Comma 3 2 4 3 2 5 2" xfId="40154" xr:uid="{1EC1B7BC-EA94-4D0D-9B24-ACA76F9CC37A}"/>
    <cellStyle name="Comma 3 2 4 3 2 6" xfId="55205" xr:uid="{B71D71E6-A0FC-43F2-9B43-4DE649A83925}"/>
    <cellStyle name="Comma 3 2 4 3 2 7" xfId="40150" xr:uid="{51F0C9A0-0B5F-4E15-B19D-2F5599E981F9}"/>
    <cellStyle name="Comma 3 2 4 3 2 8" xfId="18018" xr:uid="{CDF47E0B-4C62-4A3B-B856-013C8D3F0D7E}"/>
    <cellStyle name="Comma 3 2 4 3 3" xfId="2522" xr:uid="{3B23E3A2-B38D-4ABD-8523-C9C2A20B3C34}"/>
    <cellStyle name="Comma 3 2 4 3 3 2" xfId="18024" xr:uid="{61849643-9898-487C-B0B5-5C66AAC77FE4}"/>
    <cellStyle name="Comma 3 2 4 3 3 2 2" xfId="40156" xr:uid="{1F5C9191-1DE1-49F4-BA68-E9856A847B2C}"/>
    <cellStyle name="Comma 3 2 4 3 3 3" xfId="18025" xr:uid="{0B46B93E-8C00-45C3-A2F0-C67DDB727BD4}"/>
    <cellStyle name="Comma 3 2 4 3 3 3 2" xfId="40157" xr:uid="{6D0C90A7-D11F-4802-AC6A-B6F18760CCF1}"/>
    <cellStyle name="Comma 3 2 4 3 3 4" xfId="18026" xr:uid="{197D45C9-08A4-4A63-9FDC-9DAD2E054A03}"/>
    <cellStyle name="Comma 3 2 4 3 3 4 2" xfId="40158" xr:uid="{50B2B9F3-2266-4137-905C-B27C2B7671FD}"/>
    <cellStyle name="Comma 3 2 4 3 3 5" xfId="52610" xr:uid="{C81B4165-3745-452C-9417-D18ABF73BF25}"/>
    <cellStyle name="Comma 3 2 4 3 3 6" xfId="40155" xr:uid="{07D69AC4-2666-45BE-B856-9665D7334640}"/>
    <cellStyle name="Comma 3 2 4 3 3 7" xfId="18023" xr:uid="{4456A050-EFB3-4162-904C-7D490AEEC74C}"/>
    <cellStyle name="Comma 3 2 4 3 4" xfId="18027" xr:uid="{2A8B11DD-89FF-46AD-A563-FA7A09EAF94E}"/>
    <cellStyle name="Comma 3 2 4 3 4 2" xfId="40159" xr:uid="{57C3F81C-A1DA-4A9B-A518-E000F1576D26}"/>
    <cellStyle name="Comma 3 2 4 3 5" xfId="18028" xr:uid="{20527E19-A31C-4A30-9815-54838F2D3026}"/>
    <cellStyle name="Comma 3 2 4 3 5 2" xfId="40160" xr:uid="{F5E3A4BF-9A8F-468C-AD94-06B3371CA61E}"/>
    <cellStyle name="Comma 3 2 4 3 6" xfId="51567" xr:uid="{FECCB786-C0E7-4665-9828-43F2875B24F4}"/>
    <cellStyle name="Comma 3 2 4 3 7" xfId="40149" xr:uid="{49272A9A-DF83-4CF1-90B1-D7635B0CDD14}"/>
    <cellStyle name="Comma 3 2 4 3 8" xfId="18017" xr:uid="{BB4495C4-21D4-4423-9F98-B713E37A1569}"/>
    <cellStyle name="Comma 3 2 4 4" xfId="3514" xr:uid="{D5B16721-AF99-441C-8324-526B3B70C792}"/>
    <cellStyle name="Comma 3 2 4 4 2" xfId="5486" xr:uid="{96030477-9CE6-44F9-BF89-FA8818D2FFB5}"/>
    <cellStyle name="Comma 3 2 4 4 2 2" xfId="18031" xr:uid="{6AB20AAA-39E6-47E1-B457-42709CF8E191}"/>
    <cellStyle name="Comma 3 2 4 4 2 2 2" xfId="40163" xr:uid="{B78906FB-81A7-4B64-98A7-E7FC38E19D0D}"/>
    <cellStyle name="Comma 3 2 4 4 2 3" xfId="18032" xr:uid="{71056A0A-516A-4346-AB07-8609D6AD1B1C}"/>
    <cellStyle name="Comma 3 2 4 4 2 3 2" xfId="40164" xr:uid="{FE88C097-31B1-4905-89B8-C3F13D1050BF}"/>
    <cellStyle name="Comma 3 2 4 4 2 4" xfId="18033" xr:uid="{4DC57B91-D1A4-4BF2-947D-6D63B7716969}"/>
    <cellStyle name="Comma 3 2 4 4 2 4 2" xfId="40165" xr:uid="{B7281794-6271-40F8-B81D-1B08AF648936}"/>
    <cellStyle name="Comma 3 2 4 4 2 5" xfId="18034" xr:uid="{5F6074CC-53DC-467C-8DBE-00A415531C89}"/>
    <cellStyle name="Comma 3 2 4 4 2 5 2" xfId="40166" xr:uid="{AF0FDDA2-56CF-440C-B698-3A94094155E5}"/>
    <cellStyle name="Comma 3 2 4 4 2 6" xfId="55573" xr:uid="{C7D28698-164C-4E75-BB3F-A3979C6ED9F8}"/>
    <cellStyle name="Comma 3 2 4 4 2 7" xfId="40162" xr:uid="{87E18A69-DC81-46FB-B2F0-4337A513F724}"/>
    <cellStyle name="Comma 3 2 4 4 2 8" xfId="18030" xr:uid="{35FB8E08-B6C0-4CA9-BE8C-BE385F9B483E}"/>
    <cellStyle name="Comma 3 2 4 4 3" xfId="18035" xr:uid="{801ABB6B-7700-4C5A-A5A6-132EBD67256A}"/>
    <cellStyle name="Comma 3 2 4 4 3 2" xfId="40167" xr:uid="{E178E5F8-E753-47CE-BEA8-A04B6993D3DD}"/>
    <cellStyle name="Comma 3 2 4 4 4" xfId="18036" xr:uid="{5748EA19-000B-478B-9752-3D7672BB0D51}"/>
    <cellStyle name="Comma 3 2 4 4 4 2" xfId="40168" xr:uid="{C85EB389-9C1D-426D-93D2-159DAB6E16E6}"/>
    <cellStyle name="Comma 3 2 4 4 5" xfId="18037" xr:uid="{2136F7A9-4C1D-45C1-8DC9-F5C68A09C20E}"/>
    <cellStyle name="Comma 3 2 4 4 5 2" xfId="40169" xr:uid="{39117045-9252-45AD-99BA-7BB2942519E4}"/>
    <cellStyle name="Comma 3 2 4 4 6" xfId="18038" xr:uid="{303E033A-3F76-4CEE-B35A-1D34241ACC1F}"/>
    <cellStyle name="Comma 3 2 4 4 6 2" xfId="40170" xr:uid="{576915CB-A8AD-471F-9D73-92D4A8BFA16B}"/>
    <cellStyle name="Comma 3 2 4 4 7" xfId="53601" xr:uid="{2FFBFF55-D4B5-4FB4-9ACA-CD214BEAD119}"/>
    <cellStyle name="Comma 3 2 4 4 8" xfId="40161" xr:uid="{0C5E6BE3-5394-4673-B0F2-46F8DB0424F7}"/>
    <cellStyle name="Comma 3 2 4 4 9" xfId="18029" xr:uid="{01B5C1F0-7A3E-4271-ADAF-F8096BB031EE}"/>
    <cellStyle name="Comma 3 2 4 5" xfId="4187" xr:uid="{08870255-BD1E-4F60-956F-3E11594242B5}"/>
    <cellStyle name="Comma 3 2 4 5 2" xfId="18040" xr:uid="{5C94E2B5-DC2C-4259-BDDF-7C75AA0AAB8F}"/>
    <cellStyle name="Comma 3 2 4 5 2 2" xfId="40172" xr:uid="{D9989FAF-01CA-4E1A-8868-6FBDA7939548}"/>
    <cellStyle name="Comma 3 2 4 5 3" xfId="18041" xr:uid="{B5D286C9-BD92-46F0-974F-B71B04D00E9B}"/>
    <cellStyle name="Comma 3 2 4 5 3 2" xfId="40173" xr:uid="{88E0BFA4-A202-4C10-9599-150AFD944CE9}"/>
    <cellStyle name="Comma 3 2 4 5 4" xfId="18042" xr:uid="{A66C1290-D6B7-4F95-9CEE-98CF115D39CB}"/>
    <cellStyle name="Comma 3 2 4 5 4 2" xfId="40174" xr:uid="{EB1E15C8-221F-4D83-8D4E-7422C0B70900}"/>
    <cellStyle name="Comma 3 2 4 5 5" xfId="18043" xr:uid="{05435900-7026-498D-A014-4706111F9F98}"/>
    <cellStyle name="Comma 3 2 4 5 5 2" xfId="40175" xr:uid="{91417366-789F-488D-B2CD-56CDA551EAF6}"/>
    <cellStyle name="Comma 3 2 4 5 6" xfId="54274" xr:uid="{6A9460DF-D41F-43D5-95DA-2BA1D61BAA00}"/>
    <cellStyle name="Comma 3 2 4 5 7" xfId="40171" xr:uid="{9EC0861C-8C3B-4A15-9FA4-E5785A43264D}"/>
    <cellStyle name="Comma 3 2 4 5 8" xfId="18039" xr:uid="{26C18D99-8374-4205-862F-354427058A64}"/>
    <cellStyle name="Comma 3 2 4 6" xfId="2001" xr:uid="{F0C8EFCD-78C0-465F-8BF0-836389E365E9}"/>
    <cellStyle name="Comma 3 2 4 6 2" xfId="18045" xr:uid="{21B0F539-1130-4426-A429-4EDBCDF7EE2E}"/>
    <cellStyle name="Comma 3 2 4 6 2 2" xfId="40177" xr:uid="{C750DCB2-A0A1-42BD-B651-C8A9F2E04B7E}"/>
    <cellStyle name="Comma 3 2 4 6 3" xfId="18046" xr:uid="{E60DD883-6A64-4349-8A89-D86DC2BB102D}"/>
    <cellStyle name="Comma 3 2 4 6 3 2" xfId="40178" xr:uid="{51097B27-4E29-4E51-8CA6-7A1DF89AA010}"/>
    <cellStyle name="Comma 3 2 4 6 4" xfId="18047" xr:uid="{2408C996-7163-4826-92CD-AB854D8ED6CE}"/>
    <cellStyle name="Comma 3 2 4 6 4 2" xfId="40179" xr:uid="{96D6C76F-CFF3-45E3-94FA-FB082EFED008}"/>
    <cellStyle name="Comma 3 2 4 6 5" xfId="52090" xr:uid="{6EEE06AE-C08D-47E3-B3D1-6373D598D09D}"/>
    <cellStyle name="Comma 3 2 4 6 6" xfId="40176" xr:uid="{CF62E67A-5F7D-4BF3-B735-76DEB6D6E2AF}"/>
    <cellStyle name="Comma 3 2 4 6 7" xfId="18044" xr:uid="{B98E5F6B-89D9-4626-8055-4645FDDADD5E}"/>
    <cellStyle name="Comma 3 2 4 7" xfId="18048" xr:uid="{608848C9-54B0-4BA7-B0A5-8CB9C223BD75}"/>
    <cellStyle name="Comma 3 2 4 7 2" xfId="40180" xr:uid="{5FE148CE-D965-4C68-A6B3-441CC1F128BD}"/>
    <cellStyle name="Comma 3 2 4 8" xfId="18049" xr:uid="{7E365723-A0B8-4856-98B3-5F6F213FFF19}"/>
    <cellStyle name="Comma 3 2 4 8 2" xfId="40181" xr:uid="{AC49E122-3019-4E79-81C9-0292E0862072}"/>
    <cellStyle name="Comma 3 2 4 9" xfId="50570" xr:uid="{B4516527-61F5-4E30-8283-BB6E98898664}"/>
    <cellStyle name="Comma 3 2 5" xfId="733" xr:uid="{120A7FAF-1271-442B-8610-3E2917663F97}"/>
    <cellStyle name="Comma 3 2 5 2" xfId="4436" xr:uid="{7F04E802-B5C2-41FC-A744-25F4284A8268}"/>
    <cellStyle name="Comma 3 2 5 2 2" xfId="18052" xr:uid="{950F4659-5E58-43C1-9CB0-8020D8A3F3A0}"/>
    <cellStyle name="Comma 3 2 5 2 2 2" xfId="40184" xr:uid="{198B4EA4-C1D6-4AFE-AE4C-2FF00AB2FE84}"/>
    <cellStyle name="Comma 3 2 5 2 3" xfId="18053" xr:uid="{A5A41615-2180-4187-BA94-6D6BE8D1698E}"/>
    <cellStyle name="Comma 3 2 5 2 3 2" xfId="40185" xr:uid="{30EB4EA0-80FC-4CD1-A458-B0E1C8F8D422}"/>
    <cellStyle name="Comma 3 2 5 2 4" xfId="18054" xr:uid="{903556A7-0378-41B5-9FE0-BB77E7D35CFB}"/>
    <cellStyle name="Comma 3 2 5 2 4 2" xfId="40186" xr:uid="{6A2CE936-9D7F-4214-B24F-F12234EB0CFC}"/>
    <cellStyle name="Comma 3 2 5 2 5" xfId="18055" xr:uid="{06AC7BA9-4AB8-487B-A38B-CB300395F12D}"/>
    <cellStyle name="Comma 3 2 5 2 5 2" xfId="40187" xr:uid="{FA3B6F05-F630-4239-BE3C-17AEDDAE462B}"/>
    <cellStyle name="Comma 3 2 5 2 6" xfId="54523" xr:uid="{2974E3A1-ABDB-45EE-87EB-6CD44F82542C}"/>
    <cellStyle name="Comma 3 2 5 2 7" xfId="40183" xr:uid="{163544D7-6CCB-4666-A9D9-6C30CA29290F}"/>
    <cellStyle name="Comma 3 2 5 2 8" xfId="18051" xr:uid="{FB93CA13-C53D-4136-BF35-3C24C6D2DF8E}"/>
    <cellStyle name="Comma 3 2 5 3" xfId="2771" xr:uid="{A2B7AF39-36D8-402F-9B86-F18A584E467D}"/>
    <cellStyle name="Comma 3 2 5 3 2" xfId="18057" xr:uid="{B0BEA4BB-076C-4CA1-B251-FFBB00413898}"/>
    <cellStyle name="Comma 3 2 5 3 2 2" xfId="40189" xr:uid="{8A8F8F99-986A-44EA-ABC8-259F503DF247}"/>
    <cellStyle name="Comma 3 2 5 3 3" xfId="18058" xr:uid="{1BF7193B-AA33-44A7-9E74-0763ECC3313B}"/>
    <cellStyle name="Comma 3 2 5 3 3 2" xfId="40190" xr:uid="{1E4980E1-2D73-46B5-8733-865E46B07C85}"/>
    <cellStyle name="Comma 3 2 5 3 4" xfId="18059" xr:uid="{6EC35011-9849-40C2-9055-701D61431F9F}"/>
    <cellStyle name="Comma 3 2 5 3 4 2" xfId="40191" xr:uid="{40997BF6-E1D8-451A-9FFF-DD05742A7FC4}"/>
    <cellStyle name="Comma 3 2 5 3 5" xfId="52858" xr:uid="{7F8336A4-1EF3-4619-B3F7-472C29D14472}"/>
    <cellStyle name="Comma 3 2 5 3 6" xfId="40188" xr:uid="{FF2FFEF4-1CAD-4F3D-80A5-DE53DDBE34ED}"/>
    <cellStyle name="Comma 3 2 5 3 7" xfId="18056" xr:uid="{CB465074-ED6A-49FE-B7C4-41F9D2504B59}"/>
    <cellStyle name="Comma 3 2 5 4" xfId="18060" xr:uid="{90AE417D-B3B4-4D76-820C-BE648E96E444}"/>
    <cellStyle name="Comma 3 2 5 4 2" xfId="40192" xr:uid="{CF76BF30-7226-4BD9-8BD9-891B3EE27FB4}"/>
    <cellStyle name="Comma 3 2 5 5" xfId="18061" xr:uid="{6B962F4E-309F-4A64-A345-2DA566C34A49}"/>
    <cellStyle name="Comma 3 2 5 5 2" xfId="40193" xr:uid="{C495B791-4554-4280-B57C-444ED8926FE4}"/>
    <cellStyle name="Comma 3 2 5 6" xfId="50825" xr:uid="{6C60242D-7A56-4F0A-9AE4-E59519F484B6}"/>
    <cellStyle name="Comma 3 2 5 7" xfId="40182" xr:uid="{51F01170-B242-42CC-AB0C-A01B2D8BE29B}"/>
    <cellStyle name="Comma 3 2 5 8" xfId="18050" xr:uid="{D603E7CD-0713-4AF7-875D-282926038C68}"/>
    <cellStyle name="Comma 3 2 6" xfId="1228" xr:uid="{71B67140-D393-420D-8922-252CC7F8D1B7}"/>
    <cellStyle name="Comma 3 2 6 2" xfId="4935" xr:uid="{9A8A494D-78BC-45A1-B14B-0F7D5C622ABC}"/>
    <cellStyle name="Comma 3 2 6 2 2" xfId="18064" xr:uid="{D86CB9C3-496D-4E58-A83D-C77D666752BF}"/>
    <cellStyle name="Comma 3 2 6 2 2 2" xfId="40196" xr:uid="{7A93DAB6-01F2-44FA-94D9-18855A30F955}"/>
    <cellStyle name="Comma 3 2 6 2 3" xfId="18065" xr:uid="{D40FAA7C-D69E-4110-A386-A1B39F311C61}"/>
    <cellStyle name="Comma 3 2 6 2 3 2" xfId="40197" xr:uid="{529BF7DE-DAF9-488F-BC97-A2EF818B6A21}"/>
    <cellStyle name="Comma 3 2 6 2 4" xfId="18066" xr:uid="{4A863585-22C6-4C47-8901-660CF540FA4A}"/>
    <cellStyle name="Comma 3 2 6 2 4 2" xfId="40198" xr:uid="{B365F12D-5DC7-407B-8B6B-C4F9F8D39F2E}"/>
    <cellStyle name="Comma 3 2 6 2 5" xfId="18067" xr:uid="{687A4E5E-7D78-4AC0-93D5-BD9585E081B5}"/>
    <cellStyle name="Comma 3 2 6 2 5 2" xfId="40199" xr:uid="{87C9AF79-5066-408B-8FF4-9FDE2791CA94}"/>
    <cellStyle name="Comma 3 2 6 2 6" xfId="55022" xr:uid="{8F3FDC7E-88B9-47F9-BBD9-754BEFB6FE8E}"/>
    <cellStyle name="Comma 3 2 6 2 7" xfId="40195" xr:uid="{F89B9972-4186-4C52-8636-C175FDD90E80}"/>
    <cellStyle name="Comma 3 2 6 2 8" xfId="18063" xr:uid="{A4C8A16D-F200-4EEA-A072-D13A9B074539}"/>
    <cellStyle name="Comma 3 2 6 3" xfId="2267" xr:uid="{A0050836-43EF-407E-828E-4CD5A9450FB7}"/>
    <cellStyle name="Comma 3 2 6 3 2" xfId="18069" xr:uid="{C3792FDF-A175-452C-965E-DF39E75B83F3}"/>
    <cellStyle name="Comma 3 2 6 3 2 2" xfId="40201" xr:uid="{655F25DC-F8F2-4501-B62D-0A8FD681E873}"/>
    <cellStyle name="Comma 3 2 6 3 3" xfId="18070" xr:uid="{7BA01475-F6CC-45D4-B6C3-952B9C531E8F}"/>
    <cellStyle name="Comma 3 2 6 3 3 2" xfId="40202" xr:uid="{2629EA5C-D538-4E43-800D-CFA3AACD26D1}"/>
    <cellStyle name="Comma 3 2 6 3 4" xfId="18071" xr:uid="{DE001383-B876-449A-9543-1D2EF82099E3}"/>
    <cellStyle name="Comma 3 2 6 3 4 2" xfId="40203" xr:uid="{E425CF3D-22E9-41BA-BC93-DE7931410BAC}"/>
    <cellStyle name="Comma 3 2 6 3 5" xfId="52355" xr:uid="{100E66F9-CDC3-4157-BB93-7513E94E90DE}"/>
    <cellStyle name="Comma 3 2 6 3 6" xfId="40200" xr:uid="{82CB4E87-4BCE-42F7-8B37-7F5DCDD96A75}"/>
    <cellStyle name="Comma 3 2 6 3 7" xfId="18068" xr:uid="{EE20B18A-73FC-4E1F-AFFE-8C5581823B17}"/>
    <cellStyle name="Comma 3 2 6 4" xfId="18072" xr:uid="{53BC6ACB-FB29-4CE3-B684-9342710A8160}"/>
    <cellStyle name="Comma 3 2 6 4 2" xfId="40204" xr:uid="{3B301B1A-6F19-45D2-8477-3BAFDD9DFECB}"/>
    <cellStyle name="Comma 3 2 6 5" xfId="18073" xr:uid="{61F2A56F-A6CA-4EE9-851F-D719833FCF14}"/>
    <cellStyle name="Comma 3 2 6 5 2" xfId="40205" xr:uid="{1F7A5214-844C-42A1-9ED8-C48655018509}"/>
    <cellStyle name="Comma 3 2 6 6" xfId="51320" xr:uid="{A7BB57E8-6F66-4C26-8BC0-EB8E0D957F4C}"/>
    <cellStyle name="Comma 3 2 6 7" xfId="40194" xr:uid="{950D4ACE-6A3F-4348-983A-E2B67EB89FA5}"/>
    <cellStyle name="Comma 3 2 6 8" xfId="18062" xr:uid="{6EEEADE7-2157-4E3F-A6E0-07A8BBB10AAB}"/>
    <cellStyle name="Comma 3 2 7" xfId="3265" xr:uid="{EC8E4BCA-3084-4D44-9AB5-B2A505483A76}"/>
    <cellStyle name="Comma 3 2 7 2" xfId="5302" xr:uid="{5728D7B6-3811-4B25-A013-D7517D107953}"/>
    <cellStyle name="Comma 3 2 7 2 2" xfId="18076" xr:uid="{060BB395-8370-40E2-B8FF-E48E5C8CDC0E}"/>
    <cellStyle name="Comma 3 2 7 2 2 2" xfId="40208" xr:uid="{E6C5CA66-F2F5-436E-8891-E837601C6335}"/>
    <cellStyle name="Comma 3 2 7 2 3" xfId="18077" xr:uid="{50AF29C1-F4D0-451F-96C0-06C76031B5DC}"/>
    <cellStyle name="Comma 3 2 7 2 3 2" xfId="40209" xr:uid="{BA3708F5-4D9B-4FF9-A7A4-01AE1E193CA7}"/>
    <cellStyle name="Comma 3 2 7 2 4" xfId="18078" xr:uid="{4EBE5740-5355-46FD-9B25-1D8013205BA5}"/>
    <cellStyle name="Comma 3 2 7 2 4 2" xfId="40210" xr:uid="{25C22EE7-3E97-42FD-B629-1CD0D86E787E}"/>
    <cellStyle name="Comma 3 2 7 2 5" xfId="18079" xr:uid="{93DE2CB4-3EEE-40C2-9245-67980266D3A1}"/>
    <cellStyle name="Comma 3 2 7 2 5 2" xfId="40211" xr:uid="{D5BF0FD4-6EDC-4BC9-B161-4F94E7327578}"/>
    <cellStyle name="Comma 3 2 7 2 6" xfId="55389" xr:uid="{2FBA93DD-FADD-44FB-8498-84D9B3FDAE3D}"/>
    <cellStyle name="Comma 3 2 7 2 7" xfId="40207" xr:uid="{3B24C0D9-FE20-4348-BC58-C2868B0DDAE2}"/>
    <cellStyle name="Comma 3 2 7 2 8" xfId="18075" xr:uid="{03BA1713-DC27-461E-97DE-9257CF65BC24}"/>
    <cellStyle name="Comma 3 2 7 3" xfId="18080" xr:uid="{B91B760D-5D37-48A0-9DD2-109F3E82A491}"/>
    <cellStyle name="Comma 3 2 7 3 2" xfId="40212" xr:uid="{78481991-F9FD-4E8A-A4F7-7BA70EE21144}"/>
    <cellStyle name="Comma 3 2 7 4" xfId="18081" xr:uid="{40EB512F-533D-4D6E-B129-B496EC752432}"/>
    <cellStyle name="Comma 3 2 7 4 2" xfId="40213" xr:uid="{E7E298B7-9157-4DB2-A3F0-B562C7B4242F}"/>
    <cellStyle name="Comma 3 2 7 5" xfId="18082" xr:uid="{5E85C832-6FC2-454D-BFA4-BDB55037A358}"/>
    <cellStyle name="Comma 3 2 7 5 2" xfId="40214" xr:uid="{AE035221-5376-4427-988F-A0F088964FA5}"/>
    <cellStyle name="Comma 3 2 7 6" xfId="18083" xr:uid="{6B31A947-3D9C-4DA9-B98F-6259BCECC21C}"/>
    <cellStyle name="Comma 3 2 7 6 2" xfId="40215" xr:uid="{0CD3D89E-7EC4-4104-BF89-E1D2D4CE6202}"/>
    <cellStyle name="Comma 3 2 7 7" xfId="53352" xr:uid="{BC6951B2-3080-4194-A5E5-A8AD0FF8720F}"/>
    <cellStyle name="Comma 3 2 7 8" xfId="40206" xr:uid="{DCB68147-B2EE-4782-BD91-5B7726C387D2}"/>
    <cellStyle name="Comma 3 2 7 9" xfId="18074" xr:uid="{7B27713F-7A21-4893-9AEE-7D1E601ACAAC}"/>
    <cellStyle name="Comma 3 2 8" xfId="3823" xr:uid="{92967089-F191-40FB-A7AF-064D9D8B0EED}"/>
    <cellStyle name="Comma 3 2 8 2" xfId="18085" xr:uid="{921ED04F-F616-4B33-B2F2-533C2A309FEF}"/>
    <cellStyle name="Comma 3 2 8 2 2" xfId="40217" xr:uid="{4DC635B1-E754-40B2-ACB0-751236C37233}"/>
    <cellStyle name="Comma 3 2 8 3" xfId="18086" xr:uid="{AE660E25-B2FE-4711-A5BB-2B9C723B4554}"/>
    <cellStyle name="Comma 3 2 8 3 2" xfId="40218" xr:uid="{4A9128B1-5D46-46BB-8B5D-76EEF3DFDAC0}"/>
    <cellStyle name="Comma 3 2 8 4" xfId="18087" xr:uid="{FAC3CD67-7B37-448F-9DB9-3779A320377C}"/>
    <cellStyle name="Comma 3 2 8 4 2" xfId="40219" xr:uid="{126CC223-BAEF-4899-A784-C163398A0D38}"/>
    <cellStyle name="Comma 3 2 8 5" xfId="18088" xr:uid="{E0054649-0C34-4476-ABD6-9CE48594250D}"/>
    <cellStyle name="Comma 3 2 8 5 2" xfId="40220" xr:uid="{E0F810A3-174D-4F74-9636-6EF87A2EF849}"/>
    <cellStyle name="Comma 3 2 8 6" xfId="53910" xr:uid="{FC476BEF-4603-44CD-9EDF-85023281935B}"/>
    <cellStyle name="Comma 3 2 8 7" xfId="40216" xr:uid="{17E37D3C-F32A-43A5-8DE8-4A9520EC2AD5}"/>
    <cellStyle name="Comma 3 2 8 8" xfId="18084" xr:uid="{7902F3B5-121E-4E5E-A4B4-0FDBA0CBDE1F}"/>
    <cellStyle name="Comma 3 2 9" xfId="1747" xr:uid="{ECF93756-9505-4A70-B378-417C252539EB}"/>
    <cellStyle name="Comma 3 2 9 2" xfId="18090" xr:uid="{DC21CF98-CCBD-497B-AEBF-C70EE8E4527E}"/>
    <cellStyle name="Comma 3 2 9 2 2" xfId="40222" xr:uid="{55142629-50FB-43D1-9C92-94381FED0BFD}"/>
    <cellStyle name="Comma 3 2 9 3" xfId="18091" xr:uid="{418B552F-377A-446E-8A34-8438074DB2A5}"/>
    <cellStyle name="Comma 3 2 9 3 2" xfId="40223" xr:uid="{EC54C53B-3323-4B6A-A4A6-CB34E46E7C3E}"/>
    <cellStyle name="Comma 3 2 9 4" xfId="18092" xr:uid="{C86AF3E1-F545-4804-B490-F8A013007867}"/>
    <cellStyle name="Comma 3 2 9 4 2" xfId="40224" xr:uid="{594C06E4-ED61-4133-A48A-D3A085692160}"/>
    <cellStyle name="Comma 3 2 9 5" xfId="51836" xr:uid="{38FD1F9C-CBD1-4815-8C0F-D29FB4E75BB2}"/>
    <cellStyle name="Comma 3 2 9 6" xfId="40221" xr:uid="{567DA06A-AC13-47BC-8446-326165C73C58}"/>
    <cellStyle name="Comma 3 2 9 7" xfId="18089" xr:uid="{101BF543-4DA7-497C-8D9D-BCFAC4E75138}"/>
    <cellStyle name="Comma 3 3" xfId="177" xr:uid="{4BA75E51-3760-484E-9BF8-8124F066D5DB}"/>
    <cellStyle name="Comma 3 3 10" xfId="18094" xr:uid="{9D9075B5-CDB6-4430-A8A1-95E430EC0ACA}"/>
    <cellStyle name="Comma 3 3 10 2" xfId="40226" xr:uid="{12F82A34-82F6-4675-A443-91F040EB5659}"/>
    <cellStyle name="Comma 3 3 11" xfId="50274" xr:uid="{CA872408-8FB5-4A68-B006-29CE1F78E832}"/>
    <cellStyle name="Comma 3 3 12" xfId="40225" xr:uid="{89D8F908-C45F-412F-8280-DBF54FAF6CCC}"/>
    <cellStyle name="Comma 3 3 13" xfId="18093" xr:uid="{69CA37F9-4B9E-447D-96CE-864EB8061DDA}"/>
    <cellStyle name="Comma 3 3 2" xfId="365" xr:uid="{AC10B5AC-1684-4C2F-BD17-FC0F2E780882}"/>
    <cellStyle name="Comma 3 3 2 10" xfId="50461" xr:uid="{F649375E-F77C-4E9A-A9BC-6189408B9FCD}"/>
    <cellStyle name="Comma 3 3 2 11" xfId="40227" xr:uid="{8DCA2059-3DE0-43AE-BB56-76DBC3930B99}"/>
    <cellStyle name="Comma 3 3 2 12" xfId="18095" xr:uid="{5C8B3B31-9896-4CA3-82FA-CC78E6C22D4C}"/>
    <cellStyle name="Comma 3 3 2 2" xfId="641" xr:uid="{25B8E0A2-5CA9-4E82-962A-F751B5D1BB3F}"/>
    <cellStyle name="Comma 3 3 2 2 10" xfId="40228" xr:uid="{F026C033-E9C4-4774-BFBA-A77E845A7F40}"/>
    <cellStyle name="Comma 3 3 2 2 11" xfId="18096" xr:uid="{776F56DD-59AB-41CD-ACB0-EA76F7D62695}"/>
    <cellStyle name="Comma 3 3 2 2 2" xfId="1146" xr:uid="{6E9D22A4-7525-4EFF-A1CB-9264B3A2335C}"/>
    <cellStyle name="Comma 3 3 2 2 2 2" xfId="4849" xr:uid="{7E244754-2700-4E60-A78D-FFD5C9A5767D}"/>
    <cellStyle name="Comma 3 3 2 2 2 2 2" xfId="18099" xr:uid="{D6151190-19C1-4650-BA25-45B2D870CBE2}"/>
    <cellStyle name="Comma 3 3 2 2 2 2 2 2" xfId="40231" xr:uid="{1A3E663E-1B58-4C32-8AD4-7C8CFD3848CC}"/>
    <cellStyle name="Comma 3 3 2 2 2 2 3" xfId="18100" xr:uid="{6B3191B2-F468-4FAE-A1AB-CA2D280939BC}"/>
    <cellStyle name="Comma 3 3 2 2 2 2 3 2" xfId="40232" xr:uid="{35C3704D-51EE-4B16-A2C2-28A6A719638F}"/>
    <cellStyle name="Comma 3 3 2 2 2 2 4" xfId="18101" xr:uid="{BD427B7E-F38A-46BC-8986-85E4E197FD4E}"/>
    <cellStyle name="Comma 3 3 2 2 2 2 4 2" xfId="40233" xr:uid="{E2A7D98D-7FC9-42C2-A6DD-7F2BF1B6A109}"/>
    <cellStyle name="Comma 3 3 2 2 2 2 5" xfId="18102" xr:uid="{1DE7F478-7760-4FCB-830A-27856FE1A14D}"/>
    <cellStyle name="Comma 3 3 2 2 2 2 5 2" xfId="40234" xr:uid="{6B02A9B1-A1B5-43C2-9E5B-DEE4A452D1FD}"/>
    <cellStyle name="Comma 3 3 2 2 2 2 6" xfId="54936" xr:uid="{987AFA6D-A82A-4750-AA0D-66EA3C0D6452}"/>
    <cellStyle name="Comma 3 3 2 2 2 2 7" xfId="40230" xr:uid="{30732F33-3700-4228-A8D6-9262B437D4B7}"/>
    <cellStyle name="Comma 3 3 2 2 2 2 8" xfId="18098" xr:uid="{389B57FB-BE48-4915-ACC6-11E35F5AC025}"/>
    <cellStyle name="Comma 3 3 2 2 2 3" xfId="3184" xr:uid="{9774572F-9406-48B9-AD22-A06BC3B1092C}"/>
    <cellStyle name="Comma 3 3 2 2 2 3 2" xfId="18104" xr:uid="{B75ED6B7-66DC-4E10-917D-E638C102F209}"/>
    <cellStyle name="Comma 3 3 2 2 2 3 2 2" xfId="40236" xr:uid="{01780AE9-ED5E-4C81-9ADD-80031D0B1ED2}"/>
    <cellStyle name="Comma 3 3 2 2 2 3 3" xfId="18105" xr:uid="{28A9C88F-1294-4656-A99D-DED8995F2DB7}"/>
    <cellStyle name="Comma 3 3 2 2 2 3 3 2" xfId="40237" xr:uid="{1DDEDF43-7764-4EDD-A133-4442227626E1}"/>
    <cellStyle name="Comma 3 3 2 2 2 3 4" xfId="18106" xr:uid="{6EB517CA-6A50-4DBB-A771-22640A306315}"/>
    <cellStyle name="Comma 3 3 2 2 2 3 4 2" xfId="40238" xr:uid="{535600CC-13AD-461C-96A5-496BF69CA0C7}"/>
    <cellStyle name="Comma 3 3 2 2 2 3 5" xfId="53271" xr:uid="{8ABF4C1E-B664-4B7E-84D1-758F28B5888C}"/>
    <cellStyle name="Comma 3 3 2 2 2 3 6" xfId="40235" xr:uid="{395F73F8-4AFE-4F90-A257-0DD838F9C3EF}"/>
    <cellStyle name="Comma 3 3 2 2 2 3 7" xfId="18103" xr:uid="{32593063-27CF-4FE6-BDD8-FDCDDFB25347}"/>
    <cellStyle name="Comma 3 3 2 2 2 4" xfId="18107" xr:uid="{A5F12B73-9D06-400E-9CE4-68EC89B893E9}"/>
    <cellStyle name="Comma 3 3 2 2 2 4 2" xfId="40239" xr:uid="{C1B50CAB-E2A9-42B8-8816-229348F72DB3}"/>
    <cellStyle name="Comma 3 3 2 2 2 5" xfId="18108" xr:uid="{B9CF8857-6D4B-44EF-837A-FC3D4C7371D0}"/>
    <cellStyle name="Comma 3 3 2 2 2 5 2" xfId="40240" xr:uid="{24FBE017-6B85-4BEF-A85C-C8D1F22B29B8}"/>
    <cellStyle name="Comma 3 3 2 2 2 6" xfId="51238" xr:uid="{77EA04E8-DA19-497B-91BE-AFBE82777541}"/>
    <cellStyle name="Comma 3 3 2 2 2 7" xfId="40229" xr:uid="{6AFA2C75-9FB7-4BD1-AA28-F60B50D67C06}"/>
    <cellStyle name="Comma 3 3 2 2 2 8" xfId="18097" xr:uid="{2358AB1F-5DD9-4AD9-99B4-9B74FADE232C}"/>
    <cellStyle name="Comma 3 3 2 2 3" xfId="1640" xr:uid="{80A81CAD-2A84-44E8-B5F7-2B16FE2746EE}"/>
    <cellStyle name="Comma 3 3 2 2 3 2" xfId="5246" xr:uid="{AEE4B81E-A1A1-4104-901B-6A7D4C6F49BD}"/>
    <cellStyle name="Comma 3 3 2 2 3 2 2" xfId="18111" xr:uid="{1ECB9E7B-24AD-4DF2-8845-38CD644D9CEF}"/>
    <cellStyle name="Comma 3 3 2 2 3 2 2 2" xfId="40243" xr:uid="{C6395268-B6AD-468E-A324-8B15A08A0824}"/>
    <cellStyle name="Comma 3 3 2 2 3 2 3" xfId="18112" xr:uid="{D479CCC3-982C-43B9-893E-6E71DD71D67E}"/>
    <cellStyle name="Comma 3 3 2 2 3 2 3 2" xfId="40244" xr:uid="{27232190-C746-44BB-9749-4F32AC5F70C9}"/>
    <cellStyle name="Comma 3 3 2 2 3 2 4" xfId="18113" xr:uid="{8B46ADD7-ADB1-4464-8467-E1DA36309C97}"/>
    <cellStyle name="Comma 3 3 2 2 3 2 4 2" xfId="40245" xr:uid="{B22BFEC0-F73A-4508-B853-066A237C2F70}"/>
    <cellStyle name="Comma 3 3 2 2 3 2 5" xfId="18114" xr:uid="{CBDD892B-F8C0-4CC3-8D2A-07E311E82CF7}"/>
    <cellStyle name="Comma 3 3 2 2 3 2 5 2" xfId="40246" xr:uid="{B05142D9-D630-446A-92C3-C1D140B38065}"/>
    <cellStyle name="Comma 3 3 2 2 3 2 6" xfId="55333" xr:uid="{CC9C3398-0BD5-4B3A-8DE3-34732AFE395B}"/>
    <cellStyle name="Comma 3 3 2 2 3 2 7" xfId="40242" xr:uid="{6A677D9D-1ADC-4867-9EC8-5FE3C47800F5}"/>
    <cellStyle name="Comma 3 3 2 2 3 2 8" xfId="18110" xr:uid="{C2246933-7C65-436B-AFA9-1318DF36097F}"/>
    <cellStyle name="Comma 3 3 2 2 3 3" xfId="2687" xr:uid="{9A39F03C-78D7-4506-9129-CF7C185EA9BE}"/>
    <cellStyle name="Comma 3 3 2 2 3 3 2" xfId="18116" xr:uid="{15D40604-35F5-4E3A-9BE9-C97B865A975A}"/>
    <cellStyle name="Comma 3 3 2 2 3 3 2 2" xfId="40248" xr:uid="{1C89FDE3-0A1B-44E8-8CFD-4B568DF7119B}"/>
    <cellStyle name="Comma 3 3 2 2 3 3 3" xfId="18117" xr:uid="{5D30EDF7-650E-4C86-8D16-6A68377EA95B}"/>
    <cellStyle name="Comma 3 3 2 2 3 3 3 2" xfId="40249" xr:uid="{53DC2719-FD9A-4EFC-96E0-5632E2309C4B}"/>
    <cellStyle name="Comma 3 3 2 2 3 3 4" xfId="18118" xr:uid="{8F354C3A-D2A8-4D8F-90EB-576D366F3356}"/>
    <cellStyle name="Comma 3 3 2 2 3 3 4 2" xfId="40250" xr:uid="{947CC085-0BF0-4366-9326-F0CD0DA3FF27}"/>
    <cellStyle name="Comma 3 3 2 2 3 3 5" xfId="52775" xr:uid="{B4A82161-9B71-40CD-A19E-E9D2E10F1586}"/>
    <cellStyle name="Comma 3 3 2 2 3 3 6" xfId="40247" xr:uid="{3CD2E5F8-C863-40AB-8CCC-85F2734FC3D6}"/>
    <cellStyle name="Comma 3 3 2 2 3 3 7" xfId="18115" xr:uid="{AEFD8764-8735-436D-BE5A-67C4727C53F5}"/>
    <cellStyle name="Comma 3 3 2 2 3 4" xfId="18119" xr:uid="{3A0DECFB-0FBF-484A-BFC9-0AB5A82109C2}"/>
    <cellStyle name="Comma 3 3 2 2 3 4 2" xfId="40251" xr:uid="{CF7C6B4B-1112-4410-999D-17AA0CCC708A}"/>
    <cellStyle name="Comma 3 3 2 2 3 5" xfId="18120" xr:uid="{832EAF49-1991-467A-A704-01B24AA24333}"/>
    <cellStyle name="Comma 3 3 2 2 3 5 2" xfId="40252" xr:uid="{8154D1A5-4D1D-4F89-A111-4D1AE1D677A5}"/>
    <cellStyle name="Comma 3 3 2 2 3 6" xfId="51732" xr:uid="{8C8A0744-56D9-45E3-8776-82BAEDD09672}"/>
    <cellStyle name="Comma 3 3 2 2 3 7" xfId="40241" xr:uid="{056A5E12-4F63-4476-8429-0A2CDA21D862}"/>
    <cellStyle name="Comma 3 3 2 2 3 8" xfId="18109" xr:uid="{C4BDE85C-0D4C-40CB-A83B-CFFF330974CE}"/>
    <cellStyle name="Comma 3 3 2 2 4" xfId="3679" xr:uid="{0CB47CB7-48BB-4294-9F08-F0A8FF5ADBD8}"/>
    <cellStyle name="Comma 3 3 2 2 4 2" xfId="5614" xr:uid="{2FD760E7-96C7-4807-9513-6880DCE49B0E}"/>
    <cellStyle name="Comma 3 3 2 2 4 2 2" xfId="18123" xr:uid="{042AE03C-270A-457B-8E29-D2709CAF6D39}"/>
    <cellStyle name="Comma 3 3 2 2 4 2 2 2" xfId="40255" xr:uid="{798EE6C7-9E14-4118-BFD9-F6F79B14CDF1}"/>
    <cellStyle name="Comma 3 3 2 2 4 2 3" xfId="18124" xr:uid="{1AE7DDD5-0257-4473-A7A5-D7C25CEE3277}"/>
    <cellStyle name="Comma 3 3 2 2 4 2 3 2" xfId="40256" xr:uid="{9C932E87-E5A7-4BDC-80B2-6477FAAFC621}"/>
    <cellStyle name="Comma 3 3 2 2 4 2 4" xfId="18125" xr:uid="{0079653E-EE55-47C6-A17B-511B9E1254DE}"/>
    <cellStyle name="Comma 3 3 2 2 4 2 4 2" xfId="40257" xr:uid="{545BAD11-A1A3-4226-B19D-7B1F0E30BE1D}"/>
    <cellStyle name="Comma 3 3 2 2 4 2 5" xfId="18126" xr:uid="{995F6A7A-CAB7-4D9F-AB94-6049DE7C6E89}"/>
    <cellStyle name="Comma 3 3 2 2 4 2 5 2" xfId="40258" xr:uid="{7393C8ED-810D-403E-A290-25BBF1B8532E}"/>
    <cellStyle name="Comma 3 3 2 2 4 2 6" xfId="55701" xr:uid="{79A555DE-D575-4845-A80F-6B5F98AF46EC}"/>
    <cellStyle name="Comma 3 3 2 2 4 2 7" xfId="40254" xr:uid="{154939D9-4240-47CD-BB88-1BD7DB7D7342}"/>
    <cellStyle name="Comma 3 3 2 2 4 2 8" xfId="18122" xr:uid="{E1EA695C-3BC5-4E5F-9A77-DE99DB376AD9}"/>
    <cellStyle name="Comma 3 3 2 2 4 3" xfId="18127" xr:uid="{727F20AD-9925-4DD8-A642-20352E808B9E}"/>
    <cellStyle name="Comma 3 3 2 2 4 3 2" xfId="40259" xr:uid="{B5E49B35-4A45-40CB-A7D4-65F91553D59C}"/>
    <cellStyle name="Comma 3 3 2 2 4 4" xfId="18128" xr:uid="{7AF8DE01-7536-4176-9E72-E4CFEE9DA4CF}"/>
    <cellStyle name="Comma 3 3 2 2 4 4 2" xfId="40260" xr:uid="{DBF8AB5C-B316-40D3-AE32-A7AFE7AE140E}"/>
    <cellStyle name="Comma 3 3 2 2 4 5" xfId="18129" xr:uid="{9D2C3B9C-A910-476A-982F-B152E348EA35}"/>
    <cellStyle name="Comma 3 3 2 2 4 5 2" xfId="40261" xr:uid="{E7ABBC5F-E045-47F3-98C9-7F7972879070}"/>
    <cellStyle name="Comma 3 3 2 2 4 6" xfId="18130" xr:uid="{24E0905B-2569-43B7-9677-570D07A70789}"/>
    <cellStyle name="Comma 3 3 2 2 4 6 2" xfId="40262" xr:uid="{B05E9558-BEBE-4C2C-B01D-6811B133E8E0}"/>
    <cellStyle name="Comma 3 3 2 2 4 7" xfId="53766" xr:uid="{53A2053E-9DA7-48FF-9FF9-76982496E45B}"/>
    <cellStyle name="Comma 3 3 2 2 4 8" xfId="40253" xr:uid="{FA76E0F0-104B-4AEF-9F92-380027761293}"/>
    <cellStyle name="Comma 3 3 2 2 4 9" xfId="18121" xr:uid="{1E409735-6B0A-4867-B541-0861AA30FFDA}"/>
    <cellStyle name="Comma 3 3 2 2 5" xfId="4352" xr:uid="{AAADAE2E-8B19-4270-878B-92040FDD5434}"/>
    <cellStyle name="Comma 3 3 2 2 5 2" xfId="18132" xr:uid="{FF26A336-CD60-4D17-A8F9-7EF1EEC59039}"/>
    <cellStyle name="Comma 3 3 2 2 5 2 2" xfId="40264" xr:uid="{4B4E8A3A-E4F2-46DF-B20A-3C485C8BE9AF}"/>
    <cellStyle name="Comma 3 3 2 2 5 3" xfId="18133" xr:uid="{D3EA4A42-EA56-49E3-81BA-BCCC7C9B22BD}"/>
    <cellStyle name="Comma 3 3 2 2 5 3 2" xfId="40265" xr:uid="{B3522F46-428F-4EA9-A3D3-E8536A410D11}"/>
    <cellStyle name="Comma 3 3 2 2 5 4" xfId="18134" xr:uid="{224D8BF4-A2D3-45CA-9117-B68EE022D7BC}"/>
    <cellStyle name="Comma 3 3 2 2 5 4 2" xfId="40266" xr:uid="{0650A57F-5EA8-477C-9F06-ED34BE0B5139}"/>
    <cellStyle name="Comma 3 3 2 2 5 5" xfId="18135" xr:uid="{3E556ACC-4A4F-4E47-9D48-D70C25FF8D7E}"/>
    <cellStyle name="Comma 3 3 2 2 5 5 2" xfId="40267" xr:uid="{4F078985-165C-407C-A6D4-688A39B9631E}"/>
    <cellStyle name="Comma 3 3 2 2 5 6" xfId="54439" xr:uid="{F9E1E7DA-F31F-43C1-B823-E5F91E5D85DA}"/>
    <cellStyle name="Comma 3 3 2 2 5 7" xfId="40263" xr:uid="{DA8448ED-E944-412B-9159-168481340D6F}"/>
    <cellStyle name="Comma 3 3 2 2 5 8" xfId="18131" xr:uid="{D065F41D-C9E8-44D7-9A56-3FC4E8BCB387}"/>
    <cellStyle name="Comma 3 3 2 2 6" xfId="2166" xr:uid="{D7C6EBB2-BE91-4181-AAB2-E5C6882690C7}"/>
    <cellStyle name="Comma 3 3 2 2 6 2" xfId="18137" xr:uid="{A3E4B4B3-6D2C-4AB4-9B02-79D6E0432B51}"/>
    <cellStyle name="Comma 3 3 2 2 6 2 2" xfId="40269" xr:uid="{8E938097-DB28-4B00-988C-C20067AE13EE}"/>
    <cellStyle name="Comma 3 3 2 2 6 3" xfId="18138" xr:uid="{05FB3918-B1A9-4018-BBFE-545C85607F17}"/>
    <cellStyle name="Comma 3 3 2 2 6 3 2" xfId="40270" xr:uid="{8677916E-530A-4DB5-A0B7-9D4F8812C077}"/>
    <cellStyle name="Comma 3 3 2 2 6 4" xfId="18139" xr:uid="{27E8399D-ECA3-4AEF-8CFB-41F275148BE2}"/>
    <cellStyle name="Comma 3 3 2 2 6 4 2" xfId="40271" xr:uid="{11AD3FD6-B398-488D-B8DD-CD1DDA1058BD}"/>
    <cellStyle name="Comma 3 3 2 2 6 5" xfId="52255" xr:uid="{6D632D78-E8C1-4C48-B70A-CE2705EC93C2}"/>
    <cellStyle name="Comma 3 3 2 2 6 6" xfId="40268" xr:uid="{2B5A8ECE-FC37-4498-9147-3A7C19282D98}"/>
    <cellStyle name="Comma 3 3 2 2 6 7" xfId="18136" xr:uid="{1497ABD4-4F1E-4B3A-964A-78036604BC7B}"/>
    <cellStyle name="Comma 3 3 2 2 7" xfId="18140" xr:uid="{21A1F2E2-61B6-4AC9-B95C-6767B5E83AB1}"/>
    <cellStyle name="Comma 3 3 2 2 7 2" xfId="40272" xr:uid="{27C3425A-D3E9-4D77-80A7-8664D5ED5368}"/>
    <cellStyle name="Comma 3 3 2 2 8" xfId="18141" xr:uid="{49ADCEA4-963F-4996-8C78-1D270B6A47DF}"/>
    <cellStyle name="Comma 3 3 2 2 8 2" xfId="40273" xr:uid="{A7C35253-CB5F-4DA5-ACAC-BA7BBEA51DCE}"/>
    <cellStyle name="Comma 3 3 2 2 9" xfId="50735" xr:uid="{5912F2E8-0BA6-4327-A36F-00505DB99ED9}"/>
    <cellStyle name="Comma 3 3 2 3" xfId="898" xr:uid="{E491AB96-B34A-4975-A4F1-52F8EF2A5783}"/>
    <cellStyle name="Comma 3 3 2 3 2" xfId="4601" xr:uid="{22607861-D812-477E-BD7E-AC2BA1779E19}"/>
    <cellStyle name="Comma 3 3 2 3 2 2" xfId="18144" xr:uid="{77D93A5A-9C2A-4CB8-A8E3-5EBF092655B0}"/>
    <cellStyle name="Comma 3 3 2 3 2 2 2" xfId="40276" xr:uid="{4FA4BEAB-C629-4E7B-B419-614DE171CA17}"/>
    <cellStyle name="Comma 3 3 2 3 2 3" xfId="18145" xr:uid="{577ACC45-A1AD-43E4-90F6-83722D9FE0F7}"/>
    <cellStyle name="Comma 3 3 2 3 2 3 2" xfId="40277" xr:uid="{675E299D-91A6-4A92-845D-2BD7765F614B}"/>
    <cellStyle name="Comma 3 3 2 3 2 4" xfId="18146" xr:uid="{515116A0-F29B-4630-AFE8-F56F228FC084}"/>
    <cellStyle name="Comma 3 3 2 3 2 4 2" xfId="40278" xr:uid="{344B1835-A9DD-43EE-A685-F9625A1F182D}"/>
    <cellStyle name="Comma 3 3 2 3 2 5" xfId="18147" xr:uid="{7BEE750C-C599-4813-BCF9-BC4B42B60515}"/>
    <cellStyle name="Comma 3 3 2 3 2 5 2" xfId="40279" xr:uid="{4A1CB9A4-4B1B-4B2D-86A3-2A356F523A2F}"/>
    <cellStyle name="Comma 3 3 2 3 2 6" xfId="54688" xr:uid="{D1A166A9-6914-4AAE-BFD9-E4A8A847CDEF}"/>
    <cellStyle name="Comma 3 3 2 3 2 7" xfId="40275" xr:uid="{14E57CF3-C5CA-4B6D-BF10-0FB1DFF6F282}"/>
    <cellStyle name="Comma 3 3 2 3 2 8" xfId="18143" xr:uid="{B34B0A97-DC6C-4FE5-8706-A10CA15173CD}"/>
    <cellStyle name="Comma 3 3 2 3 3" xfId="2936" xr:uid="{0F5D6909-1FF0-4C64-ACB0-C2D2A678EDF2}"/>
    <cellStyle name="Comma 3 3 2 3 3 2" xfId="18149" xr:uid="{A264FF1E-1E79-4DB1-AF30-6749A107925F}"/>
    <cellStyle name="Comma 3 3 2 3 3 2 2" xfId="40281" xr:uid="{BAE4DF7B-4BEF-4F48-AA1E-A8C06A6BEE42}"/>
    <cellStyle name="Comma 3 3 2 3 3 3" xfId="18150" xr:uid="{2C44A4F4-5400-4D3F-B109-1212E49AB367}"/>
    <cellStyle name="Comma 3 3 2 3 3 3 2" xfId="40282" xr:uid="{336078B8-340F-451E-B1FE-9F436C733194}"/>
    <cellStyle name="Comma 3 3 2 3 3 4" xfId="18151" xr:uid="{3AB4A016-64C1-405B-AF77-19B34E7C2619}"/>
    <cellStyle name="Comma 3 3 2 3 3 4 2" xfId="40283" xr:uid="{38456861-5159-425A-966A-34CC5DF9BC99}"/>
    <cellStyle name="Comma 3 3 2 3 3 5" xfId="53023" xr:uid="{2023A9DB-44BE-4B39-983E-14BBC2686B34}"/>
    <cellStyle name="Comma 3 3 2 3 3 6" xfId="40280" xr:uid="{7209AEA4-DB96-4C63-B7EE-2554068475DC}"/>
    <cellStyle name="Comma 3 3 2 3 3 7" xfId="18148" xr:uid="{B2B68651-51A2-43AE-A31A-C3FA08D7EA33}"/>
    <cellStyle name="Comma 3 3 2 3 4" xfId="18152" xr:uid="{D47BC5A8-61DF-4F4A-B360-F64860B11EA4}"/>
    <cellStyle name="Comma 3 3 2 3 4 2" xfId="40284" xr:uid="{F4E2379A-0FF8-4CC0-B19A-7BED98D6EFF5}"/>
    <cellStyle name="Comma 3 3 2 3 5" xfId="18153" xr:uid="{B2C3A4BA-C373-47D2-8A5B-333A1817F86C}"/>
    <cellStyle name="Comma 3 3 2 3 5 2" xfId="40285" xr:uid="{DFF312A5-3737-42E8-BCD1-24E867BA2F01}"/>
    <cellStyle name="Comma 3 3 2 3 6" xfId="50990" xr:uid="{46B9A96C-DC74-4C7E-AA01-F5CDB2ACBF83}"/>
    <cellStyle name="Comma 3 3 2 3 7" xfId="40274" xr:uid="{B3CA3421-A5CB-4C3C-9C25-C4D430223460}"/>
    <cellStyle name="Comma 3 3 2 3 8" xfId="18142" xr:uid="{82913613-7FB9-4547-A51E-5EF3331E82C3}"/>
    <cellStyle name="Comma 3 3 2 4" xfId="1393" xr:uid="{CA8772FA-451D-4140-B0D1-871A6701146C}"/>
    <cellStyle name="Comma 3 3 2 4 2" xfId="5063" xr:uid="{F3A0DB47-D67E-4553-81E5-0FB91AC94F80}"/>
    <cellStyle name="Comma 3 3 2 4 2 2" xfId="18156" xr:uid="{88E12297-904D-4A67-A15C-DFC60A826FC3}"/>
    <cellStyle name="Comma 3 3 2 4 2 2 2" xfId="40288" xr:uid="{E7B159D0-BF4B-4763-9B77-23D6E8CA4E36}"/>
    <cellStyle name="Comma 3 3 2 4 2 3" xfId="18157" xr:uid="{F4D69D14-FD98-492F-BD11-27076B1854A2}"/>
    <cellStyle name="Comma 3 3 2 4 2 3 2" xfId="40289" xr:uid="{16124BCC-7A0F-4C61-9ACB-80C190310F59}"/>
    <cellStyle name="Comma 3 3 2 4 2 4" xfId="18158" xr:uid="{885D0DC4-F7FF-4459-A372-A4B224C880C1}"/>
    <cellStyle name="Comma 3 3 2 4 2 4 2" xfId="40290" xr:uid="{AAF42730-20BF-4B97-8864-12ABB83FCCB3}"/>
    <cellStyle name="Comma 3 3 2 4 2 5" xfId="18159" xr:uid="{989C1308-6022-4351-A353-A2064122AB5C}"/>
    <cellStyle name="Comma 3 3 2 4 2 5 2" xfId="40291" xr:uid="{A2744183-7E0F-44B5-98B1-28F9C29950F7}"/>
    <cellStyle name="Comma 3 3 2 4 2 6" xfId="55150" xr:uid="{1D3B0DEB-428C-4DBD-B621-3B881C57B9CE}"/>
    <cellStyle name="Comma 3 3 2 4 2 7" xfId="40287" xr:uid="{DF3661BA-28A9-4AA4-A988-A7664B3F4C28}"/>
    <cellStyle name="Comma 3 3 2 4 2 8" xfId="18155" xr:uid="{02CCD397-D31F-45D9-87A2-110DB714735A}"/>
    <cellStyle name="Comma 3 3 2 4 3" xfId="2439" xr:uid="{4763B017-CAC9-4E95-B3A1-24E53B1BD6E2}"/>
    <cellStyle name="Comma 3 3 2 4 3 2" xfId="18161" xr:uid="{93DB2B13-8587-465A-B70F-86EB4383F6FC}"/>
    <cellStyle name="Comma 3 3 2 4 3 2 2" xfId="40293" xr:uid="{580F5AE2-4091-4309-863C-2EBC5ED86A0D}"/>
    <cellStyle name="Comma 3 3 2 4 3 3" xfId="18162" xr:uid="{FA9382D6-4DEC-4987-AAE2-CE24AB5DCE8C}"/>
    <cellStyle name="Comma 3 3 2 4 3 3 2" xfId="40294" xr:uid="{16F4652E-C65F-409C-A076-0401F5060B3E}"/>
    <cellStyle name="Comma 3 3 2 4 3 4" xfId="18163" xr:uid="{DA53479C-E2D8-40DF-81E5-9CA9B36EDEFA}"/>
    <cellStyle name="Comma 3 3 2 4 3 4 2" xfId="40295" xr:uid="{DC7C26F0-E6CF-4B65-BD9F-645811FBE64C}"/>
    <cellStyle name="Comma 3 3 2 4 3 5" xfId="52527" xr:uid="{6A6B014B-2541-4773-AB31-E21B199CA7E6}"/>
    <cellStyle name="Comma 3 3 2 4 3 6" xfId="40292" xr:uid="{C5F4D117-4860-48D9-8B24-162B003A0802}"/>
    <cellStyle name="Comma 3 3 2 4 3 7" xfId="18160" xr:uid="{16521AF1-2227-4A5B-A094-62587D504A1F}"/>
    <cellStyle name="Comma 3 3 2 4 4" xfId="18164" xr:uid="{2D55EFF1-92B2-47E8-AEEF-19785FD72B4F}"/>
    <cellStyle name="Comma 3 3 2 4 4 2" xfId="40296" xr:uid="{A2C61AC7-2E94-45AA-801E-0A6B1E96487A}"/>
    <cellStyle name="Comma 3 3 2 4 5" xfId="18165" xr:uid="{BAC5A59C-9D4A-4DD5-8603-D8A0781EA9E5}"/>
    <cellStyle name="Comma 3 3 2 4 5 2" xfId="40297" xr:uid="{C4FBC2BA-1F24-4E83-8BC4-E5B1DF498034}"/>
    <cellStyle name="Comma 3 3 2 4 6" xfId="51485" xr:uid="{CA8CEBBF-7442-41AA-9D65-61D9835E8EFF}"/>
    <cellStyle name="Comma 3 3 2 4 7" xfId="40286" xr:uid="{301E668E-79EF-4823-B0F8-CB2D3484F301}"/>
    <cellStyle name="Comma 3 3 2 4 8" xfId="18154" xr:uid="{FC3D432E-688E-447F-B229-41D78A575C85}"/>
    <cellStyle name="Comma 3 3 2 5" xfId="3430" xr:uid="{E9EFEA92-5CB9-4E01-BA14-EDDFB468DC9E}"/>
    <cellStyle name="Comma 3 3 2 5 2" xfId="5430" xr:uid="{1547D7B4-4DBE-4254-992B-619879B6FE60}"/>
    <cellStyle name="Comma 3 3 2 5 2 2" xfId="18168" xr:uid="{1EA9FE64-54A5-440F-B864-614AA8BF298A}"/>
    <cellStyle name="Comma 3 3 2 5 2 2 2" xfId="40300" xr:uid="{0C1BDBD5-9E2A-4085-8D52-FF50FD13E7FF}"/>
    <cellStyle name="Comma 3 3 2 5 2 3" xfId="18169" xr:uid="{DDE35A36-94DF-4246-921E-2E18E730FDE5}"/>
    <cellStyle name="Comma 3 3 2 5 2 3 2" xfId="40301" xr:uid="{02D7FF4F-8F6E-47D9-9AA7-4A80B720FDFA}"/>
    <cellStyle name="Comma 3 3 2 5 2 4" xfId="18170" xr:uid="{B191D8E9-5D34-4E44-9497-B5AC7EBC99BF}"/>
    <cellStyle name="Comma 3 3 2 5 2 4 2" xfId="40302" xr:uid="{FE2A8312-A8DE-450B-9CC8-411C02118327}"/>
    <cellStyle name="Comma 3 3 2 5 2 5" xfId="18171" xr:uid="{D2BA8510-B8F8-44E8-999C-5AD73355DA7E}"/>
    <cellStyle name="Comma 3 3 2 5 2 5 2" xfId="40303" xr:uid="{5D08ED68-C525-43E0-9A9F-07B8A5073750}"/>
    <cellStyle name="Comma 3 3 2 5 2 6" xfId="55517" xr:uid="{5F2DFB1E-FA37-43EB-8045-23CEA7DB2D58}"/>
    <cellStyle name="Comma 3 3 2 5 2 7" xfId="40299" xr:uid="{8806E9B0-FA60-48E1-AD12-3C033CD4D610}"/>
    <cellStyle name="Comma 3 3 2 5 2 8" xfId="18167" xr:uid="{BF5943DE-A921-47A4-863E-E09CA0DA3D21}"/>
    <cellStyle name="Comma 3 3 2 5 3" xfId="18172" xr:uid="{753DB3FA-D5F5-48A1-A191-8E5FCF4CCFEE}"/>
    <cellStyle name="Comma 3 3 2 5 3 2" xfId="40304" xr:uid="{CA1ED854-43E4-49D2-B5DF-55207AC67391}"/>
    <cellStyle name="Comma 3 3 2 5 4" xfId="18173" xr:uid="{6C9E5281-7C6F-4A92-8B75-275506C60340}"/>
    <cellStyle name="Comma 3 3 2 5 4 2" xfId="40305" xr:uid="{7ECEA011-C410-484E-82CB-2BC03AE9BAF8}"/>
    <cellStyle name="Comma 3 3 2 5 5" xfId="18174" xr:uid="{910F62A2-ECAC-4357-A72A-18A23E224019}"/>
    <cellStyle name="Comma 3 3 2 5 5 2" xfId="40306" xr:uid="{3DF29562-5223-4308-A1CE-AFF03C07B993}"/>
    <cellStyle name="Comma 3 3 2 5 6" xfId="18175" xr:uid="{819385C8-EF09-48CD-9F21-3075401BE68D}"/>
    <cellStyle name="Comma 3 3 2 5 6 2" xfId="40307" xr:uid="{83FEAEBC-B297-462D-900A-A88ABC8E6F74}"/>
    <cellStyle name="Comma 3 3 2 5 7" xfId="53517" xr:uid="{E87D64D6-FDDC-4C80-A07F-5AB7CE390BCB}"/>
    <cellStyle name="Comma 3 3 2 5 8" xfId="40298" xr:uid="{E4454C73-A2A9-4B8F-B78D-63DD450B9240}"/>
    <cellStyle name="Comma 3 3 2 5 9" xfId="18166" xr:uid="{621F8EC8-929A-43F0-9727-4F0AFB24E1F7}"/>
    <cellStyle name="Comma 3 3 2 6" xfId="4079" xr:uid="{C149C977-0BD0-41A7-8FBA-F0BB1CE74A05}"/>
    <cellStyle name="Comma 3 3 2 6 2" xfId="18177" xr:uid="{8F5ABE7C-8448-47EA-B295-B85351F22DC9}"/>
    <cellStyle name="Comma 3 3 2 6 2 2" xfId="40309" xr:uid="{47C5C7AF-741C-46FF-B9B8-F108AC9BE701}"/>
    <cellStyle name="Comma 3 3 2 6 3" xfId="18178" xr:uid="{C0782B23-C259-46D2-97BA-CC9A11885623}"/>
    <cellStyle name="Comma 3 3 2 6 3 2" xfId="40310" xr:uid="{8129F320-6A26-4598-A018-C3875A8196C0}"/>
    <cellStyle name="Comma 3 3 2 6 4" xfId="18179" xr:uid="{946D59DD-17DD-43C5-B3CD-8BFA0FEE50B4}"/>
    <cellStyle name="Comma 3 3 2 6 4 2" xfId="40311" xr:uid="{5164F292-2272-440F-B7AB-D2F934E8E599}"/>
    <cellStyle name="Comma 3 3 2 6 5" xfId="18180" xr:uid="{25BF0FFF-CF33-4E46-960C-BC2F945FF736}"/>
    <cellStyle name="Comma 3 3 2 6 5 2" xfId="40312" xr:uid="{8F710380-2CD8-49A1-AAA1-1AA6B9749C91}"/>
    <cellStyle name="Comma 3 3 2 6 6" xfId="54166" xr:uid="{D7DFF30F-E05A-4B51-89FA-EB48560495ED}"/>
    <cellStyle name="Comma 3 3 2 6 7" xfId="40308" xr:uid="{EE1F165D-3A93-49EC-950B-642ACCF84274}"/>
    <cellStyle name="Comma 3 3 2 6 8" xfId="18176" xr:uid="{C5C9B38F-8275-4990-8BB1-6DD278657E6C}"/>
    <cellStyle name="Comma 3 3 2 7" xfId="1919" xr:uid="{6D85CA35-16F7-4979-9102-4EAD7CFA3034}"/>
    <cellStyle name="Comma 3 3 2 7 2" xfId="18182" xr:uid="{F483F815-DF79-4343-AAED-EFB58BA6719A}"/>
    <cellStyle name="Comma 3 3 2 7 2 2" xfId="40314" xr:uid="{ADE71688-4B82-491C-B5AB-C907BD9797FC}"/>
    <cellStyle name="Comma 3 3 2 7 3" xfId="18183" xr:uid="{22B7A71A-CEEB-42C8-846B-8C4D5D3FE23D}"/>
    <cellStyle name="Comma 3 3 2 7 3 2" xfId="40315" xr:uid="{18CD1222-112E-4F1D-8D2A-A4461D8FE00E}"/>
    <cellStyle name="Comma 3 3 2 7 4" xfId="18184" xr:uid="{5BAA7B56-8D41-4A27-BDCA-1D2D660265EE}"/>
    <cellStyle name="Comma 3 3 2 7 4 2" xfId="40316" xr:uid="{36FB1280-6B60-4660-9A74-EFAD2759B630}"/>
    <cellStyle name="Comma 3 3 2 7 5" xfId="52008" xr:uid="{9BD676D9-D9D3-4EBC-9AEA-AC82EDB3B147}"/>
    <cellStyle name="Comma 3 3 2 7 6" xfId="40313" xr:uid="{B750C922-B6B5-4724-B065-0AF50A71A219}"/>
    <cellStyle name="Comma 3 3 2 7 7" xfId="18181" xr:uid="{D3A98B6E-4DA6-444F-A8AA-2C76E9584383}"/>
    <cellStyle name="Comma 3 3 2 8" xfId="18185" xr:uid="{E54FD31C-4D4F-430A-BCCF-B236A609D619}"/>
    <cellStyle name="Comma 3 3 2 8 2" xfId="40317" xr:uid="{C3DF8DCA-7DF9-4E2C-A47F-113163FC722C}"/>
    <cellStyle name="Comma 3 3 2 9" xfId="18186" xr:uid="{F6F7FE8C-E690-4646-9D45-052E127EDE69}"/>
    <cellStyle name="Comma 3 3 2 9 2" xfId="40318" xr:uid="{DB2A5965-4C3B-45CF-A86E-50D98B180534}"/>
    <cellStyle name="Comma 3 3 3" xfId="518" xr:uid="{4A26C5E1-4AD2-458A-AD10-573E902D254B}"/>
    <cellStyle name="Comma 3 3 3 10" xfId="40319" xr:uid="{2F45A43F-21EC-457D-B4BA-0BA900F2132F}"/>
    <cellStyle name="Comma 3 3 3 11" xfId="18187" xr:uid="{E3850963-A970-41C6-92FE-58E54C8EF195}"/>
    <cellStyle name="Comma 3 3 3 2" xfId="1023" xr:uid="{5C0289F8-8A50-4508-9F54-EAC12C8C16DC}"/>
    <cellStyle name="Comma 3 3 3 2 2" xfId="4726" xr:uid="{505E34DF-8B8D-472F-AD3E-1AF445A66464}"/>
    <cellStyle name="Comma 3 3 3 2 2 2" xfId="18190" xr:uid="{42E34D0A-0EDE-4C7A-A236-A84B0ABB7E82}"/>
    <cellStyle name="Comma 3 3 3 2 2 2 2" xfId="40322" xr:uid="{469C1EED-A781-4A53-9E41-816DEE2284C9}"/>
    <cellStyle name="Comma 3 3 3 2 2 3" xfId="18191" xr:uid="{4B3DF1C1-A586-4CE6-AD5D-A3B1A939BB73}"/>
    <cellStyle name="Comma 3 3 3 2 2 3 2" xfId="40323" xr:uid="{C2389FFD-057F-436C-9201-24AB73D3083D}"/>
    <cellStyle name="Comma 3 3 3 2 2 4" xfId="18192" xr:uid="{E4A23C80-DF5C-420D-93A7-436E4E737E4A}"/>
    <cellStyle name="Comma 3 3 3 2 2 4 2" xfId="40324" xr:uid="{3E8B89F8-0BF9-43C1-9DF5-DEE7B0CC50D1}"/>
    <cellStyle name="Comma 3 3 3 2 2 5" xfId="18193" xr:uid="{048B5F03-4D7F-4595-BCDD-BFA4B7E454F7}"/>
    <cellStyle name="Comma 3 3 3 2 2 5 2" xfId="40325" xr:uid="{73B22B19-D488-447F-BC11-0A6795731151}"/>
    <cellStyle name="Comma 3 3 3 2 2 6" xfId="54813" xr:uid="{F24E886B-4768-402A-83DA-012E07417F8B}"/>
    <cellStyle name="Comma 3 3 3 2 2 7" xfId="40321" xr:uid="{784CADA0-CB9A-42FC-96B8-2299856F6703}"/>
    <cellStyle name="Comma 3 3 3 2 2 8" xfId="18189" xr:uid="{0942EDF7-9C69-44DD-B194-4F179B7306FD}"/>
    <cellStyle name="Comma 3 3 3 2 3" xfId="3061" xr:uid="{7398E20D-5B53-4091-BF18-2FB8FB7BC186}"/>
    <cellStyle name="Comma 3 3 3 2 3 2" xfId="18195" xr:uid="{559BDA91-4196-47D0-984E-C5B10D96675C}"/>
    <cellStyle name="Comma 3 3 3 2 3 2 2" xfId="40327" xr:uid="{9BB1DC20-FE16-4024-BE64-BE8F2B85CA92}"/>
    <cellStyle name="Comma 3 3 3 2 3 3" xfId="18196" xr:uid="{56CBAC88-8BE8-4300-A4A3-69A67835F323}"/>
    <cellStyle name="Comma 3 3 3 2 3 3 2" xfId="40328" xr:uid="{1DA88823-D774-43E6-89B0-D6831B80738B}"/>
    <cellStyle name="Comma 3 3 3 2 3 4" xfId="18197" xr:uid="{AFCFCE6E-8A85-4054-8BAD-26AC7D7DA08C}"/>
    <cellStyle name="Comma 3 3 3 2 3 4 2" xfId="40329" xr:uid="{FEE5FBBE-10EA-4F3B-A23D-5D34CE8A1D98}"/>
    <cellStyle name="Comma 3 3 3 2 3 5" xfId="53148" xr:uid="{8B58C606-80BA-467B-96A9-5AF26755597A}"/>
    <cellStyle name="Comma 3 3 3 2 3 6" xfId="40326" xr:uid="{37B49727-60FA-4116-8396-55B478D0232C}"/>
    <cellStyle name="Comma 3 3 3 2 3 7" xfId="18194" xr:uid="{16D20924-8124-49E1-B991-268114D10336}"/>
    <cellStyle name="Comma 3 3 3 2 4" xfId="18198" xr:uid="{2A8190EC-1315-42E9-B9A6-212C9E1B5564}"/>
    <cellStyle name="Comma 3 3 3 2 4 2" xfId="40330" xr:uid="{350341E6-C4D2-45FB-B1E5-3AB3AA4829C8}"/>
    <cellStyle name="Comma 3 3 3 2 5" xfId="18199" xr:uid="{EECE8969-566E-488D-BEC3-B38224A278CA}"/>
    <cellStyle name="Comma 3 3 3 2 5 2" xfId="40331" xr:uid="{A6A66C92-79ED-49CE-B2C4-24A1EF5BEFDF}"/>
    <cellStyle name="Comma 3 3 3 2 6" xfId="51115" xr:uid="{F2C21655-A088-4727-A670-5C7A07705800}"/>
    <cellStyle name="Comma 3 3 3 2 7" xfId="40320" xr:uid="{7DDFC50F-5BE2-4B18-BB42-8F13C3281E61}"/>
    <cellStyle name="Comma 3 3 3 2 8" xfId="18188" xr:uid="{82D72141-6F0E-4761-B26F-8B3BE4DA50D1}"/>
    <cellStyle name="Comma 3 3 3 3" xfId="1517" xr:uid="{45DBF51C-04F6-4983-92A6-5D49E3990727}"/>
    <cellStyle name="Comma 3 3 3 3 2" xfId="5154" xr:uid="{748BF0B3-698D-445D-A43F-A3F3DCEE79AE}"/>
    <cellStyle name="Comma 3 3 3 3 2 2" xfId="18202" xr:uid="{1CF0D355-C454-4B2F-807C-C324231F131B}"/>
    <cellStyle name="Comma 3 3 3 3 2 2 2" xfId="40334" xr:uid="{4D1B6D18-C06F-4857-91EF-0F0E1C8BCFD9}"/>
    <cellStyle name="Comma 3 3 3 3 2 3" xfId="18203" xr:uid="{24974670-75C7-4CF7-A839-AA350E70329C}"/>
    <cellStyle name="Comma 3 3 3 3 2 3 2" xfId="40335" xr:uid="{73FCCFCC-55E6-4671-8649-0E1C87FC4CFE}"/>
    <cellStyle name="Comma 3 3 3 3 2 4" xfId="18204" xr:uid="{6E40B80A-8F8C-4318-AA29-DE1653E23E55}"/>
    <cellStyle name="Comma 3 3 3 3 2 4 2" xfId="40336" xr:uid="{5998ADAE-B8E4-42DE-9365-08B4CA1A8A03}"/>
    <cellStyle name="Comma 3 3 3 3 2 5" xfId="18205" xr:uid="{88A1891F-F2AC-4C7E-A5C6-D81D3D7129CE}"/>
    <cellStyle name="Comma 3 3 3 3 2 5 2" xfId="40337" xr:uid="{6B0B945F-FBBD-4A8C-8840-9B8F1BE7D48A}"/>
    <cellStyle name="Comma 3 3 3 3 2 6" xfId="55241" xr:uid="{8FC2385B-8D8F-4B2A-959C-5A036F077F32}"/>
    <cellStyle name="Comma 3 3 3 3 2 7" xfId="40333" xr:uid="{E5030E53-8405-4FF6-A081-820947506C42}"/>
    <cellStyle name="Comma 3 3 3 3 2 8" xfId="18201" xr:uid="{9FA05527-D109-4781-8DB4-0D7E15099A00}"/>
    <cellStyle name="Comma 3 3 3 3 3" xfId="2564" xr:uid="{CDFB0F83-BE7D-4308-905E-24D3D9E3542D}"/>
    <cellStyle name="Comma 3 3 3 3 3 2" xfId="18207" xr:uid="{CE80ED27-0690-4836-A18B-2DC15A0D64FB}"/>
    <cellStyle name="Comma 3 3 3 3 3 2 2" xfId="40339" xr:uid="{741FDA14-59E6-4033-A887-0A8C670C4BDF}"/>
    <cellStyle name="Comma 3 3 3 3 3 3" xfId="18208" xr:uid="{8CCBDA73-5DB5-4174-BF8E-B507938C5F5E}"/>
    <cellStyle name="Comma 3 3 3 3 3 3 2" xfId="40340" xr:uid="{4E728F99-A395-494B-8B49-3299F533A00B}"/>
    <cellStyle name="Comma 3 3 3 3 3 4" xfId="18209" xr:uid="{B421BC9F-DE47-4246-B2C7-E4CD19DC3A96}"/>
    <cellStyle name="Comma 3 3 3 3 3 4 2" xfId="40341" xr:uid="{46F94DF0-39F8-4618-824D-C581D7296C8A}"/>
    <cellStyle name="Comma 3 3 3 3 3 5" xfId="52652" xr:uid="{022E440C-E207-4C30-AD30-918F87536F94}"/>
    <cellStyle name="Comma 3 3 3 3 3 6" xfId="40338" xr:uid="{769F6D31-A2D6-4B34-8208-A272382BBBEC}"/>
    <cellStyle name="Comma 3 3 3 3 3 7" xfId="18206" xr:uid="{25DCAF05-8A1F-4BB6-A19F-A5343E1E6A67}"/>
    <cellStyle name="Comma 3 3 3 3 4" xfId="18210" xr:uid="{46BFF6FB-2E68-4E3A-9E51-C3B9CFBBA5AB}"/>
    <cellStyle name="Comma 3 3 3 3 4 2" xfId="40342" xr:uid="{2014237B-E458-4C41-8B20-BD9CC261320D}"/>
    <cellStyle name="Comma 3 3 3 3 5" xfId="18211" xr:uid="{2B1C6191-8420-4C04-AD4E-E9ACE8A65495}"/>
    <cellStyle name="Comma 3 3 3 3 5 2" xfId="40343" xr:uid="{79828C28-5422-4B18-83E5-BB19CAA60B8F}"/>
    <cellStyle name="Comma 3 3 3 3 6" xfId="51609" xr:uid="{B7CEC476-785F-4C19-98EA-BE854C2E0030}"/>
    <cellStyle name="Comma 3 3 3 3 7" xfId="40332" xr:uid="{ABC751D6-8A11-4C30-8EC8-DDCA99A38934}"/>
    <cellStyle name="Comma 3 3 3 3 8" xfId="18200" xr:uid="{2824D7C0-2AC3-4D68-A163-447713A32271}"/>
    <cellStyle name="Comma 3 3 3 4" xfId="3556" xr:uid="{B66B89F6-487A-4EE0-BE15-3452D223C497}"/>
    <cellStyle name="Comma 3 3 3 4 2" xfId="5522" xr:uid="{DF370606-EFED-4580-8627-A5287590B0E2}"/>
    <cellStyle name="Comma 3 3 3 4 2 2" xfId="18214" xr:uid="{15ACAAD1-82E7-4A39-B0C1-A4254F628485}"/>
    <cellStyle name="Comma 3 3 3 4 2 2 2" xfId="40346" xr:uid="{DD5E530A-9485-42AA-96BD-86DFA0137178}"/>
    <cellStyle name="Comma 3 3 3 4 2 3" xfId="18215" xr:uid="{87C1E923-1CFF-46CE-BDEC-8633F0E3FDCE}"/>
    <cellStyle name="Comma 3 3 3 4 2 3 2" xfId="40347" xr:uid="{CB56B70C-06C7-4BCB-BA5E-4827F07CF904}"/>
    <cellStyle name="Comma 3 3 3 4 2 4" xfId="18216" xr:uid="{91A195DF-4E10-4917-9FC8-C203AA830DE9}"/>
    <cellStyle name="Comma 3 3 3 4 2 4 2" xfId="40348" xr:uid="{83415703-173A-445B-8AFD-38BD904932D9}"/>
    <cellStyle name="Comma 3 3 3 4 2 5" xfId="18217" xr:uid="{F6C8F145-CE18-4D3B-A524-4D8C284C94A3}"/>
    <cellStyle name="Comma 3 3 3 4 2 5 2" xfId="40349" xr:uid="{F984E62C-9203-42CA-A27E-77FA222F8CB2}"/>
    <cellStyle name="Comma 3 3 3 4 2 6" xfId="55609" xr:uid="{3EA365B6-CE01-4C54-9878-52BDE6176088}"/>
    <cellStyle name="Comma 3 3 3 4 2 7" xfId="40345" xr:uid="{447AF0CC-CA58-46D9-8AD8-F987EB044333}"/>
    <cellStyle name="Comma 3 3 3 4 2 8" xfId="18213" xr:uid="{6809CFE2-4392-41F4-8337-1C9655F5EC52}"/>
    <cellStyle name="Comma 3 3 3 4 3" xfId="18218" xr:uid="{A9022971-02AE-414A-9286-386F4F1E525D}"/>
    <cellStyle name="Comma 3 3 3 4 3 2" xfId="40350" xr:uid="{BB6B228F-9755-460A-AF74-5BD8FA67C1A3}"/>
    <cellStyle name="Comma 3 3 3 4 4" xfId="18219" xr:uid="{5724F684-39F2-4110-B7D0-DA3E10ABD522}"/>
    <cellStyle name="Comma 3 3 3 4 4 2" xfId="40351" xr:uid="{B2C7FD8A-EBFB-4002-B7D9-25CB9325F1DF}"/>
    <cellStyle name="Comma 3 3 3 4 5" xfId="18220" xr:uid="{107A0E56-9317-4E8E-B405-320D926994CF}"/>
    <cellStyle name="Comma 3 3 3 4 5 2" xfId="40352" xr:uid="{EEB317DE-4B0D-4B39-80EC-B27939147E10}"/>
    <cellStyle name="Comma 3 3 3 4 6" xfId="18221" xr:uid="{7586E261-6216-4B09-935E-C2391CCB3C35}"/>
    <cellStyle name="Comma 3 3 3 4 6 2" xfId="40353" xr:uid="{A4F65FD4-D937-47F6-8EAA-8D53AC98BBD0}"/>
    <cellStyle name="Comma 3 3 3 4 7" xfId="53643" xr:uid="{0E71A686-0529-4056-9F45-F24C7111A920}"/>
    <cellStyle name="Comma 3 3 3 4 8" xfId="40344" xr:uid="{1E389DAD-0000-4BA0-B7B7-22F74565EF5A}"/>
    <cellStyle name="Comma 3 3 3 4 9" xfId="18212" xr:uid="{AB756FD4-662D-49F9-A4A3-B86830D306B9}"/>
    <cellStyle name="Comma 3 3 3 5" xfId="4229" xr:uid="{90601E41-9AB5-4E82-853D-D1C4E60D66E9}"/>
    <cellStyle name="Comma 3 3 3 5 2" xfId="18223" xr:uid="{621B6972-9365-4BB7-98C3-1217C0ECFE5C}"/>
    <cellStyle name="Comma 3 3 3 5 2 2" xfId="40355" xr:uid="{20A08209-1A27-40A2-B6C1-80433194D667}"/>
    <cellStyle name="Comma 3 3 3 5 3" xfId="18224" xr:uid="{16CBEA73-F45B-4498-A644-CAC82F0F417B}"/>
    <cellStyle name="Comma 3 3 3 5 3 2" xfId="40356" xr:uid="{8FBF9D7E-0DA6-4D37-B681-CDC173A7F087}"/>
    <cellStyle name="Comma 3 3 3 5 4" xfId="18225" xr:uid="{920EAD28-F6EE-4A97-ACF9-45A0F5360638}"/>
    <cellStyle name="Comma 3 3 3 5 4 2" xfId="40357" xr:uid="{568F9A96-9F4B-449D-8153-C00C6F65A71A}"/>
    <cellStyle name="Comma 3 3 3 5 5" xfId="18226" xr:uid="{AA0654E5-6A10-45D0-8840-D19797287E36}"/>
    <cellStyle name="Comma 3 3 3 5 5 2" xfId="40358" xr:uid="{B4328BBC-1B26-475A-9A9F-CA8E05EC8424}"/>
    <cellStyle name="Comma 3 3 3 5 6" xfId="54316" xr:uid="{2CB3E58F-A194-4751-AB1A-3B348950BCD9}"/>
    <cellStyle name="Comma 3 3 3 5 7" xfId="40354" xr:uid="{BFEC4F10-7BA3-428A-BB66-9F4C4B7FE201}"/>
    <cellStyle name="Comma 3 3 3 5 8" xfId="18222" xr:uid="{C8CF2409-4EB4-4F8F-B8E4-004826970DBC}"/>
    <cellStyle name="Comma 3 3 3 6" xfId="2043" xr:uid="{EA335EC7-6150-4A84-96CD-C5315A7E5230}"/>
    <cellStyle name="Comma 3 3 3 6 2" xfId="18228" xr:uid="{7B74A3B9-BF42-44D4-93F9-5A9F6F939C9F}"/>
    <cellStyle name="Comma 3 3 3 6 2 2" xfId="40360" xr:uid="{074A7E8B-E2F5-4848-B485-A75C631E8B10}"/>
    <cellStyle name="Comma 3 3 3 6 3" xfId="18229" xr:uid="{163EB59B-01CD-4CE6-9C89-E60D0688E0E2}"/>
    <cellStyle name="Comma 3 3 3 6 3 2" xfId="40361" xr:uid="{3F01583D-7FFB-4C2B-89E6-9608C998058E}"/>
    <cellStyle name="Comma 3 3 3 6 4" xfId="18230" xr:uid="{F1C35815-FDCA-4022-8195-C3EDF4197FF4}"/>
    <cellStyle name="Comma 3 3 3 6 4 2" xfId="40362" xr:uid="{BD0A5787-6B88-4478-AFC7-82B23501236E}"/>
    <cellStyle name="Comma 3 3 3 6 5" xfId="52132" xr:uid="{A66CB005-D7BD-4488-B2DD-656692DE466E}"/>
    <cellStyle name="Comma 3 3 3 6 6" xfId="40359" xr:uid="{002FE40C-9E6D-40A5-90DA-CF9DF274D23C}"/>
    <cellStyle name="Comma 3 3 3 6 7" xfId="18227" xr:uid="{EC028621-4281-47CA-B02E-DDE361602D68}"/>
    <cellStyle name="Comma 3 3 3 7" xfId="18231" xr:uid="{200D35A3-36C4-4E09-9839-B0486AEE9D28}"/>
    <cellStyle name="Comma 3 3 3 7 2" xfId="40363" xr:uid="{77286FAB-B1F1-4C71-A009-940EC2E602C7}"/>
    <cellStyle name="Comma 3 3 3 8" xfId="18232" xr:uid="{F9AA7F85-ACA0-45C3-BACF-99EF0F9273E3}"/>
    <cellStyle name="Comma 3 3 3 8 2" xfId="40364" xr:uid="{279CEB31-EE14-4F30-9A0F-F3DC43752182}"/>
    <cellStyle name="Comma 3 3 3 9" xfId="50612" xr:uid="{5E4B79B2-09E3-4AEA-8126-F5A6525DBED8}"/>
    <cellStyle name="Comma 3 3 4" xfId="775" xr:uid="{08631471-8D55-43FC-BDE8-9D5B3964E2E1}"/>
    <cellStyle name="Comma 3 3 4 2" xfId="4478" xr:uid="{0CB2AC9A-4619-4C04-A790-3EE0CA7E9677}"/>
    <cellStyle name="Comma 3 3 4 2 2" xfId="18235" xr:uid="{4716B063-8603-4EEF-9B8B-A6374F1B7263}"/>
    <cellStyle name="Comma 3 3 4 2 2 2" xfId="40367" xr:uid="{6E276037-36F8-40C0-8EC3-568ED9DC3589}"/>
    <cellStyle name="Comma 3 3 4 2 3" xfId="18236" xr:uid="{D426CF0A-AFF3-4C49-BFC6-82D210B590B4}"/>
    <cellStyle name="Comma 3 3 4 2 3 2" xfId="40368" xr:uid="{AFB10483-3716-4089-A41A-A903C759EC18}"/>
    <cellStyle name="Comma 3 3 4 2 4" xfId="18237" xr:uid="{24CB2937-2417-4F05-8974-04DAB7743976}"/>
    <cellStyle name="Comma 3 3 4 2 4 2" xfId="40369" xr:uid="{C002FCAD-1495-4583-A1D0-903833AAE73C}"/>
    <cellStyle name="Comma 3 3 4 2 5" xfId="18238" xr:uid="{BBF92887-AD07-45B6-AB42-DAB8FD4B036B}"/>
    <cellStyle name="Comma 3 3 4 2 5 2" xfId="40370" xr:uid="{D27B5349-902C-49B3-856B-5B1BE9EFD184}"/>
    <cellStyle name="Comma 3 3 4 2 6" xfId="54565" xr:uid="{028B7CD4-C5D9-46B1-92C3-F38AE9F44754}"/>
    <cellStyle name="Comma 3 3 4 2 7" xfId="40366" xr:uid="{37D034CC-AD4E-4B39-BEF6-5B0DB615F16B}"/>
    <cellStyle name="Comma 3 3 4 2 8" xfId="18234" xr:uid="{A7CBE168-41C1-401E-982C-2E2B511894AE}"/>
    <cellStyle name="Comma 3 3 4 3" xfId="2813" xr:uid="{02E24260-9941-41AB-AAC8-61E04CF27B93}"/>
    <cellStyle name="Comma 3 3 4 3 2" xfId="18240" xr:uid="{7E022229-B9CF-464F-9DFC-7FF40A07B864}"/>
    <cellStyle name="Comma 3 3 4 3 2 2" xfId="40372" xr:uid="{08BC4C8E-B73D-492F-8753-282E6E220318}"/>
    <cellStyle name="Comma 3 3 4 3 3" xfId="18241" xr:uid="{376A54E0-005E-467D-8E1A-7CD8729270E2}"/>
    <cellStyle name="Comma 3 3 4 3 3 2" xfId="40373" xr:uid="{83206689-AB4B-4D29-9C0F-B1B98DA044E0}"/>
    <cellStyle name="Comma 3 3 4 3 4" xfId="18242" xr:uid="{1080192F-BE81-429E-ABDD-A421CEE8CC62}"/>
    <cellStyle name="Comma 3 3 4 3 4 2" xfId="40374" xr:uid="{9770CE7A-1741-4BA0-93E8-4430612C941C}"/>
    <cellStyle name="Comma 3 3 4 3 5" xfId="52900" xr:uid="{33B653DD-1C3A-4E1B-A65B-156E4265507F}"/>
    <cellStyle name="Comma 3 3 4 3 6" xfId="40371" xr:uid="{152F2BF1-09C4-4CE3-9E86-A3EAE5179750}"/>
    <cellStyle name="Comma 3 3 4 3 7" xfId="18239" xr:uid="{9F8C8B99-D79E-4635-BB8D-78DA268916F7}"/>
    <cellStyle name="Comma 3 3 4 4" xfId="18243" xr:uid="{02A0688A-6698-461E-8BD7-8276452C0C38}"/>
    <cellStyle name="Comma 3 3 4 4 2" xfId="40375" xr:uid="{419D4879-81F6-4725-B4CE-C63D2426F314}"/>
    <cellStyle name="Comma 3 3 4 5" xfId="18244" xr:uid="{BBD90640-1128-47D6-8E08-0773E61CC37D}"/>
    <cellStyle name="Comma 3 3 4 5 2" xfId="40376" xr:uid="{2FF7EF4A-BD10-440E-B1E0-15C09B2B0285}"/>
    <cellStyle name="Comma 3 3 4 6" xfId="50867" xr:uid="{6B389131-53F8-4898-8E78-218F7C99B33E}"/>
    <cellStyle name="Comma 3 3 4 7" xfId="40365" xr:uid="{D25555D4-84C5-4E53-8746-AF7E21256124}"/>
    <cellStyle name="Comma 3 3 4 8" xfId="18233" xr:uid="{9BA23382-C387-4E86-B9DA-C1E4DC4B5F4B}"/>
    <cellStyle name="Comma 3 3 5" xfId="1270" xr:uid="{3E0C6F62-060B-41C8-B807-E83C3BE5B704}"/>
    <cellStyle name="Comma 3 3 5 2" xfId="4971" xr:uid="{28F11902-A7E3-4A9F-91B4-BCAD664B5803}"/>
    <cellStyle name="Comma 3 3 5 2 2" xfId="18247" xr:uid="{ED7A5A19-463B-45B7-9860-46CDB074921E}"/>
    <cellStyle name="Comma 3 3 5 2 2 2" xfId="40379" xr:uid="{32084082-87FE-4BC2-8818-A2750606B8CB}"/>
    <cellStyle name="Comma 3 3 5 2 3" xfId="18248" xr:uid="{67F6A29A-6BF1-4F6B-8186-CA17303A02FB}"/>
    <cellStyle name="Comma 3 3 5 2 3 2" xfId="40380" xr:uid="{E0A49D60-64F8-44F3-B9C9-BD28B619B109}"/>
    <cellStyle name="Comma 3 3 5 2 4" xfId="18249" xr:uid="{BB7B3BBF-52FE-4867-92B6-D61EA5220EE5}"/>
    <cellStyle name="Comma 3 3 5 2 4 2" xfId="40381" xr:uid="{BC706E14-1FC7-4B9B-B770-727D5E004A4A}"/>
    <cellStyle name="Comma 3 3 5 2 5" xfId="18250" xr:uid="{BBD29B6F-CAAA-48E1-B6C7-2A6B7F288D5D}"/>
    <cellStyle name="Comma 3 3 5 2 5 2" xfId="40382" xr:uid="{A9359521-2F27-48C6-973A-1F392255139C}"/>
    <cellStyle name="Comma 3 3 5 2 6" xfId="55058" xr:uid="{6CC7DE30-A98D-4306-80CD-35D90335FC46}"/>
    <cellStyle name="Comma 3 3 5 2 7" xfId="40378" xr:uid="{ADF4D8B2-C90F-4B30-9CDF-E6D9948255EA}"/>
    <cellStyle name="Comma 3 3 5 2 8" xfId="18246" xr:uid="{61CA4CC2-2928-4E2D-9A1C-A95B3EB3DA9F}"/>
    <cellStyle name="Comma 3 3 5 3" xfId="2315" xr:uid="{CD2593A2-17BA-4AB6-AD46-B90A139257C4}"/>
    <cellStyle name="Comma 3 3 5 3 2" xfId="18252" xr:uid="{3182E6F8-B0D2-41AB-B0A7-DEA3519D8FB9}"/>
    <cellStyle name="Comma 3 3 5 3 2 2" xfId="40384" xr:uid="{D4D1145C-5284-47BE-85D9-915A9B2F8A21}"/>
    <cellStyle name="Comma 3 3 5 3 3" xfId="18253" xr:uid="{EF836625-E25E-4D6E-8185-1A98F49AFF4F}"/>
    <cellStyle name="Comma 3 3 5 3 3 2" xfId="40385" xr:uid="{7A6F97C8-7FB8-4C9D-BF23-BD46F751014A}"/>
    <cellStyle name="Comma 3 3 5 3 4" xfId="18254" xr:uid="{6825BC98-C84A-4FFA-855A-CFE97632B444}"/>
    <cellStyle name="Comma 3 3 5 3 4 2" xfId="40386" xr:uid="{DAFDFC47-4529-47CB-BC65-D97CE4E03D47}"/>
    <cellStyle name="Comma 3 3 5 3 5" xfId="52403" xr:uid="{4373AF26-BABB-4007-A18D-3F0435350BDA}"/>
    <cellStyle name="Comma 3 3 5 3 6" xfId="40383" xr:uid="{CD9C524F-0F5E-4235-A11D-D996CCFADBAA}"/>
    <cellStyle name="Comma 3 3 5 3 7" xfId="18251" xr:uid="{AABE9BEB-A3C0-4721-8C2F-AB5E6391DF51}"/>
    <cellStyle name="Comma 3 3 5 4" xfId="18255" xr:uid="{0D436F54-AC19-4397-939B-CE63003935AA}"/>
    <cellStyle name="Comma 3 3 5 4 2" xfId="40387" xr:uid="{51A0A782-C328-48DA-8B12-C5D6C5464C9B}"/>
    <cellStyle name="Comma 3 3 5 5" xfId="18256" xr:uid="{88A9C6F1-736B-472E-A9C2-DF1D1A5107A5}"/>
    <cellStyle name="Comma 3 3 5 5 2" xfId="40388" xr:uid="{B5BC373C-2061-439B-8CA3-B7D63CA06D8F}"/>
    <cellStyle name="Comma 3 3 5 6" xfId="51362" xr:uid="{4266CF56-4438-43CA-A7F7-00ACB87BB246}"/>
    <cellStyle name="Comma 3 3 5 7" xfId="40377" xr:uid="{65C37754-921F-4B71-BBD5-5B61FF11A2B7}"/>
    <cellStyle name="Comma 3 3 5 8" xfId="18245" xr:uid="{0EABA5C3-3734-4C01-AEE9-31B3301F7BA3}"/>
    <cellStyle name="Comma 3 3 6" xfId="3307" xr:uid="{6EC20176-9869-42A4-8528-355F40B7962C}"/>
    <cellStyle name="Comma 3 3 6 2" xfId="5338" xr:uid="{82A48988-C528-4AA8-896D-3213D207A693}"/>
    <cellStyle name="Comma 3 3 6 2 2" xfId="18259" xr:uid="{E416D7DB-2C39-4086-AB36-C7A7B9378B58}"/>
    <cellStyle name="Comma 3 3 6 2 2 2" xfId="40391" xr:uid="{91306A43-7AF9-4677-B560-226886EADA1D}"/>
    <cellStyle name="Comma 3 3 6 2 3" xfId="18260" xr:uid="{F56EDFD0-869F-465F-AA9F-53022E2A4E7C}"/>
    <cellStyle name="Comma 3 3 6 2 3 2" xfId="40392" xr:uid="{353C1EB7-ACD4-4F45-8E67-25E8FE3A612E}"/>
    <cellStyle name="Comma 3 3 6 2 4" xfId="18261" xr:uid="{04CB3873-3F29-4096-954C-633B181ECD12}"/>
    <cellStyle name="Comma 3 3 6 2 4 2" xfId="40393" xr:uid="{7767BA88-8D00-4D63-B507-F4002BFBC839}"/>
    <cellStyle name="Comma 3 3 6 2 5" xfId="18262" xr:uid="{C19E967E-494B-419E-9B93-C183C1B6A759}"/>
    <cellStyle name="Comma 3 3 6 2 5 2" xfId="40394" xr:uid="{DB848F59-CC4B-4C05-988B-7178F4AB033F}"/>
    <cellStyle name="Comma 3 3 6 2 6" xfId="55425" xr:uid="{07F6DE75-6604-4BCA-A5ED-A33BDBB6E297}"/>
    <cellStyle name="Comma 3 3 6 2 7" xfId="40390" xr:uid="{C776FFFC-E367-45A1-A877-99C93F4ED4B6}"/>
    <cellStyle name="Comma 3 3 6 2 8" xfId="18258" xr:uid="{22F98D1F-179C-406D-AD3C-9D81AD3360A5}"/>
    <cellStyle name="Comma 3 3 6 3" xfId="18263" xr:uid="{248ED4B5-FE7E-4A9F-A73D-E798B1766DAA}"/>
    <cellStyle name="Comma 3 3 6 3 2" xfId="40395" xr:uid="{9DB5FFEF-F4F3-4E36-AADD-45FC3EBE51A6}"/>
    <cellStyle name="Comma 3 3 6 4" xfId="18264" xr:uid="{9677BA88-8184-4CD5-AC32-80C069EC4095}"/>
    <cellStyle name="Comma 3 3 6 4 2" xfId="40396" xr:uid="{2D392844-503E-430E-B3C9-31EBA038D52E}"/>
    <cellStyle name="Comma 3 3 6 5" xfId="18265" xr:uid="{24C599E2-783E-4116-BD06-5E01364CBD65}"/>
    <cellStyle name="Comma 3 3 6 5 2" xfId="40397" xr:uid="{3A7CA46A-A177-4679-A2EE-2C6EB921D31E}"/>
    <cellStyle name="Comma 3 3 6 6" xfId="18266" xr:uid="{92A4783C-4343-4913-965B-FA31114105E4}"/>
    <cellStyle name="Comma 3 3 6 6 2" xfId="40398" xr:uid="{32F398E0-AA9B-48E4-90EF-3DA47680E3EE}"/>
    <cellStyle name="Comma 3 3 6 7" xfId="53394" xr:uid="{8216D647-EE6B-4371-BB81-D53C0187E8CC}"/>
    <cellStyle name="Comma 3 3 6 8" xfId="40389" xr:uid="{1959D983-F175-4948-B0B8-1A1DC902599E}"/>
    <cellStyle name="Comma 3 3 6 9" xfId="18257" xr:uid="{1B15BFAC-63B3-42BF-8E0F-EB095A92CDAE}"/>
    <cellStyle name="Comma 3 3 7" xfId="3893" xr:uid="{FCD50EE0-48B3-4FD3-B5BC-DCCE1BC3A987}"/>
    <cellStyle name="Comma 3 3 7 2" xfId="18268" xr:uid="{BE412943-E59F-4DE7-B960-1758F8F4A835}"/>
    <cellStyle name="Comma 3 3 7 2 2" xfId="40400" xr:uid="{14B8C2C8-580B-4390-B398-0B70EF0BF975}"/>
    <cellStyle name="Comma 3 3 7 3" xfId="18269" xr:uid="{4E9BD7D8-344B-4829-9605-D10928AA58D0}"/>
    <cellStyle name="Comma 3 3 7 3 2" xfId="40401" xr:uid="{2029BF24-C6B7-4717-96EB-270F567DA3B2}"/>
    <cellStyle name="Comma 3 3 7 4" xfId="18270" xr:uid="{7694347A-B2BF-4358-938F-D75A320F951E}"/>
    <cellStyle name="Comma 3 3 7 4 2" xfId="40402" xr:uid="{59719CFF-0676-4245-902B-3798469DFFA8}"/>
    <cellStyle name="Comma 3 3 7 5" xfId="18271" xr:uid="{9827E587-BF56-4060-8DAA-66E89A4A7A97}"/>
    <cellStyle name="Comma 3 3 7 5 2" xfId="40403" xr:uid="{BA117540-D60C-4735-8704-896D27263BB5}"/>
    <cellStyle name="Comma 3 3 7 6" xfId="53980" xr:uid="{D67F3EC4-60F5-48D0-A96B-6081EAD8B601}"/>
    <cellStyle name="Comma 3 3 7 7" xfId="40399" xr:uid="{3E65E4FF-00C6-4509-B506-37ADE8BED98E}"/>
    <cellStyle name="Comma 3 3 7 8" xfId="18267" xr:uid="{0ED51EA3-65FB-421F-B9E1-DA53CA9121EA}"/>
    <cellStyle name="Comma 3 3 8" xfId="1795" xr:uid="{FD92DB5B-5E2D-4B9D-B9E3-C9A8F6F96D2D}"/>
    <cellStyle name="Comma 3 3 8 2" xfId="18273" xr:uid="{18136D6E-39C5-4D4D-A378-CC7C2F3F755B}"/>
    <cellStyle name="Comma 3 3 8 2 2" xfId="40405" xr:uid="{C55A4459-F3F6-4567-9D01-1BB42E309644}"/>
    <cellStyle name="Comma 3 3 8 3" xfId="18274" xr:uid="{CAE179F6-14F1-422D-8DB9-4B3A4D790F5C}"/>
    <cellStyle name="Comma 3 3 8 3 2" xfId="40406" xr:uid="{55585DD6-A237-4DDC-8E81-3314549D37A7}"/>
    <cellStyle name="Comma 3 3 8 4" xfId="18275" xr:uid="{4E468FD8-9F31-47A2-8BA6-9324310D6EFE}"/>
    <cellStyle name="Comma 3 3 8 4 2" xfId="40407" xr:uid="{89F90A5F-C48F-4C31-B1C2-BE9FFED562A0}"/>
    <cellStyle name="Comma 3 3 8 5" xfId="51884" xr:uid="{A50B7312-102B-4129-9413-383A9E92794E}"/>
    <cellStyle name="Comma 3 3 8 6" xfId="40404" xr:uid="{81C597C8-E551-46F7-AC7C-6F1177367CE6}"/>
    <cellStyle name="Comma 3 3 8 7" xfId="18272" xr:uid="{6E2BAABD-4E89-401F-A422-6DFB6282F268}"/>
    <cellStyle name="Comma 3 3 9" xfId="18276" xr:uid="{4FA51916-ECCF-4F95-AF68-92932B155008}"/>
    <cellStyle name="Comma 3 3 9 2" xfId="40408" xr:uid="{21B591BD-CC76-4D8D-AD53-E08C6739A257}"/>
    <cellStyle name="Comma 3 4" xfId="281" xr:uid="{EA861941-271F-4602-8F9E-7E78AECA9C15}"/>
    <cellStyle name="Comma 3 4 10" xfId="50377" xr:uid="{D6D1655D-DA99-47F2-BA6E-67F01D8B4038}"/>
    <cellStyle name="Comma 3 4 11" xfId="40409" xr:uid="{8F24C239-D60C-4586-A37E-B703547D4F95}"/>
    <cellStyle name="Comma 3 4 12" xfId="18277" xr:uid="{33C33763-2D84-4EB0-AE8C-05C2827BC806}"/>
    <cellStyle name="Comma 3 4 2" xfId="588" xr:uid="{6E876BC8-2301-4B6B-B18E-144ACDEDAF8E}"/>
    <cellStyle name="Comma 3 4 2 10" xfId="40410" xr:uid="{59FAD746-9DD3-4E38-89A6-F05D4613AC0B}"/>
    <cellStyle name="Comma 3 4 2 11" xfId="18278" xr:uid="{0A3ADF4E-EF29-4A66-960B-3FFDF95426D9}"/>
    <cellStyle name="Comma 3 4 2 2" xfId="1093" xr:uid="{F6E6AF7E-3027-42E2-9FA2-02258E83CEB1}"/>
    <cellStyle name="Comma 3 4 2 2 2" xfId="4796" xr:uid="{E928A85E-178C-4EBC-B900-A19FE3465DCC}"/>
    <cellStyle name="Comma 3 4 2 2 2 2" xfId="18281" xr:uid="{FCB8D9E0-4C12-459B-BCEA-95BE55EDE263}"/>
    <cellStyle name="Comma 3 4 2 2 2 2 2" xfId="40413" xr:uid="{1ECB0590-79B7-4E4E-BCBD-451995DA6EBC}"/>
    <cellStyle name="Comma 3 4 2 2 2 3" xfId="18282" xr:uid="{9A387BBB-097D-4E18-BB69-4A6A9D77E1D2}"/>
    <cellStyle name="Comma 3 4 2 2 2 3 2" xfId="40414" xr:uid="{0BA130D2-520A-40B0-8C18-95CFD52A47BA}"/>
    <cellStyle name="Comma 3 4 2 2 2 4" xfId="18283" xr:uid="{D2F20136-475E-497A-9863-A08852FC12D3}"/>
    <cellStyle name="Comma 3 4 2 2 2 4 2" xfId="40415" xr:uid="{5CC96AD2-AE0C-41D0-9460-337CEB898288}"/>
    <cellStyle name="Comma 3 4 2 2 2 5" xfId="18284" xr:uid="{3FE4487F-32E0-4733-B547-B49756431A8A}"/>
    <cellStyle name="Comma 3 4 2 2 2 5 2" xfId="40416" xr:uid="{E5C7D3AA-E727-4FF6-BB45-E3069B74CC3F}"/>
    <cellStyle name="Comma 3 4 2 2 2 6" xfId="54883" xr:uid="{06864BF2-6B18-4580-9B8B-DE8C825B8001}"/>
    <cellStyle name="Comma 3 4 2 2 2 7" xfId="40412" xr:uid="{102B8222-E98B-472C-9C76-98F1ADE1A5C6}"/>
    <cellStyle name="Comma 3 4 2 2 2 8" xfId="18280" xr:uid="{9BF9815A-E21B-4887-BB0B-E4CD7615A90C}"/>
    <cellStyle name="Comma 3 4 2 2 3" xfId="3131" xr:uid="{D9574FEB-E5FB-4A77-BA52-EC2843D4D445}"/>
    <cellStyle name="Comma 3 4 2 2 3 2" xfId="18286" xr:uid="{E932BE9D-D86C-4DC4-9ED7-4855701234F5}"/>
    <cellStyle name="Comma 3 4 2 2 3 2 2" xfId="40418" xr:uid="{BCA00F4A-4D58-4655-99CA-FA890A282C27}"/>
    <cellStyle name="Comma 3 4 2 2 3 3" xfId="18287" xr:uid="{C9B0C642-F3A1-4D89-B03B-9869094ADE13}"/>
    <cellStyle name="Comma 3 4 2 2 3 3 2" xfId="40419" xr:uid="{D2028CA1-A1FE-4F50-9A97-2C5FB97BA822}"/>
    <cellStyle name="Comma 3 4 2 2 3 4" xfId="18288" xr:uid="{43066F52-1201-48FB-94CE-DF1FF7E39D6B}"/>
    <cellStyle name="Comma 3 4 2 2 3 4 2" xfId="40420" xr:uid="{9F99C1C2-C417-460D-A35A-C0B7C1A4D74F}"/>
    <cellStyle name="Comma 3 4 2 2 3 5" xfId="53218" xr:uid="{AFC0575E-7E80-4CB4-B1DD-119E233E7358}"/>
    <cellStyle name="Comma 3 4 2 2 3 6" xfId="40417" xr:uid="{42AE4801-90DB-4C1B-AC1F-F5765E7828DB}"/>
    <cellStyle name="Comma 3 4 2 2 3 7" xfId="18285" xr:uid="{A1F50C34-42AB-481D-BA61-7BC1DF460E0D}"/>
    <cellStyle name="Comma 3 4 2 2 4" xfId="18289" xr:uid="{CC2F24C9-83F9-4C97-BEAD-BFD8B2A1782C}"/>
    <cellStyle name="Comma 3 4 2 2 4 2" xfId="40421" xr:uid="{CFB3D3A7-0130-4CAE-BDC4-C4E2A811E7E0}"/>
    <cellStyle name="Comma 3 4 2 2 5" xfId="18290" xr:uid="{3D13FE43-9B43-4BC8-9147-55C6DBD8B1CE}"/>
    <cellStyle name="Comma 3 4 2 2 5 2" xfId="40422" xr:uid="{3198B0C2-3B10-43C3-8DF3-D66384DBDB8D}"/>
    <cellStyle name="Comma 3 4 2 2 6" xfId="51185" xr:uid="{AEDAC721-4783-425D-8D99-CD6FC6514733}"/>
    <cellStyle name="Comma 3 4 2 2 7" xfId="40411" xr:uid="{F9AD33C9-C71B-4284-9245-D9E73393E376}"/>
    <cellStyle name="Comma 3 4 2 2 8" xfId="18279" xr:uid="{5CDE0B32-6565-456F-BC90-5441654B39D8}"/>
    <cellStyle name="Comma 3 4 2 3" xfId="1587" xr:uid="{0B0A850E-33C0-4F1B-90D4-B1E695587930}"/>
    <cellStyle name="Comma 3 4 2 3 2" xfId="5201" xr:uid="{ED052DDB-0E9F-4392-A93D-7B378089EE48}"/>
    <cellStyle name="Comma 3 4 2 3 2 2" xfId="18293" xr:uid="{D93A4C6F-A9D7-4522-8DA1-9C70FAF06752}"/>
    <cellStyle name="Comma 3 4 2 3 2 2 2" xfId="40425" xr:uid="{D2B85599-117B-4D94-A098-1BA09EAD16F8}"/>
    <cellStyle name="Comma 3 4 2 3 2 3" xfId="18294" xr:uid="{39B75181-0A8F-4308-963B-717E02FA396A}"/>
    <cellStyle name="Comma 3 4 2 3 2 3 2" xfId="40426" xr:uid="{3297350B-E00F-47F3-871B-C69208BC3091}"/>
    <cellStyle name="Comma 3 4 2 3 2 4" xfId="18295" xr:uid="{297DE307-2794-4310-B840-00041A1A6379}"/>
    <cellStyle name="Comma 3 4 2 3 2 4 2" xfId="40427" xr:uid="{F2050B29-635C-4C2A-ADEA-0790297D3825}"/>
    <cellStyle name="Comma 3 4 2 3 2 5" xfId="18296" xr:uid="{7E7F31B1-8555-47A0-9DA4-8ACED9EC41D9}"/>
    <cellStyle name="Comma 3 4 2 3 2 5 2" xfId="40428" xr:uid="{28E86D80-93AB-495F-BBBE-42D6BC4E1D8A}"/>
    <cellStyle name="Comma 3 4 2 3 2 6" xfId="55288" xr:uid="{060AA8F7-B81A-460F-9B91-7DF272C147C0}"/>
    <cellStyle name="Comma 3 4 2 3 2 7" xfId="40424" xr:uid="{ACA9F425-2800-4A78-B2D2-AFD465052F98}"/>
    <cellStyle name="Comma 3 4 2 3 2 8" xfId="18292" xr:uid="{2C1911AD-635D-4A4D-90EB-5397C4509D97}"/>
    <cellStyle name="Comma 3 4 2 3 3" xfId="2634" xr:uid="{9C73B18C-7B8E-48F3-9990-D6900DC11C98}"/>
    <cellStyle name="Comma 3 4 2 3 3 2" xfId="18298" xr:uid="{97BC43EC-45E5-4B36-BA50-691740BDDDBF}"/>
    <cellStyle name="Comma 3 4 2 3 3 2 2" xfId="40430" xr:uid="{F084A980-3A4C-4706-A4FB-DC47DD446CEB}"/>
    <cellStyle name="Comma 3 4 2 3 3 3" xfId="18299" xr:uid="{EFCA6664-99F6-42B0-B0EC-6B9566BD68A0}"/>
    <cellStyle name="Comma 3 4 2 3 3 3 2" xfId="40431" xr:uid="{60652F18-F04B-4002-B438-8F8D929F7D8D}"/>
    <cellStyle name="Comma 3 4 2 3 3 4" xfId="18300" xr:uid="{510A6C50-9553-49C1-B7DF-27209085F9C4}"/>
    <cellStyle name="Comma 3 4 2 3 3 4 2" xfId="40432" xr:uid="{1DD2E8CD-CFD8-4C5A-A155-9378754B868D}"/>
    <cellStyle name="Comma 3 4 2 3 3 5" xfId="52722" xr:uid="{615A14E1-E77D-4049-B127-54F3DEED616F}"/>
    <cellStyle name="Comma 3 4 2 3 3 6" xfId="40429" xr:uid="{2B116DD4-4915-46B4-B463-B9760480EF74}"/>
    <cellStyle name="Comma 3 4 2 3 3 7" xfId="18297" xr:uid="{69819131-29F8-4758-953B-2C4BA60E5D27}"/>
    <cellStyle name="Comma 3 4 2 3 4" xfId="18301" xr:uid="{32C26587-2995-44B4-B112-78B943125A5B}"/>
    <cellStyle name="Comma 3 4 2 3 4 2" xfId="40433" xr:uid="{AE5EECDA-EAF9-4B17-AC92-D6D470655801}"/>
    <cellStyle name="Comma 3 4 2 3 5" xfId="18302" xr:uid="{F22DBA58-BBA0-4C2E-B40D-0CD089D86A39}"/>
    <cellStyle name="Comma 3 4 2 3 5 2" xfId="40434" xr:uid="{C14CC041-4EC7-41EB-A640-DE5F8C8A396F}"/>
    <cellStyle name="Comma 3 4 2 3 6" xfId="51679" xr:uid="{0BDF14F8-45CD-4B7F-B4B3-6BF324B6AEB0}"/>
    <cellStyle name="Comma 3 4 2 3 7" xfId="40423" xr:uid="{9BB420C4-E1FB-487A-B4E1-225BEF00C179}"/>
    <cellStyle name="Comma 3 4 2 3 8" xfId="18291" xr:uid="{89E6088E-992D-439F-90F4-D661207A40EF}"/>
    <cellStyle name="Comma 3 4 2 4" xfId="3626" xr:uid="{0E9BA3A8-1D7C-457A-86B9-8B0BF4C51695}"/>
    <cellStyle name="Comma 3 4 2 4 2" xfId="5569" xr:uid="{B5012788-E945-46B1-8704-0483DFF9ECE7}"/>
    <cellStyle name="Comma 3 4 2 4 2 2" xfId="18305" xr:uid="{65E61871-7CC0-42EC-93E7-B35AACA46A3F}"/>
    <cellStyle name="Comma 3 4 2 4 2 2 2" xfId="40437" xr:uid="{EE011369-E0A9-474A-AF37-A750D87F3038}"/>
    <cellStyle name="Comma 3 4 2 4 2 3" xfId="18306" xr:uid="{861450DB-495D-4B84-8982-480DBCCB4228}"/>
    <cellStyle name="Comma 3 4 2 4 2 3 2" xfId="40438" xr:uid="{9A010CC5-FBE8-4E1B-9C6B-1ED7E67E9770}"/>
    <cellStyle name="Comma 3 4 2 4 2 4" xfId="18307" xr:uid="{D302B150-FADE-40AF-BD1D-628559D0F8D7}"/>
    <cellStyle name="Comma 3 4 2 4 2 4 2" xfId="40439" xr:uid="{2E46B75B-6965-43A7-A7B7-1832A466E455}"/>
    <cellStyle name="Comma 3 4 2 4 2 5" xfId="18308" xr:uid="{11865410-5B8C-4102-9A8F-6F922BE931F7}"/>
    <cellStyle name="Comma 3 4 2 4 2 5 2" xfId="40440" xr:uid="{B02294C8-9348-4C72-AE64-341B3156A5E2}"/>
    <cellStyle name="Comma 3 4 2 4 2 6" xfId="55656" xr:uid="{08CB1F5C-22C1-4A77-8000-A141EA6FFF85}"/>
    <cellStyle name="Comma 3 4 2 4 2 7" xfId="40436" xr:uid="{C9B395BD-30E4-46E4-906B-2AD10E27F7D6}"/>
    <cellStyle name="Comma 3 4 2 4 2 8" xfId="18304" xr:uid="{FCE58583-45F2-407B-AA46-5DA3475BDA21}"/>
    <cellStyle name="Comma 3 4 2 4 3" xfId="18309" xr:uid="{82092B4D-F82A-4D30-B96E-4E76AFD6467C}"/>
    <cellStyle name="Comma 3 4 2 4 3 2" xfId="40441" xr:uid="{340F1523-55FF-4459-9552-68614EE05185}"/>
    <cellStyle name="Comma 3 4 2 4 4" xfId="18310" xr:uid="{2950E31C-C7C8-4AD2-8A54-0ED091FEE306}"/>
    <cellStyle name="Comma 3 4 2 4 4 2" xfId="40442" xr:uid="{F110120C-3749-4A37-836F-B3FFA8DE61D2}"/>
    <cellStyle name="Comma 3 4 2 4 5" xfId="18311" xr:uid="{EC8D252D-87DA-420D-87E8-A70E7498270F}"/>
    <cellStyle name="Comma 3 4 2 4 5 2" xfId="40443" xr:uid="{A24071AE-9ECD-4BAC-8B8F-CE803DEB8226}"/>
    <cellStyle name="Comma 3 4 2 4 6" xfId="18312" xr:uid="{FD3E9837-DBDC-4293-88A7-C68020231325}"/>
    <cellStyle name="Comma 3 4 2 4 6 2" xfId="40444" xr:uid="{DDC48AB1-7F6F-49BB-A44F-7808E50E171B}"/>
    <cellStyle name="Comma 3 4 2 4 7" xfId="53713" xr:uid="{25F70CCF-5FD5-4792-B906-E96211A6C5AA}"/>
    <cellStyle name="Comma 3 4 2 4 8" xfId="40435" xr:uid="{52E6ADCF-48FE-4456-8C3B-710158FC24C5}"/>
    <cellStyle name="Comma 3 4 2 4 9" xfId="18303" xr:uid="{43DB3696-BCDA-4857-8AAD-68B99C5EBA34}"/>
    <cellStyle name="Comma 3 4 2 5" xfId="4299" xr:uid="{2A0062D1-CED9-4D09-B583-A750E12FFF86}"/>
    <cellStyle name="Comma 3 4 2 5 2" xfId="18314" xr:uid="{CB33551E-BA96-4253-ABD6-621D3399FCE7}"/>
    <cellStyle name="Comma 3 4 2 5 2 2" xfId="40446" xr:uid="{8AE23B13-E296-4FDD-81EA-794CCD874029}"/>
    <cellStyle name="Comma 3 4 2 5 3" xfId="18315" xr:uid="{FB07C3FB-2B1F-4925-B8CF-0191A8710450}"/>
    <cellStyle name="Comma 3 4 2 5 3 2" xfId="40447" xr:uid="{68DC26D3-8946-465D-BC51-7F8B33A2F6A6}"/>
    <cellStyle name="Comma 3 4 2 5 4" xfId="18316" xr:uid="{C7537A5D-0BEC-4448-B121-1B4E8C00C1EB}"/>
    <cellStyle name="Comma 3 4 2 5 4 2" xfId="40448" xr:uid="{0C3D9BE7-3B8B-4CEF-ABB9-D7FD8789F8EF}"/>
    <cellStyle name="Comma 3 4 2 5 5" xfId="18317" xr:uid="{59A30321-4DDA-42EA-83E3-C195B22D1B03}"/>
    <cellStyle name="Comma 3 4 2 5 5 2" xfId="40449" xr:uid="{1F598D1A-9D08-48C9-B21C-89D2D78703CF}"/>
    <cellStyle name="Comma 3 4 2 5 6" xfId="54386" xr:uid="{9B926AAD-63D1-407E-8D58-6D63CAC766B0}"/>
    <cellStyle name="Comma 3 4 2 5 7" xfId="40445" xr:uid="{6DD52C5C-EF98-49CE-BBE8-D32C8F5419A0}"/>
    <cellStyle name="Comma 3 4 2 5 8" xfId="18313" xr:uid="{338D4208-F874-4941-8DD2-F02E62F02F44}"/>
    <cellStyle name="Comma 3 4 2 6" xfId="2113" xr:uid="{348D8E11-6C32-4BD8-B8E1-261E10779736}"/>
    <cellStyle name="Comma 3 4 2 6 2" xfId="18319" xr:uid="{CC4BBA91-6399-426B-9848-634A9CC26276}"/>
    <cellStyle name="Comma 3 4 2 6 2 2" xfId="40451" xr:uid="{9A4DFDF9-DB5F-48C3-8CA3-4577B0107883}"/>
    <cellStyle name="Comma 3 4 2 6 3" xfId="18320" xr:uid="{53C5AB2E-3959-4381-B790-0084F45B0654}"/>
    <cellStyle name="Comma 3 4 2 6 3 2" xfId="40452" xr:uid="{508012E3-DE56-4433-8F4C-22D38D630B69}"/>
    <cellStyle name="Comma 3 4 2 6 4" xfId="18321" xr:uid="{45ECB599-4D42-4202-A75D-3BD890BB0FD9}"/>
    <cellStyle name="Comma 3 4 2 6 4 2" xfId="40453" xr:uid="{EC2750E2-B42C-4AFB-B2B5-0181D8F75A0E}"/>
    <cellStyle name="Comma 3 4 2 6 5" xfId="52202" xr:uid="{57D0F36B-1851-4922-8CB9-0F14B0B8C388}"/>
    <cellStyle name="Comma 3 4 2 6 6" xfId="40450" xr:uid="{3865A96E-12B9-4528-9305-C528F547352F}"/>
    <cellStyle name="Comma 3 4 2 6 7" xfId="18318" xr:uid="{4042D764-22F7-46FC-87C7-5FA047B49EFF}"/>
    <cellStyle name="Comma 3 4 2 7" xfId="18322" xr:uid="{450DBAD9-88BA-4A9B-9B21-8709BD71FFD2}"/>
    <cellStyle name="Comma 3 4 2 7 2" xfId="40454" xr:uid="{51696671-C43E-40DC-95BC-A69CEC0D4FEB}"/>
    <cellStyle name="Comma 3 4 2 8" xfId="18323" xr:uid="{06AB46B1-A3EF-4F00-B4CC-4B6AC29A61E2}"/>
    <cellStyle name="Comma 3 4 2 8 2" xfId="40455" xr:uid="{493EAD96-B26B-4AC0-8677-8EA2BE11C51C}"/>
    <cellStyle name="Comma 3 4 2 9" xfId="50682" xr:uid="{FA7ED392-BD47-44E9-893E-24E6C7428C85}"/>
    <cellStyle name="Comma 3 4 3" xfId="845" xr:uid="{F8BFDF85-E387-49E0-9EA4-168569E96518}"/>
    <cellStyle name="Comma 3 4 3 2" xfId="4548" xr:uid="{4768A082-951C-4DA8-86DD-16769E897719}"/>
    <cellStyle name="Comma 3 4 3 2 2" xfId="18326" xr:uid="{F50C29E1-5C9E-4534-97D4-16BE29F32AC8}"/>
    <cellStyle name="Comma 3 4 3 2 2 2" xfId="40458" xr:uid="{EE0EE475-FCAB-49DB-9EE7-38AEA429D7AF}"/>
    <cellStyle name="Comma 3 4 3 2 3" xfId="18327" xr:uid="{4BD1425E-8A89-4A5E-992B-E53EBF4AD248}"/>
    <cellStyle name="Comma 3 4 3 2 3 2" xfId="40459" xr:uid="{B8E75522-84D1-44F3-9C87-F5B7A78E1856}"/>
    <cellStyle name="Comma 3 4 3 2 4" xfId="18328" xr:uid="{94A79A3F-460F-485E-B759-D0AB89449BA5}"/>
    <cellStyle name="Comma 3 4 3 2 4 2" xfId="40460" xr:uid="{5287902F-97C1-459A-8090-53EF44809BB9}"/>
    <cellStyle name="Comma 3 4 3 2 5" xfId="18329" xr:uid="{FEA3E64A-3B0A-45E0-820F-F41B5D4B6F49}"/>
    <cellStyle name="Comma 3 4 3 2 5 2" xfId="40461" xr:uid="{4C580C53-98C1-4601-A973-15F1F5432E8A}"/>
    <cellStyle name="Comma 3 4 3 2 6" xfId="54635" xr:uid="{9419EEBD-7F43-4C53-86A4-CD235BB303C1}"/>
    <cellStyle name="Comma 3 4 3 2 7" xfId="40457" xr:uid="{0DAEC3CB-9FF6-4248-9FB0-165425928D6C}"/>
    <cellStyle name="Comma 3 4 3 2 8" xfId="18325" xr:uid="{B806FFCE-A3A4-41F4-B4CA-33551C793AD4}"/>
    <cellStyle name="Comma 3 4 3 3" xfId="2883" xr:uid="{CED61959-2330-49B7-9C6E-DEFB4D75F02E}"/>
    <cellStyle name="Comma 3 4 3 3 2" xfId="18331" xr:uid="{EA7F6ABB-7381-4A4B-BD77-55C5C0530705}"/>
    <cellStyle name="Comma 3 4 3 3 2 2" xfId="40463" xr:uid="{6FB37F56-119D-46F5-88E8-84A4B04E4EA4}"/>
    <cellStyle name="Comma 3 4 3 3 3" xfId="18332" xr:uid="{DDF7F210-CB15-4DD5-B2A3-32E498589EB1}"/>
    <cellStyle name="Comma 3 4 3 3 3 2" xfId="40464" xr:uid="{654096CF-83E6-41BE-828C-729F3FCB8829}"/>
    <cellStyle name="Comma 3 4 3 3 4" xfId="18333" xr:uid="{AC56CD9C-B380-42C6-8E01-0D7DB531BA55}"/>
    <cellStyle name="Comma 3 4 3 3 4 2" xfId="40465" xr:uid="{C6DF5497-4FE9-4DC7-B478-79E9393D08FE}"/>
    <cellStyle name="Comma 3 4 3 3 5" xfId="52970" xr:uid="{139B0888-C784-4314-942E-FBA29DB2B1DA}"/>
    <cellStyle name="Comma 3 4 3 3 6" xfId="40462" xr:uid="{E892540C-B804-4AF8-97DA-41716D8531CF}"/>
    <cellStyle name="Comma 3 4 3 3 7" xfId="18330" xr:uid="{7B0CB2F7-5CC9-4B72-ABAF-B85CA0457370}"/>
    <cellStyle name="Comma 3 4 3 4" xfId="18334" xr:uid="{F6C2FC59-6C49-4FA3-9F58-E9EF4F7D037B}"/>
    <cellStyle name="Comma 3 4 3 4 2" xfId="40466" xr:uid="{F8109D3A-A25B-46FD-9D31-82ADEB11DF4A}"/>
    <cellStyle name="Comma 3 4 3 5" xfId="18335" xr:uid="{7A9AAD85-AEB1-4F76-BB5A-4C711DB3FBFE}"/>
    <cellStyle name="Comma 3 4 3 5 2" xfId="40467" xr:uid="{24EF1EE0-C40A-4544-A916-0EDC4A58BFFF}"/>
    <cellStyle name="Comma 3 4 3 6" xfId="50937" xr:uid="{8CB47D62-E69D-4651-A476-7534628F9E4E}"/>
    <cellStyle name="Comma 3 4 3 7" xfId="40456" xr:uid="{49DBBC6C-7CE3-422B-8809-7645E8B9C286}"/>
    <cellStyle name="Comma 3 4 3 8" xfId="18324" xr:uid="{314E0FF0-E047-4759-BCE8-C349A7C842C6}"/>
    <cellStyle name="Comma 3 4 4" xfId="1340" xr:uid="{CF26638B-AC18-406D-AEA9-574E38DA493F}"/>
    <cellStyle name="Comma 3 4 4 2" xfId="5018" xr:uid="{81ACCF39-28F6-470D-B349-232C6C2F6096}"/>
    <cellStyle name="Comma 3 4 4 2 2" xfId="18338" xr:uid="{222A291E-2F0A-4D06-99F2-CF391A73A5AF}"/>
    <cellStyle name="Comma 3 4 4 2 2 2" xfId="40470" xr:uid="{F40AABE0-CE97-450D-A876-3F9D132EE32F}"/>
    <cellStyle name="Comma 3 4 4 2 3" xfId="18339" xr:uid="{4D9DAA69-E184-44B1-ABCF-93AA786C8027}"/>
    <cellStyle name="Comma 3 4 4 2 3 2" xfId="40471" xr:uid="{AD37745D-B29E-4937-928F-87F3CE5D87FF}"/>
    <cellStyle name="Comma 3 4 4 2 4" xfId="18340" xr:uid="{7640EC4E-5E04-46CD-BB8A-37810D6A62E3}"/>
    <cellStyle name="Comma 3 4 4 2 4 2" xfId="40472" xr:uid="{68EF5945-29E9-4685-A238-E44F1A9A5D82}"/>
    <cellStyle name="Comma 3 4 4 2 5" xfId="18341" xr:uid="{C1656E84-BE6C-4F0B-9A34-E3459E1BD881}"/>
    <cellStyle name="Comma 3 4 4 2 5 2" xfId="40473" xr:uid="{2F450D27-D192-4E5A-9CD5-973ABED31036}"/>
    <cellStyle name="Comma 3 4 4 2 6" xfId="55105" xr:uid="{D00CDFB7-6462-4C4D-93E4-E147F25472BC}"/>
    <cellStyle name="Comma 3 4 4 2 7" xfId="40469" xr:uid="{BB5D9ECF-A5AC-4D26-AD3D-4F864F87F129}"/>
    <cellStyle name="Comma 3 4 4 2 8" xfId="18337" xr:uid="{103961A1-E3CB-41CF-8440-E52ACCF812DE}"/>
    <cellStyle name="Comma 3 4 4 3" xfId="2386" xr:uid="{B9BEF73F-B6DC-4A3C-BAC4-E07B27DEBF83}"/>
    <cellStyle name="Comma 3 4 4 3 2" xfId="18343" xr:uid="{0A3E4421-068D-4939-B2F6-7DEF673588E8}"/>
    <cellStyle name="Comma 3 4 4 3 2 2" xfId="40475" xr:uid="{F4A2DB0C-5DD1-4A6A-BB25-7EFEBFBED16E}"/>
    <cellStyle name="Comma 3 4 4 3 3" xfId="18344" xr:uid="{C985A067-C7A5-4277-ABDE-A8C093D8290E}"/>
    <cellStyle name="Comma 3 4 4 3 3 2" xfId="40476" xr:uid="{6A7C9962-8260-4403-8DC9-1ACD1195B780}"/>
    <cellStyle name="Comma 3 4 4 3 4" xfId="18345" xr:uid="{6A7DCE08-4A36-4442-8139-19FCA8AC7E5E}"/>
    <cellStyle name="Comma 3 4 4 3 4 2" xfId="40477" xr:uid="{4CF38720-16EE-4C83-B7ED-C981E15BA685}"/>
    <cellStyle name="Comma 3 4 4 3 5" xfId="52474" xr:uid="{3A56CAFC-A832-4FB5-9344-295365AFA57B}"/>
    <cellStyle name="Comma 3 4 4 3 6" xfId="40474" xr:uid="{F0D62702-684E-4CF4-B298-EDF34041A364}"/>
    <cellStyle name="Comma 3 4 4 3 7" xfId="18342" xr:uid="{CD8D8983-5B49-4778-96EB-A296CFDA3D8B}"/>
    <cellStyle name="Comma 3 4 4 4" xfId="18346" xr:uid="{7BFA0DDC-71B6-4CCC-A5BE-9ED532C23321}"/>
    <cellStyle name="Comma 3 4 4 4 2" xfId="40478" xr:uid="{772B5E10-B2BE-4BBA-B395-9562A860B9BC}"/>
    <cellStyle name="Comma 3 4 4 5" xfId="18347" xr:uid="{74744E67-6D92-4EA4-A4B1-666E2E2F5AE1}"/>
    <cellStyle name="Comma 3 4 4 5 2" xfId="40479" xr:uid="{4C06ECE4-5B9A-42AA-A74B-CBFEB5B6C166}"/>
    <cellStyle name="Comma 3 4 4 6" xfId="51432" xr:uid="{89CF0B60-2FCE-4405-9C01-7F05444C5D46}"/>
    <cellStyle name="Comma 3 4 4 7" xfId="40468" xr:uid="{4ABD1FEF-75E1-4294-B5B8-A1CDBFEFD2A2}"/>
    <cellStyle name="Comma 3 4 4 8" xfId="18336" xr:uid="{F5BDC849-582F-4B57-A6CE-499E282F706A}"/>
    <cellStyle name="Comma 3 4 5" xfId="3377" xr:uid="{EBD81AD0-2D0A-49D6-8873-B6C8222AC366}"/>
    <cellStyle name="Comma 3 4 5 2" xfId="5385" xr:uid="{C80CB7EE-FF88-40D6-AD4A-6E6F0EBCCDFD}"/>
    <cellStyle name="Comma 3 4 5 2 2" xfId="18350" xr:uid="{E30FC53D-9C1B-4090-97A6-4C085D85BBE4}"/>
    <cellStyle name="Comma 3 4 5 2 2 2" xfId="40482" xr:uid="{7B36C0BC-F30E-42C6-8974-EEE205526ED4}"/>
    <cellStyle name="Comma 3 4 5 2 3" xfId="18351" xr:uid="{25F9F6DE-C6C9-45B2-A342-E94B4A63FADB}"/>
    <cellStyle name="Comma 3 4 5 2 3 2" xfId="40483" xr:uid="{5FF02006-9170-4E66-90CD-1EB930304466}"/>
    <cellStyle name="Comma 3 4 5 2 4" xfId="18352" xr:uid="{643C8C31-164E-4304-96DF-7731C86EB88B}"/>
    <cellStyle name="Comma 3 4 5 2 4 2" xfId="40484" xr:uid="{A752C625-D579-4A6D-81A6-308D3930961E}"/>
    <cellStyle name="Comma 3 4 5 2 5" xfId="18353" xr:uid="{EC62F9FF-3130-44ED-9671-F671E8DE295E}"/>
    <cellStyle name="Comma 3 4 5 2 5 2" xfId="40485" xr:uid="{7BF02973-2AD0-4683-BFB7-E6892382EBDE}"/>
    <cellStyle name="Comma 3 4 5 2 6" xfId="55472" xr:uid="{B86C4792-2542-432A-BD84-2A8D701C920A}"/>
    <cellStyle name="Comma 3 4 5 2 7" xfId="40481" xr:uid="{289DAA93-54E4-471C-94F0-D4151DD7CC10}"/>
    <cellStyle name="Comma 3 4 5 2 8" xfId="18349" xr:uid="{A93611E1-B531-4AF2-A5CF-47DCF7226310}"/>
    <cellStyle name="Comma 3 4 5 3" xfId="18354" xr:uid="{7D73B0C7-1F15-44CA-8D13-3AE8B740CC2B}"/>
    <cellStyle name="Comma 3 4 5 3 2" xfId="40486" xr:uid="{E914FE17-D5A8-46FC-A4FB-B6C74D49A863}"/>
    <cellStyle name="Comma 3 4 5 4" xfId="18355" xr:uid="{99698FEA-1B40-4975-873B-CB772A5E0FDC}"/>
    <cellStyle name="Comma 3 4 5 4 2" xfId="40487" xr:uid="{892491A4-23F4-4079-9583-A04DFDDBBC5F}"/>
    <cellStyle name="Comma 3 4 5 5" xfId="18356" xr:uid="{1D866E2D-CBB4-47C0-9F49-78E3C6BD4082}"/>
    <cellStyle name="Comma 3 4 5 5 2" xfId="40488" xr:uid="{EB6E92C3-D292-481E-BE07-1027979D2EA4}"/>
    <cellStyle name="Comma 3 4 5 6" xfId="18357" xr:uid="{AAE21335-140F-40B6-AC4F-56FAC7C4CEF6}"/>
    <cellStyle name="Comma 3 4 5 6 2" xfId="40489" xr:uid="{C24AE5CE-A018-40B1-BAF8-E7CB5ED286CE}"/>
    <cellStyle name="Comma 3 4 5 7" xfId="53464" xr:uid="{0AB5AFDB-8DAD-46B9-B09C-8FEDB86C899F}"/>
    <cellStyle name="Comma 3 4 5 8" xfId="40480" xr:uid="{DEB4D5BA-7C50-47D5-AC21-D28825804B31}"/>
    <cellStyle name="Comma 3 4 5 9" xfId="18348" xr:uid="{872A1D53-A748-4C5A-B25B-FEECC2044A56}"/>
    <cellStyle name="Comma 3 4 6" xfId="3995" xr:uid="{869AF97E-1EB2-4AC5-9A59-D529904BA987}"/>
    <cellStyle name="Comma 3 4 6 2" xfId="18359" xr:uid="{053BE93F-D9D7-49DB-83CE-F1E367D07B53}"/>
    <cellStyle name="Comma 3 4 6 2 2" xfId="40491" xr:uid="{9B4BACF2-1D05-4F00-8ED0-1C33A5E165A4}"/>
    <cellStyle name="Comma 3 4 6 3" xfId="18360" xr:uid="{94AB2A8F-62C4-464A-9F99-547AA2562FD0}"/>
    <cellStyle name="Comma 3 4 6 3 2" xfId="40492" xr:uid="{32A28262-3797-481B-8264-0ECC6F92EBAD}"/>
    <cellStyle name="Comma 3 4 6 4" xfId="18361" xr:uid="{4296667B-32C4-4A71-92B8-97BA16FD7D7B}"/>
    <cellStyle name="Comma 3 4 6 4 2" xfId="40493" xr:uid="{A2492E7C-5DE0-495B-ADA8-645E796F796D}"/>
    <cellStyle name="Comma 3 4 6 5" xfId="18362" xr:uid="{BBFC1A8F-78E5-4BC6-98D9-B78D425782B0}"/>
    <cellStyle name="Comma 3 4 6 5 2" xfId="40494" xr:uid="{FB1B4AED-734A-4F74-B9C1-CBB3ADFB2DE7}"/>
    <cellStyle name="Comma 3 4 6 6" xfId="54082" xr:uid="{33A3AD8C-F3BE-4D4D-A986-33572E935919}"/>
    <cellStyle name="Comma 3 4 6 7" xfId="40490" xr:uid="{F26049DA-45CE-4B0B-B86E-D271B47354CA}"/>
    <cellStyle name="Comma 3 4 6 8" xfId="18358" xr:uid="{F143E7B8-96AE-45BB-9E5D-203000410692}"/>
    <cellStyle name="Comma 3 4 7" xfId="1866" xr:uid="{8377FB66-1750-402F-BA7E-6E0B3AC99FFF}"/>
    <cellStyle name="Comma 3 4 7 2" xfId="18364" xr:uid="{8F26F37A-F7F7-409D-A3F5-577A23A22C62}"/>
    <cellStyle name="Comma 3 4 7 2 2" xfId="40496" xr:uid="{069F192E-A5A4-4FC0-9183-04A653418B91}"/>
    <cellStyle name="Comma 3 4 7 3" xfId="18365" xr:uid="{B497A41D-C274-4B14-8830-D86566150134}"/>
    <cellStyle name="Comma 3 4 7 3 2" xfId="40497" xr:uid="{7E600405-2435-4E13-93EF-DB2BE77F758E}"/>
    <cellStyle name="Comma 3 4 7 4" xfId="18366" xr:uid="{A621C027-F88D-4386-AC8B-B5E012DB20F3}"/>
    <cellStyle name="Comma 3 4 7 4 2" xfId="40498" xr:uid="{4B5616D2-4FCC-410A-801D-2F50F1AA5947}"/>
    <cellStyle name="Comma 3 4 7 5" xfId="51955" xr:uid="{CC2D017A-2720-4AA1-ADDA-0D2BFFA2244F}"/>
    <cellStyle name="Comma 3 4 7 6" xfId="40495" xr:uid="{E277B635-18F4-4688-8BAE-C82784745A29}"/>
    <cellStyle name="Comma 3 4 7 7" xfId="18363" xr:uid="{A14BB3F4-A28C-46CA-8636-E85955B13675}"/>
    <cellStyle name="Comma 3 4 8" xfId="18367" xr:uid="{7DAAE2CA-3CD4-4FC0-8D4D-1B787A971F3A}"/>
    <cellStyle name="Comma 3 4 8 2" xfId="40499" xr:uid="{0A4B1695-2950-4010-A4F2-08981CBA5EE9}"/>
    <cellStyle name="Comma 3 4 9" xfId="18368" xr:uid="{D7F6CE9F-197F-41EF-AD6E-F739351723F5}"/>
    <cellStyle name="Comma 3 4 9 2" xfId="40500" xr:uid="{22C804B0-60BB-4730-98D5-399982C55285}"/>
    <cellStyle name="Comma 3 5" xfId="466" xr:uid="{51C83E23-1BD9-4C1A-9432-1356C97FB96D}"/>
    <cellStyle name="Comma 3 5 10" xfId="40501" xr:uid="{D34001C6-9564-473D-B2A5-9013892657D3}"/>
    <cellStyle name="Comma 3 5 11" xfId="18369" xr:uid="{8EFDAA78-A3B7-4CB2-94BE-1A47A798C596}"/>
    <cellStyle name="Comma 3 5 2" xfId="971" xr:uid="{3ABB265C-CF19-4003-A518-D522413A7262}"/>
    <cellStyle name="Comma 3 5 2 2" xfId="4674" xr:uid="{BE940868-E52E-4E0B-B69B-70EC485CDB7F}"/>
    <cellStyle name="Comma 3 5 2 2 2" xfId="18372" xr:uid="{A3430202-E4A9-40FB-AD85-A0202226B8AA}"/>
    <cellStyle name="Comma 3 5 2 2 2 2" xfId="40504" xr:uid="{DB918CED-2CEA-4FAD-B89B-4167D3DD55D9}"/>
    <cellStyle name="Comma 3 5 2 2 3" xfId="18373" xr:uid="{D20CD6F0-6A24-487E-B23F-683B64A02328}"/>
    <cellStyle name="Comma 3 5 2 2 3 2" xfId="40505" xr:uid="{E12651A1-6017-4C98-878E-57D487C073AE}"/>
    <cellStyle name="Comma 3 5 2 2 4" xfId="18374" xr:uid="{223E3442-2730-4382-86E4-01C185351082}"/>
    <cellStyle name="Comma 3 5 2 2 4 2" xfId="40506" xr:uid="{D5BC62A8-FD43-4944-81DF-2CFE8413345C}"/>
    <cellStyle name="Comma 3 5 2 2 5" xfId="18375" xr:uid="{DFB1D807-E949-4CBC-98F2-525D8C4306A7}"/>
    <cellStyle name="Comma 3 5 2 2 5 2" xfId="40507" xr:uid="{DAE14949-344E-4FDA-ADA4-0495C3FB4CB0}"/>
    <cellStyle name="Comma 3 5 2 2 6" xfId="54761" xr:uid="{51ADA78A-3D2E-44A9-A8A0-44A6D0806ADF}"/>
    <cellStyle name="Comma 3 5 2 2 7" xfId="40503" xr:uid="{D4837861-CA4B-4847-94FF-13A0568BE49C}"/>
    <cellStyle name="Comma 3 5 2 2 8" xfId="18371" xr:uid="{A0D6C700-D6A6-4FF4-9C5E-F4E6DBA5F5F1}"/>
    <cellStyle name="Comma 3 5 2 3" xfId="3009" xr:uid="{C335CFFE-A9B6-4A27-9D5B-7E912761630B}"/>
    <cellStyle name="Comma 3 5 2 3 2" xfId="18377" xr:uid="{2B081ECB-DB75-4B33-9702-705B70B7C352}"/>
    <cellStyle name="Comma 3 5 2 3 2 2" xfId="40509" xr:uid="{D9F1C0DD-B954-41F3-B5CC-91C0DC4A6A54}"/>
    <cellStyle name="Comma 3 5 2 3 3" xfId="18378" xr:uid="{6B85BE88-2A7F-429B-8723-2BC1E352250A}"/>
    <cellStyle name="Comma 3 5 2 3 3 2" xfId="40510" xr:uid="{067F408D-466C-460F-937F-D716136F0F2C}"/>
    <cellStyle name="Comma 3 5 2 3 4" xfId="18379" xr:uid="{B4BC88AB-7133-484A-9F3B-0377AB0D701E}"/>
    <cellStyle name="Comma 3 5 2 3 4 2" xfId="40511" xr:uid="{B423DD74-5BBA-4422-A8FF-558E53BA1283}"/>
    <cellStyle name="Comma 3 5 2 3 5" xfId="53096" xr:uid="{3F6CFCD2-B56E-41C8-9CE3-8D9AC15B922F}"/>
    <cellStyle name="Comma 3 5 2 3 6" xfId="40508" xr:uid="{0743BE64-E3E5-45A8-87D5-35F7ACAA9A5A}"/>
    <cellStyle name="Comma 3 5 2 3 7" xfId="18376" xr:uid="{50F28F85-829D-4233-8B06-5355F3546F1A}"/>
    <cellStyle name="Comma 3 5 2 4" xfId="18380" xr:uid="{301D15A0-318B-4EB8-B537-664E15DBDAE2}"/>
    <cellStyle name="Comma 3 5 2 4 2" xfId="40512" xr:uid="{C3DDDD22-68E0-4B80-9301-356EC491376B}"/>
    <cellStyle name="Comma 3 5 2 5" xfId="18381" xr:uid="{3003562D-F757-41CE-903C-91F37EEA1885}"/>
    <cellStyle name="Comma 3 5 2 5 2" xfId="40513" xr:uid="{12C09B4B-CD4D-4232-BE37-80E65426404E}"/>
    <cellStyle name="Comma 3 5 2 6" xfId="51063" xr:uid="{26D46CBE-3029-430D-91AD-53D6F7893860}"/>
    <cellStyle name="Comma 3 5 2 7" xfId="40502" xr:uid="{E9A870AF-3295-4E24-AABA-A8106C41F3AF}"/>
    <cellStyle name="Comma 3 5 2 8" xfId="18370" xr:uid="{A7ECD8C4-86AD-403E-97A0-E2BD750AC5D0}"/>
    <cellStyle name="Comma 3 5 3" xfId="1465" xr:uid="{E27B14C7-ABF6-4E23-AA20-A9BC7A683CC1}"/>
    <cellStyle name="Comma 3 5 3 2" xfId="5109" xr:uid="{73964830-FE18-4757-86EC-38B57BB635BE}"/>
    <cellStyle name="Comma 3 5 3 2 2" xfId="18384" xr:uid="{CCE13A64-33A1-4BE7-92DE-A8F831952DE6}"/>
    <cellStyle name="Comma 3 5 3 2 2 2" xfId="40516" xr:uid="{22A297F7-2670-480B-BFF2-64F06C6F6750}"/>
    <cellStyle name="Comma 3 5 3 2 3" xfId="18385" xr:uid="{E4F45533-018B-494D-B705-F26AFC7EC13F}"/>
    <cellStyle name="Comma 3 5 3 2 3 2" xfId="40517" xr:uid="{147A76B9-121E-4E06-AD26-073B6BE895B0}"/>
    <cellStyle name="Comma 3 5 3 2 4" xfId="18386" xr:uid="{6A436889-E97C-49F9-9491-1851F9E41701}"/>
    <cellStyle name="Comma 3 5 3 2 4 2" xfId="40518" xr:uid="{26A4535D-C2A4-460E-8B19-75A43E998926}"/>
    <cellStyle name="Comma 3 5 3 2 5" xfId="18387" xr:uid="{8FAD4569-EFB6-4287-97C8-94466C52FA80}"/>
    <cellStyle name="Comma 3 5 3 2 5 2" xfId="40519" xr:uid="{6E92AAB0-D8D6-444E-85CD-8EE37F94F3C7}"/>
    <cellStyle name="Comma 3 5 3 2 6" xfId="55196" xr:uid="{44D93CFF-595A-4E73-924E-512AB756DF1C}"/>
    <cellStyle name="Comma 3 5 3 2 7" xfId="40515" xr:uid="{6E961019-8A79-43ED-A1BD-6A91C468D2A4}"/>
    <cellStyle name="Comma 3 5 3 2 8" xfId="18383" xr:uid="{C40E83A8-10D2-44B1-B41C-95BEA728ED5D}"/>
    <cellStyle name="Comma 3 5 3 3" xfId="2512" xr:uid="{68B1822E-9755-46F2-B7EE-E0239E6337AE}"/>
    <cellStyle name="Comma 3 5 3 3 2" xfId="18389" xr:uid="{749413AF-949A-499F-9EED-EBA07422FEEA}"/>
    <cellStyle name="Comma 3 5 3 3 2 2" xfId="40521" xr:uid="{38A90FD0-8EFB-47E5-8823-F78B5BA8D618}"/>
    <cellStyle name="Comma 3 5 3 3 3" xfId="18390" xr:uid="{170B080C-02D0-459A-83E5-B0084114B9EA}"/>
    <cellStyle name="Comma 3 5 3 3 3 2" xfId="40522" xr:uid="{F666308E-0936-4823-BCFC-E0DAB1AD453C}"/>
    <cellStyle name="Comma 3 5 3 3 4" xfId="18391" xr:uid="{A26F8EDD-0A8C-4630-9312-55637791E199}"/>
    <cellStyle name="Comma 3 5 3 3 4 2" xfId="40523" xr:uid="{D34B7C5D-43E7-4169-A85C-987CE3815256}"/>
    <cellStyle name="Comma 3 5 3 3 5" xfId="52600" xr:uid="{EC6A0C89-157F-4883-852E-985CFF6E29C5}"/>
    <cellStyle name="Comma 3 5 3 3 6" xfId="40520" xr:uid="{6606027B-063A-4280-99C2-757CE3F88C1D}"/>
    <cellStyle name="Comma 3 5 3 3 7" xfId="18388" xr:uid="{E77D5701-17FD-4B5C-83BA-632365EB65FB}"/>
    <cellStyle name="Comma 3 5 3 4" xfId="18392" xr:uid="{93535DF8-088D-4EB2-8387-A6A6EA709DBB}"/>
    <cellStyle name="Comma 3 5 3 4 2" xfId="40524" xr:uid="{CD40FAA0-8A2F-47DE-8D1F-0E3F652B7E93}"/>
    <cellStyle name="Comma 3 5 3 5" xfId="18393" xr:uid="{4C474129-7B53-4789-A5EB-34FC6001BADA}"/>
    <cellStyle name="Comma 3 5 3 5 2" xfId="40525" xr:uid="{5765A9D5-706B-4829-A9DF-7E434ECBCF1A}"/>
    <cellStyle name="Comma 3 5 3 6" xfId="51557" xr:uid="{F611EB7D-B351-4C2A-8ED7-8445484CE662}"/>
    <cellStyle name="Comma 3 5 3 7" xfId="40514" xr:uid="{B325B4C5-DA31-467B-89D6-AB59766AEE80}"/>
    <cellStyle name="Comma 3 5 3 8" xfId="18382" xr:uid="{B495C35B-40DC-4459-9681-75C66353806F}"/>
    <cellStyle name="Comma 3 5 4" xfId="3504" xr:uid="{A843046B-B063-4D75-86F4-CB854A9CC795}"/>
    <cellStyle name="Comma 3 5 4 2" xfId="5477" xr:uid="{C8177AD4-94B7-41D2-B71F-6772302FF7C1}"/>
    <cellStyle name="Comma 3 5 4 2 2" xfId="18396" xr:uid="{202853F3-8A16-4852-BE60-B1512C4E6B2F}"/>
    <cellStyle name="Comma 3 5 4 2 2 2" xfId="40528" xr:uid="{312308F7-7860-4237-8FC7-119A11BA8CD9}"/>
    <cellStyle name="Comma 3 5 4 2 3" xfId="18397" xr:uid="{AD149FED-CA4A-47AB-8303-771E846E6E9C}"/>
    <cellStyle name="Comma 3 5 4 2 3 2" xfId="40529" xr:uid="{D247FC36-C2FC-4BE7-9245-04CCD8191576}"/>
    <cellStyle name="Comma 3 5 4 2 4" xfId="18398" xr:uid="{201C64DE-14FD-4A95-BE9D-81DA1B3D8581}"/>
    <cellStyle name="Comma 3 5 4 2 4 2" xfId="40530" xr:uid="{1A6ECE36-00A3-411A-8D95-DE8AA88E46A2}"/>
    <cellStyle name="Comma 3 5 4 2 5" xfId="18399" xr:uid="{F96A369D-A945-4ED4-AB13-F814F32B166C}"/>
    <cellStyle name="Comma 3 5 4 2 5 2" xfId="40531" xr:uid="{146E3118-45C7-4253-96B3-9F0677FB21F3}"/>
    <cellStyle name="Comma 3 5 4 2 6" xfId="55564" xr:uid="{2059D7EE-5BDB-47CE-9788-3379FE442346}"/>
    <cellStyle name="Comma 3 5 4 2 7" xfId="40527" xr:uid="{EA55F0D0-C409-44D0-BAA1-0FEDFD6D604D}"/>
    <cellStyle name="Comma 3 5 4 2 8" xfId="18395" xr:uid="{289687A8-70EE-41CE-9D2F-94BBDC7925F1}"/>
    <cellStyle name="Comma 3 5 4 3" xfId="18400" xr:uid="{B3B0FC0B-3EE7-4A0A-8F2D-B639D5A2E046}"/>
    <cellStyle name="Comma 3 5 4 3 2" xfId="40532" xr:uid="{F7D30E32-D151-4E36-B04E-076ECB3B2143}"/>
    <cellStyle name="Comma 3 5 4 4" xfId="18401" xr:uid="{C03FB46D-B20F-42C6-8E18-3C8392C13CBA}"/>
    <cellStyle name="Comma 3 5 4 4 2" xfId="40533" xr:uid="{E3EB3936-AF9E-4EEB-8D39-58FF103AAE75}"/>
    <cellStyle name="Comma 3 5 4 5" xfId="18402" xr:uid="{5CF414F2-4008-413D-B5DB-E8AFE9FD4067}"/>
    <cellStyle name="Comma 3 5 4 5 2" xfId="40534" xr:uid="{3E215C2A-0985-455C-A114-B9940C3DD830}"/>
    <cellStyle name="Comma 3 5 4 6" xfId="18403" xr:uid="{A259AF8D-FCB3-44E6-A5B1-040C1227C480}"/>
    <cellStyle name="Comma 3 5 4 6 2" xfId="40535" xr:uid="{7A6655DC-6DB9-426D-8188-5ACD3150682E}"/>
    <cellStyle name="Comma 3 5 4 7" xfId="53591" xr:uid="{9576D827-5C81-48DD-BC15-EE10C12256A4}"/>
    <cellStyle name="Comma 3 5 4 8" xfId="40526" xr:uid="{643116AD-8F82-434A-B1A5-72121E6EDA67}"/>
    <cellStyle name="Comma 3 5 4 9" xfId="18394" xr:uid="{D2DED746-E151-4393-B019-58B2A3D73E20}"/>
    <cellStyle name="Comma 3 5 5" xfId="4177" xr:uid="{007C754C-2370-4207-A3C9-EFB8C6C22FF1}"/>
    <cellStyle name="Comma 3 5 5 2" xfId="18405" xr:uid="{7717D051-E4C6-4702-B69E-933CA4995BE1}"/>
    <cellStyle name="Comma 3 5 5 2 2" xfId="40537" xr:uid="{3A0BB843-B906-4FA3-A4F6-BBF72FBD0B52}"/>
    <cellStyle name="Comma 3 5 5 3" xfId="18406" xr:uid="{962FF7A0-E8E4-4FF6-8BC9-F2C894BF741E}"/>
    <cellStyle name="Comma 3 5 5 3 2" xfId="40538" xr:uid="{0CE7B53E-E945-4D3E-B084-EF797D21D29E}"/>
    <cellStyle name="Comma 3 5 5 4" xfId="18407" xr:uid="{18A2F7ED-A18F-4480-8822-2621082E562E}"/>
    <cellStyle name="Comma 3 5 5 4 2" xfId="40539" xr:uid="{3089AB59-090C-4D0E-9FB5-AC23CE2C5B40}"/>
    <cellStyle name="Comma 3 5 5 5" xfId="18408" xr:uid="{6736421B-0BAB-4E5F-A39A-5D9C9D93CD33}"/>
    <cellStyle name="Comma 3 5 5 5 2" xfId="40540" xr:uid="{C1049883-1F45-4B54-96D7-ABFF92BEC0AC}"/>
    <cellStyle name="Comma 3 5 5 6" xfId="54264" xr:uid="{6B00766C-ECA6-42EF-ACC0-E9783E0C1D19}"/>
    <cellStyle name="Comma 3 5 5 7" xfId="40536" xr:uid="{270BC27D-CA8E-45DB-8E7F-B46D100045C5}"/>
    <cellStyle name="Comma 3 5 5 8" xfId="18404" xr:uid="{14B7C0F4-2498-436C-9BB9-7BECC5273574}"/>
    <cellStyle name="Comma 3 5 6" xfId="1991" xr:uid="{F696F3CA-BA1F-4EAA-8ECA-092361DF0103}"/>
    <cellStyle name="Comma 3 5 6 2" xfId="18410" xr:uid="{C5E51F65-5DE2-402F-96A4-93D315434F80}"/>
    <cellStyle name="Comma 3 5 6 2 2" xfId="40542" xr:uid="{8F48D27C-5450-4987-B82B-821598AFE84B}"/>
    <cellStyle name="Comma 3 5 6 3" xfId="18411" xr:uid="{F4EF1FBC-AB3C-4D15-934B-7B3863617D93}"/>
    <cellStyle name="Comma 3 5 6 3 2" xfId="40543" xr:uid="{E65024F4-5950-4F77-A34E-921809473752}"/>
    <cellStyle name="Comma 3 5 6 4" xfId="18412" xr:uid="{878736D6-E4DE-4E6A-BC3B-39460EA18DAF}"/>
    <cellStyle name="Comma 3 5 6 4 2" xfId="40544" xr:uid="{3872F185-EFEA-4321-A776-0795B47EAFA9}"/>
    <cellStyle name="Comma 3 5 6 5" xfId="52080" xr:uid="{8ECC02DE-2FA5-4350-BCB3-A72A229F81F9}"/>
    <cellStyle name="Comma 3 5 6 6" xfId="40541" xr:uid="{E6ED95A1-3FAC-4AB4-9AA2-43559134DDEA}"/>
    <cellStyle name="Comma 3 5 6 7" xfId="18409" xr:uid="{1347EF82-E3BE-415F-87D5-260EFCB8B09C}"/>
    <cellStyle name="Comma 3 5 7" xfId="18413" xr:uid="{A92F7763-C32D-43AE-A805-CA1EBFDC7705}"/>
    <cellStyle name="Comma 3 5 7 2" xfId="40545" xr:uid="{826ED173-C7EE-4097-97A3-B62B4C498332}"/>
    <cellStyle name="Comma 3 5 8" xfId="18414" xr:uid="{1CCE5BFC-CE8D-4465-8609-8AD85439ED4E}"/>
    <cellStyle name="Comma 3 5 8 2" xfId="40546" xr:uid="{3B0EF475-252F-4A6E-83B5-6EA7FE8413D9}"/>
    <cellStyle name="Comma 3 5 9" xfId="50560" xr:uid="{A1B1147F-8633-45E4-AE91-729F1F10CC9B}"/>
    <cellStyle name="Comma 3 6" xfId="723" xr:uid="{366568DB-DF3B-456A-BC43-A90937B682D2}"/>
    <cellStyle name="Comma 3 6 2" xfId="4426" xr:uid="{95FCA6E3-E13C-4ED4-9562-26B5E5618DA3}"/>
    <cellStyle name="Comma 3 6 2 2" xfId="18417" xr:uid="{911F82B2-5AAB-46A8-BBE5-A0F8F42407F2}"/>
    <cellStyle name="Comma 3 6 2 2 2" xfId="40549" xr:uid="{35057234-5096-4432-B2AB-0FFBCF701EE8}"/>
    <cellStyle name="Comma 3 6 2 3" xfId="18418" xr:uid="{8C19EFD2-4542-4F1E-8B3E-C4C69054DBB2}"/>
    <cellStyle name="Comma 3 6 2 3 2" xfId="40550" xr:uid="{A3B572EF-CBA8-4C52-B262-96CF41CC7C8C}"/>
    <cellStyle name="Comma 3 6 2 4" xfId="18419" xr:uid="{7E3F8E88-7059-4E70-BE54-259D8FD350E5}"/>
    <cellStyle name="Comma 3 6 2 4 2" xfId="40551" xr:uid="{79A51A0A-8167-4D80-90D9-20600411B21D}"/>
    <cellStyle name="Comma 3 6 2 5" xfId="18420" xr:uid="{BA44BAE8-3001-4AC3-A144-07BBF09272B2}"/>
    <cellStyle name="Comma 3 6 2 5 2" xfId="40552" xr:uid="{AEC9CECB-6F56-41BD-83DD-E739F4C91BD5}"/>
    <cellStyle name="Comma 3 6 2 6" xfId="54513" xr:uid="{286D4967-F603-4CAA-AAC0-5C87C3C3BAFB}"/>
    <cellStyle name="Comma 3 6 2 7" xfId="40548" xr:uid="{06792BBB-9B95-4FC2-B518-62F3472CB1FE}"/>
    <cellStyle name="Comma 3 6 2 8" xfId="18416" xr:uid="{3FBEFDC9-5275-4A9F-B494-703C3A6A9C23}"/>
    <cellStyle name="Comma 3 6 3" xfId="2761" xr:uid="{0ED03CB4-E09D-43FC-BBF3-2D7796D19F1A}"/>
    <cellStyle name="Comma 3 6 3 2" xfId="18422" xr:uid="{587E7EE7-D846-4E8C-8E1D-D76DA9F0D15D}"/>
    <cellStyle name="Comma 3 6 3 2 2" xfId="40554" xr:uid="{DE355DED-EABC-4361-840E-15DC318FB6AE}"/>
    <cellStyle name="Comma 3 6 3 3" xfId="18423" xr:uid="{D59BE834-C6D1-4A30-ADCC-868DF989C016}"/>
    <cellStyle name="Comma 3 6 3 3 2" xfId="40555" xr:uid="{A1E84345-15E8-457B-82E8-D35D22C952D8}"/>
    <cellStyle name="Comma 3 6 3 4" xfId="18424" xr:uid="{F92667EF-79F4-4E47-A051-4A1BD82EA822}"/>
    <cellStyle name="Comma 3 6 3 4 2" xfId="40556" xr:uid="{193CA188-E126-4993-ABFD-E79F60D25E27}"/>
    <cellStyle name="Comma 3 6 3 5" xfId="52848" xr:uid="{95FE601B-953E-49FC-95D8-E1F7184FF206}"/>
    <cellStyle name="Comma 3 6 3 6" xfId="40553" xr:uid="{E4F6B027-8670-477F-86BB-40385FA72A4A}"/>
    <cellStyle name="Comma 3 6 3 7" xfId="18421" xr:uid="{4488E43D-CFCC-4BA4-98C3-C73EB2D2105C}"/>
    <cellStyle name="Comma 3 6 4" xfId="18425" xr:uid="{2DCECBF9-8B59-44EA-945F-75EDD1CB76A3}"/>
    <cellStyle name="Comma 3 6 4 2" xfId="40557" xr:uid="{D6BF144C-441E-499F-BEFE-62BEC5831280}"/>
    <cellStyle name="Comma 3 6 5" xfId="18426" xr:uid="{796A7E24-007D-4844-9EF4-48641AD8AD9A}"/>
    <cellStyle name="Comma 3 6 5 2" xfId="40558" xr:uid="{C5C5B19D-7651-408F-AF4E-43F401A0EBF5}"/>
    <cellStyle name="Comma 3 6 6" xfId="50815" xr:uid="{A3D3A532-1AA8-4ADC-A146-155264B493D1}"/>
    <cellStyle name="Comma 3 6 7" xfId="40547" xr:uid="{C2C9F387-B0A6-43F0-86FB-D1DE1FA04FCF}"/>
    <cellStyle name="Comma 3 6 8" xfId="18415" xr:uid="{3C557ED8-F096-407A-8CE4-9B702541DD7C}"/>
    <cellStyle name="Comma 3 7" xfId="1218" xr:uid="{332A8E43-78E8-43FE-B3DB-1B1EDD5C8D37}"/>
    <cellStyle name="Comma 3 7 2" xfId="4926" xr:uid="{B43144D1-5218-4E75-B634-BBFEFD74202E}"/>
    <cellStyle name="Comma 3 7 2 2" xfId="18429" xr:uid="{3EB8B71B-94BB-4416-819F-E84E07807DB6}"/>
    <cellStyle name="Comma 3 7 2 2 2" xfId="40561" xr:uid="{8B88390A-5ACD-4660-B0CD-FF4A436D3F35}"/>
    <cellStyle name="Comma 3 7 2 3" xfId="18430" xr:uid="{C5C01BB3-893E-4EAD-BC30-D8EBB1D6BF14}"/>
    <cellStyle name="Comma 3 7 2 3 2" xfId="40562" xr:uid="{707CEEC1-546D-457A-B6B3-CCE086E5D917}"/>
    <cellStyle name="Comma 3 7 2 4" xfId="18431" xr:uid="{86AC7C35-9A72-4885-9AC0-0EAEA1B152C6}"/>
    <cellStyle name="Comma 3 7 2 4 2" xfId="40563" xr:uid="{D74BABF3-4179-4997-9D4E-890ACD154D28}"/>
    <cellStyle name="Comma 3 7 2 5" xfId="18432" xr:uid="{F79D4016-42B8-4A4B-A63C-248A4E05AA51}"/>
    <cellStyle name="Comma 3 7 2 5 2" xfId="40564" xr:uid="{C9B8B5DA-15E2-499F-8B6D-78F11FED43B4}"/>
    <cellStyle name="Comma 3 7 2 6" xfId="55013" xr:uid="{ED3915AE-E26B-4382-9E6C-9AADD3529022}"/>
    <cellStyle name="Comma 3 7 2 7" xfId="40560" xr:uid="{C55662B3-35C3-44E1-8F8E-0D1C186E573D}"/>
    <cellStyle name="Comma 3 7 2 8" xfId="18428" xr:uid="{E14F3A06-E936-4916-BA5E-AD5BFFAE7419}"/>
    <cellStyle name="Comma 3 7 3" xfId="2246" xr:uid="{322906AC-187F-4653-951C-31D8EC24E7EC}"/>
    <cellStyle name="Comma 3 7 3 2" xfId="18434" xr:uid="{8C0CFD86-246B-4576-BEEC-34003F41549C}"/>
    <cellStyle name="Comma 3 7 3 2 2" xfId="40566" xr:uid="{BDDDC751-0E2D-47AB-9CA1-759ACA251A79}"/>
    <cellStyle name="Comma 3 7 3 3" xfId="18435" xr:uid="{1643FA96-E55D-4DE1-B1ED-603D6DB89735}"/>
    <cellStyle name="Comma 3 7 3 3 2" xfId="40567" xr:uid="{EFDF5EED-9AA0-4756-AF42-D2FAD6E10DFE}"/>
    <cellStyle name="Comma 3 7 3 4" xfId="18436" xr:uid="{B831AF4C-9E04-4A50-AC2B-5E2C1F33A634}"/>
    <cellStyle name="Comma 3 7 3 4 2" xfId="40568" xr:uid="{76F6AC0F-ECD0-4CF9-A8D0-FBB368AA56AD}"/>
    <cellStyle name="Comma 3 7 3 5" xfId="52334" xr:uid="{72CC72C3-DD4F-41CC-89FC-11ADF982677F}"/>
    <cellStyle name="Comma 3 7 3 6" xfId="40565" xr:uid="{90EB7588-B941-464B-917C-5D66339795DA}"/>
    <cellStyle name="Comma 3 7 3 7" xfId="18433" xr:uid="{E48550DB-8A16-4CEC-BC9A-D72D10DC236E}"/>
    <cellStyle name="Comma 3 7 4" xfId="18437" xr:uid="{59E47C0A-4179-4690-B36F-5C167BB07833}"/>
    <cellStyle name="Comma 3 7 4 2" xfId="40569" xr:uid="{24661506-E09D-4855-B8E2-EA750E84E149}"/>
    <cellStyle name="Comma 3 7 5" xfId="18438" xr:uid="{CEF04B89-8332-4930-91DC-8505F3B3941F}"/>
    <cellStyle name="Comma 3 7 5 2" xfId="40570" xr:uid="{F87706B4-23EE-4E1C-9CBA-3BB3A59A83EC}"/>
    <cellStyle name="Comma 3 7 6" xfId="51310" xr:uid="{2DD056EE-0FB9-45B0-AB68-0B12A118C971}"/>
    <cellStyle name="Comma 3 7 7" xfId="40559" xr:uid="{E858E8C4-324D-46DB-990C-9F86FB7CB384}"/>
    <cellStyle name="Comma 3 7 8" xfId="18427" xr:uid="{BDD097AA-3230-4DCB-8684-77FC82E3D6FF}"/>
    <cellStyle name="Comma 3 8" xfId="3255" xr:uid="{5EDA87E0-AFE8-48AC-A022-016CC7AF7F70}"/>
    <cellStyle name="Comma 3 8 2" xfId="5293" xr:uid="{BBC37755-4ED1-4DA7-BD68-62AC85223037}"/>
    <cellStyle name="Comma 3 8 2 2" xfId="18441" xr:uid="{35930DD0-B834-475B-BCE9-15E57BC5534E}"/>
    <cellStyle name="Comma 3 8 2 2 2" xfId="40573" xr:uid="{389A24D4-4CA9-4232-97C4-EDBD66EB4C32}"/>
    <cellStyle name="Comma 3 8 2 3" xfId="18442" xr:uid="{37843243-686B-48D8-855F-A6D1535FE7E1}"/>
    <cellStyle name="Comma 3 8 2 3 2" xfId="40574" xr:uid="{8450E8F2-5877-430C-A8C8-9D0B08B1BB96}"/>
    <cellStyle name="Comma 3 8 2 4" xfId="18443" xr:uid="{54DCC063-7BBD-4B43-8FC6-54DD8720FDBE}"/>
    <cellStyle name="Comma 3 8 2 4 2" xfId="40575" xr:uid="{8C708FEC-452E-4690-8CC9-5DE9E80EDC58}"/>
    <cellStyle name="Comma 3 8 2 5" xfId="18444" xr:uid="{15698C0D-3B2C-414E-9C69-39E0473AE48C}"/>
    <cellStyle name="Comma 3 8 2 5 2" xfId="40576" xr:uid="{C83B8F8B-55EB-4112-BF01-27F7FE85162C}"/>
    <cellStyle name="Comma 3 8 2 6" xfId="55380" xr:uid="{3D7F1D5B-497D-4BB3-B7AC-A2DAD23A859A}"/>
    <cellStyle name="Comma 3 8 2 7" xfId="40572" xr:uid="{9279BB06-A4BC-4925-8172-D14EF8478831}"/>
    <cellStyle name="Comma 3 8 2 8" xfId="18440" xr:uid="{074CCE51-A692-408F-BC63-107475D5560B}"/>
    <cellStyle name="Comma 3 8 3" xfId="18445" xr:uid="{E229BC6E-AE10-423F-B66B-97778D68D300}"/>
    <cellStyle name="Comma 3 8 3 2" xfId="40577" xr:uid="{407A4382-2EE9-4401-A9A2-1D807F900469}"/>
    <cellStyle name="Comma 3 8 4" xfId="18446" xr:uid="{794BD323-0ADE-4C38-B3F2-766B1625F68D}"/>
    <cellStyle name="Comma 3 8 4 2" xfId="40578" xr:uid="{D34C190A-DAF9-4AFB-83E5-8D952D86C1AE}"/>
    <cellStyle name="Comma 3 8 5" xfId="18447" xr:uid="{145690EC-5E5B-4A6A-9EA5-E05108CB2A26}"/>
    <cellStyle name="Comma 3 8 5 2" xfId="40579" xr:uid="{3BE44C22-A5A8-49B8-A935-ECACDE4C7828}"/>
    <cellStyle name="Comma 3 8 6" xfId="18448" xr:uid="{D42D3EB5-0F3A-459D-BD95-A316E23413C4}"/>
    <cellStyle name="Comma 3 8 6 2" xfId="40580" xr:uid="{81AC5EDE-B968-4204-91B5-CA3A73B692BA}"/>
    <cellStyle name="Comma 3 8 7" xfId="53342" xr:uid="{BCB3F71E-278A-4DE6-B873-D9A041419CBB}"/>
    <cellStyle name="Comma 3 8 8" xfId="40571" xr:uid="{C9F564AD-771A-4DAB-846C-75FE07850C73}"/>
    <cellStyle name="Comma 3 8 9" xfId="18439" xr:uid="{6C65CAD4-797F-45D0-9B7E-A02D2AD7630A}"/>
    <cellStyle name="Comma 3 9" xfId="3795" xr:uid="{DDDCB81B-BADE-465D-B3C5-C2901C3D34C6}"/>
    <cellStyle name="Comma 3 9 2" xfId="18450" xr:uid="{58A29ADA-8CE6-49A8-AA02-5EEEC97314EA}"/>
    <cellStyle name="Comma 3 9 2 2" xfId="40582" xr:uid="{BFC61DC7-4B8F-4999-A294-F92F6DEDA30B}"/>
    <cellStyle name="Comma 3 9 3" xfId="18451" xr:uid="{61B2CC03-FE79-4B9E-BEBE-4E1691E144BA}"/>
    <cellStyle name="Comma 3 9 3 2" xfId="40583" xr:uid="{CA1A5E83-A9F2-4B9A-A7C2-C2C868BE85D7}"/>
    <cellStyle name="Comma 3 9 4" xfId="18452" xr:uid="{8578D7ED-3032-4895-B99D-C360ED349E32}"/>
    <cellStyle name="Comma 3 9 4 2" xfId="40584" xr:uid="{A3C9C9E6-9DE3-42DA-9710-54FB0C944676}"/>
    <cellStyle name="Comma 3 9 5" xfId="18453" xr:uid="{D29BF9DC-4106-4FF2-A28C-DA95AE8C742F}"/>
    <cellStyle name="Comma 3 9 5 2" xfId="40585" xr:uid="{AE41C97E-0210-4F6E-A952-12BE79D02E0B}"/>
    <cellStyle name="Comma 3 9 6" xfId="53882" xr:uid="{A5DBED60-049E-472A-A3E5-A526CF70044F}"/>
    <cellStyle name="Comma 3 9 7" xfId="40581" xr:uid="{4F985373-4E6E-4AE1-A9C3-383F306D652E}"/>
    <cellStyle name="Comma 3 9 8" xfId="18449" xr:uid="{334208BA-7C6B-4794-8DB0-20FD91E30746}"/>
    <cellStyle name="Comma 30" xfId="150" xr:uid="{B5B96226-1053-4AD3-A9B2-826DD6664DFC}"/>
    <cellStyle name="Comma 30 10" xfId="18455" xr:uid="{70819C03-DE82-48F7-AA49-03975D3474D5}"/>
    <cellStyle name="Comma 30 10 2" xfId="40587" xr:uid="{1BB4E121-A35E-4838-BD7E-4A1B304B99AF}"/>
    <cellStyle name="Comma 30 11" xfId="18456" xr:uid="{00C7D563-3CD2-4FB8-A382-F7978039097C}"/>
    <cellStyle name="Comma 30 11 2" xfId="40588" xr:uid="{F623A2C7-3D1C-4F6F-A1D2-4492A092A5CD}"/>
    <cellStyle name="Comma 30 12" xfId="50247" xr:uid="{EA9065BF-B0EC-4170-BFAE-E47BA621977D}"/>
    <cellStyle name="Comma 30 13" xfId="40586" xr:uid="{4EFB3764-6233-46B7-84B7-16A4F7071028}"/>
    <cellStyle name="Comma 30 14" xfId="18454" xr:uid="{187A28AD-38D2-47F6-A952-D0C5BFBE6266}"/>
    <cellStyle name="Comma 30 2" xfId="251" xr:uid="{7298CA70-AE9E-406F-8A09-BF852CBAB28E}"/>
    <cellStyle name="Comma 30 2 10" xfId="18458" xr:uid="{9826E551-007A-4346-A9B0-069B8F353030}"/>
    <cellStyle name="Comma 30 2 10 2" xfId="40590" xr:uid="{8C499050-47B1-415E-AEF8-6463F9B37CEA}"/>
    <cellStyle name="Comma 30 2 11" xfId="50347" xr:uid="{783C983F-496C-4B39-99FA-D00114739E32}"/>
    <cellStyle name="Comma 30 2 12" xfId="40589" xr:uid="{FDEDE164-E1AF-46EB-8E9E-264F2B4A6812}"/>
    <cellStyle name="Comma 30 2 13" xfId="18457" xr:uid="{3EBA2C78-1AD6-4B98-99E3-231DE3F62BB6}"/>
    <cellStyle name="Comma 30 2 2" xfId="436" xr:uid="{1938EF11-75DB-4F9A-9E8E-6A39E30F3896}"/>
    <cellStyle name="Comma 30 2 2 10" xfId="50532" xr:uid="{242E0BD7-D7FC-4FE7-AD7E-85EB3AF8597E}"/>
    <cellStyle name="Comma 30 2 2 11" xfId="40591" xr:uid="{AFCA71A0-49C2-4EC4-8B7A-88B7BAD3D02A}"/>
    <cellStyle name="Comma 30 2 2 12" xfId="18459" xr:uid="{DCB90229-0834-420B-97D2-4F310E510CDF}"/>
    <cellStyle name="Comma 30 2 2 2" xfId="692" xr:uid="{528500F3-A3AA-415A-9C68-85301E7AB554}"/>
    <cellStyle name="Comma 30 2 2 2 10" xfId="40592" xr:uid="{419F2635-55FF-4BE9-B497-A2C9FE053689}"/>
    <cellStyle name="Comma 30 2 2 2 11" xfId="18460" xr:uid="{BFDC4DBC-94E0-4589-9DBA-1E7F37E2096B}"/>
    <cellStyle name="Comma 30 2 2 2 2" xfId="1197" xr:uid="{AC409371-8EA3-476A-BF28-7152236471C5}"/>
    <cellStyle name="Comma 30 2 2 2 2 2" xfId="4900" xr:uid="{4B1C3AD9-8D7D-445A-B2DB-2D31664FB1CF}"/>
    <cellStyle name="Comma 30 2 2 2 2 2 2" xfId="18463" xr:uid="{3F3E1334-77EC-4672-89EE-A061F4FCA5B1}"/>
    <cellStyle name="Comma 30 2 2 2 2 2 2 2" xfId="40595" xr:uid="{4E520E0D-1B11-4430-929E-278FB5BC149A}"/>
    <cellStyle name="Comma 30 2 2 2 2 2 3" xfId="18464" xr:uid="{0B669223-D6C2-46EF-AE1E-E6F703291C1D}"/>
    <cellStyle name="Comma 30 2 2 2 2 2 3 2" xfId="40596" xr:uid="{F9F63855-9920-419A-8A57-B47F64D8FCC1}"/>
    <cellStyle name="Comma 30 2 2 2 2 2 4" xfId="18465" xr:uid="{0B438F9E-6CEE-429A-9AAA-E67F518E54F3}"/>
    <cellStyle name="Comma 30 2 2 2 2 2 4 2" xfId="40597" xr:uid="{06992E5D-D055-45D6-929F-1E756C19A0A8}"/>
    <cellStyle name="Comma 30 2 2 2 2 2 5" xfId="18466" xr:uid="{345E4A59-EFE4-4DF7-8FB7-25818A4928BD}"/>
    <cellStyle name="Comma 30 2 2 2 2 2 5 2" xfId="40598" xr:uid="{D2BB94BE-7122-4B06-A434-3072D289C21A}"/>
    <cellStyle name="Comma 30 2 2 2 2 2 6" xfId="54987" xr:uid="{831C4AC5-4CB9-4FA2-9741-8718383B7027}"/>
    <cellStyle name="Comma 30 2 2 2 2 2 7" xfId="40594" xr:uid="{33F94514-5E15-4986-B249-0DE79C622E84}"/>
    <cellStyle name="Comma 30 2 2 2 2 2 8" xfId="18462" xr:uid="{DF7AD696-98A8-42E1-BC32-5D53B09808D4}"/>
    <cellStyle name="Comma 30 2 2 2 2 3" xfId="3235" xr:uid="{AA92E12F-8C64-4E3A-94F9-5F974AC5ADFA}"/>
    <cellStyle name="Comma 30 2 2 2 2 3 2" xfId="18468" xr:uid="{381FC580-E798-455D-B874-840949AF5F68}"/>
    <cellStyle name="Comma 30 2 2 2 2 3 2 2" xfId="40600" xr:uid="{1D5ABF7C-215B-4690-A78C-AF3302680A7F}"/>
    <cellStyle name="Comma 30 2 2 2 2 3 3" xfId="18469" xr:uid="{99088201-F8EE-49C6-87B7-03FE5A00FEC9}"/>
    <cellStyle name="Comma 30 2 2 2 2 3 3 2" xfId="40601" xr:uid="{D4108407-4808-426A-829E-5F210E714582}"/>
    <cellStyle name="Comma 30 2 2 2 2 3 4" xfId="18470" xr:uid="{0A5C62B2-6855-4A87-9177-94BF406B71AE}"/>
    <cellStyle name="Comma 30 2 2 2 2 3 4 2" xfId="40602" xr:uid="{45F4BFDF-484D-41C6-A39D-A2B269681393}"/>
    <cellStyle name="Comma 30 2 2 2 2 3 5" xfId="53322" xr:uid="{2BAEE32D-E27F-4B0F-A9A9-5E7FDBC48DBC}"/>
    <cellStyle name="Comma 30 2 2 2 2 3 6" xfId="40599" xr:uid="{23BF4CC0-E261-4526-9247-975D9F470979}"/>
    <cellStyle name="Comma 30 2 2 2 2 3 7" xfId="18467" xr:uid="{3587A518-5888-4428-AECC-B0AE85F3F531}"/>
    <cellStyle name="Comma 30 2 2 2 2 4" xfId="18471" xr:uid="{C735FB39-0380-4F9A-A08F-27E50DBC2C14}"/>
    <cellStyle name="Comma 30 2 2 2 2 4 2" xfId="40603" xr:uid="{171CACEC-F89E-41BF-8B07-D968A38E36B5}"/>
    <cellStyle name="Comma 30 2 2 2 2 5" xfId="18472" xr:uid="{995811ED-F8BE-41E8-BB61-CF13F8627DA4}"/>
    <cellStyle name="Comma 30 2 2 2 2 5 2" xfId="40604" xr:uid="{3E6D4727-ACAE-4B7A-9076-2EB295429EF4}"/>
    <cellStyle name="Comma 30 2 2 2 2 6" xfId="51289" xr:uid="{D2CE95A0-AF0F-41DD-BB7F-D582811EB9DA}"/>
    <cellStyle name="Comma 30 2 2 2 2 7" xfId="40593" xr:uid="{73A0D3C6-0F42-4177-9840-6358B3FD67A0}"/>
    <cellStyle name="Comma 30 2 2 2 2 8" xfId="18461" xr:uid="{F742CE29-42C7-4C32-B12B-ADF3BA27EE2D}"/>
    <cellStyle name="Comma 30 2 2 2 3" xfId="1691" xr:uid="{1936EFA5-CD5F-4CE3-9F9B-29C203969BB0}"/>
    <cellStyle name="Comma 30 2 2 2 3 2" xfId="5276" xr:uid="{0EADFDFB-C731-4DE6-88F4-98C63EA7A75F}"/>
    <cellStyle name="Comma 30 2 2 2 3 2 2" xfId="18475" xr:uid="{B53E6DF7-F186-4C2C-9141-7555246773B0}"/>
    <cellStyle name="Comma 30 2 2 2 3 2 2 2" xfId="40607" xr:uid="{556C6C3F-9A13-4E9F-91B9-EC4124DEB499}"/>
    <cellStyle name="Comma 30 2 2 2 3 2 3" xfId="18476" xr:uid="{867C3366-9204-4640-99E7-D5056A49852B}"/>
    <cellStyle name="Comma 30 2 2 2 3 2 3 2" xfId="40608" xr:uid="{C94B947C-7D6D-4493-AD40-C978AAC4A63A}"/>
    <cellStyle name="Comma 30 2 2 2 3 2 4" xfId="18477" xr:uid="{60008A69-D8A2-4777-B8D3-B1B5F8CE09C8}"/>
    <cellStyle name="Comma 30 2 2 2 3 2 4 2" xfId="40609" xr:uid="{E212C009-84A8-49E1-95F8-2C6B8A47FDBD}"/>
    <cellStyle name="Comma 30 2 2 2 3 2 5" xfId="18478" xr:uid="{B1CB5DCE-FC5B-47ED-854A-D3F6D9825500}"/>
    <cellStyle name="Comma 30 2 2 2 3 2 5 2" xfId="40610" xr:uid="{322F9CDE-ADA3-4CDF-884A-63268641BFC3}"/>
    <cellStyle name="Comma 30 2 2 2 3 2 6" xfId="55363" xr:uid="{D62D6EE4-C8C2-41D9-AFA7-45157FFC68DD}"/>
    <cellStyle name="Comma 30 2 2 2 3 2 7" xfId="40606" xr:uid="{8C67594E-BC11-4295-9526-BFA30D08379A}"/>
    <cellStyle name="Comma 30 2 2 2 3 2 8" xfId="18474" xr:uid="{ED6DF31E-86FB-4B21-BF23-5078FB8C43F7}"/>
    <cellStyle name="Comma 30 2 2 2 3 3" xfId="2738" xr:uid="{C2715535-92D5-4FF6-BEC4-AE7EDC243A41}"/>
    <cellStyle name="Comma 30 2 2 2 3 3 2" xfId="18480" xr:uid="{323EE7DA-704A-466D-B675-392DF81F0426}"/>
    <cellStyle name="Comma 30 2 2 2 3 3 2 2" xfId="40612" xr:uid="{84B2EAD7-D44F-4328-95AB-A0DABBCC6484}"/>
    <cellStyle name="Comma 30 2 2 2 3 3 3" xfId="18481" xr:uid="{61DFA9AB-BB89-477B-B26B-4B633F24E492}"/>
    <cellStyle name="Comma 30 2 2 2 3 3 3 2" xfId="40613" xr:uid="{194DE7C2-54D1-4776-B39D-4885946A8EA9}"/>
    <cellStyle name="Comma 30 2 2 2 3 3 4" xfId="18482" xr:uid="{F5DBCA16-0FA4-4880-9E76-9A40CFFE5EC6}"/>
    <cellStyle name="Comma 30 2 2 2 3 3 4 2" xfId="40614" xr:uid="{45A29966-607B-48A7-B114-2AA66B3FEF2D}"/>
    <cellStyle name="Comma 30 2 2 2 3 3 5" xfId="52826" xr:uid="{FFBA0A01-07BB-45C2-B9AF-8D3FA8254CE5}"/>
    <cellStyle name="Comma 30 2 2 2 3 3 6" xfId="40611" xr:uid="{46A6B762-C727-4FDB-A0A9-756A0F96EFBD}"/>
    <cellStyle name="Comma 30 2 2 2 3 3 7" xfId="18479" xr:uid="{3C72B40D-D793-413E-9E3B-AB8DC821D076}"/>
    <cellStyle name="Comma 30 2 2 2 3 4" xfId="18483" xr:uid="{1321C38C-9381-4D45-B91D-89EF83F0BDC6}"/>
    <cellStyle name="Comma 30 2 2 2 3 4 2" xfId="40615" xr:uid="{13C10FB0-7EAA-417D-B1B6-503792F5B74D}"/>
    <cellStyle name="Comma 30 2 2 2 3 5" xfId="18484" xr:uid="{6C7AA482-7F86-48DD-BE3C-48E0A0E8345B}"/>
    <cellStyle name="Comma 30 2 2 2 3 5 2" xfId="40616" xr:uid="{A9621A62-4B19-457A-9DE7-75AF412BD2D1}"/>
    <cellStyle name="Comma 30 2 2 2 3 6" xfId="51783" xr:uid="{1C38BD85-D664-4DB9-8406-19E1A60246BF}"/>
    <cellStyle name="Comma 30 2 2 2 3 7" xfId="40605" xr:uid="{C9612593-1B17-4946-8FCA-B65EDD5E3FAF}"/>
    <cellStyle name="Comma 30 2 2 2 3 8" xfId="18473" xr:uid="{59577082-BA91-4A34-BDC6-5C0BE0F42FF0}"/>
    <cellStyle name="Comma 30 2 2 2 4" xfId="3730" xr:uid="{27CE02D9-AF61-42AB-B03A-685E794F6BFF}"/>
    <cellStyle name="Comma 30 2 2 2 4 2" xfId="5644" xr:uid="{EED68396-EB54-448A-8888-48BFF1C661CD}"/>
    <cellStyle name="Comma 30 2 2 2 4 2 2" xfId="18487" xr:uid="{58D29662-4F64-43D8-B606-A03A6EE990F8}"/>
    <cellStyle name="Comma 30 2 2 2 4 2 2 2" xfId="40619" xr:uid="{A5822966-2C5F-436D-8262-20B7EE049149}"/>
    <cellStyle name="Comma 30 2 2 2 4 2 3" xfId="18488" xr:uid="{DAB98300-5361-44AD-9554-F55DD2FD601E}"/>
    <cellStyle name="Comma 30 2 2 2 4 2 3 2" xfId="40620" xr:uid="{A85DBA57-7B6E-436A-9591-AC51E50C4AE4}"/>
    <cellStyle name="Comma 30 2 2 2 4 2 4" xfId="18489" xr:uid="{1C0412CF-3EFB-4A8A-9716-37A8B1F3320E}"/>
    <cellStyle name="Comma 30 2 2 2 4 2 4 2" xfId="40621" xr:uid="{C25E3A0A-8D5B-4A52-BE3A-14DCCCCFBC42}"/>
    <cellStyle name="Comma 30 2 2 2 4 2 5" xfId="18490" xr:uid="{F4FBCAD0-64FD-4F87-9521-4168B9A53371}"/>
    <cellStyle name="Comma 30 2 2 2 4 2 5 2" xfId="40622" xr:uid="{2F6BADD2-840D-44A0-B7A8-29B5119B7CC5}"/>
    <cellStyle name="Comma 30 2 2 2 4 2 6" xfId="55731" xr:uid="{AC83BF4A-260F-45A8-BC0F-DC5A173933BA}"/>
    <cellStyle name="Comma 30 2 2 2 4 2 7" xfId="40618" xr:uid="{059AD4A2-2402-4DD2-900C-4CCC0766CDDB}"/>
    <cellStyle name="Comma 30 2 2 2 4 2 8" xfId="18486" xr:uid="{2DE7E1CF-F7D7-4534-BC9D-F165C46ED717}"/>
    <cellStyle name="Comma 30 2 2 2 4 3" xfId="18491" xr:uid="{847D7689-8F24-48A7-A1FB-29BF7714D49C}"/>
    <cellStyle name="Comma 30 2 2 2 4 3 2" xfId="40623" xr:uid="{0FB10A40-CDBE-4000-B72B-BFEA0C427418}"/>
    <cellStyle name="Comma 30 2 2 2 4 4" xfId="18492" xr:uid="{5A4FA70F-8B1B-4057-AE5D-CA66C809B5E0}"/>
    <cellStyle name="Comma 30 2 2 2 4 4 2" xfId="40624" xr:uid="{A66476AE-93E3-4E0A-8777-6E4F8D7B5DC2}"/>
    <cellStyle name="Comma 30 2 2 2 4 5" xfId="18493" xr:uid="{11C3DC6D-8ED6-4782-8277-49AF890B8C1B}"/>
    <cellStyle name="Comma 30 2 2 2 4 5 2" xfId="40625" xr:uid="{E74C5A99-72C8-4FE7-B096-14B24590D6FF}"/>
    <cellStyle name="Comma 30 2 2 2 4 6" xfId="18494" xr:uid="{04A5AC8D-FC05-4539-B220-20FDC421EA4C}"/>
    <cellStyle name="Comma 30 2 2 2 4 6 2" xfId="40626" xr:uid="{65FFF9CD-BC4D-4342-BA81-A8A4E035BD42}"/>
    <cellStyle name="Comma 30 2 2 2 4 7" xfId="53817" xr:uid="{6788E71E-4876-4998-B103-1E1D451ECD60}"/>
    <cellStyle name="Comma 30 2 2 2 4 8" xfId="40617" xr:uid="{AF6AC828-4F08-4D66-8966-3791D185A178}"/>
    <cellStyle name="Comma 30 2 2 2 4 9" xfId="18485" xr:uid="{24BAD7BE-A28E-49B4-BB11-566FEE602E27}"/>
    <cellStyle name="Comma 30 2 2 2 5" xfId="4403" xr:uid="{489F3B7C-6E0F-4240-819E-C9C2779C5639}"/>
    <cellStyle name="Comma 30 2 2 2 5 2" xfId="18496" xr:uid="{CBB87844-7D8C-414F-AD74-9C6741632742}"/>
    <cellStyle name="Comma 30 2 2 2 5 2 2" xfId="40628" xr:uid="{DCDDFFDD-C7BE-498E-96F9-4E5010968F73}"/>
    <cellStyle name="Comma 30 2 2 2 5 3" xfId="18497" xr:uid="{E03F4C68-0D1C-4188-9723-F62CF7E57DAF}"/>
    <cellStyle name="Comma 30 2 2 2 5 3 2" xfId="40629" xr:uid="{FB9D162F-0B5B-49B1-9F58-1DB1A80B6B97}"/>
    <cellStyle name="Comma 30 2 2 2 5 4" xfId="18498" xr:uid="{88FFBEB0-5AD7-4AA8-B717-BF08CA8E3C35}"/>
    <cellStyle name="Comma 30 2 2 2 5 4 2" xfId="40630" xr:uid="{00B522F9-4F56-461F-BF2C-2A216F7DFA0F}"/>
    <cellStyle name="Comma 30 2 2 2 5 5" xfId="18499" xr:uid="{188A7DD3-3592-45E2-AD56-1C54170486C4}"/>
    <cellStyle name="Comma 30 2 2 2 5 5 2" xfId="40631" xr:uid="{427D6882-A3DA-4E11-AE45-42E5D779D625}"/>
    <cellStyle name="Comma 30 2 2 2 5 6" xfId="54490" xr:uid="{AADDD696-8EDD-440D-BB52-6246524D41FE}"/>
    <cellStyle name="Comma 30 2 2 2 5 7" xfId="40627" xr:uid="{8CA48819-A061-475F-BBEC-631F6245CE19}"/>
    <cellStyle name="Comma 30 2 2 2 5 8" xfId="18495" xr:uid="{9C239353-D721-4D0E-800A-B1E6E138891A}"/>
    <cellStyle name="Comma 30 2 2 2 6" xfId="2217" xr:uid="{A4C437B1-FBAC-4CB3-ADA4-0891B8C7ED59}"/>
    <cellStyle name="Comma 30 2 2 2 6 2" xfId="18501" xr:uid="{0075B074-5C61-499A-9EBA-21996C89D2AF}"/>
    <cellStyle name="Comma 30 2 2 2 6 2 2" xfId="40633" xr:uid="{4696A2A6-04F6-489C-89CA-1B493427B53C}"/>
    <cellStyle name="Comma 30 2 2 2 6 3" xfId="18502" xr:uid="{DA8618DE-6BE2-48D2-A731-1491A05C158D}"/>
    <cellStyle name="Comma 30 2 2 2 6 3 2" xfId="40634" xr:uid="{600E9471-0FA1-47C1-917C-A5BC1D7D45DC}"/>
    <cellStyle name="Comma 30 2 2 2 6 4" xfId="18503" xr:uid="{44B92D7D-BA4A-4ECB-B49C-1643F5A6FF4C}"/>
    <cellStyle name="Comma 30 2 2 2 6 4 2" xfId="40635" xr:uid="{876844DC-8D76-4EE1-A13F-73454712C8B4}"/>
    <cellStyle name="Comma 30 2 2 2 6 5" xfId="52306" xr:uid="{94F5D789-6543-4118-B1CC-F47BEDCDB14B}"/>
    <cellStyle name="Comma 30 2 2 2 6 6" xfId="40632" xr:uid="{1FA5F1B3-A878-456B-901A-D55B74F48094}"/>
    <cellStyle name="Comma 30 2 2 2 6 7" xfId="18500" xr:uid="{3678280C-29E4-40FE-9B28-9AC867A1DB46}"/>
    <cellStyle name="Comma 30 2 2 2 7" xfId="18504" xr:uid="{8A1611AF-0964-4C02-9870-00475E07C09D}"/>
    <cellStyle name="Comma 30 2 2 2 7 2" xfId="40636" xr:uid="{5D05690C-0402-47C0-80F1-9C57966EA67B}"/>
    <cellStyle name="Comma 30 2 2 2 8" xfId="18505" xr:uid="{409F5943-6502-4180-833E-C3CCCE493D44}"/>
    <cellStyle name="Comma 30 2 2 2 8 2" xfId="40637" xr:uid="{E74305B7-7B42-4910-94FB-BFF83456F93C}"/>
    <cellStyle name="Comma 30 2 2 2 9" xfId="50786" xr:uid="{EDEAB3F8-34B1-4CBE-9395-0885C9C9532F}"/>
    <cellStyle name="Comma 30 2 2 3" xfId="949" xr:uid="{15F1D6EB-CB84-4D08-B949-C82ABE0BFC75}"/>
    <cellStyle name="Comma 30 2 2 3 2" xfId="4652" xr:uid="{13C3BCFE-F906-4D8B-A4B2-15DF09857E7A}"/>
    <cellStyle name="Comma 30 2 2 3 2 2" xfId="18508" xr:uid="{8561D354-AB08-4C60-9D1C-1709401E898E}"/>
    <cellStyle name="Comma 30 2 2 3 2 2 2" xfId="40640" xr:uid="{4AB1D40D-AAE5-49E3-A56B-05FE1643D00C}"/>
    <cellStyle name="Comma 30 2 2 3 2 3" xfId="18509" xr:uid="{707FBB0F-FB84-42F4-A12C-648725D5BCC2}"/>
    <cellStyle name="Comma 30 2 2 3 2 3 2" xfId="40641" xr:uid="{6AEF5AC8-52A9-4A0A-8CB8-97D50BDC85D1}"/>
    <cellStyle name="Comma 30 2 2 3 2 4" xfId="18510" xr:uid="{7818F368-92E8-4964-8F4C-396CD9A01F96}"/>
    <cellStyle name="Comma 30 2 2 3 2 4 2" xfId="40642" xr:uid="{B98B6D1B-6E52-4269-967F-EF55A78F6906}"/>
    <cellStyle name="Comma 30 2 2 3 2 5" xfId="18511" xr:uid="{920DC461-A6D3-46C9-8607-24D2BAB6E333}"/>
    <cellStyle name="Comma 30 2 2 3 2 5 2" xfId="40643" xr:uid="{992A16F5-0C4E-4A2D-8C3A-4C8FB303DF50}"/>
    <cellStyle name="Comma 30 2 2 3 2 6" xfId="54739" xr:uid="{03E4B1A7-C5C4-4411-BE93-5CFAA64097F0}"/>
    <cellStyle name="Comma 30 2 2 3 2 7" xfId="40639" xr:uid="{AD5F00E4-939A-47A5-AB91-85F5B9CAC3D2}"/>
    <cellStyle name="Comma 30 2 2 3 2 8" xfId="18507" xr:uid="{6A376112-A941-4F6B-AD44-6C6BB725835E}"/>
    <cellStyle name="Comma 30 2 2 3 3" xfId="2987" xr:uid="{ACC80E63-5D95-4D59-A29E-425B9BB46FDA}"/>
    <cellStyle name="Comma 30 2 2 3 3 2" xfId="18513" xr:uid="{68FE42D5-91F5-40E4-BB4D-72F17987CC20}"/>
    <cellStyle name="Comma 30 2 2 3 3 2 2" xfId="40645" xr:uid="{2CFA89BD-361D-46DA-8A48-9EA3F49A2B6E}"/>
    <cellStyle name="Comma 30 2 2 3 3 3" xfId="18514" xr:uid="{5B8FD97D-553F-4B3A-A1CD-8DB8320B3065}"/>
    <cellStyle name="Comma 30 2 2 3 3 3 2" xfId="40646" xr:uid="{CF2224F4-0136-42C5-9C2A-CF5EC6E3DC38}"/>
    <cellStyle name="Comma 30 2 2 3 3 4" xfId="18515" xr:uid="{E6D8AB2D-9FCA-4F6A-86D6-1990DA11009B}"/>
    <cellStyle name="Comma 30 2 2 3 3 4 2" xfId="40647" xr:uid="{6988ECFE-8753-4477-8539-55570C061D6E}"/>
    <cellStyle name="Comma 30 2 2 3 3 5" xfId="53074" xr:uid="{E87B6430-E056-461B-82FC-C832C4952A9F}"/>
    <cellStyle name="Comma 30 2 2 3 3 6" xfId="40644" xr:uid="{A7B149EB-0F59-45D7-992A-D61A3E72CD75}"/>
    <cellStyle name="Comma 30 2 2 3 3 7" xfId="18512" xr:uid="{5A4766C0-8109-4B8A-B0A8-D923875107C7}"/>
    <cellStyle name="Comma 30 2 2 3 4" xfId="18516" xr:uid="{D1D7FA3B-566F-4876-A5F2-6B57CBFAE5E4}"/>
    <cellStyle name="Comma 30 2 2 3 4 2" xfId="40648" xr:uid="{C4B78B29-B769-4C6F-83C4-D4ED7122F363}"/>
    <cellStyle name="Comma 30 2 2 3 5" xfId="18517" xr:uid="{CEB69706-34D4-45E1-8CF7-509DB7717581}"/>
    <cellStyle name="Comma 30 2 2 3 5 2" xfId="40649" xr:uid="{1D54F1C0-1923-48E7-B010-194B33E5CC07}"/>
    <cellStyle name="Comma 30 2 2 3 6" xfId="51041" xr:uid="{1AE308E0-051A-40C3-9218-FE60C871A60B}"/>
    <cellStyle name="Comma 30 2 2 3 7" xfId="40638" xr:uid="{178E3376-485B-45DE-BAC5-E4EBD604BB30}"/>
    <cellStyle name="Comma 30 2 2 3 8" xfId="18506" xr:uid="{37F76282-445B-4390-AA77-333C6940B8ED}"/>
    <cellStyle name="Comma 30 2 2 4" xfId="1444" xr:uid="{3409AD02-3058-4F50-9344-7E1EB140E0EC}"/>
    <cellStyle name="Comma 30 2 2 4 2" xfId="5092" xr:uid="{76D1ADCF-1E4D-4FAD-9107-BDC74FC7BCAF}"/>
    <cellStyle name="Comma 30 2 2 4 2 2" xfId="18520" xr:uid="{BEF92257-B479-4C78-8AC6-117FED543E89}"/>
    <cellStyle name="Comma 30 2 2 4 2 2 2" xfId="40652" xr:uid="{85C45222-1E68-4782-98AD-677B15D5CBD1}"/>
    <cellStyle name="Comma 30 2 2 4 2 3" xfId="18521" xr:uid="{C0C58417-45E3-4A2E-91C0-3CF42CCF4DB5}"/>
    <cellStyle name="Comma 30 2 2 4 2 3 2" xfId="40653" xr:uid="{104A9809-6E95-46B0-8BAA-8E646A5B17AD}"/>
    <cellStyle name="Comma 30 2 2 4 2 4" xfId="18522" xr:uid="{E86FD65D-F6A3-479F-89AA-4F11F5DC0ED4}"/>
    <cellStyle name="Comma 30 2 2 4 2 4 2" xfId="40654" xr:uid="{149F62E1-DD02-4F02-8BDF-96B4A106B71D}"/>
    <cellStyle name="Comma 30 2 2 4 2 5" xfId="18523" xr:uid="{8763AC78-63E9-4E18-93CF-10A60C917509}"/>
    <cellStyle name="Comma 30 2 2 4 2 5 2" xfId="40655" xr:uid="{71BC3A00-D762-4464-8838-2AE678549D61}"/>
    <cellStyle name="Comma 30 2 2 4 2 6" xfId="55179" xr:uid="{D2FC4102-D5C5-4910-A3CD-55C7C8DEFB32}"/>
    <cellStyle name="Comma 30 2 2 4 2 7" xfId="40651" xr:uid="{F604113A-5EB7-4E2E-BFB3-1FE4CE3FC7FB}"/>
    <cellStyle name="Comma 30 2 2 4 2 8" xfId="18519" xr:uid="{B5F1D808-0F68-4AE7-97BC-0172934EAE44}"/>
    <cellStyle name="Comma 30 2 2 4 3" xfId="2490" xr:uid="{6005CAA5-2131-4C00-A7F4-D478702BD8E0}"/>
    <cellStyle name="Comma 30 2 2 4 3 2" xfId="18525" xr:uid="{2ACE0C08-336D-4E4C-9902-31DE76E40DE3}"/>
    <cellStyle name="Comma 30 2 2 4 3 2 2" xfId="40657" xr:uid="{1EEC30BF-E3A6-48C1-89F9-92C2984CC2CC}"/>
    <cellStyle name="Comma 30 2 2 4 3 3" xfId="18526" xr:uid="{43C1A964-DD05-49CF-A2E7-56A42734B2FA}"/>
    <cellStyle name="Comma 30 2 2 4 3 3 2" xfId="40658" xr:uid="{7DAABCCE-D2FF-46D2-A3AD-F4204F4E3CDF}"/>
    <cellStyle name="Comma 30 2 2 4 3 4" xfId="18527" xr:uid="{CD398AE9-6179-4CF8-905F-640FC5EF9CBE}"/>
    <cellStyle name="Comma 30 2 2 4 3 4 2" xfId="40659" xr:uid="{02EE5502-0D9B-4BB0-9D1A-AF3F6010398E}"/>
    <cellStyle name="Comma 30 2 2 4 3 5" xfId="52578" xr:uid="{76920C04-7D4F-491C-9648-D72F7EDB207A}"/>
    <cellStyle name="Comma 30 2 2 4 3 6" xfId="40656" xr:uid="{033E3863-D8A3-4CB4-BFA6-577CC87C9961}"/>
    <cellStyle name="Comma 30 2 2 4 3 7" xfId="18524" xr:uid="{2E9B939E-41C9-499E-BAC1-7AD500D3D8EE}"/>
    <cellStyle name="Comma 30 2 2 4 4" xfId="18528" xr:uid="{BB950545-701A-46C3-AFA4-FCC158F3D494}"/>
    <cellStyle name="Comma 30 2 2 4 4 2" xfId="40660" xr:uid="{979544E0-E013-4359-81D2-951EFD8AD866}"/>
    <cellStyle name="Comma 30 2 2 4 5" xfId="18529" xr:uid="{EA593D8A-EDA9-437D-9DE3-51AB8B9460E2}"/>
    <cellStyle name="Comma 30 2 2 4 5 2" xfId="40661" xr:uid="{3CD7EF08-6910-4ACC-A6F9-CE84D89776AE}"/>
    <cellStyle name="Comma 30 2 2 4 6" xfId="51536" xr:uid="{671397AD-3276-4324-8EE8-38966A2A01FB}"/>
    <cellStyle name="Comma 30 2 2 4 7" xfId="40650" xr:uid="{720AEEAE-5AF1-421E-BAB9-C011AE543A01}"/>
    <cellStyle name="Comma 30 2 2 4 8" xfId="18518" xr:uid="{D444DCE1-5A6F-4128-83E0-8E0D1C47DDDB}"/>
    <cellStyle name="Comma 30 2 2 5" xfId="3482" xr:uid="{D51E1F49-94A6-4465-AEA8-3E1E85458F22}"/>
    <cellStyle name="Comma 30 2 2 5 2" xfId="5460" xr:uid="{F5CAC52D-4A7E-4EFD-B685-7EFB5465EC3C}"/>
    <cellStyle name="Comma 30 2 2 5 2 2" xfId="18532" xr:uid="{7F6CF548-C895-41FE-B617-3F3558361B09}"/>
    <cellStyle name="Comma 30 2 2 5 2 2 2" xfId="40664" xr:uid="{B801497F-0B00-4C3B-8729-71DEE9BC335B}"/>
    <cellStyle name="Comma 30 2 2 5 2 3" xfId="18533" xr:uid="{6F00351B-FF85-4FFF-AC82-CA5134EFA3D0}"/>
    <cellStyle name="Comma 30 2 2 5 2 3 2" xfId="40665" xr:uid="{0E264124-77CA-4119-ACD9-CE5D06022E21}"/>
    <cellStyle name="Comma 30 2 2 5 2 4" xfId="18534" xr:uid="{8B737031-2218-4B28-8D0D-14157AAD78B1}"/>
    <cellStyle name="Comma 30 2 2 5 2 4 2" xfId="40666" xr:uid="{E232B05F-943C-4D2F-B4A7-1D16534F49FF}"/>
    <cellStyle name="Comma 30 2 2 5 2 5" xfId="18535" xr:uid="{696F4236-09D7-428F-B434-68DC8511AAC0}"/>
    <cellStyle name="Comma 30 2 2 5 2 5 2" xfId="40667" xr:uid="{C8AD69BF-222F-46A7-917C-527D501BB61A}"/>
    <cellStyle name="Comma 30 2 2 5 2 6" xfId="55547" xr:uid="{670500D9-5739-4CA3-9FE2-03406E94C027}"/>
    <cellStyle name="Comma 30 2 2 5 2 7" xfId="40663" xr:uid="{54A94F86-09A4-4A11-AF5E-6775522B5862}"/>
    <cellStyle name="Comma 30 2 2 5 2 8" xfId="18531" xr:uid="{2544F16A-7227-4B3B-BF62-DB8B0E5B0D8F}"/>
    <cellStyle name="Comma 30 2 2 5 3" xfId="18536" xr:uid="{4AAF13F8-03FF-45D8-8249-E26E1B61DF20}"/>
    <cellStyle name="Comma 30 2 2 5 3 2" xfId="40668" xr:uid="{7339F48E-CF36-4C9C-822A-2E1B0A0C7BBE}"/>
    <cellStyle name="Comma 30 2 2 5 4" xfId="18537" xr:uid="{8B13DD29-5029-4B53-9BDF-903EB8038726}"/>
    <cellStyle name="Comma 30 2 2 5 4 2" xfId="40669" xr:uid="{A193B5A3-A238-4F1D-A518-1CE471AA426E}"/>
    <cellStyle name="Comma 30 2 2 5 5" xfId="18538" xr:uid="{7FF47CD4-445F-4FA7-AB4E-C35BF5D5D627}"/>
    <cellStyle name="Comma 30 2 2 5 5 2" xfId="40670" xr:uid="{AF646E11-F75D-4704-9734-1D019E6D911E}"/>
    <cellStyle name="Comma 30 2 2 5 6" xfId="18539" xr:uid="{64FF74B4-91C9-4162-BF0D-B0C0AC7D3C2C}"/>
    <cellStyle name="Comma 30 2 2 5 6 2" xfId="40671" xr:uid="{1426CF6C-B35D-4CA8-806D-787BDE90C53A}"/>
    <cellStyle name="Comma 30 2 2 5 7" xfId="53569" xr:uid="{6E5D62FA-0795-4049-B725-8AFBA7BFE77B}"/>
    <cellStyle name="Comma 30 2 2 5 8" xfId="40662" xr:uid="{65D06565-2D08-4F08-9BF9-9EDCC67C1A23}"/>
    <cellStyle name="Comma 30 2 2 5 9" xfId="18530" xr:uid="{1BCE5965-7F67-405A-B70D-F3A448357656}"/>
    <cellStyle name="Comma 30 2 2 6" xfId="4150" xr:uid="{33A92878-3657-411D-BF75-33D5D53759E6}"/>
    <cellStyle name="Comma 30 2 2 6 2" xfId="18541" xr:uid="{40612072-2DDA-464A-BA16-BE1CB73AEA77}"/>
    <cellStyle name="Comma 30 2 2 6 2 2" xfId="40673" xr:uid="{5E25A20C-3941-4B47-B48A-EC1B713692E9}"/>
    <cellStyle name="Comma 30 2 2 6 3" xfId="18542" xr:uid="{3F8B05FB-C7F7-4B55-AE51-516D6A7795E7}"/>
    <cellStyle name="Comma 30 2 2 6 3 2" xfId="40674" xr:uid="{68A48AED-1FCC-48AC-8699-AB5666ADC5A9}"/>
    <cellStyle name="Comma 30 2 2 6 4" xfId="18543" xr:uid="{6614EB80-DD89-43A2-97D0-0173085C0166}"/>
    <cellStyle name="Comma 30 2 2 6 4 2" xfId="40675" xr:uid="{62B08B50-6D08-4135-A15C-BD871EA777DD}"/>
    <cellStyle name="Comma 30 2 2 6 5" xfId="18544" xr:uid="{31BAC537-0BBA-42D5-A50C-526E42E44A96}"/>
    <cellStyle name="Comma 30 2 2 6 5 2" xfId="40676" xr:uid="{F97DD598-C32C-4BFE-85F0-078AE16BC2B4}"/>
    <cellStyle name="Comma 30 2 2 6 6" xfId="54237" xr:uid="{7381DD3A-8848-45CD-9CC5-74605E9FE43A}"/>
    <cellStyle name="Comma 30 2 2 6 7" xfId="40672" xr:uid="{4AD284C7-9D00-428F-962C-B40C35638686}"/>
    <cellStyle name="Comma 30 2 2 6 8" xfId="18540" xr:uid="{12830149-900C-4DFB-AE0C-EDDC5D59041A}"/>
    <cellStyle name="Comma 30 2 2 7" xfId="1970" xr:uid="{6220EA31-E5A1-4D4C-8BD6-B969AEE0D03D}"/>
    <cellStyle name="Comma 30 2 2 7 2" xfId="18546" xr:uid="{9FBB2FBC-16FF-4226-9B62-3916A1C55FDE}"/>
    <cellStyle name="Comma 30 2 2 7 2 2" xfId="40678" xr:uid="{09E3D1AB-0A62-44E8-990C-25F129094A69}"/>
    <cellStyle name="Comma 30 2 2 7 3" xfId="18547" xr:uid="{51C648BA-40DA-4E76-91EC-15E12570260B}"/>
    <cellStyle name="Comma 30 2 2 7 3 2" xfId="40679" xr:uid="{21AAAD55-BC2B-461E-8C20-A3BFFDCAC2E1}"/>
    <cellStyle name="Comma 30 2 2 7 4" xfId="18548" xr:uid="{8CEF7C76-B01F-433B-8FDF-94B942C7D91B}"/>
    <cellStyle name="Comma 30 2 2 7 4 2" xfId="40680" xr:uid="{7F50EAEB-A424-4D88-809E-D1AD03FA20DD}"/>
    <cellStyle name="Comma 30 2 2 7 5" xfId="52059" xr:uid="{67BDC4DB-E391-414A-8071-C1D161C0A334}"/>
    <cellStyle name="Comma 30 2 2 7 6" xfId="40677" xr:uid="{7570E95C-48A0-4459-A7A2-45E7D8F1E136}"/>
    <cellStyle name="Comma 30 2 2 7 7" xfId="18545" xr:uid="{856A185A-C6F9-4625-B619-3A2292C966D9}"/>
    <cellStyle name="Comma 30 2 2 8" xfId="18549" xr:uid="{A295C632-27BF-4A73-B741-7D543C8081D4}"/>
    <cellStyle name="Comma 30 2 2 8 2" xfId="40681" xr:uid="{F03DE1A6-D160-4C06-98CA-E493A7C93ECD}"/>
    <cellStyle name="Comma 30 2 2 9" xfId="18550" xr:uid="{307F8A42-5494-4D23-A3CA-2C6DDD0DAF65}"/>
    <cellStyle name="Comma 30 2 2 9 2" xfId="40682" xr:uid="{7E878593-33B2-4207-B612-BFFB7CE9AED5}"/>
    <cellStyle name="Comma 30 2 3" xfId="569" xr:uid="{4B704DD5-4CFE-4ABB-916C-1CA88CB0A5F3}"/>
    <cellStyle name="Comma 30 2 3 10" xfId="40683" xr:uid="{EEA3B663-8C4A-4B88-8DB8-122A70D0AD8B}"/>
    <cellStyle name="Comma 30 2 3 11" xfId="18551" xr:uid="{BE5D6348-F853-4B0B-A41A-4F0698C9FCD1}"/>
    <cellStyle name="Comma 30 2 3 2" xfId="1074" xr:uid="{4E4C4252-177C-4E5D-8924-D851FB056AC0}"/>
    <cellStyle name="Comma 30 2 3 2 2" xfId="4777" xr:uid="{6F3EF259-8209-4C2C-B0B0-1A79977A5380}"/>
    <cellStyle name="Comma 30 2 3 2 2 2" xfId="18554" xr:uid="{170F4BCD-3B23-4F71-AA6B-0C6E300DAF0E}"/>
    <cellStyle name="Comma 30 2 3 2 2 2 2" xfId="40686" xr:uid="{25EF3A83-E4D1-4EB4-8749-D33BDC9E25B9}"/>
    <cellStyle name="Comma 30 2 3 2 2 3" xfId="18555" xr:uid="{8E67E2C1-7B20-4F9A-8F68-0400BB0D2657}"/>
    <cellStyle name="Comma 30 2 3 2 2 3 2" xfId="40687" xr:uid="{FD46BD84-9A2C-446A-A32F-ED05A912B0BD}"/>
    <cellStyle name="Comma 30 2 3 2 2 4" xfId="18556" xr:uid="{C0FDDFF9-0293-4CBF-9F03-38AF1637745D}"/>
    <cellStyle name="Comma 30 2 3 2 2 4 2" xfId="40688" xr:uid="{764D5609-5459-4AA4-ACA4-F78A9C913BC1}"/>
    <cellStyle name="Comma 30 2 3 2 2 5" xfId="18557" xr:uid="{EE861EB2-3E0F-4DEC-8562-91FAE8219AB6}"/>
    <cellStyle name="Comma 30 2 3 2 2 5 2" xfId="40689" xr:uid="{66332EB7-1DAE-47A7-9AB8-AA18C4D3374F}"/>
    <cellStyle name="Comma 30 2 3 2 2 6" xfId="54864" xr:uid="{DAFBE65B-C201-4310-869E-95546598357C}"/>
    <cellStyle name="Comma 30 2 3 2 2 7" xfId="40685" xr:uid="{DAA2CBD3-7243-4B04-8E78-C34B66954544}"/>
    <cellStyle name="Comma 30 2 3 2 2 8" xfId="18553" xr:uid="{14CE9681-B4A0-44D1-886B-3DAE434D3FB6}"/>
    <cellStyle name="Comma 30 2 3 2 3" xfId="3112" xr:uid="{BBBF3722-7F5F-4DD9-80CD-0B0FB496BF96}"/>
    <cellStyle name="Comma 30 2 3 2 3 2" xfId="18559" xr:uid="{FD41C71F-BD11-466D-B768-5045247578CA}"/>
    <cellStyle name="Comma 30 2 3 2 3 2 2" xfId="40691" xr:uid="{A52F4024-AA52-418B-9494-A35EAE51B2B9}"/>
    <cellStyle name="Comma 30 2 3 2 3 3" xfId="18560" xr:uid="{F9A79816-16C4-45C2-B8C3-022A68416D3F}"/>
    <cellStyle name="Comma 30 2 3 2 3 3 2" xfId="40692" xr:uid="{8BFA5AD3-A992-4BF8-A05B-AEFACDC3B294}"/>
    <cellStyle name="Comma 30 2 3 2 3 4" xfId="18561" xr:uid="{380DDDFC-40DE-4FAB-9176-5AF77D75D1F9}"/>
    <cellStyle name="Comma 30 2 3 2 3 4 2" xfId="40693" xr:uid="{DD058A76-0782-4D16-B6DF-0324B140D60C}"/>
    <cellStyle name="Comma 30 2 3 2 3 5" xfId="53199" xr:uid="{B8B03380-5ADF-4A0F-8224-5AB9531744AE}"/>
    <cellStyle name="Comma 30 2 3 2 3 6" xfId="40690" xr:uid="{C1D0DB38-A161-437F-AFE8-BD789ED38311}"/>
    <cellStyle name="Comma 30 2 3 2 3 7" xfId="18558" xr:uid="{D240F5CB-00B0-48A5-8F65-44F0F6F5157B}"/>
    <cellStyle name="Comma 30 2 3 2 4" xfId="18562" xr:uid="{7EEDA69F-8519-45FC-B21A-BA5ECA58E78F}"/>
    <cellStyle name="Comma 30 2 3 2 4 2" xfId="40694" xr:uid="{F5EEF758-9FC9-4EF0-9EBE-960633CA4FC4}"/>
    <cellStyle name="Comma 30 2 3 2 5" xfId="18563" xr:uid="{6EFF1983-6976-4A47-AA80-DF94D9CBC0AA}"/>
    <cellStyle name="Comma 30 2 3 2 5 2" xfId="40695" xr:uid="{6718A6A9-DB76-48EA-88B0-44C6041C638E}"/>
    <cellStyle name="Comma 30 2 3 2 6" xfId="51166" xr:uid="{C7AF4E94-0F53-400A-A8A3-04970F66FD23}"/>
    <cellStyle name="Comma 30 2 3 2 7" xfId="40684" xr:uid="{026A363A-39E5-4735-8894-16614210FFB2}"/>
    <cellStyle name="Comma 30 2 3 2 8" xfId="18552" xr:uid="{734DB0F5-2F71-493C-9153-281A93FCF3EF}"/>
    <cellStyle name="Comma 30 2 3 3" xfId="1568" xr:uid="{73FF7B96-E244-418E-9850-7525A003599B}"/>
    <cellStyle name="Comma 30 2 3 3 2" xfId="5184" xr:uid="{B6AAFB86-ED6D-4EEB-9327-D6801DB7B637}"/>
    <cellStyle name="Comma 30 2 3 3 2 2" xfId="18566" xr:uid="{34EEA21E-387D-45A3-9191-CEA3BA74CD82}"/>
    <cellStyle name="Comma 30 2 3 3 2 2 2" xfId="40698" xr:uid="{1071E701-94D2-4405-B99F-CADB159F5A5E}"/>
    <cellStyle name="Comma 30 2 3 3 2 3" xfId="18567" xr:uid="{80B99CC9-F1F8-43F2-82EE-7CBBC1674779}"/>
    <cellStyle name="Comma 30 2 3 3 2 3 2" xfId="40699" xr:uid="{9AF56A4B-A072-41C6-8322-F04D7415E75C}"/>
    <cellStyle name="Comma 30 2 3 3 2 4" xfId="18568" xr:uid="{B64FEBA7-CE96-4B6A-9757-3FDC3BAEE453}"/>
    <cellStyle name="Comma 30 2 3 3 2 4 2" xfId="40700" xr:uid="{A291FFB3-536D-4E69-8FF7-246C61872D41}"/>
    <cellStyle name="Comma 30 2 3 3 2 5" xfId="18569" xr:uid="{246DEE63-26F6-4F76-A47C-C749D95B185B}"/>
    <cellStyle name="Comma 30 2 3 3 2 5 2" xfId="40701" xr:uid="{BF26D280-01FD-4E8E-9001-095785714D47}"/>
    <cellStyle name="Comma 30 2 3 3 2 6" xfId="55271" xr:uid="{9F21FB80-BD1D-43F0-BEBB-F7A3CE36A4DB}"/>
    <cellStyle name="Comma 30 2 3 3 2 7" xfId="40697" xr:uid="{17FC76BD-008F-4E81-964E-2F30C04AFE5E}"/>
    <cellStyle name="Comma 30 2 3 3 2 8" xfId="18565" xr:uid="{92ED00CF-33C4-408E-BC9B-2BE0D8AAAE11}"/>
    <cellStyle name="Comma 30 2 3 3 3" xfId="2615" xr:uid="{9565305B-77FD-444E-8FF2-EE99FD2AF7F9}"/>
    <cellStyle name="Comma 30 2 3 3 3 2" xfId="18571" xr:uid="{6CB2BE69-4566-4CD5-9DBF-F63C0D96D740}"/>
    <cellStyle name="Comma 30 2 3 3 3 2 2" xfId="40703" xr:uid="{3BEB495C-DA77-4232-A9AF-C62C4C0FF5C0}"/>
    <cellStyle name="Comma 30 2 3 3 3 3" xfId="18572" xr:uid="{82FFEAEB-0A5F-4A56-820C-6D0B5C9A6DF0}"/>
    <cellStyle name="Comma 30 2 3 3 3 3 2" xfId="40704" xr:uid="{67D80038-D630-46FA-B426-B6C940C2A567}"/>
    <cellStyle name="Comma 30 2 3 3 3 4" xfId="18573" xr:uid="{148D863D-0A7F-453F-A4DB-CC3FFFC06A94}"/>
    <cellStyle name="Comma 30 2 3 3 3 4 2" xfId="40705" xr:uid="{9ABE4523-13F9-4489-A9EB-5FF7DA78A1CA}"/>
    <cellStyle name="Comma 30 2 3 3 3 5" xfId="52703" xr:uid="{7728606F-AF6B-4E77-8AB8-0207462D014F}"/>
    <cellStyle name="Comma 30 2 3 3 3 6" xfId="40702" xr:uid="{07589D5E-6798-4346-AB1B-8144B600A12F}"/>
    <cellStyle name="Comma 30 2 3 3 3 7" xfId="18570" xr:uid="{BB940E36-D043-43F0-B362-7D5A8651D3EE}"/>
    <cellStyle name="Comma 30 2 3 3 4" xfId="18574" xr:uid="{E09CAE0C-4573-47D6-9C67-FF46E94F6CAB}"/>
    <cellStyle name="Comma 30 2 3 3 4 2" xfId="40706" xr:uid="{264731D1-1A44-4268-B5A1-3995126A5EFE}"/>
    <cellStyle name="Comma 30 2 3 3 5" xfId="18575" xr:uid="{BE5F35F1-CACC-449F-8675-9887D4B8370E}"/>
    <cellStyle name="Comma 30 2 3 3 5 2" xfId="40707" xr:uid="{79E511BC-FF5E-4D04-9AB8-A7122F5507CF}"/>
    <cellStyle name="Comma 30 2 3 3 6" xfId="51660" xr:uid="{D7F031B9-5B36-4FC2-A535-E69CCA20A8A8}"/>
    <cellStyle name="Comma 30 2 3 3 7" xfId="40696" xr:uid="{92F97879-A97B-4E44-B78F-DFEC89B96EBE}"/>
    <cellStyle name="Comma 30 2 3 3 8" xfId="18564" xr:uid="{A2552E99-2745-4870-91FC-87F69D396D04}"/>
    <cellStyle name="Comma 30 2 3 4" xfId="3607" xr:uid="{2A139D8A-B24F-438F-BB48-194BA61D2C83}"/>
    <cellStyle name="Comma 30 2 3 4 2" xfId="5552" xr:uid="{4EAD93EB-B0D3-4893-9776-352B4D7423D8}"/>
    <cellStyle name="Comma 30 2 3 4 2 2" xfId="18578" xr:uid="{7C7A0574-D59D-4156-B77C-70ECC1A24C59}"/>
    <cellStyle name="Comma 30 2 3 4 2 2 2" xfId="40710" xr:uid="{A5612D35-5E88-4019-82A4-87C061552327}"/>
    <cellStyle name="Comma 30 2 3 4 2 3" xfId="18579" xr:uid="{A822CC1B-E655-4F84-B0BA-039E2D07E667}"/>
    <cellStyle name="Comma 30 2 3 4 2 3 2" xfId="40711" xr:uid="{27F74043-16B4-47F1-9CD4-E6CA8207E62C}"/>
    <cellStyle name="Comma 30 2 3 4 2 4" xfId="18580" xr:uid="{573C8696-FFFB-4EC6-B6A0-87796748AB93}"/>
    <cellStyle name="Comma 30 2 3 4 2 4 2" xfId="40712" xr:uid="{57D46455-A74E-497F-92DB-AE727BAE19D5}"/>
    <cellStyle name="Comma 30 2 3 4 2 5" xfId="18581" xr:uid="{60BF9E67-1222-4E95-ACC2-9B5A4682B698}"/>
    <cellStyle name="Comma 30 2 3 4 2 5 2" xfId="40713" xr:uid="{321CE89D-E545-428C-830E-3E5C51FE3E09}"/>
    <cellStyle name="Comma 30 2 3 4 2 6" xfId="55639" xr:uid="{C34DF53B-A3CC-4013-95C8-E510A797F1C9}"/>
    <cellStyle name="Comma 30 2 3 4 2 7" xfId="40709" xr:uid="{EEA0B45E-5F1B-4964-980D-FA7A1FE28F78}"/>
    <cellStyle name="Comma 30 2 3 4 2 8" xfId="18577" xr:uid="{93317D01-F076-40F4-8EF9-E14166DBB15D}"/>
    <cellStyle name="Comma 30 2 3 4 3" xfId="18582" xr:uid="{E94D463C-E773-489B-821D-AA0BA4814B98}"/>
    <cellStyle name="Comma 30 2 3 4 3 2" xfId="40714" xr:uid="{984D3165-2FA1-4ECF-A2AF-3EF68F912E59}"/>
    <cellStyle name="Comma 30 2 3 4 4" xfId="18583" xr:uid="{EB6BA5A5-A34D-475F-BECF-3E59B577A0E2}"/>
    <cellStyle name="Comma 30 2 3 4 4 2" xfId="40715" xr:uid="{30BF227D-7BE1-4200-A73B-1B29CB450808}"/>
    <cellStyle name="Comma 30 2 3 4 5" xfId="18584" xr:uid="{A29CBC07-645A-461E-B9AA-E6169E1F4EA5}"/>
    <cellStyle name="Comma 30 2 3 4 5 2" xfId="40716" xr:uid="{C3A7B41B-A063-4F2A-897A-BF88CA3A4945}"/>
    <cellStyle name="Comma 30 2 3 4 6" xfId="18585" xr:uid="{19B8CB33-E76D-4DA6-B280-443475B54311}"/>
    <cellStyle name="Comma 30 2 3 4 6 2" xfId="40717" xr:uid="{2B9067BD-CDE0-4294-950B-67CDD0DE5991}"/>
    <cellStyle name="Comma 30 2 3 4 7" xfId="53694" xr:uid="{8BEFBE97-B7ED-4228-B5E4-D0ECD758F612}"/>
    <cellStyle name="Comma 30 2 3 4 8" xfId="40708" xr:uid="{FDDBB9EB-F5CC-4D49-9A56-BC3C518D1752}"/>
    <cellStyle name="Comma 30 2 3 4 9" xfId="18576" xr:uid="{61CFF3C5-BEBE-4453-B1A6-A109C0D5EBF6}"/>
    <cellStyle name="Comma 30 2 3 5" xfId="4280" xr:uid="{B9DDED0F-DEA3-47AF-A244-BAAFB30EB3A7}"/>
    <cellStyle name="Comma 30 2 3 5 2" xfId="18587" xr:uid="{93E6AB69-25F2-4266-BE97-8938E88827A4}"/>
    <cellStyle name="Comma 30 2 3 5 2 2" xfId="40719" xr:uid="{FEA0B3A2-C399-491A-8C86-F3DF6B7DE47F}"/>
    <cellStyle name="Comma 30 2 3 5 3" xfId="18588" xr:uid="{317FDFAD-69A3-401B-A1AB-9874E6625CC3}"/>
    <cellStyle name="Comma 30 2 3 5 3 2" xfId="40720" xr:uid="{C99A7B32-176B-4C81-B0F5-BCD70EBA48A8}"/>
    <cellStyle name="Comma 30 2 3 5 4" xfId="18589" xr:uid="{11A06640-2942-44B1-A192-DC22504AF2F9}"/>
    <cellStyle name="Comma 30 2 3 5 4 2" xfId="40721" xr:uid="{D93F344B-1BFE-4D5F-B78F-401396BBA98C}"/>
    <cellStyle name="Comma 30 2 3 5 5" xfId="18590" xr:uid="{FAD95580-A97F-4323-8045-0E129CAD6C1C}"/>
    <cellStyle name="Comma 30 2 3 5 5 2" xfId="40722" xr:uid="{347D3AEE-B8C6-466F-BDBA-90814B544957}"/>
    <cellStyle name="Comma 30 2 3 5 6" xfId="54367" xr:uid="{D857D50B-B035-44AB-852C-BB98D4DEE0FC}"/>
    <cellStyle name="Comma 30 2 3 5 7" xfId="40718" xr:uid="{7247BB19-46E0-4D09-B2D6-AAC87724A34B}"/>
    <cellStyle name="Comma 30 2 3 5 8" xfId="18586" xr:uid="{AD9D8B00-0655-446C-8D2F-8F4F08282030}"/>
    <cellStyle name="Comma 30 2 3 6" xfId="2094" xr:uid="{8352752D-5A13-485C-97E1-4C79F9881527}"/>
    <cellStyle name="Comma 30 2 3 6 2" xfId="18592" xr:uid="{C8323CEF-1AD9-484F-B4CC-64D8ED3C4181}"/>
    <cellStyle name="Comma 30 2 3 6 2 2" xfId="40724" xr:uid="{07E0E2F8-9869-44D2-B3EF-2962F3D3B8B6}"/>
    <cellStyle name="Comma 30 2 3 6 3" xfId="18593" xr:uid="{2BC52A5E-FA0B-4EC8-84B9-F4863DAF3A44}"/>
    <cellStyle name="Comma 30 2 3 6 3 2" xfId="40725" xr:uid="{906F23A3-15B3-47AA-A7FF-D49452BE75E5}"/>
    <cellStyle name="Comma 30 2 3 6 4" xfId="18594" xr:uid="{DA497A89-F37E-44EB-9D19-A55235846379}"/>
    <cellStyle name="Comma 30 2 3 6 4 2" xfId="40726" xr:uid="{FD25D159-C554-469C-99C1-A0F7E22C1573}"/>
    <cellStyle name="Comma 30 2 3 6 5" xfId="52183" xr:uid="{52C1C538-896E-4A0E-8890-397FC633E6ED}"/>
    <cellStyle name="Comma 30 2 3 6 6" xfId="40723" xr:uid="{6685BB4F-D0B3-4A5F-B3C6-885DA2B57F0C}"/>
    <cellStyle name="Comma 30 2 3 6 7" xfId="18591" xr:uid="{5B201250-7A4E-47A8-A326-BF19E613011F}"/>
    <cellStyle name="Comma 30 2 3 7" xfId="18595" xr:uid="{438FA677-500B-441E-BD7F-C0404984306C}"/>
    <cellStyle name="Comma 30 2 3 7 2" xfId="40727" xr:uid="{98E6E32D-B94B-46B5-9F89-5D6FFD49C796}"/>
    <cellStyle name="Comma 30 2 3 8" xfId="18596" xr:uid="{9F6F26A6-8CDA-43ED-A220-DA4B0BA1EB5F}"/>
    <cellStyle name="Comma 30 2 3 8 2" xfId="40728" xr:uid="{42352A14-9284-43B3-94BA-B0B91DC9578A}"/>
    <cellStyle name="Comma 30 2 3 9" xfId="50663" xr:uid="{37D4AE44-08C7-4EE6-9AAA-B1109E012B73}"/>
    <cellStyle name="Comma 30 2 4" xfId="826" xr:uid="{F5211D48-B117-4B2F-A66D-3DBCE4D8E239}"/>
    <cellStyle name="Comma 30 2 4 2" xfId="4529" xr:uid="{BEC9CBC5-468A-4727-8A7F-BE0CBC622293}"/>
    <cellStyle name="Comma 30 2 4 2 2" xfId="18599" xr:uid="{96224C4B-4222-4E04-AAE9-D28BB577A3DB}"/>
    <cellStyle name="Comma 30 2 4 2 2 2" xfId="40731" xr:uid="{62C0E51B-BD35-470D-958F-B69F37486388}"/>
    <cellStyle name="Comma 30 2 4 2 3" xfId="18600" xr:uid="{8449DBC9-0AD5-4768-9ABF-E2EF4CB34D2A}"/>
    <cellStyle name="Comma 30 2 4 2 3 2" xfId="40732" xr:uid="{BA50112A-89BA-434F-8E00-448751E20FE6}"/>
    <cellStyle name="Comma 30 2 4 2 4" xfId="18601" xr:uid="{A64AAD42-EF7F-46CE-9B36-EC66892F331D}"/>
    <cellStyle name="Comma 30 2 4 2 4 2" xfId="40733" xr:uid="{8984A3E6-E374-407A-A941-DC229C301A1C}"/>
    <cellStyle name="Comma 30 2 4 2 5" xfId="18602" xr:uid="{00A5A2B5-2E2C-43B4-8D3C-BA45D8C746A9}"/>
    <cellStyle name="Comma 30 2 4 2 5 2" xfId="40734" xr:uid="{1CA40E48-D9DA-49E9-93B4-D3C20D696BE2}"/>
    <cellStyle name="Comma 30 2 4 2 6" xfId="54616" xr:uid="{463EA74D-60F3-4EAB-A0FF-D3F2A50F2CAE}"/>
    <cellStyle name="Comma 30 2 4 2 7" xfId="40730" xr:uid="{E6357819-1977-4B35-9EEB-598151DD7E64}"/>
    <cellStyle name="Comma 30 2 4 2 8" xfId="18598" xr:uid="{22370526-2F98-493A-A1E8-3D0331916458}"/>
    <cellStyle name="Comma 30 2 4 3" xfId="2864" xr:uid="{FA13BDB7-8D8A-4A22-8632-4CE8419EA366}"/>
    <cellStyle name="Comma 30 2 4 3 2" xfId="18604" xr:uid="{03FD1529-713A-42A4-B2DC-10023E3C5D4C}"/>
    <cellStyle name="Comma 30 2 4 3 2 2" xfId="40736" xr:uid="{55E67786-6C7D-4B0F-A410-537275FCC785}"/>
    <cellStyle name="Comma 30 2 4 3 3" xfId="18605" xr:uid="{B71A71E1-AF9A-4263-A92F-3A2EF6091D57}"/>
    <cellStyle name="Comma 30 2 4 3 3 2" xfId="40737" xr:uid="{7119FBE2-DD86-4FF6-AFAC-F110FE327B10}"/>
    <cellStyle name="Comma 30 2 4 3 4" xfId="18606" xr:uid="{68466B79-382C-4695-B30F-A21525A84AC5}"/>
    <cellStyle name="Comma 30 2 4 3 4 2" xfId="40738" xr:uid="{2D508EB8-C970-40CF-91DD-D3A563F3D188}"/>
    <cellStyle name="Comma 30 2 4 3 5" xfId="52951" xr:uid="{C73B10DD-A09D-4F7B-8DF7-90C445C5A0D9}"/>
    <cellStyle name="Comma 30 2 4 3 6" xfId="40735" xr:uid="{08970D8D-BA82-42E1-80AC-31D8C6D7A2BE}"/>
    <cellStyle name="Comma 30 2 4 3 7" xfId="18603" xr:uid="{59634BB1-1F2B-4D63-9F77-8952CC1CBC02}"/>
    <cellStyle name="Comma 30 2 4 4" xfId="18607" xr:uid="{DC0D8706-4197-48AB-A345-4AA275A907FF}"/>
    <cellStyle name="Comma 30 2 4 4 2" xfId="40739" xr:uid="{BFF12DBB-CACE-43A8-BA56-497D292338F1}"/>
    <cellStyle name="Comma 30 2 4 5" xfId="18608" xr:uid="{C244E933-F708-4B55-8963-B6E2EFB5F2B1}"/>
    <cellStyle name="Comma 30 2 4 5 2" xfId="40740" xr:uid="{E49816F6-E696-4CBC-86BD-B50241D58F78}"/>
    <cellStyle name="Comma 30 2 4 6" xfId="50918" xr:uid="{DDC839C9-90B6-4B39-B7AC-652A8E1C9D9E}"/>
    <cellStyle name="Comma 30 2 4 7" xfId="40729" xr:uid="{1397E72E-4AC4-4C02-B590-DCC5D245D311}"/>
    <cellStyle name="Comma 30 2 4 8" xfId="18597" xr:uid="{F98BF71B-65A0-491E-ACF2-1607F7606277}"/>
    <cellStyle name="Comma 30 2 5" xfId="1321" xr:uid="{B53FD59B-FDAE-4174-B45B-492C386235E9}"/>
    <cellStyle name="Comma 30 2 5 2" xfId="5001" xr:uid="{6A51B01F-DEAA-4D52-8663-85B636D86295}"/>
    <cellStyle name="Comma 30 2 5 2 2" xfId="18611" xr:uid="{8195D013-327A-475E-8F2D-73114203840D}"/>
    <cellStyle name="Comma 30 2 5 2 2 2" xfId="40743" xr:uid="{9E06A567-3BA2-4484-AA67-83E5BBC9FF4B}"/>
    <cellStyle name="Comma 30 2 5 2 3" xfId="18612" xr:uid="{C66F099D-5694-41F6-B98A-BF3402D5C0BD}"/>
    <cellStyle name="Comma 30 2 5 2 3 2" xfId="40744" xr:uid="{0D5E3481-9BF7-44DB-B945-F2F8D196B828}"/>
    <cellStyle name="Comma 30 2 5 2 4" xfId="18613" xr:uid="{6A0DD204-4839-4696-AC7D-5423AF619298}"/>
    <cellStyle name="Comma 30 2 5 2 4 2" xfId="40745" xr:uid="{823C2D36-4AE5-45EC-81B7-219A1CFF20DE}"/>
    <cellStyle name="Comma 30 2 5 2 5" xfId="18614" xr:uid="{46DCCBB7-80C1-4AC0-8D7F-F9BDCBE5E101}"/>
    <cellStyle name="Comma 30 2 5 2 5 2" xfId="40746" xr:uid="{6154A704-1D72-4704-921A-D399E85A3ACE}"/>
    <cellStyle name="Comma 30 2 5 2 6" xfId="55088" xr:uid="{75A38081-1EB4-4EAC-8F8E-619F4C0A398E}"/>
    <cellStyle name="Comma 30 2 5 2 7" xfId="40742" xr:uid="{123E5F7B-9032-4B4E-8D9F-EE097A94193E}"/>
    <cellStyle name="Comma 30 2 5 2 8" xfId="18610" xr:uid="{07D45DB7-B953-4A23-9C32-7A1FB9F40701}"/>
    <cellStyle name="Comma 30 2 5 3" xfId="2366" xr:uid="{25B28D17-331C-434B-9AF8-178206962099}"/>
    <cellStyle name="Comma 30 2 5 3 2" xfId="18616" xr:uid="{C5A1D350-1FFF-4DD7-BE83-1984A036DC09}"/>
    <cellStyle name="Comma 30 2 5 3 2 2" xfId="40748" xr:uid="{B6C5180B-51E3-4A7A-9EAA-62CD90A7227F}"/>
    <cellStyle name="Comma 30 2 5 3 3" xfId="18617" xr:uid="{7F484DF4-981F-4826-933D-496C6A6177E2}"/>
    <cellStyle name="Comma 30 2 5 3 3 2" xfId="40749" xr:uid="{2DDFB2F0-3655-487B-B79B-DD3B2C459E47}"/>
    <cellStyle name="Comma 30 2 5 3 4" xfId="18618" xr:uid="{85FF880F-EF57-4250-AA8F-397BF55379A4}"/>
    <cellStyle name="Comma 30 2 5 3 4 2" xfId="40750" xr:uid="{9F6C88FC-284A-4FD5-ABEE-47689BED3E24}"/>
    <cellStyle name="Comma 30 2 5 3 5" xfId="52454" xr:uid="{ECE53517-B0B7-4710-862F-212BA1F9C610}"/>
    <cellStyle name="Comma 30 2 5 3 6" xfId="40747" xr:uid="{71ED2E89-3B1C-477C-998E-154203DA3078}"/>
    <cellStyle name="Comma 30 2 5 3 7" xfId="18615" xr:uid="{67D2ED47-190C-4C89-AB5E-D1E3C85D13F7}"/>
    <cellStyle name="Comma 30 2 5 4" xfId="18619" xr:uid="{6E9E1E02-48D3-49DB-B414-8E5FB9B452D2}"/>
    <cellStyle name="Comma 30 2 5 4 2" xfId="40751" xr:uid="{05331F0B-8539-4F78-91C5-412D98C13C9B}"/>
    <cellStyle name="Comma 30 2 5 5" xfId="18620" xr:uid="{51820C24-0CF2-4F64-8B48-A058B951D417}"/>
    <cellStyle name="Comma 30 2 5 5 2" xfId="40752" xr:uid="{E0D028FC-6332-4571-A9F4-6FB24CE85CA4}"/>
    <cellStyle name="Comma 30 2 5 6" xfId="51413" xr:uid="{5721975D-F0CD-40EE-9D1D-A11360913222}"/>
    <cellStyle name="Comma 30 2 5 7" xfId="40741" xr:uid="{F01771E3-1333-40C4-A710-1AA8884D6963}"/>
    <cellStyle name="Comma 30 2 5 8" xfId="18609" xr:uid="{E21D1A24-65C7-4105-8274-C67E200D264F}"/>
    <cellStyle name="Comma 30 2 6" xfId="3358" xr:uid="{7D8A253E-AF7B-44B0-B124-AC749B3E3EDB}"/>
    <cellStyle name="Comma 30 2 6 2" xfId="5368" xr:uid="{9B9F4979-D2A6-4DCA-A0C5-1EC7B2314F51}"/>
    <cellStyle name="Comma 30 2 6 2 2" xfId="18623" xr:uid="{86A5D450-8466-4829-A922-47418FAE73BF}"/>
    <cellStyle name="Comma 30 2 6 2 2 2" xfId="40755" xr:uid="{E8FE7DE7-1E06-428E-98FE-8C92C7556ECF}"/>
    <cellStyle name="Comma 30 2 6 2 3" xfId="18624" xr:uid="{C9548FDD-D8AF-4F44-96CB-FC731C3E8B7D}"/>
    <cellStyle name="Comma 30 2 6 2 3 2" xfId="40756" xr:uid="{5DE5EC04-58B5-495F-B0BF-E9E764D004AF}"/>
    <cellStyle name="Comma 30 2 6 2 4" xfId="18625" xr:uid="{823E73AE-9E49-4DD3-BF35-B0E3CB482C6A}"/>
    <cellStyle name="Comma 30 2 6 2 4 2" xfId="40757" xr:uid="{975ED863-0BF0-4DF4-941B-908A4F4AAD7F}"/>
    <cellStyle name="Comma 30 2 6 2 5" xfId="18626" xr:uid="{6B3452BA-991A-4165-9350-EB59A6FF5DB3}"/>
    <cellStyle name="Comma 30 2 6 2 5 2" xfId="40758" xr:uid="{73D21D07-991E-43AF-B9DD-C7AC6DC6F246}"/>
    <cellStyle name="Comma 30 2 6 2 6" xfId="55455" xr:uid="{0343EC42-E0DC-48B1-BFA9-E721C8284F18}"/>
    <cellStyle name="Comma 30 2 6 2 7" xfId="40754" xr:uid="{0288F4D9-2EEF-4856-8B5F-DC96AAC76D27}"/>
    <cellStyle name="Comma 30 2 6 2 8" xfId="18622" xr:uid="{2D45B393-AC57-4C6C-B6C6-E525C1F4E08A}"/>
    <cellStyle name="Comma 30 2 6 3" xfId="18627" xr:uid="{53884357-C7E7-451A-8B0A-FC345BD970D3}"/>
    <cellStyle name="Comma 30 2 6 3 2" xfId="40759" xr:uid="{E6E79BDF-3621-4C43-96F9-5551D2F46380}"/>
    <cellStyle name="Comma 30 2 6 4" xfId="18628" xr:uid="{83A1F079-931F-466E-AEF2-49F5318B0C49}"/>
    <cellStyle name="Comma 30 2 6 4 2" xfId="40760" xr:uid="{DB73CE35-5193-4721-9667-C0488B8BFB20}"/>
    <cellStyle name="Comma 30 2 6 5" xfId="18629" xr:uid="{D79341CB-C053-41DC-87F1-CF9A4F0E0D4D}"/>
    <cellStyle name="Comma 30 2 6 5 2" xfId="40761" xr:uid="{726C1627-FF16-4BE6-B927-214B42EF0B5C}"/>
    <cellStyle name="Comma 30 2 6 6" xfId="18630" xr:uid="{18306E92-82AB-432B-97D0-E634E2B624E0}"/>
    <cellStyle name="Comma 30 2 6 6 2" xfId="40762" xr:uid="{7C9D374E-73A3-4F61-9310-16468C185BAF}"/>
    <cellStyle name="Comma 30 2 6 7" xfId="53445" xr:uid="{8AE88E22-BBDB-47E5-84B6-E2A6B3546DC7}"/>
    <cellStyle name="Comma 30 2 6 8" xfId="40753" xr:uid="{A330B018-F4F0-4777-BE4D-EC23FCCEC343}"/>
    <cellStyle name="Comma 30 2 6 9" xfId="18621" xr:uid="{EBA99D4E-2BA1-4CC6-9875-956EFF0A235C}"/>
    <cellStyle name="Comma 30 2 7" xfId="3966" xr:uid="{2C0C8EA9-A62A-42A7-9788-01E373C54266}"/>
    <cellStyle name="Comma 30 2 7 2" xfId="18632" xr:uid="{24694493-39C0-4B56-90FF-37DB02E858D6}"/>
    <cellStyle name="Comma 30 2 7 2 2" xfId="40764" xr:uid="{7334495D-AEAC-43C1-8056-E0BEE1EB29A7}"/>
    <cellStyle name="Comma 30 2 7 3" xfId="18633" xr:uid="{C13D83E0-727F-467C-BAA5-FAEE4E9788B7}"/>
    <cellStyle name="Comma 30 2 7 3 2" xfId="40765" xr:uid="{02A811FA-9670-494F-B6CF-08AF14DD1CDF}"/>
    <cellStyle name="Comma 30 2 7 4" xfId="18634" xr:uid="{86F33E39-6307-4C3C-85A4-CEA264C77E6A}"/>
    <cellStyle name="Comma 30 2 7 4 2" xfId="40766" xr:uid="{9F12362B-6453-4630-9B2D-84EB4FD39C60}"/>
    <cellStyle name="Comma 30 2 7 5" xfId="18635" xr:uid="{74AF73B6-7659-452A-8BAF-3654DC3CDC43}"/>
    <cellStyle name="Comma 30 2 7 5 2" xfId="40767" xr:uid="{EF9E6A31-4C32-4B98-AE88-296BE82968E7}"/>
    <cellStyle name="Comma 30 2 7 6" xfId="54053" xr:uid="{35AC7DEF-ABD4-4CFE-A119-7D1BF7B5A4BA}"/>
    <cellStyle name="Comma 30 2 7 7" xfId="40763" xr:uid="{9C284507-8290-427A-87C7-8CA862B3A45E}"/>
    <cellStyle name="Comma 30 2 7 8" xfId="18631" xr:uid="{06A59B55-82C4-4602-9292-FB49C5D8DF31}"/>
    <cellStyle name="Comma 30 2 8" xfId="1846" xr:uid="{1ED8DB15-FB4F-4FE8-9BD7-FF47F8B52BDF}"/>
    <cellStyle name="Comma 30 2 8 2" xfId="18637" xr:uid="{F7574E52-FEC3-437B-A823-42AB6A6B3C45}"/>
    <cellStyle name="Comma 30 2 8 2 2" xfId="40769" xr:uid="{44B001AC-7632-4C65-A6A9-0857A6AE0481}"/>
    <cellStyle name="Comma 30 2 8 3" xfId="18638" xr:uid="{F9331E94-749A-4984-9489-73C2C01E56A5}"/>
    <cellStyle name="Comma 30 2 8 3 2" xfId="40770" xr:uid="{6EE064E8-D1CD-4727-9AE7-EE660752271D}"/>
    <cellStyle name="Comma 30 2 8 4" xfId="18639" xr:uid="{B189D340-C9AA-4F6E-B0BA-0667D6A0E2D1}"/>
    <cellStyle name="Comma 30 2 8 4 2" xfId="40771" xr:uid="{3823F4F9-9560-437C-AF9F-445F7DD0AC3A}"/>
    <cellStyle name="Comma 30 2 8 5" xfId="51935" xr:uid="{FE052B69-A39F-40FC-955E-CAE4B1CB7688}"/>
    <cellStyle name="Comma 30 2 8 6" xfId="40768" xr:uid="{D4E1DE72-B018-410E-9240-341A82DB2C33}"/>
    <cellStyle name="Comma 30 2 8 7" xfId="18636" xr:uid="{B326FDDE-26AE-4227-AA57-A1531F7FD2EF}"/>
    <cellStyle name="Comma 30 2 9" xfId="18640" xr:uid="{9857A1ED-114B-49E4-A512-E8C6B5A3F202}"/>
    <cellStyle name="Comma 30 2 9 2" xfId="40772" xr:uid="{D1220ABF-8AF0-42A5-A768-8784507A2F03}"/>
    <cellStyle name="Comma 30 3" xfId="338" xr:uid="{7B636BBD-BD01-468A-B34D-66D0ED23526E}"/>
    <cellStyle name="Comma 30 3 10" xfId="50434" xr:uid="{58C7D01E-317D-4090-B061-0FC48BF2FDAC}"/>
    <cellStyle name="Comma 30 3 11" xfId="40773" xr:uid="{B05D14B2-19EE-464F-8F19-F8794713A6B5}"/>
    <cellStyle name="Comma 30 3 12" xfId="18641" xr:uid="{369553D2-E1DC-43A9-AC2E-D6618E7A9CA0}"/>
    <cellStyle name="Comma 30 3 2" xfId="623" xr:uid="{2A039157-A535-45EE-ABAC-D8B5532DAE8F}"/>
    <cellStyle name="Comma 30 3 2 10" xfId="40774" xr:uid="{0C90DBD6-EE0D-4F3D-BEB3-0025F63D055F}"/>
    <cellStyle name="Comma 30 3 2 11" xfId="18642" xr:uid="{0B52BBF1-C696-4B86-806B-634C8B5D0139}"/>
    <cellStyle name="Comma 30 3 2 2" xfId="1128" xr:uid="{2C0D8D9A-3025-475A-8DCC-037380CFA7ED}"/>
    <cellStyle name="Comma 30 3 2 2 2" xfId="4831" xr:uid="{6B7AFD62-7EDA-4760-B770-D456CD69D0B0}"/>
    <cellStyle name="Comma 30 3 2 2 2 2" xfId="18645" xr:uid="{AA83F221-F678-4344-B1AA-D7F9C1573686}"/>
    <cellStyle name="Comma 30 3 2 2 2 2 2" xfId="40777" xr:uid="{004BDC5B-74D8-4A92-A96F-8DF821B4C34E}"/>
    <cellStyle name="Comma 30 3 2 2 2 3" xfId="18646" xr:uid="{A1EB0EAF-8FB7-49C3-B7C0-022A21E3DF41}"/>
    <cellStyle name="Comma 30 3 2 2 2 3 2" xfId="40778" xr:uid="{39760F01-0DB1-4EA9-ACAE-1F43CFB0D697}"/>
    <cellStyle name="Comma 30 3 2 2 2 4" xfId="18647" xr:uid="{C7C383BA-652C-48B9-9CF9-849A19189109}"/>
    <cellStyle name="Comma 30 3 2 2 2 4 2" xfId="40779" xr:uid="{7E878465-5A83-4DE1-9CCD-BA807A3D3DA4}"/>
    <cellStyle name="Comma 30 3 2 2 2 5" xfId="18648" xr:uid="{0845DB45-249D-4201-8700-27ECDE5D5023}"/>
    <cellStyle name="Comma 30 3 2 2 2 5 2" xfId="40780" xr:uid="{EC6C0E4C-4AC7-44B8-823B-4D857EF3C7A8}"/>
    <cellStyle name="Comma 30 3 2 2 2 6" xfId="54918" xr:uid="{4792FE56-A8FC-4AF8-A189-9F4AAD5AC3F3}"/>
    <cellStyle name="Comma 30 3 2 2 2 7" xfId="40776" xr:uid="{7310F40B-3AFF-4335-BF3B-C347E44C4D92}"/>
    <cellStyle name="Comma 30 3 2 2 2 8" xfId="18644" xr:uid="{AE26169B-0887-4CA6-83B5-AB408D42C008}"/>
    <cellStyle name="Comma 30 3 2 2 3" xfId="3166" xr:uid="{0D509728-E8AB-4647-A610-DFC7E5F97060}"/>
    <cellStyle name="Comma 30 3 2 2 3 2" xfId="18650" xr:uid="{C976FD5D-05EF-48B7-81F3-AE75FF079184}"/>
    <cellStyle name="Comma 30 3 2 2 3 2 2" xfId="40782" xr:uid="{A5BB18C8-6EF8-4502-A270-C7A1A7AC4381}"/>
    <cellStyle name="Comma 30 3 2 2 3 3" xfId="18651" xr:uid="{71EA0BCE-14D3-4968-A8DA-82D07D0FDD3B}"/>
    <cellStyle name="Comma 30 3 2 2 3 3 2" xfId="40783" xr:uid="{56B5363C-F830-4B62-B9D4-E074CADB42C6}"/>
    <cellStyle name="Comma 30 3 2 2 3 4" xfId="18652" xr:uid="{7765E6F0-740C-4D62-9BBE-517511BC6940}"/>
    <cellStyle name="Comma 30 3 2 2 3 4 2" xfId="40784" xr:uid="{7A1B2D01-3464-48CD-9201-F554F281E162}"/>
    <cellStyle name="Comma 30 3 2 2 3 5" xfId="53253" xr:uid="{F5FD37BC-4332-4632-8C52-F171ACE26606}"/>
    <cellStyle name="Comma 30 3 2 2 3 6" xfId="40781" xr:uid="{B1333B25-A733-4914-A33A-ACCDA94AFC38}"/>
    <cellStyle name="Comma 30 3 2 2 3 7" xfId="18649" xr:uid="{942277AE-6CBE-4986-8569-3CA501BD1BD9}"/>
    <cellStyle name="Comma 30 3 2 2 4" xfId="18653" xr:uid="{EDD4486F-13F3-423E-BFED-AE523D9456AB}"/>
    <cellStyle name="Comma 30 3 2 2 4 2" xfId="40785" xr:uid="{78EE0C66-CDA2-41DC-A7E8-8BF04BD13353}"/>
    <cellStyle name="Comma 30 3 2 2 5" xfId="18654" xr:uid="{7FE9B328-00E2-49BA-B561-CE38C6592028}"/>
    <cellStyle name="Comma 30 3 2 2 5 2" xfId="40786" xr:uid="{2B28DA86-7716-4BBC-B727-7910234D6836}"/>
    <cellStyle name="Comma 30 3 2 2 6" xfId="51220" xr:uid="{6D510435-0391-42E5-8527-3A1BB7C66333}"/>
    <cellStyle name="Comma 30 3 2 2 7" xfId="40775" xr:uid="{2F713488-E353-41CD-AD7F-0CC252A7BF6D}"/>
    <cellStyle name="Comma 30 3 2 2 8" xfId="18643" xr:uid="{0CB25DE2-D076-4C0C-BD0E-040A3F6A8A06}"/>
    <cellStyle name="Comma 30 3 2 3" xfId="1622" xr:uid="{670814BE-031E-4D95-B292-A8DED19FEDEB}"/>
    <cellStyle name="Comma 30 3 2 3 2" xfId="5231" xr:uid="{BC7DA533-12A2-473A-8407-BC94CE12E5EE}"/>
    <cellStyle name="Comma 30 3 2 3 2 2" xfId="18657" xr:uid="{3B6AA086-5C94-4AD6-8508-0C6D3C15E6EB}"/>
    <cellStyle name="Comma 30 3 2 3 2 2 2" xfId="40789" xr:uid="{BE647357-F669-407C-BCE7-20F03CC157C2}"/>
    <cellStyle name="Comma 30 3 2 3 2 3" xfId="18658" xr:uid="{BFE543DC-810F-4717-B756-C04FC95DA11C}"/>
    <cellStyle name="Comma 30 3 2 3 2 3 2" xfId="40790" xr:uid="{80B9AAF9-DDB1-40C4-8D84-4882E2223E59}"/>
    <cellStyle name="Comma 30 3 2 3 2 4" xfId="18659" xr:uid="{A2BAE825-7AB6-42D3-8FF9-11206043BF77}"/>
    <cellStyle name="Comma 30 3 2 3 2 4 2" xfId="40791" xr:uid="{CF54CA10-9299-4C02-9B9D-92E6F33C04B5}"/>
    <cellStyle name="Comma 30 3 2 3 2 5" xfId="18660" xr:uid="{19F0238D-3D06-41BB-9CBB-2F9657A8A995}"/>
    <cellStyle name="Comma 30 3 2 3 2 5 2" xfId="40792" xr:uid="{09B818E9-6364-460B-BF62-3FF1E0A1A2FE}"/>
    <cellStyle name="Comma 30 3 2 3 2 6" xfId="55318" xr:uid="{E3B7B8EC-1A61-4C05-BC88-D6324D0AD72B}"/>
    <cellStyle name="Comma 30 3 2 3 2 7" xfId="40788" xr:uid="{0173A89C-9E76-4C02-80CD-BB9976024612}"/>
    <cellStyle name="Comma 30 3 2 3 2 8" xfId="18656" xr:uid="{8F22B053-2C14-4B18-A76B-836DB271F533}"/>
    <cellStyle name="Comma 30 3 2 3 3" xfId="2669" xr:uid="{78AB725A-6B83-41AB-8F30-A26F230CF8BF}"/>
    <cellStyle name="Comma 30 3 2 3 3 2" xfId="18662" xr:uid="{AA7824F7-BF27-4EC0-BDAE-B2FA8DB91528}"/>
    <cellStyle name="Comma 30 3 2 3 3 2 2" xfId="40794" xr:uid="{187AA954-EA8E-449B-B07C-5B707B79C695}"/>
    <cellStyle name="Comma 30 3 2 3 3 3" xfId="18663" xr:uid="{54186BB8-EEDE-4080-857A-76D1113D72A4}"/>
    <cellStyle name="Comma 30 3 2 3 3 3 2" xfId="40795" xr:uid="{74900F60-C97A-4503-9242-EF33B64EA0E9}"/>
    <cellStyle name="Comma 30 3 2 3 3 4" xfId="18664" xr:uid="{E5252F5D-0AA6-4BA2-B728-A671463E63DA}"/>
    <cellStyle name="Comma 30 3 2 3 3 4 2" xfId="40796" xr:uid="{0E6F5D34-30CB-4B38-BF04-A2B1C3D6BE8D}"/>
    <cellStyle name="Comma 30 3 2 3 3 5" xfId="52757" xr:uid="{48B15509-4BE1-4584-BE55-749C624DC1A3}"/>
    <cellStyle name="Comma 30 3 2 3 3 6" xfId="40793" xr:uid="{CA84C0C5-14E3-40B9-87A0-C3DFF3EFFBB3}"/>
    <cellStyle name="Comma 30 3 2 3 3 7" xfId="18661" xr:uid="{70A9C8BD-0F0F-4EFC-BE7D-58FCA5146CC1}"/>
    <cellStyle name="Comma 30 3 2 3 4" xfId="18665" xr:uid="{E001D82F-CB50-45C2-9028-09D34EE1956C}"/>
    <cellStyle name="Comma 30 3 2 3 4 2" xfId="40797" xr:uid="{24086335-0C2F-4AED-B133-C8DC6665960B}"/>
    <cellStyle name="Comma 30 3 2 3 5" xfId="18666" xr:uid="{A44C5629-9D3D-40F6-8C0E-6260F004F551}"/>
    <cellStyle name="Comma 30 3 2 3 5 2" xfId="40798" xr:uid="{9A77B064-1971-42EA-8EF9-0D063F977FB9}"/>
    <cellStyle name="Comma 30 3 2 3 6" xfId="51714" xr:uid="{376967DB-E0A4-47B4-A570-0737820B046C}"/>
    <cellStyle name="Comma 30 3 2 3 7" xfId="40787" xr:uid="{ABBEBA62-81C4-46DF-8188-17956442353C}"/>
    <cellStyle name="Comma 30 3 2 3 8" xfId="18655" xr:uid="{5FB1CE4B-A17C-475C-B704-1172B0EF45D7}"/>
    <cellStyle name="Comma 30 3 2 4" xfId="3661" xr:uid="{AD18D162-26E7-4987-B0F0-1B4500E477C9}"/>
    <cellStyle name="Comma 30 3 2 4 2" xfId="5599" xr:uid="{C2820202-00E2-41C5-9423-720113C869E0}"/>
    <cellStyle name="Comma 30 3 2 4 2 2" xfId="18669" xr:uid="{6985C752-AB87-496E-B0BD-586761B41B9E}"/>
    <cellStyle name="Comma 30 3 2 4 2 2 2" xfId="40801" xr:uid="{5C126DA2-BCC7-4851-8440-12B1656DBF43}"/>
    <cellStyle name="Comma 30 3 2 4 2 3" xfId="18670" xr:uid="{98AC3013-C222-4237-9145-814077F01ED8}"/>
    <cellStyle name="Comma 30 3 2 4 2 3 2" xfId="40802" xr:uid="{8DAEA4D1-B639-43E2-A18E-DDEF27EA2B3A}"/>
    <cellStyle name="Comma 30 3 2 4 2 4" xfId="18671" xr:uid="{15B5799B-43B1-49FD-A2E7-13EDB4DF3A46}"/>
    <cellStyle name="Comma 30 3 2 4 2 4 2" xfId="40803" xr:uid="{98F0D843-34D6-4840-AD41-CACD4284B402}"/>
    <cellStyle name="Comma 30 3 2 4 2 5" xfId="18672" xr:uid="{3D94FFF2-5A75-4248-89E6-7DE3965F0240}"/>
    <cellStyle name="Comma 30 3 2 4 2 5 2" xfId="40804" xr:uid="{EB252C60-7D9D-4843-BA95-DE39E40F10ED}"/>
    <cellStyle name="Comma 30 3 2 4 2 6" xfId="55686" xr:uid="{720E3A08-7F29-4666-B466-37F988298E0A}"/>
    <cellStyle name="Comma 30 3 2 4 2 7" xfId="40800" xr:uid="{7CB5F16A-D1C6-482B-90F8-8C817398DF89}"/>
    <cellStyle name="Comma 30 3 2 4 2 8" xfId="18668" xr:uid="{C56A18A6-0B01-4939-A845-DB3255CD780F}"/>
    <cellStyle name="Comma 30 3 2 4 3" xfId="18673" xr:uid="{5892B7C4-F520-406F-A35F-3EE38B5FF595}"/>
    <cellStyle name="Comma 30 3 2 4 3 2" xfId="40805" xr:uid="{FF9F1894-4717-42AC-8AA9-EAECDAAE3394}"/>
    <cellStyle name="Comma 30 3 2 4 4" xfId="18674" xr:uid="{9DFC18EF-14AF-414D-A704-8DD663DF1825}"/>
    <cellStyle name="Comma 30 3 2 4 4 2" xfId="40806" xr:uid="{EE006261-3970-4C1F-8DEF-D6CFB3F868E0}"/>
    <cellStyle name="Comma 30 3 2 4 5" xfId="18675" xr:uid="{016BFB85-C9E7-48C6-BBBE-449AED0AFFBA}"/>
    <cellStyle name="Comma 30 3 2 4 5 2" xfId="40807" xr:uid="{1AB8E564-ABEC-4E9E-A522-A8D8DBCE549B}"/>
    <cellStyle name="Comma 30 3 2 4 6" xfId="18676" xr:uid="{E18A054C-A329-4910-B880-BA62E2B20CDD}"/>
    <cellStyle name="Comma 30 3 2 4 6 2" xfId="40808" xr:uid="{DF619E1E-2AC1-4F7A-878C-8C690164F0B2}"/>
    <cellStyle name="Comma 30 3 2 4 7" xfId="53748" xr:uid="{AB32860E-5F1F-4C26-9BA8-95B3159AA448}"/>
    <cellStyle name="Comma 30 3 2 4 8" xfId="40799" xr:uid="{C2990B7C-47A8-4B4C-8CCD-2A927C95F8C5}"/>
    <cellStyle name="Comma 30 3 2 4 9" xfId="18667" xr:uid="{3FE40FEB-E06A-463E-B5A3-0C8241E690D2}"/>
    <cellStyle name="Comma 30 3 2 5" xfId="4334" xr:uid="{D36B221C-5ECA-4F4B-8B96-008ABBF3E56D}"/>
    <cellStyle name="Comma 30 3 2 5 2" xfId="18678" xr:uid="{A59F7B3B-514F-4A81-B25A-382FBA457DF0}"/>
    <cellStyle name="Comma 30 3 2 5 2 2" xfId="40810" xr:uid="{1D78D4A1-B2A2-48AE-AA02-6F4F7FAD7DBF}"/>
    <cellStyle name="Comma 30 3 2 5 3" xfId="18679" xr:uid="{C518880D-3340-4207-88BF-0530E564DE44}"/>
    <cellStyle name="Comma 30 3 2 5 3 2" xfId="40811" xr:uid="{FAFF057E-C4DE-4130-AFC9-DCD75593B22B}"/>
    <cellStyle name="Comma 30 3 2 5 4" xfId="18680" xr:uid="{959F92ED-3E98-4352-B823-2CE7EF319802}"/>
    <cellStyle name="Comma 30 3 2 5 4 2" xfId="40812" xr:uid="{0D3BD7F5-78F3-4560-A52A-2801A34B81F7}"/>
    <cellStyle name="Comma 30 3 2 5 5" xfId="18681" xr:uid="{4E1664CC-0EE6-486E-8E85-82CE55680A57}"/>
    <cellStyle name="Comma 30 3 2 5 5 2" xfId="40813" xr:uid="{0B207BF5-7C63-42EF-BE5B-A0A69B8A2C28}"/>
    <cellStyle name="Comma 30 3 2 5 6" xfId="54421" xr:uid="{0316DC6F-1023-4152-AEAB-16049E523BAF}"/>
    <cellStyle name="Comma 30 3 2 5 7" xfId="40809" xr:uid="{5F3C4ED9-452A-45D6-B349-75B387109C96}"/>
    <cellStyle name="Comma 30 3 2 5 8" xfId="18677" xr:uid="{2A0D7D86-6398-431F-B5A7-09B77FAC99E9}"/>
    <cellStyle name="Comma 30 3 2 6" xfId="2148" xr:uid="{505A443F-EB38-4DF5-9755-D586F32C9FE7}"/>
    <cellStyle name="Comma 30 3 2 6 2" xfId="18683" xr:uid="{7A12EC11-81BF-4D7D-BC37-31EF8E35FC4C}"/>
    <cellStyle name="Comma 30 3 2 6 2 2" xfId="40815" xr:uid="{43DE6478-C568-4797-A3AB-423D0BB44B11}"/>
    <cellStyle name="Comma 30 3 2 6 3" xfId="18684" xr:uid="{87B6BC89-98C3-40EE-B116-879FDFD9AC30}"/>
    <cellStyle name="Comma 30 3 2 6 3 2" xfId="40816" xr:uid="{29E4061B-5389-4DE3-8E00-1212C13626B4}"/>
    <cellStyle name="Comma 30 3 2 6 4" xfId="18685" xr:uid="{A05C44B2-FBC5-4EA7-80B3-082A84E7C0CD}"/>
    <cellStyle name="Comma 30 3 2 6 4 2" xfId="40817" xr:uid="{760F8C0C-7793-4099-89A0-CD9EA325DACE}"/>
    <cellStyle name="Comma 30 3 2 6 5" xfId="52237" xr:uid="{A67EED95-325F-4E9D-BB66-918269079CDB}"/>
    <cellStyle name="Comma 30 3 2 6 6" xfId="40814" xr:uid="{B6A95CF9-C4FD-4A5C-8BFE-2A7B571B31A2}"/>
    <cellStyle name="Comma 30 3 2 6 7" xfId="18682" xr:uid="{C65DF5C7-F44A-4C0B-A175-30934B65AC17}"/>
    <cellStyle name="Comma 30 3 2 7" xfId="18686" xr:uid="{02C7DF1D-E3DA-4C1F-A3D4-FC86A1739677}"/>
    <cellStyle name="Comma 30 3 2 7 2" xfId="40818" xr:uid="{5F3F148B-20CB-4818-A050-FF8FB7902123}"/>
    <cellStyle name="Comma 30 3 2 8" xfId="18687" xr:uid="{BDCE2DD3-A702-45FD-A67F-87E8C0FFD0F6}"/>
    <cellStyle name="Comma 30 3 2 8 2" xfId="40819" xr:uid="{B5B4B942-C461-4E9E-8BEA-77CC43C1021F}"/>
    <cellStyle name="Comma 30 3 2 9" xfId="50717" xr:uid="{E5771D00-99F6-46AF-A177-A991D5124DCE}"/>
    <cellStyle name="Comma 30 3 3" xfId="880" xr:uid="{09F75A54-77DA-433D-96A7-5613E6ECA5D1}"/>
    <cellStyle name="Comma 30 3 3 2" xfId="4583" xr:uid="{4CE36606-0EC9-4E72-AAA0-57A2F23E1BC7}"/>
    <cellStyle name="Comma 30 3 3 2 2" xfId="18690" xr:uid="{D1DC1876-4348-41EB-9364-FE9066A365AE}"/>
    <cellStyle name="Comma 30 3 3 2 2 2" xfId="40822" xr:uid="{02F18325-E6DE-49C1-9560-EF8B10918BCC}"/>
    <cellStyle name="Comma 30 3 3 2 3" xfId="18691" xr:uid="{A34C310D-837E-4F06-A07C-1366382CD744}"/>
    <cellStyle name="Comma 30 3 3 2 3 2" xfId="40823" xr:uid="{2790932C-2147-4611-8CD9-C8C1015B6C97}"/>
    <cellStyle name="Comma 30 3 3 2 4" xfId="18692" xr:uid="{550E7D32-C09B-4B14-8DDF-3FBF346AFC36}"/>
    <cellStyle name="Comma 30 3 3 2 4 2" xfId="40824" xr:uid="{7D2FD7CD-2AE7-42B4-AE70-E2D77D3CF439}"/>
    <cellStyle name="Comma 30 3 3 2 5" xfId="18693" xr:uid="{CF20385A-2F94-45CD-8392-2044906035D6}"/>
    <cellStyle name="Comma 30 3 3 2 5 2" xfId="40825" xr:uid="{F4E8C246-EBFC-45BE-A892-1330728E4E4E}"/>
    <cellStyle name="Comma 30 3 3 2 6" xfId="54670" xr:uid="{E37FD46F-FD58-4D86-8BBF-CEA9B1AD2FBC}"/>
    <cellStyle name="Comma 30 3 3 2 7" xfId="40821" xr:uid="{05BE72BC-03C1-4D7C-8BE3-C67A8575463B}"/>
    <cellStyle name="Comma 30 3 3 2 8" xfId="18689" xr:uid="{19E33E86-8B94-41BB-9556-22B582B91D63}"/>
    <cellStyle name="Comma 30 3 3 3" xfId="2918" xr:uid="{5397D6B4-464F-4233-AC2A-EB79BA897972}"/>
    <cellStyle name="Comma 30 3 3 3 2" xfId="18695" xr:uid="{8A134FE8-6991-4C94-B207-01E432450FEB}"/>
    <cellStyle name="Comma 30 3 3 3 2 2" xfId="40827" xr:uid="{9E70A1D1-301C-4775-87D1-F3BD5379B8F1}"/>
    <cellStyle name="Comma 30 3 3 3 3" xfId="18696" xr:uid="{D55AAC5B-3DF4-4447-A421-1C58FC3E0091}"/>
    <cellStyle name="Comma 30 3 3 3 3 2" xfId="40828" xr:uid="{D9D6C679-28B2-4461-9655-508F67CF68CA}"/>
    <cellStyle name="Comma 30 3 3 3 4" xfId="18697" xr:uid="{AB9F7ED0-931C-4D79-A31E-153FEE5E03A0}"/>
    <cellStyle name="Comma 30 3 3 3 4 2" xfId="40829" xr:uid="{C7FB483D-6616-43CC-B151-00A62EC49FCF}"/>
    <cellStyle name="Comma 30 3 3 3 5" xfId="53005" xr:uid="{10C4C103-A9C8-4FCE-B7A5-89C01E1B6E1D}"/>
    <cellStyle name="Comma 30 3 3 3 6" xfId="40826" xr:uid="{689484C3-D444-4F1F-A18D-9F61D3D44E03}"/>
    <cellStyle name="Comma 30 3 3 3 7" xfId="18694" xr:uid="{E494996F-178F-4243-ADBF-227C26ADA87F}"/>
    <cellStyle name="Comma 30 3 3 4" xfId="18698" xr:uid="{2CE10553-504B-4EDF-AC84-A4BC20385E02}"/>
    <cellStyle name="Comma 30 3 3 4 2" xfId="40830" xr:uid="{D1FFCFC5-676C-4D15-85D3-D9880C502BAD}"/>
    <cellStyle name="Comma 30 3 3 5" xfId="18699" xr:uid="{845898A4-50C1-4A63-B07C-1E6ACE1BF06B}"/>
    <cellStyle name="Comma 30 3 3 5 2" xfId="40831" xr:uid="{78859D2F-1E90-4AC1-82F1-E8E0A07F76BD}"/>
    <cellStyle name="Comma 30 3 3 6" xfId="50972" xr:uid="{30C16CAF-C0BC-4003-9BD0-72A260A8769C}"/>
    <cellStyle name="Comma 30 3 3 7" xfId="40820" xr:uid="{7FC6304C-7DE2-4356-B2F6-861AB89B3388}"/>
    <cellStyle name="Comma 30 3 3 8" xfId="18688" xr:uid="{34F406BE-D846-439E-ABE4-8741FE65A4F8}"/>
    <cellStyle name="Comma 30 3 4" xfId="1375" xr:uid="{B8136854-4E8C-49B5-A887-9166202BAA31}"/>
    <cellStyle name="Comma 30 3 4 2" xfId="5048" xr:uid="{3985D34A-1395-4DC9-B1FD-D7DDC188DD93}"/>
    <cellStyle name="Comma 30 3 4 2 2" xfId="18702" xr:uid="{7444F9B7-6AB6-4485-932D-3524FFDE0088}"/>
    <cellStyle name="Comma 30 3 4 2 2 2" xfId="40834" xr:uid="{13A2F928-7ED5-4AB3-8119-677EE57EA32C}"/>
    <cellStyle name="Comma 30 3 4 2 3" xfId="18703" xr:uid="{02F6352E-CE41-4C70-BB57-048CDCFF5CAA}"/>
    <cellStyle name="Comma 30 3 4 2 3 2" xfId="40835" xr:uid="{79224A95-69A9-4A84-8312-7E5020DADF3A}"/>
    <cellStyle name="Comma 30 3 4 2 4" xfId="18704" xr:uid="{A4BAAE04-47F6-469C-AAA5-A2829BBF6760}"/>
    <cellStyle name="Comma 30 3 4 2 4 2" xfId="40836" xr:uid="{984DB4FD-01B9-4B0B-A905-58BBE97AD6A5}"/>
    <cellStyle name="Comma 30 3 4 2 5" xfId="18705" xr:uid="{F4DC8997-2443-43FF-88F1-0DB2F4B2D95F}"/>
    <cellStyle name="Comma 30 3 4 2 5 2" xfId="40837" xr:uid="{BD495C41-BB67-4E7E-8299-36C594B67085}"/>
    <cellStyle name="Comma 30 3 4 2 6" xfId="55135" xr:uid="{D5D40216-53F8-43A3-8B06-2AF57B8211A3}"/>
    <cellStyle name="Comma 30 3 4 2 7" xfId="40833" xr:uid="{606D9D6B-45D8-4552-86D4-301430A83D74}"/>
    <cellStyle name="Comma 30 3 4 2 8" xfId="18701" xr:uid="{9549BD22-FE69-4E06-AE63-1F86EC5B92A1}"/>
    <cellStyle name="Comma 30 3 4 3" xfId="2421" xr:uid="{46970FB9-A317-4841-9BFA-C022CFD7E106}"/>
    <cellStyle name="Comma 30 3 4 3 2" xfId="18707" xr:uid="{822A2E6E-988E-4852-BD38-BA6498A0D3C0}"/>
    <cellStyle name="Comma 30 3 4 3 2 2" xfId="40839" xr:uid="{6E1DE786-47D8-48BF-BDC7-B9C35AEB3D0C}"/>
    <cellStyle name="Comma 30 3 4 3 3" xfId="18708" xr:uid="{A8CAD905-3D4A-440C-A8CC-F180F7F78A57}"/>
    <cellStyle name="Comma 30 3 4 3 3 2" xfId="40840" xr:uid="{F81954D3-105A-4EDA-9ED0-20B9757A127A}"/>
    <cellStyle name="Comma 30 3 4 3 4" xfId="18709" xr:uid="{6D0CD175-B6FA-41DB-8206-AA5D1EDD9856}"/>
    <cellStyle name="Comma 30 3 4 3 4 2" xfId="40841" xr:uid="{FAA08EC4-ECB8-4B9D-BC67-388A723A9C3A}"/>
    <cellStyle name="Comma 30 3 4 3 5" xfId="52509" xr:uid="{AB9A61B0-339D-497F-A272-BF493956EED1}"/>
    <cellStyle name="Comma 30 3 4 3 6" xfId="40838" xr:uid="{852AD62F-A4A5-4011-AAA3-559B7D3D124D}"/>
    <cellStyle name="Comma 30 3 4 3 7" xfId="18706" xr:uid="{FF9AE740-44DC-4877-8C25-68B7C7D96DEA}"/>
    <cellStyle name="Comma 30 3 4 4" xfId="18710" xr:uid="{75D079DC-4FC7-4E6D-A185-CF9D9E6ADF7C}"/>
    <cellStyle name="Comma 30 3 4 4 2" xfId="40842" xr:uid="{68846848-1D25-4A56-8AA3-05F5B4626297}"/>
    <cellStyle name="Comma 30 3 4 5" xfId="18711" xr:uid="{08675E70-77C7-42A7-9E9A-04D6513C86A6}"/>
    <cellStyle name="Comma 30 3 4 5 2" xfId="40843" xr:uid="{EC29E125-B45C-4AF7-A1F7-A93FD85CCBA0}"/>
    <cellStyle name="Comma 30 3 4 6" xfId="51467" xr:uid="{E0D2FD98-B0AB-4183-BA47-D7E47E479EA0}"/>
    <cellStyle name="Comma 30 3 4 7" xfId="40832" xr:uid="{F12840C1-CD3F-4BBE-A59A-1FFB1B12A142}"/>
    <cellStyle name="Comma 30 3 4 8" xfId="18700" xr:uid="{11C90EB7-27E0-4ECC-9DEF-EFBCB60340E1}"/>
    <cellStyle name="Comma 30 3 5" xfId="3412" xr:uid="{02598795-4074-4483-8234-5DB8594E75E6}"/>
    <cellStyle name="Comma 30 3 5 2" xfId="5415" xr:uid="{E4A3C292-4B16-4F62-9BD7-F254506739F9}"/>
    <cellStyle name="Comma 30 3 5 2 2" xfId="18714" xr:uid="{D1A7270D-340E-443F-8092-BCB714BAE373}"/>
    <cellStyle name="Comma 30 3 5 2 2 2" xfId="40846" xr:uid="{E1CD945B-D8FE-4722-80FD-EEF0AA544B4D}"/>
    <cellStyle name="Comma 30 3 5 2 3" xfId="18715" xr:uid="{458C00F1-4E47-4CAA-8549-1BF8B1A974FC}"/>
    <cellStyle name="Comma 30 3 5 2 3 2" xfId="40847" xr:uid="{82DD8AD3-F92C-4C07-8254-C97322AF23DA}"/>
    <cellStyle name="Comma 30 3 5 2 4" xfId="18716" xr:uid="{CA1C863F-19B4-4F7F-A58C-C421070C9FEA}"/>
    <cellStyle name="Comma 30 3 5 2 4 2" xfId="40848" xr:uid="{B3019FFE-5504-47CA-AD43-BC2FC5925F4F}"/>
    <cellStyle name="Comma 30 3 5 2 5" xfId="18717" xr:uid="{70FBC30F-8298-4DEF-B0DC-5584408F983D}"/>
    <cellStyle name="Comma 30 3 5 2 5 2" xfId="40849" xr:uid="{E64BE7BC-E210-44AF-887E-42275DA226C4}"/>
    <cellStyle name="Comma 30 3 5 2 6" xfId="55502" xr:uid="{7882E185-838C-419D-9CD8-294E94CF2096}"/>
    <cellStyle name="Comma 30 3 5 2 7" xfId="40845" xr:uid="{66F45790-D0C1-4EB8-8E8A-BDC9ABA5DC69}"/>
    <cellStyle name="Comma 30 3 5 2 8" xfId="18713" xr:uid="{EEC99FC7-1B38-44E3-8389-3742E2342F2B}"/>
    <cellStyle name="Comma 30 3 5 3" xfId="18718" xr:uid="{C23D83DA-58D9-43F4-B6D7-BB11AA9174A9}"/>
    <cellStyle name="Comma 30 3 5 3 2" xfId="40850" xr:uid="{51CBDBA0-5CEF-4594-8465-2D2EDA1258D6}"/>
    <cellStyle name="Comma 30 3 5 4" xfId="18719" xr:uid="{059CC704-81C2-4DE2-95D3-C920C98AB594}"/>
    <cellStyle name="Comma 30 3 5 4 2" xfId="40851" xr:uid="{C2B02DA2-690C-4E63-A7F0-4792DE9F4DA3}"/>
    <cellStyle name="Comma 30 3 5 5" xfId="18720" xr:uid="{4CBA122F-C13D-44AC-9A0E-28C58DDFA78D}"/>
    <cellStyle name="Comma 30 3 5 5 2" xfId="40852" xr:uid="{F46B54DF-C90E-4613-92EE-AA7070CDCB29}"/>
    <cellStyle name="Comma 30 3 5 6" xfId="18721" xr:uid="{C89B9BF0-E0B5-4B6F-916D-82DEFED137DD}"/>
    <cellStyle name="Comma 30 3 5 6 2" xfId="40853" xr:uid="{46213152-7321-4B83-8FBF-81AC42D5FA87}"/>
    <cellStyle name="Comma 30 3 5 7" xfId="53499" xr:uid="{A4C63CE7-7157-47F8-86AE-5BD469918B12}"/>
    <cellStyle name="Comma 30 3 5 8" xfId="40844" xr:uid="{770F897E-1CAE-4C23-90F6-AF68690A9C55}"/>
    <cellStyle name="Comma 30 3 5 9" xfId="18712" xr:uid="{7FE8CBE8-AA54-41D5-B98D-E8BA251540A9}"/>
    <cellStyle name="Comma 30 3 6" xfId="4052" xr:uid="{E46F341B-3C0E-4C51-A694-ADBF205796FE}"/>
    <cellStyle name="Comma 30 3 6 2" xfId="18723" xr:uid="{2DE6C32B-D7E4-41E5-ACBD-C1718E379C01}"/>
    <cellStyle name="Comma 30 3 6 2 2" xfId="40855" xr:uid="{4C1CEC04-36B6-42B5-8A80-9EBE84D3F798}"/>
    <cellStyle name="Comma 30 3 6 3" xfId="18724" xr:uid="{B1142DF7-1F66-4F89-9894-DE37439F4E46}"/>
    <cellStyle name="Comma 30 3 6 3 2" xfId="40856" xr:uid="{0C42CC38-149A-456B-B68C-5C3FDD5ACFD0}"/>
    <cellStyle name="Comma 30 3 6 4" xfId="18725" xr:uid="{A00CE54B-D328-46AA-BC8B-90C99D6A68B9}"/>
    <cellStyle name="Comma 30 3 6 4 2" xfId="40857" xr:uid="{D798C952-8A62-414A-B424-5C813553EFB4}"/>
    <cellStyle name="Comma 30 3 6 5" xfId="18726" xr:uid="{00455554-FE3D-4220-A8EB-7381FFC61080}"/>
    <cellStyle name="Comma 30 3 6 5 2" xfId="40858" xr:uid="{26C9E679-4DE8-4FF6-A22B-B41D16611CFC}"/>
    <cellStyle name="Comma 30 3 6 6" xfId="54139" xr:uid="{3B011FF6-E693-422E-ADC7-BB2E86B39861}"/>
    <cellStyle name="Comma 30 3 6 7" xfId="40854" xr:uid="{927849FC-9DDE-407E-B3C5-0D4D0C1F7F2B}"/>
    <cellStyle name="Comma 30 3 6 8" xfId="18722" xr:uid="{0A06F2E0-366C-440F-9337-F2A2C3AB8328}"/>
    <cellStyle name="Comma 30 3 7" xfId="1901" xr:uid="{D3D9B4B6-D7E9-492B-B134-7D6C4817C88E}"/>
    <cellStyle name="Comma 30 3 7 2" xfId="18728" xr:uid="{B4E37886-4D16-455E-BA55-7E299C6C9B74}"/>
    <cellStyle name="Comma 30 3 7 2 2" xfId="40860" xr:uid="{D60AF911-35FC-4C0B-9245-FBD4AC7F7763}"/>
    <cellStyle name="Comma 30 3 7 3" xfId="18729" xr:uid="{DCD5B70B-C88C-4E36-8574-5154A4F4D128}"/>
    <cellStyle name="Comma 30 3 7 3 2" xfId="40861" xr:uid="{2A307D68-4F77-440A-9BE8-736AFBBDE8EB}"/>
    <cellStyle name="Comma 30 3 7 4" xfId="18730" xr:uid="{FAEB4C09-D988-46AB-BCA5-72EEF545B9A9}"/>
    <cellStyle name="Comma 30 3 7 4 2" xfId="40862" xr:uid="{8D1088FD-D507-4F65-8384-5BA9025833BE}"/>
    <cellStyle name="Comma 30 3 7 5" xfId="51990" xr:uid="{3EA689B8-AABF-40E0-9F4B-7D89A0756531}"/>
    <cellStyle name="Comma 30 3 7 6" xfId="40859" xr:uid="{56C1A939-117B-4ABF-931F-448578959DE4}"/>
    <cellStyle name="Comma 30 3 7 7" xfId="18727" xr:uid="{7FFF15CC-7612-40F9-A043-812CA694BD9D}"/>
    <cellStyle name="Comma 30 3 8" xfId="18731" xr:uid="{C0A2CDEF-FEF0-46D1-8258-D9BFCB350712}"/>
    <cellStyle name="Comma 30 3 8 2" xfId="40863" xr:uid="{AAEA09EB-2BE9-4048-AE1C-27CBBB3F5A49}"/>
    <cellStyle name="Comma 30 3 9" xfId="18732" xr:uid="{D95FA108-20A2-4B98-91E4-B039CFD6DF0C}"/>
    <cellStyle name="Comma 30 3 9 2" xfId="40864" xr:uid="{8B8EADE3-7010-4A24-976F-91976E5B9C65}"/>
    <cellStyle name="Comma 30 4" xfId="500" xr:uid="{1640BF9F-DA5B-40EC-9543-AD0AFB909090}"/>
    <cellStyle name="Comma 30 4 10" xfId="40865" xr:uid="{4633B020-BCA4-488F-AB0F-1DD118B31400}"/>
    <cellStyle name="Comma 30 4 11" xfId="18733" xr:uid="{969E13A2-F0F7-4F0D-A314-D841606BD5FF}"/>
    <cellStyle name="Comma 30 4 2" xfId="1005" xr:uid="{0AA4FFAD-6282-4360-A1C0-1EE4D95E2B91}"/>
    <cellStyle name="Comma 30 4 2 2" xfId="4708" xr:uid="{519B369C-5B1F-4B25-AD36-5B9A62BDBA72}"/>
    <cellStyle name="Comma 30 4 2 2 2" xfId="18736" xr:uid="{6A6D739A-A9F6-492D-9F65-32273D8506A4}"/>
    <cellStyle name="Comma 30 4 2 2 2 2" xfId="40868" xr:uid="{FF2DF34A-F11A-48E6-AB14-09039081454F}"/>
    <cellStyle name="Comma 30 4 2 2 3" xfId="18737" xr:uid="{C1AC72E9-1FEC-4A02-8EC6-CD717AD3CCE0}"/>
    <cellStyle name="Comma 30 4 2 2 3 2" xfId="40869" xr:uid="{DBECF861-2A5D-4323-927A-1E70ABA00186}"/>
    <cellStyle name="Comma 30 4 2 2 4" xfId="18738" xr:uid="{C92CD7E9-9535-47E8-A593-44B79275F832}"/>
    <cellStyle name="Comma 30 4 2 2 4 2" xfId="40870" xr:uid="{D8FCC6CB-936B-48F5-A22B-37282197B047}"/>
    <cellStyle name="Comma 30 4 2 2 5" xfId="18739" xr:uid="{3856A55A-33F0-4C11-9529-D131FE733980}"/>
    <cellStyle name="Comma 30 4 2 2 5 2" xfId="40871" xr:uid="{8FC5A4F2-D39F-4A95-9C70-5350DD6ED582}"/>
    <cellStyle name="Comma 30 4 2 2 6" xfId="54795" xr:uid="{68908BC7-FA77-4F83-85C9-6E6CAD3CA911}"/>
    <cellStyle name="Comma 30 4 2 2 7" xfId="40867" xr:uid="{359B6E1F-249F-4296-B96A-9428E538D3F9}"/>
    <cellStyle name="Comma 30 4 2 2 8" xfId="18735" xr:uid="{574FB6A2-8A86-4AB7-955E-91C88A4D7C72}"/>
    <cellStyle name="Comma 30 4 2 3" xfId="3043" xr:uid="{EC9EDA22-8A87-49ED-89B4-5C02340532C5}"/>
    <cellStyle name="Comma 30 4 2 3 2" xfId="18741" xr:uid="{BD6D4BFB-5315-4189-A797-594E3834E88C}"/>
    <cellStyle name="Comma 30 4 2 3 2 2" xfId="40873" xr:uid="{0DD032FD-4352-400B-9007-CED0436CCBBB}"/>
    <cellStyle name="Comma 30 4 2 3 3" xfId="18742" xr:uid="{661EE9C6-D342-470D-8E09-5D335B0F4D9B}"/>
    <cellStyle name="Comma 30 4 2 3 3 2" xfId="40874" xr:uid="{35756BB7-B428-4693-B6A7-7499BCBF7FB2}"/>
    <cellStyle name="Comma 30 4 2 3 4" xfId="18743" xr:uid="{2EF26E78-39B2-4EF5-B239-C0A611AF2CE9}"/>
    <cellStyle name="Comma 30 4 2 3 4 2" xfId="40875" xr:uid="{9CDCAD36-C7DE-4D14-9D14-7A713CB1CF0B}"/>
    <cellStyle name="Comma 30 4 2 3 5" xfId="53130" xr:uid="{0A64E509-CF8B-4C26-B593-3C67142BFE8D}"/>
    <cellStyle name="Comma 30 4 2 3 6" xfId="40872" xr:uid="{CA23ADAE-237A-4C8B-909D-B7027BAA527D}"/>
    <cellStyle name="Comma 30 4 2 3 7" xfId="18740" xr:uid="{CB0F5A86-2649-45A1-9BC3-2DFEA206542F}"/>
    <cellStyle name="Comma 30 4 2 4" xfId="18744" xr:uid="{32FB8D26-3D2F-4CB7-BBA7-BD1A6394347A}"/>
    <cellStyle name="Comma 30 4 2 4 2" xfId="40876" xr:uid="{D60F5D64-CB44-4D9F-9F9C-6A8CC626FDF7}"/>
    <cellStyle name="Comma 30 4 2 5" xfId="18745" xr:uid="{16BD27C0-31E3-49EA-8F5E-2C3807A6FC23}"/>
    <cellStyle name="Comma 30 4 2 5 2" xfId="40877" xr:uid="{CBA3FFD7-34DE-4E3E-B87C-2254D4B49C52}"/>
    <cellStyle name="Comma 30 4 2 6" xfId="51097" xr:uid="{391DC4D7-27A7-4C17-A5A9-AED7A483D61C}"/>
    <cellStyle name="Comma 30 4 2 7" xfId="40866" xr:uid="{90ECCA61-8E5E-4D5A-867B-7A0FC23A39AD}"/>
    <cellStyle name="Comma 30 4 2 8" xfId="18734" xr:uid="{9CEB261A-BF8F-4EC8-B255-DF6582840228}"/>
    <cellStyle name="Comma 30 4 3" xfId="1499" xr:uid="{92C6D5FF-B645-4BB8-AF6A-C43AAEFF3DB9}"/>
    <cellStyle name="Comma 30 4 3 2" xfId="5139" xr:uid="{7BE0679E-1B7C-4D95-B03B-DA593AB0DCC4}"/>
    <cellStyle name="Comma 30 4 3 2 2" xfId="18748" xr:uid="{9732BA81-EB05-4D12-AC24-111BC8C8D527}"/>
    <cellStyle name="Comma 30 4 3 2 2 2" xfId="40880" xr:uid="{AEED3EF0-F49D-4BBA-B0A5-0675496738E1}"/>
    <cellStyle name="Comma 30 4 3 2 3" xfId="18749" xr:uid="{06F2B424-819F-4B27-A67C-BC22C6ED38BE}"/>
    <cellStyle name="Comma 30 4 3 2 3 2" xfId="40881" xr:uid="{6F2F806B-851E-49F4-B1C5-AFE0DF0D0207}"/>
    <cellStyle name="Comma 30 4 3 2 4" xfId="18750" xr:uid="{A17A6B42-AB26-439D-87A9-F9B415650BF0}"/>
    <cellStyle name="Comma 30 4 3 2 4 2" xfId="40882" xr:uid="{29FAD672-6C04-4DCA-814C-69CF1D143126}"/>
    <cellStyle name="Comma 30 4 3 2 5" xfId="18751" xr:uid="{943E778F-230D-4309-9763-57DDDE0D0D78}"/>
    <cellStyle name="Comma 30 4 3 2 5 2" xfId="40883" xr:uid="{10C7825D-DBA6-4A21-ADED-38970F63AC6D}"/>
    <cellStyle name="Comma 30 4 3 2 6" xfId="55226" xr:uid="{D4BDE8E3-79C1-4716-86AB-EAC37C0F48FC}"/>
    <cellStyle name="Comma 30 4 3 2 7" xfId="40879" xr:uid="{6B7D7C03-B3B1-41B7-BD21-A5A3C4795960}"/>
    <cellStyle name="Comma 30 4 3 2 8" xfId="18747" xr:uid="{9BDFE922-AB01-456F-A5B9-658EF73BD103}"/>
    <cellStyle name="Comma 30 4 3 3" xfId="2546" xr:uid="{7CF4E8F1-5F34-4DF2-B5A0-7265AD30F994}"/>
    <cellStyle name="Comma 30 4 3 3 2" xfId="18753" xr:uid="{C4E6F3C4-A703-4170-8629-6AA80B71F481}"/>
    <cellStyle name="Comma 30 4 3 3 2 2" xfId="40885" xr:uid="{3CD822A7-8B87-476D-8168-E119039C6DFC}"/>
    <cellStyle name="Comma 30 4 3 3 3" xfId="18754" xr:uid="{9A51D38A-45C1-4B32-9B75-FE8D6183CE63}"/>
    <cellStyle name="Comma 30 4 3 3 3 2" xfId="40886" xr:uid="{20949AEC-F069-4E96-B0F9-BFDD1F682EF7}"/>
    <cellStyle name="Comma 30 4 3 3 4" xfId="18755" xr:uid="{68D7B1B4-716F-4B29-ACC9-E8CA678F2D55}"/>
    <cellStyle name="Comma 30 4 3 3 4 2" xfId="40887" xr:uid="{9B5A46CD-A29F-465A-98FC-B26BA8410946}"/>
    <cellStyle name="Comma 30 4 3 3 5" xfId="52634" xr:uid="{9635C79F-FE0B-4CF5-9112-E7F150108D92}"/>
    <cellStyle name="Comma 30 4 3 3 6" xfId="40884" xr:uid="{FF8D6CEB-BF4E-4894-AC72-744BD27ED3A3}"/>
    <cellStyle name="Comma 30 4 3 3 7" xfId="18752" xr:uid="{6BD4AAD0-E7C1-45E3-9D55-6A584BF3763F}"/>
    <cellStyle name="Comma 30 4 3 4" xfId="18756" xr:uid="{427EFA6A-3237-4E21-A0E4-B3132166B43C}"/>
    <cellStyle name="Comma 30 4 3 4 2" xfId="40888" xr:uid="{91F32E0F-A6D2-4A2C-80D0-3ACDEB81A6BF}"/>
    <cellStyle name="Comma 30 4 3 5" xfId="18757" xr:uid="{8654F86C-7421-4CB1-A676-9244E856B580}"/>
    <cellStyle name="Comma 30 4 3 5 2" xfId="40889" xr:uid="{22EF1736-7882-4982-AA3D-633F2862CED3}"/>
    <cellStyle name="Comma 30 4 3 6" xfId="51591" xr:uid="{054346E6-6A0E-4E5C-AD2E-24208CBB8377}"/>
    <cellStyle name="Comma 30 4 3 7" xfId="40878" xr:uid="{F9BA63E2-250E-4E05-B9CC-40E2BDDAE7FD}"/>
    <cellStyle name="Comma 30 4 3 8" xfId="18746" xr:uid="{49D30F82-52CA-4E38-9449-E7E52F310734}"/>
    <cellStyle name="Comma 30 4 4" xfId="3538" xr:uid="{F498742A-F783-41DE-8EF1-5949A7AB6F19}"/>
    <cellStyle name="Comma 30 4 4 2" xfId="5507" xr:uid="{F4EBCF60-B4B1-4E96-8BCE-AC462047EED5}"/>
    <cellStyle name="Comma 30 4 4 2 2" xfId="18760" xr:uid="{D097EEF5-CA74-4FCB-BE4D-186CDC573745}"/>
    <cellStyle name="Comma 30 4 4 2 2 2" xfId="40892" xr:uid="{FB75E70C-40CB-4D7A-8C07-76C4EBE5E133}"/>
    <cellStyle name="Comma 30 4 4 2 3" xfId="18761" xr:uid="{ECF2ADCE-C518-4219-B69E-2C58A21F7D95}"/>
    <cellStyle name="Comma 30 4 4 2 3 2" xfId="40893" xr:uid="{582B7958-C6AA-43C7-9CAC-E820597AA152}"/>
    <cellStyle name="Comma 30 4 4 2 4" xfId="18762" xr:uid="{13A98274-032C-4234-AD1E-D98E3340942F}"/>
    <cellStyle name="Comma 30 4 4 2 4 2" xfId="40894" xr:uid="{F50B3AF2-B026-474B-BE92-363A84D622E0}"/>
    <cellStyle name="Comma 30 4 4 2 5" xfId="18763" xr:uid="{8D3F237D-C679-42D4-ABF2-4ECBFE6F1057}"/>
    <cellStyle name="Comma 30 4 4 2 5 2" xfId="40895" xr:uid="{86FC299B-4559-41BF-B3DA-021461745F78}"/>
    <cellStyle name="Comma 30 4 4 2 6" xfId="55594" xr:uid="{971D7661-C56B-4F1D-9F55-9D31B0C5F646}"/>
    <cellStyle name="Comma 30 4 4 2 7" xfId="40891" xr:uid="{4ED42511-5360-4F75-8820-57154506C426}"/>
    <cellStyle name="Comma 30 4 4 2 8" xfId="18759" xr:uid="{2A8061DF-AA8B-4E78-9654-CEB66005100F}"/>
    <cellStyle name="Comma 30 4 4 3" xfId="18764" xr:uid="{19414B6B-B11A-4FCF-91BB-C884CCCC8513}"/>
    <cellStyle name="Comma 30 4 4 3 2" xfId="40896" xr:uid="{FC6639AB-E5A5-4F33-BB40-41BF364516E4}"/>
    <cellStyle name="Comma 30 4 4 4" xfId="18765" xr:uid="{DD89CBC3-CAF3-4A49-96D3-AF1C3096C726}"/>
    <cellStyle name="Comma 30 4 4 4 2" xfId="40897" xr:uid="{01862284-6CE2-428B-9793-14C61A5D7289}"/>
    <cellStyle name="Comma 30 4 4 5" xfId="18766" xr:uid="{E4570520-91C3-441E-BB58-770C35EC731A}"/>
    <cellStyle name="Comma 30 4 4 5 2" xfId="40898" xr:uid="{899EA042-F2BF-47C1-BC74-02BF56EA4AA9}"/>
    <cellStyle name="Comma 30 4 4 6" xfId="18767" xr:uid="{62DB31DB-1437-46AD-B123-583CF92968BF}"/>
    <cellStyle name="Comma 30 4 4 6 2" xfId="40899" xr:uid="{B4DEF78A-CFE3-445B-BB74-37A6475F7F95}"/>
    <cellStyle name="Comma 30 4 4 7" xfId="53625" xr:uid="{39032062-190E-40DC-8957-51D1497C7D41}"/>
    <cellStyle name="Comma 30 4 4 8" xfId="40890" xr:uid="{66DF48CE-6B79-48C0-8D87-6B28499A47A3}"/>
    <cellStyle name="Comma 30 4 4 9" xfId="18758" xr:uid="{624AE3FC-0E20-49DF-AF7B-F8C8CF70EF62}"/>
    <cellStyle name="Comma 30 4 5" xfId="4211" xr:uid="{20176F3E-4116-4207-A2DE-C6647B1A175C}"/>
    <cellStyle name="Comma 30 4 5 2" xfId="18769" xr:uid="{0AA48890-3EE7-4D61-8C3E-9B41F5E13813}"/>
    <cellStyle name="Comma 30 4 5 2 2" xfId="40901" xr:uid="{96E0840A-9287-4BE6-810C-845A7F6A87B9}"/>
    <cellStyle name="Comma 30 4 5 3" xfId="18770" xr:uid="{0656020A-C9AB-4148-8BD0-5C7BF0E1C7A6}"/>
    <cellStyle name="Comma 30 4 5 3 2" xfId="40902" xr:uid="{C41613C5-5D08-412D-AF39-4068EE140756}"/>
    <cellStyle name="Comma 30 4 5 4" xfId="18771" xr:uid="{E309E309-0822-4D08-B7F9-5E8CE263A4BF}"/>
    <cellStyle name="Comma 30 4 5 4 2" xfId="40903" xr:uid="{F133E5E2-2ED9-402A-8125-C8D8379A756C}"/>
    <cellStyle name="Comma 30 4 5 5" xfId="18772" xr:uid="{4907C5D7-F874-4822-B223-056BE39A9C50}"/>
    <cellStyle name="Comma 30 4 5 5 2" xfId="40904" xr:uid="{830BBAA9-1382-435F-9A05-48C78F385671}"/>
    <cellStyle name="Comma 30 4 5 6" xfId="54298" xr:uid="{041CF5C6-CC7A-44BC-A131-EEB21F1D35FF}"/>
    <cellStyle name="Comma 30 4 5 7" xfId="40900" xr:uid="{DF0D9935-114E-41BD-A9B3-B4E78146B196}"/>
    <cellStyle name="Comma 30 4 5 8" xfId="18768" xr:uid="{DD9A9683-C4E0-4E75-B32D-22108A51ACC8}"/>
    <cellStyle name="Comma 30 4 6" xfId="2025" xr:uid="{57D00B1D-FEE8-4132-8AC0-D761D0071E8B}"/>
    <cellStyle name="Comma 30 4 6 2" xfId="18774" xr:uid="{B74700B6-36AA-40B4-A107-DFAB99AC8E26}"/>
    <cellStyle name="Comma 30 4 6 2 2" xfId="40906" xr:uid="{53A2BDE3-E1F6-49EA-9C0A-B2F8B90DB724}"/>
    <cellStyle name="Comma 30 4 6 3" xfId="18775" xr:uid="{FE61DE0C-0368-4319-9652-2F1DC6C50313}"/>
    <cellStyle name="Comma 30 4 6 3 2" xfId="40907" xr:uid="{ADF8A415-7AC1-4E65-9BDA-5D613C52EFF5}"/>
    <cellStyle name="Comma 30 4 6 4" xfId="18776" xr:uid="{0D001DD0-B141-47AD-8DF8-C49549B90A96}"/>
    <cellStyle name="Comma 30 4 6 4 2" xfId="40908" xr:uid="{128C8E22-6356-46CF-BB02-D414831731F8}"/>
    <cellStyle name="Comma 30 4 6 5" xfId="52114" xr:uid="{34EF18BE-B510-4DDF-83EC-CBE37563063F}"/>
    <cellStyle name="Comma 30 4 6 6" xfId="40905" xr:uid="{A532432D-ACED-4F2F-9450-D4F30F19D71A}"/>
    <cellStyle name="Comma 30 4 6 7" xfId="18773" xr:uid="{58B06311-2785-4002-85E8-2986A0EA89AE}"/>
    <cellStyle name="Comma 30 4 7" xfId="18777" xr:uid="{5AB8E995-330A-417F-B484-6F113DA33CF0}"/>
    <cellStyle name="Comma 30 4 7 2" xfId="40909" xr:uid="{09AC3B47-F0F0-4FE9-B7C6-66D7BEA30F42}"/>
    <cellStyle name="Comma 30 4 8" xfId="18778" xr:uid="{E8CF4BD0-DD56-413B-AA3A-812F53438D6D}"/>
    <cellStyle name="Comma 30 4 8 2" xfId="40910" xr:uid="{81556EDF-EFF1-4FFD-A315-AE0D3CFE1E96}"/>
    <cellStyle name="Comma 30 4 9" xfId="50594" xr:uid="{59761915-8B6B-40CF-AD09-7C654A16799E}"/>
    <cellStyle name="Comma 30 5" xfId="757" xr:uid="{EA31D2C2-FA2E-4B36-93A6-8F49A436AE94}"/>
    <cellStyle name="Comma 30 5 2" xfId="4460" xr:uid="{FC155D12-C7F2-44B5-816B-ED72B14BF319}"/>
    <cellStyle name="Comma 30 5 2 2" xfId="18781" xr:uid="{F3714551-0643-4D31-8664-7EDE32259007}"/>
    <cellStyle name="Comma 30 5 2 2 2" xfId="40913" xr:uid="{BFDC243A-FF57-4699-BA3A-3C4D51A6A858}"/>
    <cellStyle name="Comma 30 5 2 3" xfId="18782" xr:uid="{965B5051-DBA0-47B0-9EDD-4C3D327691AD}"/>
    <cellStyle name="Comma 30 5 2 3 2" xfId="40914" xr:uid="{B7408F66-4043-40B4-A6FF-104495D9FED2}"/>
    <cellStyle name="Comma 30 5 2 4" xfId="18783" xr:uid="{A69D46D5-CD83-4E1C-A18D-4A4045ADE98F}"/>
    <cellStyle name="Comma 30 5 2 4 2" xfId="40915" xr:uid="{571AB561-75FF-46FB-B710-E2CBC22577B9}"/>
    <cellStyle name="Comma 30 5 2 5" xfId="18784" xr:uid="{F9FE2CB2-B57C-4EF7-B6C3-F936C85769E7}"/>
    <cellStyle name="Comma 30 5 2 5 2" xfId="40916" xr:uid="{781B394F-F391-4DBA-A6DB-1DC376C38344}"/>
    <cellStyle name="Comma 30 5 2 6" xfId="54547" xr:uid="{AAEB93F9-4FB8-4314-981E-0E65AE152A77}"/>
    <cellStyle name="Comma 30 5 2 7" xfId="40912" xr:uid="{319D07C4-6F58-4FAD-98C5-DA11AA14A68D}"/>
    <cellStyle name="Comma 30 5 2 8" xfId="18780" xr:uid="{AC54E12D-6D32-4F6F-A094-DB4435E6EFD3}"/>
    <cellStyle name="Comma 30 5 3" xfId="2795" xr:uid="{079F5E98-9B56-45DA-B232-E092EE537123}"/>
    <cellStyle name="Comma 30 5 3 2" xfId="18786" xr:uid="{4BD1F25C-452A-49CF-BFB2-47CA03FDB505}"/>
    <cellStyle name="Comma 30 5 3 2 2" xfId="40918" xr:uid="{03CAF553-EBDE-4576-BB97-B26F9ADED166}"/>
    <cellStyle name="Comma 30 5 3 3" xfId="18787" xr:uid="{F515EA05-AF38-4BB7-98BA-3D32E8ACFB6C}"/>
    <cellStyle name="Comma 30 5 3 3 2" xfId="40919" xr:uid="{E7B86EA8-AC61-45A5-A1C5-F7D13B99FE9F}"/>
    <cellStyle name="Comma 30 5 3 4" xfId="18788" xr:uid="{F158220A-2375-447C-A3C1-71977D1B96A1}"/>
    <cellStyle name="Comma 30 5 3 4 2" xfId="40920" xr:uid="{52EC34FA-F580-4610-8E86-E7E9A198885A}"/>
    <cellStyle name="Comma 30 5 3 5" xfId="52882" xr:uid="{1451DDAD-6209-41E2-B7B3-29FFBA548D17}"/>
    <cellStyle name="Comma 30 5 3 6" xfId="40917" xr:uid="{117770C1-73D9-4367-AD5F-69FFFD431BD3}"/>
    <cellStyle name="Comma 30 5 3 7" xfId="18785" xr:uid="{090F1158-074A-453E-8FED-CD19E197F307}"/>
    <cellStyle name="Comma 30 5 4" xfId="18789" xr:uid="{92FC9362-CE67-4CA0-B57E-3A7647AC8575}"/>
    <cellStyle name="Comma 30 5 4 2" xfId="40921" xr:uid="{6F353BBD-1179-47D9-81F6-9DD4115E25C6}"/>
    <cellStyle name="Comma 30 5 5" xfId="18790" xr:uid="{33CF91EF-2F1F-4361-873A-B493F479278C}"/>
    <cellStyle name="Comma 30 5 5 2" xfId="40922" xr:uid="{F01FF55C-5F8D-4B1A-91ED-F8581004AAFD}"/>
    <cellStyle name="Comma 30 5 6" xfId="50849" xr:uid="{55D93011-3996-40E5-8CD7-70927C758BE8}"/>
    <cellStyle name="Comma 30 5 7" xfId="40911" xr:uid="{D86E97A4-ED3F-4D9F-ADDE-606D36A9F365}"/>
    <cellStyle name="Comma 30 5 8" xfId="18779" xr:uid="{FEC39B90-4ED4-4ACF-A9F2-CD414FD0307C}"/>
    <cellStyle name="Comma 30 6" xfId="1252" xr:uid="{824B234C-89E8-45E2-A9A7-3A46EA590C71}"/>
    <cellStyle name="Comma 30 6 2" xfId="4956" xr:uid="{1A146024-37DD-47BE-9A34-3644F52B8B54}"/>
    <cellStyle name="Comma 30 6 2 2" xfId="18793" xr:uid="{3BBE5092-382A-48BE-8D41-135229183D5F}"/>
    <cellStyle name="Comma 30 6 2 2 2" xfId="40925" xr:uid="{E53BB2CC-FDB0-4AA9-A03C-1B0AF78F7F75}"/>
    <cellStyle name="Comma 30 6 2 3" xfId="18794" xr:uid="{EFB2A89D-BC01-466C-A9CC-99117220EBD1}"/>
    <cellStyle name="Comma 30 6 2 3 2" xfId="40926" xr:uid="{70855263-CA0D-445E-A9CE-09872C65D3A3}"/>
    <cellStyle name="Comma 30 6 2 4" xfId="18795" xr:uid="{FA4B8948-210B-479D-8141-5728EEE91A13}"/>
    <cellStyle name="Comma 30 6 2 4 2" xfId="40927" xr:uid="{3B02E38E-4C15-4041-B56C-01E10DE5665C}"/>
    <cellStyle name="Comma 30 6 2 5" xfId="18796" xr:uid="{79F1D142-E5EC-427C-8B63-684C48DA6A0C}"/>
    <cellStyle name="Comma 30 6 2 5 2" xfId="40928" xr:uid="{6F2CA644-0408-46B0-B34F-2ED9A4435F5F}"/>
    <cellStyle name="Comma 30 6 2 6" xfId="55043" xr:uid="{A21920CB-AA3A-4E60-907B-25D431BB53E8}"/>
    <cellStyle name="Comma 30 6 2 7" xfId="40924" xr:uid="{1168D8DD-4C55-4816-BB86-6C072057EC02}"/>
    <cellStyle name="Comma 30 6 2 8" xfId="18792" xr:uid="{FBDD327C-E50C-4B91-8D83-15FD1716D9FE}"/>
    <cellStyle name="Comma 30 6 3" xfId="2297" xr:uid="{B1FE1A60-306C-4E9E-B239-AF71EA29B7F9}"/>
    <cellStyle name="Comma 30 6 3 2" xfId="18798" xr:uid="{883582A9-CE53-46FE-B7BE-721C274020F0}"/>
    <cellStyle name="Comma 30 6 3 2 2" xfId="40930" xr:uid="{4429541B-A71D-4325-9EF6-C2D89D1A075C}"/>
    <cellStyle name="Comma 30 6 3 3" xfId="18799" xr:uid="{5C41BA18-1EA5-4794-8786-A39A44A03AAA}"/>
    <cellStyle name="Comma 30 6 3 3 2" xfId="40931" xr:uid="{C4F86272-31A9-4B31-956C-E0D7162E63A7}"/>
    <cellStyle name="Comma 30 6 3 4" xfId="18800" xr:uid="{0EF16D10-D6BD-4E3D-8C0E-E5203AAEB6C7}"/>
    <cellStyle name="Comma 30 6 3 4 2" xfId="40932" xr:uid="{C0C9E9B3-DCCB-4081-9377-D759BC03FCB3}"/>
    <cellStyle name="Comma 30 6 3 5" xfId="52385" xr:uid="{84EE732F-DBC9-4FAD-9CF5-A8DCB7035642}"/>
    <cellStyle name="Comma 30 6 3 6" xfId="40929" xr:uid="{C5CABB78-89DD-4D7A-806E-0166CF481AD9}"/>
    <cellStyle name="Comma 30 6 3 7" xfId="18797" xr:uid="{D42F43BB-5943-4145-99A7-F93C25C8228A}"/>
    <cellStyle name="Comma 30 6 4" xfId="18801" xr:uid="{F1492257-8168-42BA-90E9-BA32AF7EC69B}"/>
    <cellStyle name="Comma 30 6 4 2" xfId="40933" xr:uid="{54821D4B-7264-474C-9685-634156A51382}"/>
    <cellStyle name="Comma 30 6 5" xfId="18802" xr:uid="{62EA49A4-7D31-4E87-B9F3-05F0629FAF2A}"/>
    <cellStyle name="Comma 30 6 5 2" xfId="40934" xr:uid="{1DCAB671-584B-403D-9075-BE402B66444C}"/>
    <cellStyle name="Comma 30 6 6" xfId="51344" xr:uid="{89C1CD6A-81CD-4696-BB42-CEA9E5F85476}"/>
    <cellStyle name="Comma 30 6 7" xfId="40923" xr:uid="{05147F92-7290-42BC-8250-8F62413AE343}"/>
    <cellStyle name="Comma 30 6 8" xfId="18791" xr:uid="{9C12F43F-81F3-4FF9-86A3-D36F02B99488}"/>
    <cellStyle name="Comma 30 7" xfId="3289" xr:uid="{D0671519-F750-4B1C-B449-AD0DBA2206B5}"/>
    <cellStyle name="Comma 30 7 2" xfId="5323" xr:uid="{6297F1B9-F8FB-4ED2-9554-B684B0AEBC72}"/>
    <cellStyle name="Comma 30 7 2 2" xfId="18805" xr:uid="{CBC25B96-3BF7-4F65-8C65-9518977990A0}"/>
    <cellStyle name="Comma 30 7 2 2 2" xfId="40937" xr:uid="{021EC5C4-39D4-427B-970D-7E9144254013}"/>
    <cellStyle name="Comma 30 7 2 3" xfId="18806" xr:uid="{5F1F802B-B157-4A00-B081-18F844530508}"/>
    <cellStyle name="Comma 30 7 2 3 2" xfId="40938" xr:uid="{C05080FA-4F3E-4A73-B6B2-A209DD6B6039}"/>
    <cellStyle name="Comma 30 7 2 4" xfId="18807" xr:uid="{D65F174B-BA10-47F2-8C9B-EA00767BABDA}"/>
    <cellStyle name="Comma 30 7 2 4 2" xfId="40939" xr:uid="{402322E5-88CE-461F-BA34-6362B1EB3034}"/>
    <cellStyle name="Comma 30 7 2 5" xfId="18808" xr:uid="{22831BA3-99FD-4E2C-B30C-B5D1072BE1A9}"/>
    <cellStyle name="Comma 30 7 2 5 2" xfId="40940" xr:uid="{544D52D7-CE52-4465-A630-33A9B7B015B9}"/>
    <cellStyle name="Comma 30 7 2 6" xfId="55410" xr:uid="{285C7A51-7305-4F76-9F72-699BBFE02BBE}"/>
    <cellStyle name="Comma 30 7 2 7" xfId="40936" xr:uid="{D626AF75-8AC7-4034-9BAA-54DE67383E72}"/>
    <cellStyle name="Comma 30 7 2 8" xfId="18804" xr:uid="{C8037FEC-F13E-47D3-BB10-691CDA56C194}"/>
    <cellStyle name="Comma 30 7 3" xfId="18809" xr:uid="{DDB7435F-1543-4A3B-9752-AF072EDAEA82}"/>
    <cellStyle name="Comma 30 7 3 2" xfId="40941" xr:uid="{2EA708F9-E9BE-47FA-9D43-F738FC207A1B}"/>
    <cellStyle name="Comma 30 7 4" xfId="18810" xr:uid="{F8742090-DAC5-4D84-B386-E902DA5E560B}"/>
    <cellStyle name="Comma 30 7 4 2" xfId="40942" xr:uid="{D573C34A-1D2F-4C0E-8B09-71BF583AE918}"/>
    <cellStyle name="Comma 30 7 5" xfId="18811" xr:uid="{BC6E7656-F5E9-40CE-9509-3C498D2D3FFF}"/>
    <cellStyle name="Comma 30 7 5 2" xfId="40943" xr:uid="{C86B33BC-4BF0-4D5D-9C4F-37067303212E}"/>
    <cellStyle name="Comma 30 7 6" xfId="18812" xr:uid="{2BB3BB95-238D-4F72-A1B2-AE747C7CACBD}"/>
    <cellStyle name="Comma 30 7 6 2" xfId="40944" xr:uid="{6C133E79-D2EA-434F-9FF2-873BC261A219}"/>
    <cellStyle name="Comma 30 7 7" xfId="53376" xr:uid="{B243AE25-9FDB-4355-8587-EC3DC657E485}"/>
    <cellStyle name="Comma 30 7 8" xfId="40935" xr:uid="{34267046-9C46-44E0-A44F-D279C128F4BF}"/>
    <cellStyle name="Comma 30 7 9" xfId="18803" xr:uid="{876A135F-ED9A-43D8-B291-35C71A00BEBE}"/>
    <cellStyle name="Comma 30 8" xfId="3866" xr:uid="{1FB9C75C-E9C4-4A9F-BD35-3237D4BFC4E4}"/>
    <cellStyle name="Comma 30 8 2" xfId="18814" xr:uid="{53C0A783-CEC0-499E-82D4-01D0D75A922F}"/>
    <cellStyle name="Comma 30 8 2 2" xfId="40946" xr:uid="{52BCF42D-E700-46E0-B9A1-80C8C321BD62}"/>
    <cellStyle name="Comma 30 8 3" xfId="18815" xr:uid="{7418FA3F-29FE-4B62-9EFC-6356CB942B5D}"/>
    <cellStyle name="Comma 30 8 3 2" xfId="40947" xr:uid="{9BBC08CD-93FE-4626-BE8D-B3B89CA46958}"/>
    <cellStyle name="Comma 30 8 4" xfId="18816" xr:uid="{D38DC4B8-2486-4117-8E73-EE2FF3746F99}"/>
    <cellStyle name="Comma 30 8 4 2" xfId="40948" xr:uid="{B09580DE-AB27-4D83-8E9E-FA4961FA3395}"/>
    <cellStyle name="Comma 30 8 5" xfId="18817" xr:uid="{F35FDF00-95D4-476F-B79D-73C1C7D5FA46}"/>
    <cellStyle name="Comma 30 8 5 2" xfId="40949" xr:uid="{20910E02-3577-48B0-A8CE-7F1A4E385D13}"/>
    <cellStyle name="Comma 30 8 6" xfId="53953" xr:uid="{86D8D7AC-593A-402A-ACE3-04E62C6CA163}"/>
    <cellStyle name="Comma 30 8 7" xfId="40945" xr:uid="{CD8AA085-CB72-47FB-BC84-A65B302FA4C3}"/>
    <cellStyle name="Comma 30 8 8" xfId="18813" xr:uid="{AA711AC7-B1FF-4FB6-9027-98834AE83005}"/>
    <cellStyle name="Comma 30 9" xfId="1777" xr:uid="{E58EE03A-A395-45E8-91A4-DF6CE9E72E14}"/>
    <cellStyle name="Comma 30 9 2" xfId="18819" xr:uid="{85B4FA8B-FAD1-4D35-A056-E7AFC7A7257E}"/>
    <cellStyle name="Comma 30 9 2 2" xfId="40951" xr:uid="{A8D84C6C-5553-44B4-AA5A-65DA6CEA6A26}"/>
    <cellStyle name="Comma 30 9 3" xfId="18820" xr:uid="{01E5603A-0197-44C6-BBB8-0A52A341D98E}"/>
    <cellStyle name="Comma 30 9 3 2" xfId="40952" xr:uid="{090AC33B-4560-4788-817B-E34820F75A3E}"/>
    <cellStyle name="Comma 30 9 4" xfId="18821" xr:uid="{9B9056E8-6AE9-4602-9C08-B539F65AE282}"/>
    <cellStyle name="Comma 30 9 4 2" xfId="40953" xr:uid="{1B1564D5-6603-4A93-B732-34E153380E04}"/>
    <cellStyle name="Comma 30 9 5" xfId="51866" xr:uid="{EE939020-627F-4F6D-B0E0-5C1FD54A26CA}"/>
    <cellStyle name="Comma 30 9 6" xfId="40950" xr:uid="{7EA5E050-05A9-483B-B63E-907F16BE4040}"/>
    <cellStyle name="Comma 30 9 7" xfId="18818" xr:uid="{0A5FB7D0-B27D-4BFA-8756-EA74901763FC}"/>
    <cellStyle name="Comma 31" xfId="153" xr:uid="{84FE5B01-AF72-422A-AB3E-1334DFE76577}"/>
    <cellStyle name="Comma 31 10" xfId="18823" xr:uid="{3612ADC0-5876-4166-8E65-C2CCAB687C91}"/>
    <cellStyle name="Comma 31 10 2" xfId="40955" xr:uid="{C214D0E1-E350-4907-ACAB-26FFD7B20638}"/>
    <cellStyle name="Comma 31 11" xfId="18824" xr:uid="{7D22E8B7-CAA9-4C09-BD98-B0E9C3714CB8}"/>
    <cellStyle name="Comma 31 11 2" xfId="40956" xr:uid="{D5A8D15F-31D4-44EA-BB8F-1A30F6517829}"/>
    <cellStyle name="Comma 31 12" xfId="50250" xr:uid="{2C54074C-ACE3-4DFD-A40B-0D84ECF5EF8B}"/>
    <cellStyle name="Comma 31 13" xfId="40954" xr:uid="{FE6AC665-53CA-4F7A-84D6-DC6826A2093A}"/>
    <cellStyle name="Comma 31 14" xfId="18822" xr:uid="{DB61D562-0FBD-4C67-BC5F-123A7B05331E}"/>
    <cellStyle name="Comma 31 2" xfId="254" xr:uid="{AF496FEB-8273-4F7A-BA13-7C08E547777A}"/>
    <cellStyle name="Comma 31 2 10" xfId="18826" xr:uid="{435F9037-DDAF-4A5B-8927-A02E44D50932}"/>
    <cellStyle name="Comma 31 2 10 2" xfId="40958" xr:uid="{13A65D12-7CF1-4D2F-BB0F-83A0889A1159}"/>
    <cellStyle name="Comma 31 2 11" xfId="50350" xr:uid="{74C1FCC0-321F-4129-88DB-A0BD8F7F1CFC}"/>
    <cellStyle name="Comma 31 2 12" xfId="40957" xr:uid="{B306FFBC-0FA6-4DAC-9F75-362F822CCAB2}"/>
    <cellStyle name="Comma 31 2 13" xfId="18825" xr:uid="{626D9112-2F8C-4C47-BB11-A019531016E9}"/>
    <cellStyle name="Comma 31 2 2" xfId="439" xr:uid="{9FD152C6-95A3-40CD-87FC-AF8F638DFA7C}"/>
    <cellStyle name="Comma 31 2 2 10" xfId="50535" xr:uid="{871AACBB-472C-4A1B-8F01-A06EACD19789}"/>
    <cellStyle name="Comma 31 2 2 11" xfId="40959" xr:uid="{BBEDB4D8-B0C9-4FA2-8E46-B9289553DC87}"/>
    <cellStyle name="Comma 31 2 2 12" xfId="18827" xr:uid="{463754F6-0C74-41AC-9AA7-C5B7E4D0EB57}"/>
    <cellStyle name="Comma 31 2 2 2" xfId="694" xr:uid="{81EE8D80-83E2-4ED7-8389-663318598AFB}"/>
    <cellStyle name="Comma 31 2 2 2 10" xfId="40960" xr:uid="{98212956-7DD5-4C48-8B73-8785F66AE922}"/>
    <cellStyle name="Comma 31 2 2 2 11" xfId="18828" xr:uid="{0CA4CB33-279B-4FB3-B0AF-F939390B3090}"/>
    <cellStyle name="Comma 31 2 2 2 2" xfId="1199" xr:uid="{303B83ED-EEA4-4F2E-89A9-1FDD39D99A32}"/>
    <cellStyle name="Comma 31 2 2 2 2 2" xfId="4902" xr:uid="{EB4C7EFA-A73E-48B1-8C5C-B5FC6E87B661}"/>
    <cellStyle name="Comma 31 2 2 2 2 2 2" xfId="18831" xr:uid="{2747BD49-FD01-4F7D-9EC5-CBECFA355132}"/>
    <cellStyle name="Comma 31 2 2 2 2 2 2 2" xfId="40963" xr:uid="{80F3C022-CEC0-4150-B298-B3FD14DD7AA7}"/>
    <cellStyle name="Comma 31 2 2 2 2 2 3" xfId="18832" xr:uid="{C123CBBA-AE13-4127-ADF3-88CCECDC094A}"/>
    <cellStyle name="Comma 31 2 2 2 2 2 3 2" xfId="40964" xr:uid="{ACB2BE83-AAEC-4C6E-B96B-9B2ADDD6A7B5}"/>
    <cellStyle name="Comma 31 2 2 2 2 2 4" xfId="18833" xr:uid="{42E42A26-F6B8-4A32-9103-45B97C5BE1B5}"/>
    <cellStyle name="Comma 31 2 2 2 2 2 4 2" xfId="40965" xr:uid="{C28585AF-4A95-4BAC-A51D-97F09D272A05}"/>
    <cellStyle name="Comma 31 2 2 2 2 2 5" xfId="18834" xr:uid="{6D2C8ACC-BF51-4067-865B-5C19691D5213}"/>
    <cellStyle name="Comma 31 2 2 2 2 2 5 2" xfId="40966" xr:uid="{DEBF3EFF-F409-45E0-9A48-BCAC62C81161}"/>
    <cellStyle name="Comma 31 2 2 2 2 2 6" xfId="54989" xr:uid="{78BADF55-9DF1-48B1-83A3-419B5B0F7806}"/>
    <cellStyle name="Comma 31 2 2 2 2 2 7" xfId="40962" xr:uid="{FAD5E425-5FC4-4077-88FE-6DA50D546E3D}"/>
    <cellStyle name="Comma 31 2 2 2 2 2 8" xfId="18830" xr:uid="{60552577-75B2-471A-9942-EA98453ABED5}"/>
    <cellStyle name="Comma 31 2 2 2 2 3" xfId="3237" xr:uid="{1388274E-E8D2-4934-B4FA-B3C010FB83EB}"/>
    <cellStyle name="Comma 31 2 2 2 2 3 2" xfId="18836" xr:uid="{2592865E-03B1-493B-8288-A621A1B032BC}"/>
    <cellStyle name="Comma 31 2 2 2 2 3 2 2" xfId="40968" xr:uid="{B60FD66B-6220-4221-B446-815B27EF3292}"/>
    <cellStyle name="Comma 31 2 2 2 2 3 3" xfId="18837" xr:uid="{40B417FC-B4B1-4F7C-8204-03C7C8F528FC}"/>
    <cellStyle name="Comma 31 2 2 2 2 3 3 2" xfId="40969" xr:uid="{C718E012-B7F2-417D-ACD0-90503A216574}"/>
    <cellStyle name="Comma 31 2 2 2 2 3 4" xfId="18838" xr:uid="{A27EFFC7-063D-440A-A9DA-6CFAF0C44A21}"/>
    <cellStyle name="Comma 31 2 2 2 2 3 4 2" xfId="40970" xr:uid="{3082435E-8C9A-4681-86E1-8B1597EBEF6C}"/>
    <cellStyle name="Comma 31 2 2 2 2 3 5" xfId="53324" xr:uid="{627CB51D-64EC-419F-A89C-0E2ADE8B75D6}"/>
    <cellStyle name="Comma 31 2 2 2 2 3 6" xfId="40967" xr:uid="{AC840CE2-3555-44D3-9F74-524FDDBC88EC}"/>
    <cellStyle name="Comma 31 2 2 2 2 3 7" xfId="18835" xr:uid="{E2F9B1FF-70D6-4EA0-9350-2FC233146CE7}"/>
    <cellStyle name="Comma 31 2 2 2 2 4" xfId="18839" xr:uid="{E410E522-F5FB-4AC5-9A5A-27CB7CAC2227}"/>
    <cellStyle name="Comma 31 2 2 2 2 4 2" xfId="40971" xr:uid="{C85A2709-6E77-4898-ADA8-AE2A6D75FE71}"/>
    <cellStyle name="Comma 31 2 2 2 2 5" xfId="18840" xr:uid="{335E6E5C-0276-4CA0-B0BA-11896455AE32}"/>
    <cellStyle name="Comma 31 2 2 2 2 5 2" xfId="40972" xr:uid="{9F63D119-4FCF-43E9-B79A-E777B4ED17CA}"/>
    <cellStyle name="Comma 31 2 2 2 2 6" xfId="51291" xr:uid="{CA7A1F14-9DE9-443F-9C87-F7DB7D8609BC}"/>
    <cellStyle name="Comma 31 2 2 2 2 7" xfId="40961" xr:uid="{8CEEF6F0-CF21-44E1-AF53-5F814F24A767}"/>
    <cellStyle name="Comma 31 2 2 2 2 8" xfId="18829" xr:uid="{BC01FAC5-4B99-4BE6-9F3D-BD08133BDBA8}"/>
    <cellStyle name="Comma 31 2 2 2 3" xfId="1693" xr:uid="{98F54E74-AD3A-4A27-8ED2-FB8948E7B8E9}"/>
    <cellStyle name="Comma 31 2 2 2 3 2" xfId="5278" xr:uid="{74079F46-EB00-4066-836E-33FBDA2C0E71}"/>
    <cellStyle name="Comma 31 2 2 2 3 2 2" xfId="18843" xr:uid="{85B343DC-C474-45D3-A2E3-9B199ECF2607}"/>
    <cellStyle name="Comma 31 2 2 2 3 2 2 2" xfId="40975" xr:uid="{191D8E5E-DA58-414C-AF25-4B248479A29E}"/>
    <cellStyle name="Comma 31 2 2 2 3 2 3" xfId="18844" xr:uid="{A8B28758-F320-4255-8643-0AD111A623C8}"/>
    <cellStyle name="Comma 31 2 2 2 3 2 3 2" xfId="40976" xr:uid="{E62C97F8-4DA7-4EA5-B46F-A4D9047680F5}"/>
    <cellStyle name="Comma 31 2 2 2 3 2 4" xfId="18845" xr:uid="{CDEF0618-4316-4B48-B38D-92D6AAEAABB8}"/>
    <cellStyle name="Comma 31 2 2 2 3 2 4 2" xfId="40977" xr:uid="{6F09AFDD-C8A7-4FB6-AF31-04D0ECEA84D7}"/>
    <cellStyle name="Comma 31 2 2 2 3 2 5" xfId="18846" xr:uid="{7BFD65A7-81EA-4823-9202-C7ED58E14A1B}"/>
    <cellStyle name="Comma 31 2 2 2 3 2 5 2" xfId="40978" xr:uid="{B315C06B-FA9D-472F-A6AE-F87A489C1584}"/>
    <cellStyle name="Comma 31 2 2 2 3 2 6" xfId="55365" xr:uid="{E588CF77-C1A8-48CD-BD63-14D857A7E648}"/>
    <cellStyle name="Comma 31 2 2 2 3 2 7" xfId="40974" xr:uid="{EF69CF67-12D0-4748-B24F-76540DC9FD99}"/>
    <cellStyle name="Comma 31 2 2 2 3 2 8" xfId="18842" xr:uid="{1359B02D-D66F-4BF7-998D-BE6843AD17FD}"/>
    <cellStyle name="Comma 31 2 2 2 3 3" xfId="2740" xr:uid="{3DD6CF60-A4E8-40C0-878A-BD58A7F87EBA}"/>
    <cellStyle name="Comma 31 2 2 2 3 3 2" xfId="18848" xr:uid="{0E464DB6-753B-489B-8A65-446D7A598942}"/>
    <cellStyle name="Comma 31 2 2 2 3 3 2 2" xfId="40980" xr:uid="{F6C54610-D6C2-4C72-BE71-A2EBE68D1772}"/>
    <cellStyle name="Comma 31 2 2 2 3 3 3" xfId="18849" xr:uid="{F249A12B-BD62-498D-A091-AD565211AC13}"/>
    <cellStyle name="Comma 31 2 2 2 3 3 3 2" xfId="40981" xr:uid="{55DFC44D-E18E-42F2-8E4D-8E1ECF8995AB}"/>
    <cellStyle name="Comma 31 2 2 2 3 3 4" xfId="18850" xr:uid="{E7717BEB-13FD-418F-B6D5-8CAC1816CAE9}"/>
    <cellStyle name="Comma 31 2 2 2 3 3 4 2" xfId="40982" xr:uid="{4DCD3E07-3FC5-417C-9EA9-D3F32D5C9660}"/>
    <cellStyle name="Comma 31 2 2 2 3 3 5" xfId="52828" xr:uid="{5C20D855-E62C-4634-A796-F5AC9440B414}"/>
    <cellStyle name="Comma 31 2 2 2 3 3 6" xfId="40979" xr:uid="{B04125EC-5ADC-4DA4-B03A-1A9EF21DD1B9}"/>
    <cellStyle name="Comma 31 2 2 2 3 3 7" xfId="18847" xr:uid="{32CF2D98-B951-4584-BBA0-FC2CFF16B7AD}"/>
    <cellStyle name="Comma 31 2 2 2 3 4" xfId="18851" xr:uid="{C9D6115A-5A81-4423-9568-A577E4FE502D}"/>
    <cellStyle name="Comma 31 2 2 2 3 4 2" xfId="40983" xr:uid="{D636BB41-4FC9-4B3E-8496-40E6B3DB8DBD}"/>
    <cellStyle name="Comma 31 2 2 2 3 5" xfId="18852" xr:uid="{2F63F14D-0C6D-493F-8BD8-3729C3729130}"/>
    <cellStyle name="Comma 31 2 2 2 3 5 2" xfId="40984" xr:uid="{0BB84C1C-E902-402F-A116-FEE9B1D8AB68}"/>
    <cellStyle name="Comma 31 2 2 2 3 6" xfId="51785" xr:uid="{46EB49F2-2A73-48A6-A787-266426E89154}"/>
    <cellStyle name="Comma 31 2 2 2 3 7" xfId="40973" xr:uid="{7551CD87-EB5A-450A-A824-4A4B9047236B}"/>
    <cellStyle name="Comma 31 2 2 2 3 8" xfId="18841" xr:uid="{FAB8708C-EBDB-4C87-8E38-090F4083A2D4}"/>
    <cellStyle name="Comma 31 2 2 2 4" xfId="3732" xr:uid="{D0D2594D-BF22-4411-A062-ADF758EFE4DC}"/>
    <cellStyle name="Comma 31 2 2 2 4 2" xfId="5646" xr:uid="{EB1D8CE2-E795-46B3-9359-B40E18E636BB}"/>
    <cellStyle name="Comma 31 2 2 2 4 2 2" xfId="18855" xr:uid="{FEF2C73B-803B-4197-B87D-ADD283AB7DFF}"/>
    <cellStyle name="Comma 31 2 2 2 4 2 2 2" xfId="40987" xr:uid="{8155F706-CF62-43BE-8CF3-BBFF72EB23F4}"/>
    <cellStyle name="Comma 31 2 2 2 4 2 3" xfId="18856" xr:uid="{D7633214-3148-4ACE-8F1E-7E35192F3B06}"/>
    <cellStyle name="Comma 31 2 2 2 4 2 3 2" xfId="40988" xr:uid="{ADBE152E-9D39-4BDD-B360-81E0093A4712}"/>
    <cellStyle name="Comma 31 2 2 2 4 2 4" xfId="18857" xr:uid="{8403C0B3-EDF3-4E70-9956-F62D17A9334B}"/>
    <cellStyle name="Comma 31 2 2 2 4 2 4 2" xfId="40989" xr:uid="{3F034D16-A3F1-4F04-BF9C-9A553DB842EE}"/>
    <cellStyle name="Comma 31 2 2 2 4 2 5" xfId="18858" xr:uid="{49704626-9D87-4BF7-8153-758A02E0CECE}"/>
    <cellStyle name="Comma 31 2 2 2 4 2 5 2" xfId="40990" xr:uid="{01019969-39A9-4CE2-894E-8101FBCA74D9}"/>
    <cellStyle name="Comma 31 2 2 2 4 2 6" xfId="55733" xr:uid="{4498A1CE-0958-41C8-85D6-F538CFCEFEF9}"/>
    <cellStyle name="Comma 31 2 2 2 4 2 7" xfId="40986" xr:uid="{CAE288B3-B329-4A60-832B-45076F7F4625}"/>
    <cellStyle name="Comma 31 2 2 2 4 2 8" xfId="18854" xr:uid="{1AFD0024-5FCA-4E1E-8312-E0D93865B66F}"/>
    <cellStyle name="Comma 31 2 2 2 4 3" xfId="18859" xr:uid="{50C59953-F587-4620-9434-D0F91CDB841A}"/>
    <cellStyle name="Comma 31 2 2 2 4 3 2" xfId="40991" xr:uid="{A07E7F25-0ADB-4BC1-AC1F-665807AFE69B}"/>
    <cellStyle name="Comma 31 2 2 2 4 4" xfId="18860" xr:uid="{2BE054DF-0BA1-41DB-8648-52D582FD6513}"/>
    <cellStyle name="Comma 31 2 2 2 4 4 2" xfId="40992" xr:uid="{E69697E3-B2FA-4619-9F6A-9B7F947DF58A}"/>
    <cellStyle name="Comma 31 2 2 2 4 5" xfId="18861" xr:uid="{E13CB604-E500-400A-95A8-F5F66F5E1227}"/>
    <cellStyle name="Comma 31 2 2 2 4 5 2" xfId="40993" xr:uid="{3119EEF6-5CDD-41DE-A071-F793AC64F146}"/>
    <cellStyle name="Comma 31 2 2 2 4 6" xfId="18862" xr:uid="{99E8E627-201D-41A4-9DA9-C234E21028FA}"/>
    <cellStyle name="Comma 31 2 2 2 4 6 2" xfId="40994" xr:uid="{CEE1111D-CEFB-47C0-B5E4-27F4C22F2BC1}"/>
    <cellStyle name="Comma 31 2 2 2 4 7" xfId="53819" xr:uid="{9BA76FE1-70FE-4920-9CF1-1D5CB3BA8BA1}"/>
    <cellStyle name="Comma 31 2 2 2 4 8" xfId="40985" xr:uid="{96B259ED-6BB4-428A-AD30-3FCAA39FCD02}"/>
    <cellStyle name="Comma 31 2 2 2 4 9" xfId="18853" xr:uid="{41256E21-B680-4CCB-BD50-E7A7FC0B14F2}"/>
    <cellStyle name="Comma 31 2 2 2 5" xfId="4405" xr:uid="{C0AA0995-343D-4634-93B8-A9E10FCABC34}"/>
    <cellStyle name="Comma 31 2 2 2 5 2" xfId="18864" xr:uid="{F811071E-9FB5-485D-80FB-9C3814B78F57}"/>
    <cellStyle name="Comma 31 2 2 2 5 2 2" xfId="40996" xr:uid="{760416AB-B3D8-4C18-85C1-CE725EEC2501}"/>
    <cellStyle name="Comma 31 2 2 2 5 3" xfId="18865" xr:uid="{956A447A-E5F6-441A-B9A8-C6F86BCE2691}"/>
    <cellStyle name="Comma 31 2 2 2 5 3 2" xfId="40997" xr:uid="{6557891A-84FD-4A47-9E9B-99E0E51E74BD}"/>
    <cellStyle name="Comma 31 2 2 2 5 4" xfId="18866" xr:uid="{26FF45BB-D107-4108-B030-0E3C4FC24F4B}"/>
    <cellStyle name="Comma 31 2 2 2 5 4 2" xfId="40998" xr:uid="{ACF16814-4C19-4C5B-82F1-3FBB2EAB9793}"/>
    <cellStyle name="Comma 31 2 2 2 5 5" xfId="18867" xr:uid="{D2A945CF-D6DB-44CA-97B5-CA8892D44C98}"/>
    <cellStyle name="Comma 31 2 2 2 5 5 2" xfId="40999" xr:uid="{8BB2B40A-58ED-42E3-BA3C-5E9560E9A009}"/>
    <cellStyle name="Comma 31 2 2 2 5 6" xfId="54492" xr:uid="{AF15AFB4-9C96-4BA5-AB96-F2FE1A343E13}"/>
    <cellStyle name="Comma 31 2 2 2 5 7" xfId="40995" xr:uid="{A36414A7-454B-4D40-A7A3-9F607AEB1964}"/>
    <cellStyle name="Comma 31 2 2 2 5 8" xfId="18863" xr:uid="{B31724BE-D37F-47C0-8073-8F2C0E2579E4}"/>
    <cellStyle name="Comma 31 2 2 2 6" xfId="2219" xr:uid="{4B1BA613-2EE2-4FD9-9743-E724215E7C35}"/>
    <cellStyle name="Comma 31 2 2 2 6 2" xfId="18869" xr:uid="{C8D2534B-F53C-4621-BC75-EBD6A28C10C8}"/>
    <cellStyle name="Comma 31 2 2 2 6 2 2" xfId="41001" xr:uid="{F1F06CC6-A245-4324-907B-44A30CC6433B}"/>
    <cellStyle name="Comma 31 2 2 2 6 3" xfId="18870" xr:uid="{264B511B-B375-4879-B63E-06588902C32C}"/>
    <cellStyle name="Comma 31 2 2 2 6 3 2" xfId="41002" xr:uid="{07B4BD7B-B0AA-4560-A8DB-27F80335A021}"/>
    <cellStyle name="Comma 31 2 2 2 6 4" xfId="18871" xr:uid="{CF20ED6A-C1B3-45DB-B461-21F96B728CC3}"/>
    <cellStyle name="Comma 31 2 2 2 6 4 2" xfId="41003" xr:uid="{F43E3303-31CF-46A5-95DF-9BC5454E4484}"/>
    <cellStyle name="Comma 31 2 2 2 6 5" xfId="52308" xr:uid="{2C4800AF-578C-42C5-B4A7-C2C646B294FA}"/>
    <cellStyle name="Comma 31 2 2 2 6 6" xfId="41000" xr:uid="{B8EBD10F-BF01-4DAF-AF9E-55932372671F}"/>
    <cellStyle name="Comma 31 2 2 2 6 7" xfId="18868" xr:uid="{56EAEE00-FFBB-452E-93BA-CB00326938BF}"/>
    <cellStyle name="Comma 31 2 2 2 7" xfId="18872" xr:uid="{A4AAE2C2-039B-4BD6-B905-801349675B65}"/>
    <cellStyle name="Comma 31 2 2 2 7 2" xfId="41004" xr:uid="{76B6069B-7BDD-461F-81BA-1491F79D01BB}"/>
    <cellStyle name="Comma 31 2 2 2 8" xfId="18873" xr:uid="{02744BEA-57F9-4172-AAB4-C6B79DAC4D68}"/>
    <cellStyle name="Comma 31 2 2 2 8 2" xfId="41005" xr:uid="{B9CFBD48-9EEC-489A-A4E7-0883E63CD577}"/>
    <cellStyle name="Comma 31 2 2 2 9" xfId="50788" xr:uid="{F1F12EFE-E6AC-4D70-9019-7099997F802A}"/>
    <cellStyle name="Comma 31 2 2 3" xfId="951" xr:uid="{5F0D83DF-ED5C-4F59-BAA3-B6777F11A822}"/>
    <cellStyle name="Comma 31 2 2 3 2" xfId="4654" xr:uid="{CD798E00-0292-4B85-B4CE-B78D37609FCD}"/>
    <cellStyle name="Comma 31 2 2 3 2 2" xfId="18876" xr:uid="{313D4B83-C3B8-4EE1-932B-9FB2A803193E}"/>
    <cellStyle name="Comma 31 2 2 3 2 2 2" xfId="41008" xr:uid="{ED0EFAD8-9CD3-4B66-9833-FF40979605BE}"/>
    <cellStyle name="Comma 31 2 2 3 2 3" xfId="18877" xr:uid="{666BF686-576F-4FA9-82A6-83E1F3A98321}"/>
    <cellStyle name="Comma 31 2 2 3 2 3 2" xfId="41009" xr:uid="{232B06F6-4417-4EDF-BBCB-70F1F93971FF}"/>
    <cellStyle name="Comma 31 2 2 3 2 4" xfId="18878" xr:uid="{E32BABAF-FEFA-44B7-BF9E-77EFA01BD8D8}"/>
    <cellStyle name="Comma 31 2 2 3 2 4 2" xfId="41010" xr:uid="{0518157A-79E9-4208-8DE1-EB3B8FB78ED1}"/>
    <cellStyle name="Comma 31 2 2 3 2 5" xfId="18879" xr:uid="{99E5B2F2-16E1-4588-AC08-EDB6122D7670}"/>
    <cellStyle name="Comma 31 2 2 3 2 5 2" xfId="41011" xr:uid="{6A81A2BD-81BC-4C2F-BB3D-E73E5F59E2DD}"/>
    <cellStyle name="Comma 31 2 2 3 2 6" xfId="54741" xr:uid="{16AB7867-D5AD-4A18-8A99-7A935FADC6AD}"/>
    <cellStyle name="Comma 31 2 2 3 2 7" xfId="41007" xr:uid="{D1E49F75-5E8E-4A13-8446-2F46EB17F16C}"/>
    <cellStyle name="Comma 31 2 2 3 2 8" xfId="18875" xr:uid="{C3A95107-2EF8-456F-B2A8-884377B73C5B}"/>
    <cellStyle name="Comma 31 2 2 3 3" xfId="2989" xr:uid="{7E19070E-5786-423D-8B9E-086F57865EE5}"/>
    <cellStyle name="Comma 31 2 2 3 3 2" xfId="18881" xr:uid="{7E784767-AB00-4365-A063-49A0963CD0C2}"/>
    <cellStyle name="Comma 31 2 2 3 3 2 2" xfId="41013" xr:uid="{E610EDBE-D67F-41ED-939D-B97106BE9687}"/>
    <cellStyle name="Comma 31 2 2 3 3 3" xfId="18882" xr:uid="{AEFD48F3-DA76-455D-907E-268E469272F1}"/>
    <cellStyle name="Comma 31 2 2 3 3 3 2" xfId="41014" xr:uid="{40FE42D2-F521-445B-9C38-8DB695AFABC5}"/>
    <cellStyle name="Comma 31 2 2 3 3 4" xfId="18883" xr:uid="{6085772A-E221-4B4E-BBAA-3C6A6E6FEE5D}"/>
    <cellStyle name="Comma 31 2 2 3 3 4 2" xfId="41015" xr:uid="{53662551-D60B-4E3C-A64A-A46EA06C71B7}"/>
    <cellStyle name="Comma 31 2 2 3 3 5" xfId="53076" xr:uid="{B0DA1718-5F66-4F5E-BAF4-6FD11EF0E860}"/>
    <cellStyle name="Comma 31 2 2 3 3 6" xfId="41012" xr:uid="{139A65D6-6873-4F9F-94CA-9B6253339D95}"/>
    <cellStyle name="Comma 31 2 2 3 3 7" xfId="18880" xr:uid="{F2A793AB-3C94-476C-939B-911A84A542C6}"/>
    <cellStyle name="Comma 31 2 2 3 4" xfId="18884" xr:uid="{52A41B91-6B50-4476-8805-96A8A47F4040}"/>
    <cellStyle name="Comma 31 2 2 3 4 2" xfId="41016" xr:uid="{3F8A8549-508E-494B-A957-436FFE25F986}"/>
    <cellStyle name="Comma 31 2 2 3 5" xfId="18885" xr:uid="{736611B0-DBE1-4B82-AE81-C1EAF1299108}"/>
    <cellStyle name="Comma 31 2 2 3 5 2" xfId="41017" xr:uid="{6526A9C6-A6B7-4F66-9DF1-CDC1B0AF4706}"/>
    <cellStyle name="Comma 31 2 2 3 6" xfId="51043" xr:uid="{3EE5F0A6-818A-4BE2-BC29-09D0D2646A74}"/>
    <cellStyle name="Comma 31 2 2 3 7" xfId="41006" xr:uid="{BC92EF4C-50CD-48E2-9E01-4F34DF9A2641}"/>
    <cellStyle name="Comma 31 2 2 3 8" xfId="18874" xr:uid="{820D6893-8C0F-42F1-887C-A933D141ED09}"/>
    <cellStyle name="Comma 31 2 2 4" xfId="1446" xr:uid="{311F5AE2-415E-4AD5-B199-DAE1B7988BA0}"/>
    <cellStyle name="Comma 31 2 2 4 2" xfId="5094" xr:uid="{2FDB08F7-D34F-43C6-8E23-4A171C95C67B}"/>
    <cellStyle name="Comma 31 2 2 4 2 2" xfId="18888" xr:uid="{D0B9D49C-4155-4024-9180-E4A81CA1045D}"/>
    <cellStyle name="Comma 31 2 2 4 2 2 2" xfId="41020" xr:uid="{F0BEEE7B-A044-4F4F-BDF3-DABE7FD1784F}"/>
    <cellStyle name="Comma 31 2 2 4 2 3" xfId="18889" xr:uid="{51113D6A-B8BD-4A65-81BD-869F9BE8B7EA}"/>
    <cellStyle name="Comma 31 2 2 4 2 3 2" xfId="41021" xr:uid="{AE55978E-064D-4A41-87BC-47A9C117C8A3}"/>
    <cellStyle name="Comma 31 2 2 4 2 4" xfId="18890" xr:uid="{832D94C3-A5B9-4348-A4C4-B637958F2A62}"/>
    <cellStyle name="Comma 31 2 2 4 2 4 2" xfId="41022" xr:uid="{B4F7E702-A010-4C92-BED8-6EBDA26CDCCA}"/>
    <cellStyle name="Comma 31 2 2 4 2 5" xfId="18891" xr:uid="{7D961EE0-DCB6-4F6B-93C2-A8916BC82409}"/>
    <cellStyle name="Comma 31 2 2 4 2 5 2" xfId="41023" xr:uid="{C55CCE5A-C867-4691-BAA4-0D9D19EBA16D}"/>
    <cellStyle name="Comma 31 2 2 4 2 6" xfId="55181" xr:uid="{AD848567-4AC1-4188-917D-81E8F3C9131F}"/>
    <cellStyle name="Comma 31 2 2 4 2 7" xfId="41019" xr:uid="{64E85F5B-4DDB-4D29-94EC-4E401A274F1F}"/>
    <cellStyle name="Comma 31 2 2 4 2 8" xfId="18887" xr:uid="{55BB2796-0792-4A22-B9A8-F25FC0C3817D}"/>
    <cellStyle name="Comma 31 2 2 4 3" xfId="2492" xr:uid="{5C9BE35B-45C8-4B2F-81F2-9D46019B10FD}"/>
    <cellStyle name="Comma 31 2 2 4 3 2" xfId="18893" xr:uid="{8CD9AB55-43BE-45F6-918B-AA48993F08E7}"/>
    <cellStyle name="Comma 31 2 2 4 3 2 2" xfId="41025" xr:uid="{3C1E06C0-9480-4DB5-A44F-5FD2F6E31FD8}"/>
    <cellStyle name="Comma 31 2 2 4 3 3" xfId="18894" xr:uid="{7DDB095A-D885-42CC-84FB-5F659500A415}"/>
    <cellStyle name="Comma 31 2 2 4 3 3 2" xfId="41026" xr:uid="{E99F1ED0-847E-4BAC-90F4-81DF3B806156}"/>
    <cellStyle name="Comma 31 2 2 4 3 4" xfId="18895" xr:uid="{499E6195-9505-4013-A015-BE61783C581D}"/>
    <cellStyle name="Comma 31 2 2 4 3 4 2" xfId="41027" xr:uid="{1174544C-DF80-4A70-9FC7-2846D937615B}"/>
    <cellStyle name="Comma 31 2 2 4 3 5" xfId="52580" xr:uid="{943DBD90-362C-4EEB-885A-1A1DB72F8538}"/>
    <cellStyle name="Comma 31 2 2 4 3 6" xfId="41024" xr:uid="{87E2F8DA-DE16-4429-B69A-32B5731EA25C}"/>
    <cellStyle name="Comma 31 2 2 4 3 7" xfId="18892" xr:uid="{D4298448-A93B-40F4-BC0E-DEB55E99369C}"/>
    <cellStyle name="Comma 31 2 2 4 4" xfId="18896" xr:uid="{7B7EB3DD-09A1-4400-8575-02FED929BC13}"/>
    <cellStyle name="Comma 31 2 2 4 4 2" xfId="41028" xr:uid="{2B9C1CF4-5AB1-401C-BC14-57F353B34B83}"/>
    <cellStyle name="Comma 31 2 2 4 5" xfId="18897" xr:uid="{D1401795-2E87-45C7-B97D-5561863B9184}"/>
    <cellStyle name="Comma 31 2 2 4 5 2" xfId="41029" xr:uid="{1A3D757C-35BE-48C0-AC52-7B88CD3BC417}"/>
    <cellStyle name="Comma 31 2 2 4 6" xfId="51538" xr:uid="{A19C627F-D39A-47CC-8052-D1C7D9ADA0E0}"/>
    <cellStyle name="Comma 31 2 2 4 7" xfId="41018" xr:uid="{17E2B2DD-A73D-4239-B85F-74087FA8B4B8}"/>
    <cellStyle name="Comma 31 2 2 4 8" xfId="18886" xr:uid="{DEA48D8B-9099-4680-A0EE-FE5100748084}"/>
    <cellStyle name="Comma 31 2 2 5" xfId="3484" xr:uid="{FF98A477-B4B0-48CF-BC17-C7DDF1667D1C}"/>
    <cellStyle name="Comma 31 2 2 5 2" xfId="5462" xr:uid="{70A75519-D160-4381-AA4E-41A5D41D5CEB}"/>
    <cellStyle name="Comma 31 2 2 5 2 2" xfId="18900" xr:uid="{315EE070-4FF2-4A9E-BCB2-0FCDAF799563}"/>
    <cellStyle name="Comma 31 2 2 5 2 2 2" xfId="41032" xr:uid="{13592AA8-F135-41CF-BF92-CCDBC14C8128}"/>
    <cellStyle name="Comma 31 2 2 5 2 3" xfId="18901" xr:uid="{099B1A43-43A0-498A-A499-92ADBB52C370}"/>
    <cellStyle name="Comma 31 2 2 5 2 3 2" xfId="41033" xr:uid="{3BAA632D-8AE2-4594-99C1-CE2649550D22}"/>
    <cellStyle name="Comma 31 2 2 5 2 4" xfId="18902" xr:uid="{35E35820-63A6-4EC6-9EBA-DF409EB3E17E}"/>
    <cellStyle name="Comma 31 2 2 5 2 4 2" xfId="41034" xr:uid="{98267879-4C28-4DD7-968D-8E7F477002AC}"/>
    <cellStyle name="Comma 31 2 2 5 2 5" xfId="18903" xr:uid="{5DDDF7FA-56A6-4C53-AAEC-5C0E0B3FAF87}"/>
    <cellStyle name="Comma 31 2 2 5 2 5 2" xfId="41035" xr:uid="{2AA8128E-F4F9-4C9A-A5A3-F706E94004CC}"/>
    <cellStyle name="Comma 31 2 2 5 2 6" xfId="55549" xr:uid="{D23F64AB-C977-4781-B8CE-C6376CC61851}"/>
    <cellStyle name="Comma 31 2 2 5 2 7" xfId="41031" xr:uid="{217B4E3E-6F46-4F25-A744-9C2B4A7E22CC}"/>
    <cellStyle name="Comma 31 2 2 5 2 8" xfId="18899" xr:uid="{36B27CC8-0CCE-4FB6-97E9-708CFBAF04A1}"/>
    <cellStyle name="Comma 31 2 2 5 3" xfId="18904" xr:uid="{B09BEBA1-9861-49E2-A822-83A985883C9D}"/>
    <cellStyle name="Comma 31 2 2 5 3 2" xfId="41036" xr:uid="{FF1604F3-8C81-47D4-AD03-A4B1E126B784}"/>
    <cellStyle name="Comma 31 2 2 5 4" xfId="18905" xr:uid="{0892EF03-9F8E-40AA-94F1-4CE700AA80CC}"/>
    <cellStyle name="Comma 31 2 2 5 4 2" xfId="41037" xr:uid="{636C7FF8-0149-4E69-8AA5-2362EBFBB7A0}"/>
    <cellStyle name="Comma 31 2 2 5 5" xfId="18906" xr:uid="{CAFE3FB0-EB7F-486F-B878-3E38642E574F}"/>
    <cellStyle name="Comma 31 2 2 5 5 2" xfId="41038" xr:uid="{21DE88EF-7161-4DAE-8CC3-E68B67A31CA6}"/>
    <cellStyle name="Comma 31 2 2 5 6" xfId="18907" xr:uid="{B48FEF04-C9F5-4EC9-8BFC-C2A5A6E94FF0}"/>
    <cellStyle name="Comma 31 2 2 5 6 2" xfId="41039" xr:uid="{9AB125B2-BF7F-445B-8800-B9D7DAECB3DE}"/>
    <cellStyle name="Comma 31 2 2 5 7" xfId="53571" xr:uid="{F9096E7E-FDED-43FA-8D05-9523DEC3D2FC}"/>
    <cellStyle name="Comma 31 2 2 5 8" xfId="41030" xr:uid="{38800642-C38B-44C6-97C7-587A7D8F43D3}"/>
    <cellStyle name="Comma 31 2 2 5 9" xfId="18898" xr:uid="{AA97F3C1-895B-4E77-8147-1B1CB083513C}"/>
    <cellStyle name="Comma 31 2 2 6" xfId="4153" xr:uid="{D4D6C982-0A13-4F85-8689-BD61B6FAAAAE}"/>
    <cellStyle name="Comma 31 2 2 6 2" xfId="18909" xr:uid="{272C2AD5-93C2-4819-995B-51A4F9E9ADD5}"/>
    <cellStyle name="Comma 31 2 2 6 2 2" xfId="41041" xr:uid="{10823282-B732-4541-92F7-F391EF2F6B47}"/>
    <cellStyle name="Comma 31 2 2 6 3" xfId="18910" xr:uid="{BA867074-0C90-4A26-9FEB-8FCED269F361}"/>
    <cellStyle name="Comma 31 2 2 6 3 2" xfId="41042" xr:uid="{FABBE919-A462-447A-A138-56C4B62F3B97}"/>
    <cellStyle name="Comma 31 2 2 6 4" xfId="18911" xr:uid="{8DC39655-E034-49A7-BD50-8910E62D7D40}"/>
    <cellStyle name="Comma 31 2 2 6 4 2" xfId="41043" xr:uid="{8D33B016-9F58-440C-BC21-8E9FFAF389F2}"/>
    <cellStyle name="Comma 31 2 2 6 5" xfId="18912" xr:uid="{05BD8B74-3589-4130-82AE-9CF00F7E29D4}"/>
    <cellStyle name="Comma 31 2 2 6 5 2" xfId="41044" xr:uid="{D0E0A699-655D-444F-9A5D-B9FE196BE240}"/>
    <cellStyle name="Comma 31 2 2 6 6" xfId="54240" xr:uid="{04F9F252-6BD7-4C1A-952A-546BFD89ADD2}"/>
    <cellStyle name="Comma 31 2 2 6 7" xfId="41040" xr:uid="{04C45302-6329-4FBA-8124-AAEF4263DDE5}"/>
    <cellStyle name="Comma 31 2 2 6 8" xfId="18908" xr:uid="{0F69E929-5F63-4F5D-83F6-185DE8154069}"/>
    <cellStyle name="Comma 31 2 2 7" xfId="1972" xr:uid="{E808C548-11C0-4954-9179-FCFF13D25E60}"/>
    <cellStyle name="Comma 31 2 2 7 2" xfId="18914" xr:uid="{556B3AB9-86E0-422B-BA77-FE437E7D0A04}"/>
    <cellStyle name="Comma 31 2 2 7 2 2" xfId="41046" xr:uid="{003145DD-DC01-481C-9609-D36342D6C894}"/>
    <cellStyle name="Comma 31 2 2 7 3" xfId="18915" xr:uid="{CA021DF7-179E-4910-9C0C-BE3FF6CCA4BF}"/>
    <cellStyle name="Comma 31 2 2 7 3 2" xfId="41047" xr:uid="{F9F41E85-999F-4066-86B9-3DB9C5233E62}"/>
    <cellStyle name="Comma 31 2 2 7 4" xfId="18916" xr:uid="{A5E21678-D767-4CB9-BF8E-C452D3D634DA}"/>
    <cellStyle name="Comma 31 2 2 7 4 2" xfId="41048" xr:uid="{EB7ECF2C-5A3E-4276-9A4A-5202DE41016D}"/>
    <cellStyle name="Comma 31 2 2 7 5" xfId="52061" xr:uid="{CDC8263A-C379-4602-9CE2-EB8DD756DE60}"/>
    <cellStyle name="Comma 31 2 2 7 6" xfId="41045" xr:uid="{0CC21087-2710-4848-8689-5842B643DB82}"/>
    <cellStyle name="Comma 31 2 2 7 7" xfId="18913" xr:uid="{849BA96A-CB03-4239-802F-3ACB56442059}"/>
    <cellStyle name="Comma 31 2 2 8" xfId="18917" xr:uid="{7DB737EC-9DAD-4851-A6EC-F5BD75A1F28A}"/>
    <cellStyle name="Comma 31 2 2 8 2" xfId="41049" xr:uid="{8A66D374-1D99-4FCA-BA10-49639F86974E}"/>
    <cellStyle name="Comma 31 2 2 9" xfId="18918" xr:uid="{8EEEAB59-F161-4A44-9A52-C61422C8C80C}"/>
    <cellStyle name="Comma 31 2 2 9 2" xfId="41050" xr:uid="{354188AE-7724-4299-B74C-DF30EA67EFB1}"/>
    <cellStyle name="Comma 31 2 3" xfId="571" xr:uid="{CDDB6D03-6DCE-44D3-BA60-95227EF8BA07}"/>
    <cellStyle name="Comma 31 2 3 10" xfId="41051" xr:uid="{98D52282-5325-4557-8DB2-5A82DBB06E90}"/>
    <cellStyle name="Comma 31 2 3 11" xfId="18919" xr:uid="{0130876E-2A47-4991-9FEC-A51234E4E7B5}"/>
    <cellStyle name="Comma 31 2 3 2" xfId="1076" xr:uid="{2509553D-85FC-4822-B437-1743657A444C}"/>
    <cellStyle name="Comma 31 2 3 2 2" xfId="4779" xr:uid="{FEAD1002-779C-4038-BDC2-FB897C83DC44}"/>
    <cellStyle name="Comma 31 2 3 2 2 2" xfId="18922" xr:uid="{029E7D08-D3F8-4BEF-8A43-7513AAFF40D5}"/>
    <cellStyle name="Comma 31 2 3 2 2 2 2" xfId="41054" xr:uid="{19650728-91B1-446E-8A81-D8446AD65ED5}"/>
    <cellStyle name="Comma 31 2 3 2 2 3" xfId="18923" xr:uid="{8AEF714A-EC65-49FA-90A4-3869C30A1886}"/>
    <cellStyle name="Comma 31 2 3 2 2 3 2" xfId="41055" xr:uid="{3828046A-9507-4DBB-9290-6B142E65B179}"/>
    <cellStyle name="Comma 31 2 3 2 2 4" xfId="18924" xr:uid="{E76A0505-1345-41CF-AB27-86CFEEC742DB}"/>
    <cellStyle name="Comma 31 2 3 2 2 4 2" xfId="41056" xr:uid="{0D20B065-E88E-44AD-8A2A-88D02CD72309}"/>
    <cellStyle name="Comma 31 2 3 2 2 5" xfId="18925" xr:uid="{B9CE2849-0053-42FC-9F39-42AFD015C31E}"/>
    <cellStyle name="Comma 31 2 3 2 2 5 2" xfId="41057" xr:uid="{F682109A-FDF7-4259-9B08-8D8DA82DAB58}"/>
    <cellStyle name="Comma 31 2 3 2 2 6" xfId="54866" xr:uid="{8E2DBE6C-697C-441A-A9E7-F8ACC29C7C7E}"/>
    <cellStyle name="Comma 31 2 3 2 2 7" xfId="41053" xr:uid="{57AED734-9EFB-4926-B70B-5AB697E18DED}"/>
    <cellStyle name="Comma 31 2 3 2 2 8" xfId="18921" xr:uid="{28480DF4-6E8E-444D-B1DA-B8C6A9643A90}"/>
    <cellStyle name="Comma 31 2 3 2 3" xfId="3114" xr:uid="{8FC7C8F9-4724-4D9D-B717-46FC5B2203A8}"/>
    <cellStyle name="Comma 31 2 3 2 3 2" xfId="18927" xr:uid="{BAEB84CE-9AB1-4C6B-862E-527B4F4D14A3}"/>
    <cellStyle name="Comma 31 2 3 2 3 2 2" xfId="41059" xr:uid="{68953D93-4DBB-42F6-815E-EA4AB3C8ED4C}"/>
    <cellStyle name="Comma 31 2 3 2 3 3" xfId="18928" xr:uid="{D4932DF5-1B09-4EFF-A9F8-65DD684032CF}"/>
    <cellStyle name="Comma 31 2 3 2 3 3 2" xfId="41060" xr:uid="{F15B9D05-9FE9-486F-83BE-91286CEF03C2}"/>
    <cellStyle name="Comma 31 2 3 2 3 4" xfId="18929" xr:uid="{68BF25EE-72C3-4E31-87B0-5BD9CC5B2CFE}"/>
    <cellStyle name="Comma 31 2 3 2 3 4 2" xfId="41061" xr:uid="{96E8EFA0-B295-4C59-8B1B-22FE8FA80D7A}"/>
    <cellStyle name="Comma 31 2 3 2 3 5" xfId="53201" xr:uid="{EED797A2-E6B7-4150-994C-4E7A8A685769}"/>
    <cellStyle name="Comma 31 2 3 2 3 6" xfId="41058" xr:uid="{4C951E88-94D6-4A26-88D6-1DC2AE563252}"/>
    <cellStyle name="Comma 31 2 3 2 3 7" xfId="18926" xr:uid="{095729CE-492D-4BBF-8D47-66164A96BBFA}"/>
    <cellStyle name="Comma 31 2 3 2 4" xfId="18930" xr:uid="{110A3FB1-BF21-41AB-BF93-274E9D76F002}"/>
    <cellStyle name="Comma 31 2 3 2 4 2" xfId="41062" xr:uid="{5C04C175-C543-4D6C-870D-47DEBAAECFB5}"/>
    <cellStyle name="Comma 31 2 3 2 5" xfId="18931" xr:uid="{5452D0E9-C910-498C-9A65-A8C62ED7841F}"/>
    <cellStyle name="Comma 31 2 3 2 5 2" xfId="41063" xr:uid="{BEE48E98-D199-41A7-ADE9-C331678B2B6C}"/>
    <cellStyle name="Comma 31 2 3 2 6" xfId="51168" xr:uid="{B70F6327-8A5A-4A4C-B74D-67F0C6FD15DA}"/>
    <cellStyle name="Comma 31 2 3 2 7" xfId="41052" xr:uid="{91F85343-FA84-442B-A144-1146419FCA6B}"/>
    <cellStyle name="Comma 31 2 3 2 8" xfId="18920" xr:uid="{898362BF-7162-4A61-A2B8-930796F045DF}"/>
    <cellStyle name="Comma 31 2 3 3" xfId="1570" xr:uid="{C022FE88-129E-4DE3-BEBF-BDD1C05B5D7D}"/>
    <cellStyle name="Comma 31 2 3 3 2" xfId="5186" xr:uid="{C7BAB9CF-0A27-43C3-BEFA-15695DEDCEEF}"/>
    <cellStyle name="Comma 31 2 3 3 2 2" xfId="18934" xr:uid="{EBF3578B-0045-47D6-9F20-C7849802910B}"/>
    <cellStyle name="Comma 31 2 3 3 2 2 2" xfId="41066" xr:uid="{1384B3EF-AF48-4DC8-8EBC-8BC8BA804973}"/>
    <cellStyle name="Comma 31 2 3 3 2 3" xfId="18935" xr:uid="{E5EA97AF-872D-46D7-9419-FD1D251C66D0}"/>
    <cellStyle name="Comma 31 2 3 3 2 3 2" xfId="41067" xr:uid="{6BFF7189-6732-4C28-8BF9-984B28706528}"/>
    <cellStyle name="Comma 31 2 3 3 2 4" xfId="18936" xr:uid="{5DCFF784-EAE9-457C-9FFB-A390C9674643}"/>
    <cellStyle name="Comma 31 2 3 3 2 4 2" xfId="41068" xr:uid="{11F70E3D-4CF7-427A-A968-6D8E897006C9}"/>
    <cellStyle name="Comma 31 2 3 3 2 5" xfId="18937" xr:uid="{FEDDF00A-0A55-4D96-B6F7-8644439971B5}"/>
    <cellStyle name="Comma 31 2 3 3 2 5 2" xfId="41069" xr:uid="{8CAC6939-E7ED-4CF9-AF7C-2CA112465547}"/>
    <cellStyle name="Comma 31 2 3 3 2 6" xfId="55273" xr:uid="{FA936364-3152-435D-B13C-724D988B8E3A}"/>
    <cellStyle name="Comma 31 2 3 3 2 7" xfId="41065" xr:uid="{62DD2C2A-E60E-4F8E-B173-E3E390066087}"/>
    <cellStyle name="Comma 31 2 3 3 2 8" xfId="18933" xr:uid="{0D02AE40-AD56-4EBB-8664-6465A98D4DA9}"/>
    <cellStyle name="Comma 31 2 3 3 3" xfId="2617" xr:uid="{E01585FE-562F-4CF0-B458-2B5E4A5CD859}"/>
    <cellStyle name="Comma 31 2 3 3 3 2" xfId="18939" xr:uid="{BC77958A-4FF3-4043-853D-7211FA28A19D}"/>
    <cellStyle name="Comma 31 2 3 3 3 2 2" xfId="41071" xr:uid="{3FF14E8E-0962-43BF-9FA4-4F95D8F92A04}"/>
    <cellStyle name="Comma 31 2 3 3 3 3" xfId="18940" xr:uid="{7D9A963C-6ABD-483E-B027-646A5DAC06F2}"/>
    <cellStyle name="Comma 31 2 3 3 3 3 2" xfId="41072" xr:uid="{6513C666-5E2C-4E69-99F9-A383923A6324}"/>
    <cellStyle name="Comma 31 2 3 3 3 4" xfId="18941" xr:uid="{1E269C3B-161A-4412-A2DD-A41503636968}"/>
    <cellStyle name="Comma 31 2 3 3 3 4 2" xfId="41073" xr:uid="{5A5CA1C7-D77F-4CD9-9DD5-982886BD1D93}"/>
    <cellStyle name="Comma 31 2 3 3 3 5" xfId="52705" xr:uid="{EA8DEE8D-D33F-43E8-92AF-9FC828FDE23F}"/>
    <cellStyle name="Comma 31 2 3 3 3 6" xfId="41070" xr:uid="{0CA4CC4D-B267-4828-8F20-2B017618E68B}"/>
    <cellStyle name="Comma 31 2 3 3 3 7" xfId="18938" xr:uid="{2627339A-1234-4393-A5C6-803BC9EB0D37}"/>
    <cellStyle name="Comma 31 2 3 3 4" xfId="18942" xr:uid="{F46E20DC-F349-405B-9DA6-24C1FCD236E2}"/>
    <cellStyle name="Comma 31 2 3 3 4 2" xfId="41074" xr:uid="{51FCEBE7-091A-442C-81D7-AFC89ECE7794}"/>
    <cellStyle name="Comma 31 2 3 3 5" xfId="18943" xr:uid="{127AE0EC-8F83-4CEB-B60A-DEA1D02F689E}"/>
    <cellStyle name="Comma 31 2 3 3 5 2" xfId="41075" xr:uid="{2CB0AB42-B65B-4D8F-A0AE-EDF17F9B312D}"/>
    <cellStyle name="Comma 31 2 3 3 6" xfId="51662" xr:uid="{0751CA20-038F-4EB3-A79F-53FF79C52482}"/>
    <cellStyle name="Comma 31 2 3 3 7" xfId="41064" xr:uid="{BF92E386-79B5-46E2-B92E-DF131911F52E}"/>
    <cellStyle name="Comma 31 2 3 3 8" xfId="18932" xr:uid="{7CF93CD0-6982-4EF2-BE19-728495AB2994}"/>
    <cellStyle name="Comma 31 2 3 4" xfId="3609" xr:uid="{35AEB864-FBB6-491B-BDD9-72D41D200BBF}"/>
    <cellStyle name="Comma 31 2 3 4 2" xfId="5554" xr:uid="{543F18B7-5018-4B3A-A319-E5A1E5AFC355}"/>
    <cellStyle name="Comma 31 2 3 4 2 2" xfId="18946" xr:uid="{B7B2AB22-6339-45F4-829B-46846BA4D880}"/>
    <cellStyle name="Comma 31 2 3 4 2 2 2" xfId="41078" xr:uid="{06BC5478-8DB1-4800-853C-480A816E0ED2}"/>
    <cellStyle name="Comma 31 2 3 4 2 3" xfId="18947" xr:uid="{E6E15162-261E-4F54-A367-DC0F3161313B}"/>
    <cellStyle name="Comma 31 2 3 4 2 3 2" xfId="41079" xr:uid="{FE39CB6F-42D6-4BC6-9021-D7CBE5358A00}"/>
    <cellStyle name="Comma 31 2 3 4 2 4" xfId="18948" xr:uid="{7648D4E2-4C12-4E90-BF39-060895875997}"/>
    <cellStyle name="Comma 31 2 3 4 2 4 2" xfId="41080" xr:uid="{496A33A4-07EF-4D63-B3F1-A8AD84BC8EE1}"/>
    <cellStyle name="Comma 31 2 3 4 2 5" xfId="18949" xr:uid="{AEEB2CF9-62A3-473D-BD97-DA6B4D261E74}"/>
    <cellStyle name="Comma 31 2 3 4 2 5 2" xfId="41081" xr:uid="{A24EF22A-FCD7-44BF-9478-C2195CA57352}"/>
    <cellStyle name="Comma 31 2 3 4 2 6" xfId="55641" xr:uid="{D30E34C5-688F-4900-BD60-A677B47CCE84}"/>
    <cellStyle name="Comma 31 2 3 4 2 7" xfId="41077" xr:uid="{6ED89326-942D-49AC-9ADE-D4099E56F402}"/>
    <cellStyle name="Comma 31 2 3 4 2 8" xfId="18945" xr:uid="{4892DB6C-6E16-421A-956B-E7396126EDC0}"/>
    <cellStyle name="Comma 31 2 3 4 3" xfId="18950" xr:uid="{38003E89-A9FC-4A35-B9C4-EEAF20491CAF}"/>
    <cellStyle name="Comma 31 2 3 4 3 2" xfId="41082" xr:uid="{E86920C7-7991-48A6-A4B1-E9EB8EE6B799}"/>
    <cellStyle name="Comma 31 2 3 4 4" xfId="18951" xr:uid="{1129133B-4992-492C-9DA4-1A0B98C71805}"/>
    <cellStyle name="Comma 31 2 3 4 4 2" xfId="41083" xr:uid="{DD7DDF2F-C632-4DAA-B5A5-D56D414F34E3}"/>
    <cellStyle name="Comma 31 2 3 4 5" xfId="18952" xr:uid="{06B61EB8-9E58-405D-9BB6-48B0F5676522}"/>
    <cellStyle name="Comma 31 2 3 4 5 2" xfId="41084" xr:uid="{BC97A607-63E0-49CB-9031-0FA1D93D8000}"/>
    <cellStyle name="Comma 31 2 3 4 6" xfId="18953" xr:uid="{A07CA095-F888-40E5-8F72-AD171933FBBF}"/>
    <cellStyle name="Comma 31 2 3 4 6 2" xfId="41085" xr:uid="{BDC0645E-9BDA-46F5-93B3-80B7446E94F2}"/>
    <cellStyle name="Comma 31 2 3 4 7" xfId="53696" xr:uid="{7203D290-7621-46E0-9754-9626EB52084B}"/>
    <cellStyle name="Comma 31 2 3 4 8" xfId="41076" xr:uid="{3CFD058E-9565-4CAD-B012-7375730E42CE}"/>
    <cellStyle name="Comma 31 2 3 4 9" xfId="18944" xr:uid="{BB73A2DD-A70E-4B27-82FF-9D7AC17851D1}"/>
    <cellStyle name="Comma 31 2 3 5" xfId="4282" xr:uid="{40284E73-3573-4E64-A268-9A20F5CA85C7}"/>
    <cellStyle name="Comma 31 2 3 5 2" xfId="18955" xr:uid="{8EA4D1F7-05C7-4C45-8198-5831A0C0E11E}"/>
    <cellStyle name="Comma 31 2 3 5 2 2" xfId="41087" xr:uid="{43B0F415-97BE-4B9A-AD5D-96557BBAF7EF}"/>
    <cellStyle name="Comma 31 2 3 5 3" xfId="18956" xr:uid="{530AA1A5-25E5-4E3F-ABBA-A705D1F3A6AF}"/>
    <cellStyle name="Comma 31 2 3 5 3 2" xfId="41088" xr:uid="{D579752C-FAD7-477A-85F8-5DD02D4B17BD}"/>
    <cellStyle name="Comma 31 2 3 5 4" xfId="18957" xr:uid="{D9B0B214-F0A9-45DA-8F3F-62CE1DE95A92}"/>
    <cellStyle name="Comma 31 2 3 5 4 2" xfId="41089" xr:uid="{20B75433-F1D1-458D-B48C-CC92749BAFA0}"/>
    <cellStyle name="Comma 31 2 3 5 5" xfId="18958" xr:uid="{16413739-82BF-4D32-A0FC-53CBC1AE77BF}"/>
    <cellStyle name="Comma 31 2 3 5 5 2" xfId="41090" xr:uid="{3500E5B0-4C01-4C46-92F6-255C8FB33C5C}"/>
    <cellStyle name="Comma 31 2 3 5 6" xfId="54369" xr:uid="{3E665E9D-AC36-455F-A2EB-E89819C136A3}"/>
    <cellStyle name="Comma 31 2 3 5 7" xfId="41086" xr:uid="{09E38397-6605-4479-8EB1-710286048DD7}"/>
    <cellStyle name="Comma 31 2 3 5 8" xfId="18954" xr:uid="{1D0EAC7D-36C1-471E-8C90-BA3F46586E54}"/>
    <cellStyle name="Comma 31 2 3 6" xfId="2096" xr:uid="{38DD8947-04BD-487C-9D7E-2A9EBA2D8A89}"/>
    <cellStyle name="Comma 31 2 3 6 2" xfId="18960" xr:uid="{77BDE434-9972-4A9E-94D3-931DEC51F0AC}"/>
    <cellStyle name="Comma 31 2 3 6 2 2" xfId="41092" xr:uid="{A6F4ADBB-1F59-4C67-8374-DBF69E3E6F32}"/>
    <cellStyle name="Comma 31 2 3 6 3" xfId="18961" xr:uid="{B2327842-33FF-424D-80AD-1DF5A0192DFE}"/>
    <cellStyle name="Comma 31 2 3 6 3 2" xfId="41093" xr:uid="{CE1B6146-7593-4E26-98EE-49777159DD10}"/>
    <cellStyle name="Comma 31 2 3 6 4" xfId="18962" xr:uid="{60776665-9DCC-425D-B0EF-2C3202C1CD2F}"/>
    <cellStyle name="Comma 31 2 3 6 4 2" xfId="41094" xr:uid="{02DA0EE0-7EEB-4137-B02F-2CAD1AB4D100}"/>
    <cellStyle name="Comma 31 2 3 6 5" xfId="52185" xr:uid="{C38C50BE-624C-4883-A2AE-39F6A5A85550}"/>
    <cellStyle name="Comma 31 2 3 6 6" xfId="41091" xr:uid="{B91E63D7-72DC-41EB-ADD2-D29BDF1094AC}"/>
    <cellStyle name="Comma 31 2 3 6 7" xfId="18959" xr:uid="{F678545C-3A15-46B9-B050-C0064D474FC0}"/>
    <cellStyle name="Comma 31 2 3 7" xfId="18963" xr:uid="{D5DF9BF6-3301-4BAC-98B1-7C32F47E00BC}"/>
    <cellStyle name="Comma 31 2 3 7 2" xfId="41095" xr:uid="{EF15936E-42CD-44F4-8A88-7954BC80CB4B}"/>
    <cellStyle name="Comma 31 2 3 8" xfId="18964" xr:uid="{CAA7B97F-1340-4E3E-8EFF-0CE632EFC2A2}"/>
    <cellStyle name="Comma 31 2 3 8 2" xfId="41096" xr:uid="{C80A54BE-4E53-4CB5-9455-8586CCA22D00}"/>
    <cellStyle name="Comma 31 2 3 9" xfId="50665" xr:uid="{776DD743-2677-4AA8-9E8E-A74780CD1F61}"/>
    <cellStyle name="Comma 31 2 4" xfId="828" xr:uid="{935DFD1D-4D5F-470A-9481-62535314510B}"/>
    <cellStyle name="Comma 31 2 4 2" xfId="4531" xr:uid="{A46F0F53-F410-4ED4-A2FE-12094C0239DF}"/>
    <cellStyle name="Comma 31 2 4 2 2" xfId="18967" xr:uid="{C3128F0A-0677-401A-91C6-6B0F7B670B23}"/>
    <cellStyle name="Comma 31 2 4 2 2 2" xfId="41099" xr:uid="{F3F5DD4E-BB5D-4BDB-B113-396C14071946}"/>
    <cellStyle name="Comma 31 2 4 2 3" xfId="18968" xr:uid="{5E0FA493-DDF6-4A20-8B7E-12DBADD2DC2B}"/>
    <cellStyle name="Comma 31 2 4 2 3 2" xfId="41100" xr:uid="{BBAEB3B1-1E33-4CA6-AC88-73DFA3913D5C}"/>
    <cellStyle name="Comma 31 2 4 2 4" xfId="18969" xr:uid="{7FFCD096-EC99-4ECF-92E3-EF01DB0C0884}"/>
    <cellStyle name="Comma 31 2 4 2 4 2" xfId="41101" xr:uid="{04FD8B20-7D76-465D-BFF3-C49632F96B85}"/>
    <cellStyle name="Comma 31 2 4 2 5" xfId="18970" xr:uid="{7661ED9E-9D1A-4291-9979-151E743111D9}"/>
    <cellStyle name="Comma 31 2 4 2 5 2" xfId="41102" xr:uid="{8443C4A7-4915-4B87-A955-98E8D2C6A5A5}"/>
    <cellStyle name="Comma 31 2 4 2 6" xfId="54618" xr:uid="{426CFFF3-1DCA-4FB4-8196-3AC9C91DF2AC}"/>
    <cellStyle name="Comma 31 2 4 2 7" xfId="41098" xr:uid="{23D2CCDC-2719-448B-B73E-05F6D12203D7}"/>
    <cellStyle name="Comma 31 2 4 2 8" xfId="18966" xr:uid="{231DD037-76E4-4CC3-99E2-DC35267D56AD}"/>
    <cellStyle name="Comma 31 2 4 3" xfId="2866" xr:uid="{C959B664-CC16-41C8-BC20-D95FF07F8384}"/>
    <cellStyle name="Comma 31 2 4 3 2" xfId="18972" xr:uid="{592ED4BB-AA76-4F31-9C3F-425980F81514}"/>
    <cellStyle name="Comma 31 2 4 3 2 2" xfId="41104" xr:uid="{608A8931-3399-451E-9012-A84A36DB00D3}"/>
    <cellStyle name="Comma 31 2 4 3 3" xfId="18973" xr:uid="{EB4DF49D-C2D3-4840-943D-397FF67716A7}"/>
    <cellStyle name="Comma 31 2 4 3 3 2" xfId="41105" xr:uid="{642BEA82-5EF5-4966-8DD3-683EE7F9ACD9}"/>
    <cellStyle name="Comma 31 2 4 3 4" xfId="18974" xr:uid="{BD731FE6-D906-449C-854F-F3520417B85A}"/>
    <cellStyle name="Comma 31 2 4 3 4 2" xfId="41106" xr:uid="{73E20F2A-1807-475D-B15F-FD64E0E56C9E}"/>
    <cellStyle name="Comma 31 2 4 3 5" xfId="52953" xr:uid="{DE7A648B-19CB-4964-9096-2A363764B544}"/>
    <cellStyle name="Comma 31 2 4 3 6" xfId="41103" xr:uid="{2AF400CB-EA6C-470C-87EF-267762F112D1}"/>
    <cellStyle name="Comma 31 2 4 3 7" xfId="18971" xr:uid="{D526853E-D46B-4953-A23F-8AC38CAD7C69}"/>
    <cellStyle name="Comma 31 2 4 4" xfId="18975" xr:uid="{1834556A-39B9-4A71-BF2B-65F3A31E41C7}"/>
    <cellStyle name="Comma 31 2 4 4 2" xfId="41107" xr:uid="{9863D664-3D76-4D34-AD8A-61659F549A43}"/>
    <cellStyle name="Comma 31 2 4 5" xfId="18976" xr:uid="{8B1427F0-9022-41E6-B7D6-02AD043791F0}"/>
    <cellStyle name="Comma 31 2 4 5 2" xfId="41108" xr:uid="{55453296-F0F5-4D3F-B7F6-A91C3F908F8B}"/>
    <cellStyle name="Comma 31 2 4 6" xfId="50920" xr:uid="{F90EB722-BC15-4F52-A33A-3113107BCFBA}"/>
    <cellStyle name="Comma 31 2 4 7" xfId="41097" xr:uid="{5679AE57-6E66-4145-B79C-CDF19741BBE3}"/>
    <cellStyle name="Comma 31 2 4 8" xfId="18965" xr:uid="{DED0139C-FEAB-4037-88D0-1E614AA81C01}"/>
    <cellStyle name="Comma 31 2 5" xfId="1323" xr:uid="{03E1CDBC-A727-426B-A139-345BE5C0C3BA}"/>
    <cellStyle name="Comma 31 2 5 2" xfId="5003" xr:uid="{D9F279AC-64B7-4F51-9AB0-89B0C18CF500}"/>
    <cellStyle name="Comma 31 2 5 2 2" xfId="18979" xr:uid="{337209F8-23D5-4477-96D2-01BED220C423}"/>
    <cellStyle name="Comma 31 2 5 2 2 2" xfId="41111" xr:uid="{4C0D4D19-51F9-49A3-B908-5035F413BDA9}"/>
    <cellStyle name="Comma 31 2 5 2 3" xfId="18980" xr:uid="{D8267779-20BE-40EC-A712-6E21E6161513}"/>
    <cellStyle name="Comma 31 2 5 2 3 2" xfId="41112" xr:uid="{7388E96A-C290-42BC-B0AC-BE7BDE6AA5FE}"/>
    <cellStyle name="Comma 31 2 5 2 4" xfId="18981" xr:uid="{3BBC8823-DBC4-4D5B-B63E-67F1C7767CD1}"/>
    <cellStyle name="Comma 31 2 5 2 4 2" xfId="41113" xr:uid="{7F62E4B7-8752-44F3-8093-5466FBB4032D}"/>
    <cellStyle name="Comma 31 2 5 2 5" xfId="18982" xr:uid="{8517F0AF-C3D2-4635-BA54-C73B9D08FC40}"/>
    <cellStyle name="Comma 31 2 5 2 5 2" xfId="41114" xr:uid="{B5E90AC2-EFFB-420E-AA20-469B3663EC90}"/>
    <cellStyle name="Comma 31 2 5 2 6" xfId="55090" xr:uid="{C5E46B26-9742-4123-97F2-86EEBAA81196}"/>
    <cellStyle name="Comma 31 2 5 2 7" xfId="41110" xr:uid="{7BA767C5-B8FD-41EC-A856-7C2C1097E583}"/>
    <cellStyle name="Comma 31 2 5 2 8" xfId="18978" xr:uid="{7025114E-188A-4C94-8ACA-11473F005F96}"/>
    <cellStyle name="Comma 31 2 5 3" xfId="2368" xr:uid="{98FC788E-9E9C-4D2C-BB9A-D6F3EC40F426}"/>
    <cellStyle name="Comma 31 2 5 3 2" xfId="18984" xr:uid="{3DCEF110-79AE-4332-A85A-2D7CB77B934F}"/>
    <cellStyle name="Comma 31 2 5 3 2 2" xfId="41116" xr:uid="{201546AC-1D4F-428D-9606-4CD4BCF1AA74}"/>
    <cellStyle name="Comma 31 2 5 3 3" xfId="18985" xr:uid="{0E47C32D-D211-4D2F-B984-F3D557347042}"/>
    <cellStyle name="Comma 31 2 5 3 3 2" xfId="41117" xr:uid="{DD972EA6-6EF9-439F-B141-862DA16D763A}"/>
    <cellStyle name="Comma 31 2 5 3 4" xfId="18986" xr:uid="{F1DBEE2B-CCB8-48B4-99F1-0DFCD224B5F1}"/>
    <cellStyle name="Comma 31 2 5 3 4 2" xfId="41118" xr:uid="{D89B9E07-BDC4-4CBC-B332-0130474621D9}"/>
    <cellStyle name="Comma 31 2 5 3 5" xfId="52456" xr:uid="{231637BF-C149-4190-A576-BD39B9267474}"/>
    <cellStyle name="Comma 31 2 5 3 6" xfId="41115" xr:uid="{34E97816-BA7F-43F1-93C6-236780F8C8DA}"/>
    <cellStyle name="Comma 31 2 5 3 7" xfId="18983" xr:uid="{EE37FC00-F527-4A46-A5BC-78151625E5FF}"/>
    <cellStyle name="Comma 31 2 5 4" xfId="18987" xr:uid="{2B6921D3-D140-47C5-A60F-E352347732F8}"/>
    <cellStyle name="Comma 31 2 5 4 2" xfId="41119" xr:uid="{CE215E58-8015-4CA6-9D16-640B3424856E}"/>
    <cellStyle name="Comma 31 2 5 5" xfId="18988" xr:uid="{3B1C40E2-BC79-47C2-86A3-9F8680F6F27B}"/>
    <cellStyle name="Comma 31 2 5 5 2" xfId="41120" xr:uid="{1053950A-1A8B-4A3B-9A32-AAEB24ADF635}"/>
    <cellStyle name="Comma 31 2 5 6" xfId="51415" xr:uid="{265F2722-958B-420F-AB39-401DEBA93CE5}"/>
    <cellStyle name="Comma 31 2 5 7" xfId="41109" xr:uid="{258602F9-34D0-4FDD-9230-B4372C90C9CE}"/>
    <cellStyle name="Comma 31 2 5 8" xfId="18977" xr:uid="{FAED7C70-0E30-416F-BD7E-20D604A140B1}"/>
    <cellStyle name="Comma 31 2 6" xfId="3360" xr:uid="{536EA5F4-5CB2-4865-978E-C765647AF4E1}"/>
    <cellStyle name="Comma 31 2 6 2" xfId="5370" xr:uid="{80767FEC-7FC7-4B04-9D28-F623DF52DA4B}"/>
    <cellStyle name="Comma 31 2 6 2 2" xfId="18991" xr:uid="{74BA26F1-63FD-4130-B719-1E3B7CD27FA3}"/>
    <cellStyle name="Comma 31 2 6 2 2 2" xfId="41123" xr:uid="{5E584963-6E64-4C9C-8262-80462F934DFD}"/>
    <cellStyle name="Comma 31 2 6 2 3" xfId="18992" xr:uid="{6F3A3513-D19C-4276-9074-B152394AC29D}"/>
    <cellStyle name="Comma 31 2 6 2 3 2" xfId="41124" xr:uid="{59E21BEF-406A-4FC6-9AD3-0559C8040839}"/>
    <cellStyle name="Comma 31 2 6 2 4" xfId="18993" xr:uid="{91BB69C5-96C0-4BD8-B642-8C1EDD564952}"/>
    <cellStyle name="Comma 31 2 6 2 4 2" xfId="41125" xr:uid="{FEAE587F-F00D-4C24-BEA8-3E8547C5BDBD}"/>
    <cellStyle name="Comma 31 2 6 2 5" xfId="18994" xr:uid="{3B20AD9D-38F9-4B31-8456-9A0C90F58FD1}"/>
    <cellStyle name="Comma 31 2 6 2 5 2" xfId="41126" xr:uid="{59770F15-24AB-412C-8F54-42F249E1053F}"/>
    <cellStyle name="Comma 31 2 6 2 6" xfId="55457" xr:uid="{5E067CD9-E121-457A-BACA-F208D57A3B45}"/>
    <cellStyle name="Comma 31 2 6 2 7" xfId="41122" xr:uid="{C8218FD6-B1E4-4AED-9B80-4473E80E5866}"/>
    <cellStyle name="Comma 31 2 6 2 8" xfId="18990" xr:uid="{AB9EAF25-6050-4305-8977-FA3A327FA03E}"/>
    <cellStyle name="Comma 31 2 6 3" xfId="18995" xr:uid="{2CF97B07-FA91-4BBB-9425-BC69BC9A2525}"/>
    <cellStyle name="Comma 31 2 6 3 2" xfId="41127" xr:uid="{7DCE259A-6016-478D-B522-B1E2F4226052}"/>
    <cellStyle name="Comma 31 2 6 4" xfId="18996" xr:uid="{765F1663-5BF3-481D-A908-C197FD107135}"/>
    <cellStyle name="Comma 31 2 6 4 2" xfId="41128" xr:uid="{1E044D05-67AC-4701-9B04-649A1A2E6637}"/>
    <cellStyle name="Comma 31 2 6 5" xfId="18997" xr:uid="{BF02208F-D8A6-41A0-B7F5-47640FFA2E41}"/>
    <cellStyle name="Comma 31 2 6 5 2" xfId="41129" xr:uid="{A76D6650-3D92-46C0-B118-F0D1A1F451FE}"/>
    <cellStyle name="Comma 31 2 6 6" xfId="18998" xr:uid="{01FA0C77-DF09-4549-BC65-B2FD43535916}"/>
    <cellStyle name="Comma 31 2 6 6 2" xfId="41130" xr:uid="{3387C60F-5F65-4D1F-8E64-830AE570E518}"/>
    <cellStyle name="Comma 31 2 6 7" xfId="53447" xr:uid="{41C10EAB-495C-4853-8097-975079E1705A}"/>
    <cellStyle name="Comma 31 2 6 8" xfId="41121" xr:uid="{C2411032-5B9C-4373-88D7-84AA9E855AF8}"/>
    <cellStyle name="Comma 31 2 6 9" xfId="18989" xr:uid="{B8391D8F-02D3-4A30-A34F-82C5131E718B}"/>
    <cellStyle name="Comma 31 2 7" xfId="3969" xr:uid="{9F54AAF2-28E0-4505-A615-7B54491C623B}"/>
    <cellStyle name="Comma 31 2 7 2" xfId="19000" xr:uid="{05E9027B-903E-4BD1-928A-62F5B9829066}"/>
    <cellStyle name="Comma 31 2 7 2 2" xfId="41132" xr:uid="{606376BE-86E3-4B73-A598-D762C6C28102}"/>
    <cellStyle name="Comma 31 2 7 3" xfId="19001" xr:uid="{26DEDA4C-1311-4478-8EB3-8FEBA015D4D6}"/>
    <cellStyle name="Comma 31 2 7 3 2" xfId="41133" xr:uid="{81AAB0A8-AB6E-4C3F-A59E-3C4702A152F3}"/>
    <cellStyle name="Comma 31 2 7 4" xfId="19002" xr:uid="{A3BBB7CD-3E22-4CDE-BC8F-E2BE7FCCFB70}"/>
    <cellStyle name="Comma 31 2 7 4 2" xfId="41134" xr:uid="{798F2A29-F89A-485D-B2AA-B2926690623E}"/>
    <cellStyle name="Comma 31 2 7 5" xfId="19003" xr:uid="{5DEF09C3-2163-4F7E-942B-D5A6F22166B4}"/>
    <cellStyle name="Comma 31 2 7 5 2" xfId="41135" xr:uid="{D3845868-249E-40B8-B4E4-C369DFCD50D9}"/>
    <cellStyle name="Comma 31 2 7 6" xfId="54056" xr:uid="{810A97CC-80CD-40CF-8AA9-94080054A7F3}"/>
    <cellStyle name="Comma 31 2 7 7" xfId="41131" xr:uid="{DEB8C6D8-399D-4463-A4E5-E1ED6F50B883}"/>
    <cellStyle name="Comma 31 2 7 8" xfId="18999" xr:uid="{9C021ACC-1C8E-4388-8734-718988284D9D}"/>
    <cellStyle name="Comma 31 2 8" xfId="1848" xr:uid="{BBA9E48D-64E4-43D0-866C-F32BA823808F}"/>
    <cellStyle name="Comma 31 2 8 2" xfId="19005" xr:uid="{FF9A7841-AF2C-4168-984B-6C5CBAEDE920}"/>
    <cellStyle name="Comma 31 2 8 2 2" xfId="41137" xr:uid="{132B3C23-6DE8-4878-8D21-64D525AD01C0}"/>
    <cellStyle name="Comma 31 2 8 3" xfId="19006" xr:uid="{F23A3FF8-E67D-4754-8014-B474E4C9B492}"/>
    <cellStyle name="Comma 31 2 8 3 2" xfId="41138" xr:uid="{9FA56E4C-BD53-4825-A6AA-F7D4ACD11E82}"/>
    <cellStyle name="Comma 31 2 8 4" xfId="19007" xr:uid="{956914F5-5DF2-4AB7-A5AA-CB3A8809767B}"/>
    <cellStyle name="Comma 31 2 8 4 2" xfId="41139" xr:uid="{245AE918-232A-4CF0-8399-CEFFAD8AD075}"/>
    <cellStyle name="Comma 31 2 8 5" xfId="51937" xr:uid="{CE5B5FAE-2A82-4714-B5F7-D4B41F781B28}"/>
    <cellStyle name="Comma 31 2 8 6" xfId="41136" xr:uid="{D830752A-2D80-4048-B511-1A75FC10F6BB}"/>
    <cellStyle name="Comma 31 2 8 7" xfId="19004" xr:uid="{76234CF7-6A57-4A0B-A13D-AE6747121CC4}"/>
    <cellStyle name="Comma 31 2 9" xfId="19008" xr:uid="{24760CB1-5F6D-4D29-A796-9C0D735C4729}"/>
    <cellStyle name="Comma 31 2 9 2" xfId="41140" xr:uid="{61BA39F0-5A37-4376-9BCA-83D55DA7F5E7}"/>
    <cellStyle name="Comma 31 3" xfId="341" xr:uid="{3AB3D089-4B2E-4212-A8B2-3F08A8CC86EF}"/>
    <cellStyle name="Comma 31 3 10" xfId="50437" xr:uid="{4BDB2AC9-2A3D-49A1-AC7F-839081FCE9D3}"/>
    <cellStyle name="Comma 31 3 11" xfId="41141" xr:uid="{CD42B156-4E45-4697-A6F2-18EADDFFE6FD}"/>
    <cellStyle name="Comma 31 3 12" xfId="19009" xr:uid="{B36E122D-0092-4011-B0F4-E86806196918}"/>
    <cellStyle name="Comma 31 3 2" xfId="625" xr:uid="{56A413FA-A655-4926-A756-55CBC5B5C84C}"/>
    <cellStyle name="Comma 31 3 2 10" xfId="41142" xr:uid="{B77C97F0-000B-4D00-B9C2-A17C16080584}"/>
    <cellStyle name="Comma 31 3 2 11" xfId="19010" xr:uid="{12C77D21-CDE2-4271-9D72-348A22F05E42}"/>
    <cellStyle name="Comma 31 3 2 2" xfId="1130" xr:uid="{16252F9A-AD0B-4143-9007-F6D9EBD25969}"/>
    <cellStyle name="Comma 31 3 2 2 2" xfId="4833" xr:uid="{FCF56A68-9EEE-4346-A998-254C5312C061}"/>
    <cellStyle name="Comma 31 3 2 2 2 2" xfId="19013" xr:uid="{9AF82966-EE62-4052-A95F-B32B43E9810E}"/>
    <cellStyle name="Comma 31 3 2 2 2 2 2" xfId="41145" xr:uid="{0A662990-A49F-40E3-9603-8BF7BD2A047A}"/>
    <cellStyle name="Comma 31 3 2 2 2 3" xfId="19014" xr:uid="{F82C5F4D-93C9-4630-BB93-2A07D17393A8}"/>
    <cellStyle name="Comma 31 3 2 2 2 3 2" xfId="41146" xr:uid="{C1F07FF2-BDF7-44C6-AC89-A8E573111698}"/>
    <cellStyle name="Comma 31 3 2 2 2 4" xfId="19015" xr:uid="{0BB644CD-444B-47B8-8242-47791E5394E3}"/>
    <cellStyle name="Comma 31 3 2 2 2 4 2" xfId="41147" xr:uid="{1ADEC8F1-207B-48B0-B497-440F1293E845}"/>
    <cellStyle name="Comma 31 3 2 2 2 5" xfId="19016" xr:uid="{B311C3D9-AA83-4A18-AB08-BB32BA565198}"/>
    <cellStyle name="Comma 31 3 2 2 2 5 2" xfId="41148" xr:uid="{FEB9E9ED-114C-48FF-83DB-0884349322EB}"/>
    <cellStyle name="Comma 31 3 2 2 2 6" xfId="54920" xr:uid="{A5E15B8B-C0BA-4831-8C1E-0DC7648B1B8E}"/>
    <cellStyle name="Comma 31 3 2 2 2 7" xfId="41144" xr:uid="{6CDFD74A-A957-495B-93AB-539459D03A73}"/>
    <cellStyle name="Comma 31 3 2 2 2 8" xfId="19012" xr:uid="{4A37BF30-6AA0-438B-995F-DDEC73511D89}"/>
    <cellStyle name="Comma 31 3 2 2 3" xfId="3168" xr:uid="{D516A127-03FC-4010-9396-0D8D3D39E64F}"/>
    <cellStyle name="Comma 31 3 2 2 3 2" xfId="19018" xr:uid="{E1F6EC65-BB6B-450F-8D41-1F8BCFB9DB04}"/>
    <cellStyle name="Comma 31 3 2 2 3 2 2" xfId="41150" xr:uid="{B93F9336-1F47-4053-97F8-834DE14206CB}"/>
    <cellStyle name="Comma 31 3 2 2 3 3" xfId="19019" xr:uid="{3DA3D58C-CDAE-4683-9A01-5987AC2DD6C8}"/>
    <cellStyle name="Comma 31 3 2 2 3 3 2" xfId="41151" xr:uid="{3A871615-EF97-4C2D-8AAC-C3446057BCD0}"/>
    <cellStyle name="Comma 31 3 2 2 3 4" xfId="19020" xr:uid="{F5263A5B-1056-4529-8BAC-819514EBD27B}"/>
    <cellStyle name="Comma 31 3 2 2 3 4 2" xfId="41152" xr:uid="{490E6D92-9492-4CAE-8BAD-0035FB999CA5}"/>
    <cellStyle name="Comma 31 3 2 2 3 5" xfId="53255" xr:uid="{4DA7BA34-A5C0-4609-9467-1BBC6867DDAD}"/>
    <cellStyle name="Comma 31 3 2 2 3 6" xfId="41149" xr:uid="{5281367B-F698-4116-A814-A3ACE169D162}"/>
    <cellStyle name="Comma 31 3 2 2 3 7" xfId="19017" xr:uid="{B5CE751E-DE69-4929-B856-4B93B6F4A584}"/>
    <cellStyle name="Comma 31 3 2 2 4" xfId="19021" xr:uid="{A33E5E62-B129-48E1-A6D8-82E381CF8E5D}"/>
    <cellStyle name="Comma 31 3 2 2 4 2" xfId="41153" xr:uid="{488920AF-DBC0-47E3-B3BE-597C3322B4D8}"/>
    <cellStyle name="Comma 31 3 2 2 5" xfId="19022" xr:uid="{AB3B0EF4-0A5D-437F-9E57-C76571E341F8}"/>
    <cellStyle name="Comma 31 3 2 2 5 2" xfId="41154" xr:uid="{6D343596-C7D7-4597-939D-FB994CA74DDB}"/>
    <cellStyle name="Comma 31 3 2 2 6" xfId="51222" xr:uid="{E1BE4284-483E-4B2A-85F1-9A6FABAF6EC9}"/>
    <cellStyle name="Comma 31 3 2 2 7" xfId="41143" xr:uid="{BC5211A1-9481-4F05-8A02-CB4FA39E16D0}"/>
    <cellStyle name="Comma 31 3 2 2 8" xfId="19011" xr:uid="{881E5617-7D37-47F9-95F0-10A1267C5C6C}"/>
    <cellStyle name="Comma 31 3 2 3" xfId="1624" xr:uid="{82D302FF-D972-4D72-AC27-032B126D6C49}"/>
    <cellStyle name="Comma 31 3 2 3 2" xfId="5233" xr:uid="{B5090543-0528-47C7-BBED-530BF29096C8}"/>
    <cellStyle name="Comma 31 3 2 3 2 2" xfId="19025" xr:uid="{96B83621-5B10-4706-A79D-C2D2E01C36F6}"/>
    <cellStyle name="Comma 31 3 2 3 2 2 2" xfId="41157" xr:uid="{737B69E6-1B16-439B-9C1A-554F86A87788}"/>
    <cellStyle name="Comma 31 3 2 3 2 3" xfId="19026" xr:uid="{CBC745A6-FED5-4112-842E-36CCEDF99D8B}"/>
    <cellStyle name="Comma 31 3 2 3 2 3 2" xfId="41158" xr:uid="{CECA7C3A-4A72-4624-8FBB-557D4FE0B4DD}"/>
    <cellStyle name="Comma 31 3 2 3 2 4" xfId="19027" xr:uid="{A079D69F-06BF-4E0E-903A-782121782170}"/>
    <cellStyle name="Comma 31 3 2 3 2 4 2" xfId="41159" xr:uid="{C1616EF1-D2D5-4AA8-94FE-62C734A056C0}"/>
    <cellStyle name="Comma 31 3 2 3 2 5" xfId="19028" xr:uid="{2AAF019D-62D7-4CBA-AFED-C37097BF0CD2}"/>
    <cellStyle name="Comma 31 3 2 3 2 5 2" xfId="41160" xr:uid="{4F7B83F9-3A94-4663-A92C-6F1180874BA7}"/>
    <cellStyle name="Comma 31 3 2 3 2 6" xfId="55320" xr:uid="{C43B73A4-3817-454A-AFE5-83E645A3A980}"/>
    <cellStyle name="Comma 31 3 2 3 2 7" xfId="41156" xr:uid="{56951D3A-128E-48FC-AF47-2D5DFCAE88BD}"/>
    <cellStyle name="Comma 31 3 2 3 2 8" xfId="19024" xr:uid="{2C508A22-025D-4BD9-A347-CB20731DDEAB}"/>
    <cellStyle name="Comma 31 3 2 3 3" xfId="2671" xr:uid="{11B6899A-4BF3-4FDF-BA88-C7800AAD5BF0}"/>
    <cellStyle name="Comma 31 3 2 3 3 2" xfId="19030" xr:uid="{C1F44705-267C-471C-A488-5681227B7DE8}"/>
    <cellStyle name="Comma 31 3 2 3 3 2 2" xfId="41162" xr:uid="{92A9574F-EFDB-474A-ADEB-147788D073F0}"/>
    <cellStyle name="Comma 31 3 2 3 3 3" xfId="19031" xr:uid="{E148BE0E-7A0B-40BD-9A2A-219DF0948570}"/>
    <cellStyle name="Comma 31 3 2 3 3 3 2" xfId="41163" xr:uid="{60C51E52-3F66-4899-B679-65EFE29CD965}"/>
    <cellStyle name="Comma 31 3 2 3 3 4" xfId="19032" xr:uid="{71939C04-5672-44F2-B890-90CAE48A94FA}"/>
    <cellStyle name="Comma 31 3 2 3 3 4 2" xfId="41164" xr:uid="{FD78DF25-A806-42E2-A30F-4955C62E822F}"/>
    <cellStyle name="Comma 31 3 2 3 3 5" xfId="52759" xr:uid="{0676236D-8A58-4C74-9A79-58DF0BBEFD62}"/>
    <cellStyle name="Comma 31 3 2 3 3 6" xfId="41161" xr:uid="{9A2F2309-8498-45B8-B58D-C29699125AA3}"/>
    <cellStyle name="Comma 31 3 2 3 3 7" xfId="19029" xr:uid="{279F2714-9EC5-42EA-B801-EA1538E065F8}"/>
    <cellStyle name="Comma 31 3 2 3 4" xfId="19033" xr:uid="{13C20959-6D42-4725-9D04-F2B9B7EDB1EB}"/>
    <cellStyle name="Comma 31 3 2 3 4 2" xfId="41165" xr:uid="{46D17345-CDB8-45ED-B3C4-322949E79969}"/>
    <cellStyle name="Comma 31 3 2 3 5" xfId="19034" xr:uid="{2A0A9649-2CCE-48DE-AA9D-6F2DC5FFC190}"/>
    <cellStyle name="Comma 31 3 2 3 5 2" xfId="41166" xr:uid="{53EC17FB-37DF-484F-83E0-7E11712A1BBE}"/>
    <cellStyle name="Comma 31 3 2 3 6" xfId="51716" xr:uid="{DD13F1A1-CC3B-471A-9DA4-ACA5A9CF66A4}"/>
    <cellStyle name="Comma 31 3 2 3 7" xfId="41155" xr:uid="{F3FC3DA4-694E-4ABD-8726-76659D04D298}"/>
    <cellStyle name="Comma 31 3 2 3 8" xfId="19023" xr:uid="{C50ECC80-2AB3-4110-8FA4-981E95B8D96F}"/>
    <cellStyle name="Comma 31 3 2 4" xfId="3663" xr:uid="{93547A9F-1BAA-48B8-88F3-8F5561BAC3F9}"/>
    <cellStyle name="Comma 31 3 2 4 2" xfId="5601" xr:uid="{867FA91D-7D4E-489A-9CE2-86A0821391B3}"/>
    <cellStyle name="Comma 31 3 2 4 2 2" xfId="19037" xr:uid="{91A973A2-0A8D-433C-9A02-193EB75E17ED}"/>
    <cellStyle name="Comma 31 3 2 4 2 2 2" xfId="41169" xr:uid="{414094A7-5D54-4092-9F98-4E9D7D7816D7}"/>
    <cellStyle name="Comma 31 3 2 4 2 3" xfId="19038" xr:uid="{2568F9A4-2612-4517-8FF6-F513575CA91E}"/>
    <cellStyle name="Comma 31 3 2 4 2 3 2" xfId="41170" xr:uid="{685B6F1D-2A6D-42CD-8DB0-65550CBA686A}"/>
    <cellStyle name="Comma 31 3 2 4 2 4" xfId="19039" xr:uid="{23C36A64-64D8-4B9C-9CBB-419C0277EF8D}"/>
    <cellStyle name="Comma 31 3 2 4 2 4 2" xfId="41171" xr:uid="{F103B9F8-D509-4B9F-8283-5E21FB3C6DC7}"/>
    <cellStyle name="Comma 31 3 2 4 2 5" xfId="19040" xr:uid="{5422CF80-1763-4593-BFAF-02CC486ADA5A}"/>
    <cellStyle name="Comma 31 3 2 4 2 5 2" xfId="41172" xr:uid="{1D12D08B-0135-4259-AD14-38676EC18972}"/>
    <cellStyle name="Comma 31 3 2 4 2 6" xfId="55688" xr:uid="{E8E1087E-3EDB-4472-B96D-DB6325E677AE}"/>
    <cellStyle name="Comma 31 3 2 4 2 7" xfId="41168" xr:uid="{BD6C6667-098C-4E83-9CA5-B8CF30576CBA}"/>
    <cellStyle name="Comma 31 3 2 4 2 8" xfId="19036" xr:uid="{491C38B1-93EF-4614-9005-46912AA9868E}"/>
    <cellStyle name="Comma 31 3 2 4 3" xfId="19041" xr:uid="{592B2F6B-1EA9-45E7-AA55-FE1664D14DE4}"/>
    <cellStyle name="Comma 31 3 2 4 3 2" xfId="41173" xr:uid="{3A0C803B-540A-43A0-A107-FE14FA92F108}"/>
    <cellStyle name="Comma 31 3 2 4 4" xfId="19042" xr:uid="{83A6110A-215F-4788-8F59-FD89650CBC73}"/>
    <cellStyle name="Comma 31 3 2 4 4 2" xfId="41174" xr:uid="{47D22CF7-84FE-4C94-BBEA-A348F0B781BC}"/>
    <cellStyle name="Comma 31 3 2 4 5" xfId="19043" xr:uid="{F58240C1-1EAE-4804-A0A5-CA020AC2DA8A}"/>
    <cellStyle name="Comma 31 3 2 4 5 2" xfId="41175" xr:uid="{2476B37D-333C-402A-8C77-1F40A127D5FB}"/>
    <cellStyle name="Comma 31 3 2 4 6" xfId="19044" xr:uid="{71955CA9-D187-4C94-8D9F-DCFDC635CB34}"/>
    <cellStyle name="Comma 31 3 2 4 6 2" xfId="41176" xr:uid="{9AB786D7-BB56-47CA-924B-D6D928A140FC}"/>
    <cellStyle name="Comma 31 3 2 4 7" xfId="53750" xr:uid="{E1596EA0-91DB-443E-B996-06E1D68C3FFE}"/>
    <cellStyle name="Comma 31 3 2 4 8" xfId="41167" xr:uid="{A14AD75F-C827-4AFF-A892-0DC4526E4735}"/>
    <cellStyle name="Comma 31 3 2 4 9" xfId="19035" xr:uid="{1CA967EC-F3E0-4B8A-B852-1C9711397EA1}"/>
    <cellStyle name="Comma 31 3 2 5" xfId="4336" xr:uid="{3B78D148-43ED-4C9B-A3E8-F3F9B25F2CF6}"/>
    <cellStyle name="Comma 31 3 2 5 2" xfId="19046" xr:uid="{22643042-E184-4AB5-8AA5-80D7E6C483B8}"/>
    <cellStyle name="Comma 31 3 2 5 2 2" xfId="41178" xr:uid="{FB48C76B-CBCE-4708-ACA9-32BCBB5F8C80}"/>
    <cellStyle name="Comma 31 3 2 5 3" xfId="19047" xr:uid="{9F6255A8-C906-4F9A-BE90-13C03BE5A556}"/>
    <cellStyle name="Comma 31 3 2 5 3 2" xfId="41179" xr:uid="{41B3C300-42AC-492E-B1EC-52E7F8A2D2F7}"/>
    <cellStyle name="Comma 31 3 2 5 4" xfId="19048" xr:uid="{D12FF498-DEF2-4AEC-99BF-5FFF2C2878CF}"/>
    <cellStyle name="Comma 31 3 2 5 4 2" xfId="41180" xr:uid="{D3953818-D52E-40DA-9789-43A0E8E5F647}"/>
    <cellStyle name="Comma 31 3 2 5 5" xfId="19049" xr:uid="{21DA5D25-99FD-4495-BB96-CB0BE471A80A}"/>
    <cellStyle name="Comma 31 3 2 5 5 2" xfId="41181" xr:uid="{87EC2337-DCEF-4DEA-860A-296FA1404BD1}"/>
    <cellStyle name="Comma 31 3 2 5 6" xfId="54423" xr:uid="{A8372318-8E8E-4E8C-96D1-7D5DFE7E2106}"/>
    <cellStyle name="Comma 31 3 2 5 7" xfId="41177" xr:uid="{EBBD7D33-73CC-427B-ACE6-4AB6BC6579D6}"/>
    <cellStyle name="Comma 31 3 2 5 8" xfId="19045" xr:uid="{FD04C04E-D837-403C-AC00-DC6E0435B543}"/>
    <cellStyle name="Comma 31 3 2 6" xfId="2150" xr:uid="{C4FA0FF1-700C-48E8-82C5-8EB382A238A5}"/>
    <cellStyle name="Comma 31 3 2 6 2" xfId="19051" xr:uid="{B92BA800-425C-44C7-8EDF-368351C05724}"/>
    <cellStyle name="Comma 31 3 2 6 2 2" xfId="41183" xr:uid="{4EE7A51A-B52A-46FC-AB29-5518667AEBDF}"/>
    <cellStyle name="Comma 31 3 2 6 3" xfId="19052" xr:uid="{329C5916-EF07-469D-8408-9D94A45F5062}"/>
    <cellStyle name="Comma 31 3 2 6 3 2" xfId="41184" xr:uid="{137C89C2-5BA8-4835-8951-BE9CC3F78A8E}"/>
    <cellStyle name="Comma 31 3 2 6 4" xfId="19053" xr:uid="{244F60C0-7C62-4F49-B10E-E35205A9D845}"/>
    <cellStyle name="Comma 31 3 2 6 4 2" xfId="41185" xr:uid="{C0936589-BFCD-401B-8D18-763FB436CEC9}"/>
    <cellStyle name="Comma 31 3 2 6 5" xfId="52239" xr:uid="{80F032E8-DD54-4851-B3E3-A09F2C7B6BA4}"/>
    <cellStyle name="Comma 31 3 2 6 6" xfId="41182" xr:uid="{18B9E7B5-2A19-45F2-B292-3FEA9B26F37E}"/>
    <cellStyle name="Comma 31 3 2 6 7" xfId="19050" xr:uid="{0650314C-8EF4-49FE-BFA3-32C6EC5BCE01}"/>
    <cellStyle name="Comma 31 3 2 7" xfId="19054" xr:uid="{6B5A880F-DDDB-4A4C-9FAE-3579129B087F}"/>
    <cellStyle name="Comma 31 3 2 7 2" xfId="41186" xr:uid="{6491DB9F-84D6-4CF1-AA04-1A2613DEA438}"/>
    <cellStyle name="Comma 31 3 2 8" xfId="19055" xr:uid="{95893E3A-FBBD-460F-AF61-C583BDB0B726}"/>
    <cellStyle name="Comma 31 3 2 8 2" xfId="41187" xr:uid="{A8E9FF41-8348-4258-B82E-7316D795FC1A}"/>
    <cellStyle name="Comma 31 3 2 9" xfId="50719" xr:uid="{E7FC3EC8-365A-4D19-83CC-C1C764011A84}"/>
    <cellStyle name="Comma 31 3 3" xfId="882" xr:uid="{0D4D3503-16E3-4AAE-98E0-2C2581806A86}"/>
    <cellStyle name="Comma 31 3 3 2" xfId="4585" xr:uid="{4C38A0F5-5EB7-463E-8DEA-658F44AF0BC1}"/>
    <cellStyle name="Comma 31 3 3 2 2" xfId="19058" xr:uid="{A4D8999C-4832-4D00-AABA-599CC1552F1C}"/>
    <cellStyle name="Comma 31 3 3 2 2 2" xfId="41190" xr:uid="{CBCABE38-D877-43BC-ACFA-AF2F6799B36C}"/>
    <cellStyle name="Comma 31 3 3 2 3" xfId="19059" xr:uid="{916CB6EB-329D-42BE-B3BA-62F2D3B100B6}"/>
    <cellStyle name="Comma 31 3 3 2 3 2" xfId="41191" xr:uid="{F021AD3B-E874-4EF3-AA75-0989DFD5E11A}"/>
    <cellStyle name="Comma 31 3 3 2 4" xfId="19060" xr:uid="{7DE1E470-4ACD-4B3A-8D4B-608C28271729}"/>
    <cellStyle name="Comma 31 3 3 2 4 2" xfId="41192" xr:uid="{EC244991-0FA6-4FC6-B117-364E6C5E83A3}"/>
    <cellStyle name="Comma 31 3 3 2 5" xfId="19061" xr:uid="{B83BF951-8EE7-4BE7-9614-EAA57F30F6F8}"/>
    <cellStyle name="Comma 31 3 3 2 5 2" xfId="41193" xr:uid="{6CE8E299-1537-4EAA-8FED-65DCD0FAB64D}"/>
    <cellStyle name="Comma 31 3 3 2 6" xfId="54672" xr:uid="{F25B4018-6816-4E98-964E-3EF67BDBC3D7}"/>
    <cellStyle name="Comma 31 3 3 2 7" xfId="41189" xr:uid="{C179566A-1342-4D47-BA3B-38EA04781183}"/>
    <cellStyle name="Comma 31 3 3 2 8" xfId="19057" xr:uid="{FCE83CD8-1A38-4281-91A1-73F25C7805BB}"/>
    <cellStyle name="Comma 31 3 3 3" xfId="2920" xr:uid="{0F287542-19B0-4A42-8624-C41DD319ABD4}"/>
    <cellStyle name="Comma 31 3 3 3 2" xfId="19063" xr:uid="{AC52A0D3-1751-40AA-A41F-3F77E848B56B}"/>
    <cellStyle name="Comma 31 3 3 3 2 2" xfId="41195" xr:uid="{B6A973F3-8BE3-4DAF-A39B-ACB7DAEF4A65}"/>
    <cellStyle name="Comma 31 3 3 3 3" xfId="19064" xr:uid="{D8EF256A-FD53-4210-ACC3-7F4CE134F911}"/>
    <cellStyle name="Comma 31 3 3 3 3 2" xfId="41196" xr:uid="{16266989-B7C0-4361-92AD-32E3A68A56CF}"/>
    <cellStyle name="Comma 31 3 3 3 4" xfId="19065" xr:uid="{2C268F38-F6DE-4A0D-BD6D-8866491CC801}"/>
    <cellStyle name="Comma 31 3 3 3 4 2" xfId="41197" xr:uid="{9A17FC2F-32A0-4EB9-BE75-507A86852FD9}"/>
    <cellStyle name="Comma 31 3 3 3 5" xfId="53007" xr:uid="{5CB2544B-813B-4211-990F-B1CA505F13FC}"/>
    <cellStyle name="Comma 31 3 3 3 6" xfId="41194" xr:uid="{E8507FA5-5A8D-46E8-A520-E3ED4208BAC5}"/>
    <cellStyle name="Comma 31 3 3 3 7" xfId="19062" xr:uid="{875AFF48-8838-4622-B53C-F1D5EBB8CEB4}"/>
    <cellStyle name="Comma 31 3 3 4" xfId="19066" xr:uid="{4B41D100-EE11-46AD-B29D-BA9B094AE796}"/>
    <cellStyle name="Comma 31 3 3 4 2" xfId="41198" xr:uid="{4D0F5318-88C9-4FE2-885B-95EC7AC0ED34}"/>
    <cellStyle name="Comma 31 3 3 5" xfId="19067" xr:uid="{46EB4BA0-4978-4E44-90A9-0637C8EC72F7}"/>
    <cellStyle name="Comma 31 3 3 5 2" xfId="41199" xr:uid="{94B4E617-A350-4B1B-871D-BA71AFD8AE45}"/>
    <cellStyle name="Comma 31 3 3 6" xfId="50974" xr:uid="{8A15BAEF-E404-466A-BF7E-C6E0F8E38833}"/>
    <cellStyle name="Comma 31 3 3 7" xfId="41188" xr:uid="{85FBF957-3ACA-431E-AFFD-D057946A18B3}"/>
    <cellStyle name="Comma 31 3 3 8" xfId="19056" xr:uid="{4E64CA52-F25F-4A09-A01E-2BD7F3A7910F}"/>
    <cellStyle name="Comma 31 3 4" xfId="1377" xr:uid="{0C74E6E7-C721-4E1B-9144-9E6E6906AD46}"/>
    <cellStyle name="Comma 31 3 4 2" xfId="5050" xr:uid="{10CD2711-F661-4A6C-9A46-B18614966533}"/>
    <cellStyle name="Comma 31 3 4 2 2" xfId="19070" xr:uid="{FC15E979-A1B1-49B9-9D7C-548F58309862}"/>
    <cellStyle name="Comma 31 3 4 2 2 2" xfId="41202" xr:uid="{D3BE044B-A495-41C1-BD5D-F835E53500B0}"/>
    <cellStyle name="Comma 31 3 4 2 3" xfId="19071" xr:uid="{447FA96B-049F-4721-AF86-CD3AFF8AE7BA}"/>
    <cellStyle name="Comma 31 3 4 2 3 2" xfId="41203" xr:uid="{80DF8623-CAF9-438D-871C-0288CBF956F5}"/>
    <cellStyle name="Comma 31 3 4 2 4" xfId="19072" xr:uid="{434696D6-8C4D-4CEC-B990-F52407A6ABC5}"/>
    <cellStyle name="Comma 31 3 4 2 4 2" xfId="41204" xr:uid="{AEB06BD2-83C1-47C9-9E93-72DDEE2D4943}"/>
    <cellStyle name="Comma 31 3 4 2 5" xfId="19073" xr:uid="{E0F66A5F-6565-4A08-BA36-7D391ED42791}"/>
    <cellStyle name="Comma 31 3 4 2 5 2" xfId="41205" xr:uid="{41994046-2DFE-43F9-B72D-43EB9B639A40}"/>
    <cellStyle name="Comma 31 3 4 2 6" xfId="55137" xr:uid="{F0764331-8A74-4B3E-8634-0FE98392632C}"/>
    <cellStyle name="Comma 31 3 4 2 7" xfId="41201" xr:uid="{EBEA8639-7722-4614-990B-8F9095D33526}"/>
    <cellStyle name="Comma 31 3 4 2 8" xfId="19069" xr:uid="{29F20588-EBA7-4ADC-B3AD-CD38BAD8814D}"/>
    <cellStyle name="Comma 31 3 4 3" xfId="2423" xr:uid="{2737CFDF-12D2-4B52-8C37-17FD933DEAE1}"/>
    <cellStyle name="Comma 31 3 4 3 2" xfId="19075" xr:uid="{44EC30A4-A0F0-421B-ABEC-99565D465A4F}"/>
    <cellStyle name="Comma 31 3 4 3 2 2" xfId="41207" xr:uid="{9B2492B0-4E42-41FF-B44B-4410F4DC7173}"/>
    <cellStyle name="Comma 31 3 4 3 3" xfId="19076" xr:uid="{9FFFA897-4DEE-4C3D-A2BF-2CFC9ED73B3E}"/>
    <cellStyle name="Comma 31 3 4 3 3 2" xfId="41208" xr:uid="{9C79934E-8E3A-4F1A-98B4-588E77C6A428}"/>
    <cellStyle name="Comma 31 3 4 3 4" xfId="19077" xr:uid="{1E1D4BD8-5ACE-4E5D-A374-4A9DD9260637}"/>
    <cellStyle name="Comma 31 3 4 3 4 2" xfId="41209" xr:uid="{8179364C-4776-41D7-BF3D-7C9413CFA2D6}"/>
    <cellStyle name="Comma 31 3 4 3 5" xfId="52511" xr:uid="{463133CF-53F0-4F64-ADEB-138CA2A635C6}"/>
    <cellStyle name="Comma 31 3 4 3 6" xfId="41206" xr:uid="{6462E111-99C1-400F-B433-FC948A15D4BD}"/>
    <cellStyle name="Comma 31 3 4 3 7" xfId="19074" xr:uid="{17EE7A9B-DB3C-4BB8-8A09-86B738D18ED3}"/>
    <cellStyle name="Comma 31 3 4 4" xfId="19078" xr:uid="{01E8C2AC-B061-4D31-A224-0997087E15F1}"/>
    <cellStyle name="Comma 31 3 4 4 2" xfId="41210" xr:uid="{D9E88130-B9B5-40BF-A461-75004F7258C0}"/>
    <cellStyle name="Comma 31 3 4 5" xfId="19079" xr:uid="{F49BB25F-7628-4305-AF7A-881DEE27AAB3}"/>
    <cellStyle name="Comma 31 3 4 5 2" xfId="41211" xr:uid="{3F389BBE-F417-4518-92C4-09155DF8262D}"/>
    <cellStyle name="Comma 31 3 4 6" xfId="51469" xr:uid="{4DE6A91F-8DFA-4870-B453-AD399DD4C677}"/>
    <cellStyle name="Comma 31 3 4 7" xfId="41200" xr:uid="{8C94A153-4E26-453A-B992-953D08C694B8}"/>
    <cellStyle name="Comma 31 3 4 8" xfId="19068" xr:uid="{EACDC74B-C7C9-4A6D-BF16-ED2E5CFFD705}"/>
    <cellStyle name="Comma 31 3 5" xfId="3414" xr:uid="{AEED1D68-9264-43B7-8B47-5DCF227511DF}"/>
    <cellStyle name="Comma 31 3 5 2" xfId="5417" xr:uid="{B5A5BAC5-A556-490B-8BEC-C2A4E3101A59}"/>
    <cellStyle name="Comma 31 3 5 2 2" xfId="19082" xr:uid="{75335769-7DD3-4A63-ABFB-0E334C32F8A7}"/>
    <cellStyle name="Comma 31 3 5 2 2 2" xfId="41214" xr:uid="{D9763218-4747-4CBB-9CD4-EA9B3B95D55B}"/>
    <cellStyle name="Comma 31 3 5 2 3" xfId="19083" xr:uid="{816BEE60-3B7F-4BBA-B5D6-FA96D826945C}"/>
    <cellStyle name="Comma 31 3 5 2 3 2" xfId="41215" xr:uid="{B95775FC-8F6B-4C00-9394-1B51665A41B7}"/>
    <cellStyle name="Comma 31 3 5 2 4" xfId="19084" xr:uid="{1DBC1F55-6996-447A-A0A2-6E86ADE0932C}"/>
    <cellStyle name="Comma 31 3 5 2 4 2" xfId="41216" xr:uid="{36A0C817-BF5A-49B7-ABBD-4DA1B79495F0}"/>
    <cellStyle name="Comma 31 3 5 2 5" xfId="19085" xr:uid="{042CE806-53FD-4978-81DE-7761E6414885}"/>
    <cellStyle name="Comma 31 3 5 2 5 2" xfId="41217" xr:uid="{A5053E7A-BC7D-4EB7-93E5-92E7CBC5CDFF}"/>
    <cellStyle name="Comma 31 3 5 2 6" xfId="55504" xr:uid="{4BF013FA-F7B5-4B80-A7F5-244143C0691C}"/>
    <cellStyle name="Comma 31 3 5 2 7" xfId="41213" xr:uid="{C732701B-B5CB-4DF6-BD42-A8574B56021B}"/>
    <cellStyle name="Comma 31 3 5 2 8" xfId="19081" xr:uid="{A1FFD666-072C-49EE-A40E-3542FC57B300}"/>
    <cellStyle name="Comma 31 3 5 3" xfId="19086" xr:uid="{9B85599B-A380-47DB-A427-09176843599E}"/>
    <cellStyle name="Comma 31 3 5 3 2" xfId="41218" xr:uid="{B8590345-CFF7-4D0A-A95A-C9A29C888619}"/>
    <cellStyle name="Comma 31 3 5 4" xfId="19087" xr:uid="{0BD05C13-88BC-43C6-9620-D65FAA3A4C3E}"/>
    <cellStyle name="Comma 31 3 5 4 2" xfId="41219" xr:uid="{AAA161D9-090B-45C3-B6C4-E6FA859BE19E}"/>
    <cellStyle name="Comma 31 3 5 5" xfId="19088" xr:uid="{D508125A-E68B-4378-A006-62A9187FDB7F}"/>
    <cellStyle name="Comma 31 3 5 5 2" xfId="41220" xr:uid="{A2904A5C-3239-487E-9CD1-B154AF180905}"/>
    <cellStyle name="Comma 31 3 5 6" xfId="19089" xr:uid="{C2073A5E-0072-4271-AE5B-556D4C777E2D}"/>
    <cellStyle name="Comma 31 3 5 6 2" xfId="41221" xr:uid="{F66ABEE5-1683-4E6D-872D-831211F2A010}"/>
    <cellStyle name="Comma 31 3 5 7" xfId="53501" xr:uid="{99168880-9398-4B35-B1CB-2B2829F9839C}"/>
    <cellStyle name="Comma 31 3 5 8" xfId="41212" xr:uid="{636F0A1A-88BC-49C9-8619-EC827C30F9D4}"/>
    <cellStyle name="Comma 31 3 5 9" xfId="19080" xr:uid="{D4CC9694-0DD9-43DF-83AB-4B5223A149DB}"/>
    <cellStyle name="Comma 31 3 6" xfId="4055" xr:uid="{C7687D3B-A81E-42A5-B61E-000423FDC2CD}"/>
    <cellStyle name="Comma 31 3 6 2" xfId="19091" xr:uid="{FE096A7E-7508-476D-A366-70619AE64A16}"/>
    <cellStyle name="Comma 31 3 6 2 2" xfId="41223" xr:uid="{92F824FD-056D-4478-8AF9-74B537B54DE1}"/>
    <cellStyle name="Comma 31 3 6 3" xfId="19092" xr:uid="{BB61BFFB-BF59-47D0-BE39-C69FBE4D72A1}"/>
    <cellStyle name="Comma 31 3 6 3 2" xfId="41224" xr:uid="{08311E6D-72A7-4C7B-9685-1A8DE0C2DFC8}"/>
    <cellStyle name="Comma 31 3 6 4" xfId="19093" xr:uid="{FF0FD338-A66F-4A9F-8C7D-235077474D6A}"/>
    <cellStyle name="Comma 31 3 6 4 2" xfId="41225" xr:uid="{71497A68-2FC7-4855-8325-4A44A1B67461}"/>
    <cellStyle name="Comma 31 3 6 5" xfId="19094" xr:uid="{B056E20C-6202-448D-8B92-A89ED2112600}"/>
    <cellStyle name="Comma 31 3 6 5 2" xfId="41226" xr:uid="{20562B26-28E9-4ED6-8781-CB255AD06AB1}"/>
    <cellStyle name="Comma 31 3 6 6" xfId="54142" xr:uid="{F2C91BBC-E612-4690-A85C-725833DC4D84}"/>
    <cellStyle name="Comma 31 3 6 7" xfId="41222" xr:uid="{305A2801-9AC6-4CA0-8B34-A4DDA31AA5E5}"/>
    <cellStyle name="Comma 31 3 6 8" xfId="19090" xr:uid="{96E41783-6B9A-4911-B3F9-9C31D35466C4}"/>
    <cellStyle name="Comma 31 3 7" xfId="1903" xr:uid="{2EEF604B-0373-43FE-9F96-34E180B486AD}"/>
    <cellStyle name="Comma 31 3 7 2" xfId="19096" xr:uid="{F4127590-BB99-49A4-9E70-26D83043490A}"/>
    <cellStyle name="Comma 31 3 7 2 2" xfId="41228" xr:uid="{A9014F5E-5BD9-4B49-B16C-D36EEFD0C601}"/>
    <cellStyle name="Comma 31 3 7 3" xfId="19097" xr:uid="{F2CA6661-0EE9-49AE-B034-8094F064D102}"/>
    <cellStyle name="Comma 31 3 7 3 2" xfId="41229" xr:uid="{08DFA487-3F74-4283-98EA-55E1B441D657}"/>
    <cellStyle name="Comma 31 3 7 4" xfId="19098" xr:uid="{064CF745-6809-4BA1-97D0-3BA75EEA6D0C}"/>
    <cellStyle name="Comma 31 3 7 4 2" xfId="41230" xr:uid="{3AC1CD6C-AA0A-41BF-A93B-7C1DB8486AB9}"/>
    <cellStyle name="Comma 31 3 7 5" xfId="51992" xr:uid="{B15CEA99-482A-4555-8B5C-CA1C54E2D027}"/>
    <cellStyle name="Comma 31 3 7 6" xfId="41227" xr:uid="{B80AC0BA-0513-438B-AF7A-2A6048F9459D}"/>
    <cellStyle name="Comma 31 3 7 7" xfId="19095" xr:uid="{59023C81-8632-4F0C-B48F-AE05F58FFBBA}"/>
    <cellStyle name="Comma 31 3 8" xfId="19099" xr:uid="{BC5A5C9B-F9AB-42D6-8BFE-2CD2375A3EA6}"/>
    <cellStyle name="Comma 31 3 8 2" xfId="41231" xr:uid="{F0F96718-E482-4BAD-9C86-DAEA5AB768F3}"/>
    <cellStyle name="Comma 31 3 9" xfId="19100" xr:uid="{2A3F4D67-F929-46A8-873E-E08BCE3FF4B4}"/>
    <cellStyle name="Comma 31 3 9 2" xfId="41232" xr:uid="{3BDF99C9-0126-4D53-9A71-2A044D2D5515}"/>
    <cellStyle name="Comma 31 4" xfId="502" xr:uid="{D686B951-9730-4923-86B8-BEA52B2D9CA1}"/>
    <cellStyle name="Comma 31 4 10" xfId="41233" xr:uid="{334AEBA3-33D1-4640-A6E5-AB4B4DF7D14E}"/>
    <cellStyle name="Comma 31 4 11" xfId="19101" xr:uid="{1B718E09-C1C0-4B3E-912B-5BA1EF08683D}"/>
    <cellStyle name="Comma 31 4 2" xfId="1007" xr:uid="{36611BA0-2C89-4EBD-9C5C-AE19A326B1AA}"/>
    <cellStyle name="Comma 31 4 2 2" xfId="4710" xr:uid="{9AAF7C01-2D49-479E-B02C-BFE54CF6BC73}"/>
    <cellStyle name="Comma 31 4 2 2 2" xfId="19104" xr:uid="{AB81AA0E-B300-4618-B5FE-40E076C4CF16}"/>
    <cellStyle name="Comma 31 4 2 2 2 2" xfId="41236" xr:uid="{57AC89E0-A8EF-43BF-862C-96E5147ACD66}"/>
    <cellStyle name="Comma 31 4 2 2 3" xfId="19105" xr:uid="{6A1B3405-B90B-416C-81F7-A25412475644}"/>
    <cellStyle name="Comma 31 4 2 2 3 2" xfId="41237" xr:uid="{F19BD7E6-FD0A-4F9B-9AC3-F8F1DDB288DC}"/>
    <cellStyle name="Comma 31 4 2 2 4" xfId="19106" xr:uid="{CB7F26B1-2A79-47F1-B2E8-79D71834ACA5}"/>
    <cellStyle name="Comma 31 4 2 2 4 2" xfId="41238" xr:uid="{B8D42067-7084-455B-9258-E6B56697959B}"/>
    <cellStyle name="Comma 31 4 2 2 5" xfId="19107" xr:uid="{A2204F0E-D01B-49D2-9F92-E12485849F15}"/>
    <cellStyle name="Comma 31 4 2 2 5 2" xfId="41239" xr:uid="{56E429B7-2719-4F0C-A58C-5E86F845C362}"/>
    <cellStyle name="Comma 31 4 2 2 6" xfId="54797" xr:uid="{467D9945-CF84-44CD-802C-6ED58B299301}"/>
    <cellStyle name="Comma 31 4 2 2 7" xfId="41235" xr:uid="{0E9454C3-B29D-4996-8D3D-4BB57FD991CE}"/>
    <cellStyle name="Comma 31 4 2 2 8" xfId="19103" xr:uid="{884B3C15-7E8B-4882-80F1-8046932D4BCF}"/>
    <cellStyle name="Comma 31 4 2 3" xfId="3045" xr:uid="{46D197B7-DAD6-4BCD-A1AA-813DB9E09719}"/>
    <cellStyle name="Comma 31 4 2 3 2" xfId="19109" xr:uid="{D65AF055-1F66-48BA-B8B6-C16A510E0394}"/>
    <cellStyle name="Comma 31 4 2 3 2 2" xfId="41241" xr:uid="{F2FA9AE8-CF7B-4EA8-8981-72AEC51652B0}"/>
    <cellStyle name="Comma 31 4 2 3 3" xfId="19110" xr:uid="{04BA72A9-6532-48AC-BD8A-7E89CF18BF2A}"/>
    <cellStyle name="Comma 31 4 2 3 3 2" xfId="41242" xr:uid="{E5DEAE32-551B-4330-BD58-93C2BA0EAE7F}"/>
    <cellStyle name="Comma 31 4 2 3 4" xfId="19111" xr:uid="{74CAA756-3E3A-46A6-B7BE-84ED1C38BD6F}"/>
    <cellStyle name="Comma 31 4 2 3 4 2" xfId="41243" xr:uid="{B3DEE59F-A5CD-4DA9-BB57-AA089C611AF6}"/>
    <cellStyle name="Comma 31 4 2 3 5" xfId="53132" xr:uid="{95867FDF-92D5-4490-8666-1EEEBCBAB392}"/>
    <cellStyle name="Comma 31 4 2 3 6" xfId="41240" xr:uid="{D2031ABB-57FF-4D2B-AFB5-EC37C471F6B4}"/>
    <cellStyle name="Comma 31 4 2 3 7" xfId="19108" xr:uid="{865531E1-B22F-419C-83EA-7F81447326B5}"/>
    <cellStyle name="Comma 31 4 2 4" xfId="19112" xr:uid="{79A5B12F-C632-44A1-8262-13B63CBFA31B}"/>
    <cellStyle name="Comma 31 4 2 4 2" xfId="41244" xr:uid="{DD4909A2-1EA3-48C2-B0DE-EC9E76EE8DFF}"/>
    <cellStyle name="Comma 31 4 2 5" xfId="19113" xr:uid="{97C0EF71-0E63-4630-A218-274949FB9AF3}"/>
    <cellStyle name="Comma 31 4 2 5 2" xfId="41245" xr:uid="{1AD00540-5D67-47FA-A38F-5F46AFD2953D}"/>
    <cellStyle name="Comma 31 4 2 6" xfId="51099" xr:uid="{ABC227E2-4926-4812-9F53-951871E563A3}"/>
    <cellStyle name="Comma 31 4 2 7" xfId="41234" xr:uid="{DA4E6B02-43A0-4687-BB0D-DFB79651738D}"/>
    <cellStyle name="Comma 31 4 2 8" xfId="19102" xr:uid="{3A23C6A5-BAF5-4439-8BCA-D8EA63AECF3E}"/>
    <cellStyle name="Comma 31 4 3" xfId="1501" xr:uid="{C455F155-5461-4BBE-ABAA-86E0B1ACC4FA}"/>
    <cellStyle name="Comma 31 4 3 2" xfId="5141" xr:uid="{C8147DD9-8C4D-4572-A85B-598605EFFBB8}"/>
    <cellStyle name="Comma 31 4 3 2 2" xfId="19116" xr:uid="{1C3674CF-F14A-4BB1-8C04-6AA2A0283CAF}"/>
    <cellStyle name="Comma 31 4 3 2 2 2" xfId="41248" xr:uid="{036DFFBC-F5A9-4EFA-B913-54763FB45FD3}"/>
    <cellStyle name="Comma 31 4 3 2 3" xfId="19117" xr:uid="{60870321-1828-460D-BA45-AEC55033A4DC}"/>
    <cellStyle name="Comma 31 4 3 2 3 2" xfId="41249" xr:uid="{02B2E026-EDB0-49F3-A7E9-5FBB7432F280}"/>
    <cellStyle name="Comma 31 4 3 2 4" xfId="19118" xr:uid="{5AF3383D-DA94-4110-91F2-8483571EBD93}"/>
    <cellStyle name="Comma 31 4 3 2 4 2" xfId="41250" xr:uid="{349E3ECD-7E70-41CB-9E5B-65355361B8E9}"/>
    <cellStyle name="Comma 31 4 3 2 5" xfId="19119" xr:uid="{30DF7B3A-AEB1-4895-B757-EA8332CB5499}"/>
    <cellStyle name="Comma 31 4 3 2 5 2" xfId="41251" xr:uid="{F561069C-7664-40DE-B1CB-1CFDE589D6AB}"/>
    <cellStyle name="Comma 31 4 3 2 6" xfId="55228" xr:uid="{7491ACBD-457A-4323-97AC-8DD18DF2F130}"/>
    <cellStyle name="Comma 31 4 3 2 7" xfId="41247" xr:uid="{5E4FC1F9-23C3-45BA-B98B-9F8F4A44CE6F}"/>
    <cellStyle name="Comma 31 4 3 2 8" xfId="19115" xr:uid="{881CE0E1-98D3-4386-A7BD-9A05CD3BA73B}"/>
    <cellStyle name="Comma 31 4 3 3" xfId="2548" xr:uid="{413C9B5E-24AB-41AE-99F1-0F2EED76C015}"/>
    <cellStyle name="Comma 31 4 3 3 2" xfId="19121" xr:uid="{CB9DD2B8-4907-411D-84EA-2E5724273746}"/>
    <cellStyle name="Comma 31 4 3 3 2 2" xfId="41253" xr:uid="{37AD3F94-9C54-404E-A22A-E66C1D25A7FA}"/>
    <cellStyle name="Comma 31 4 3 3 3" xfId="19122" xr:uid="{748AFF26-90B7-42D3-9ED5-D665FF72644F}"/>
    <cellStyle name="Comma 31 4 3 3 3 2" xfId="41254" xr:uid="{E32F5F10-B70B-4832-A0FC-6325A2E071DB}"/>
    <cellStyle name="Comma 31 4 3 3 4" xfId="19123" xr:uid="{19107492-3812-4DA8-8F56-FF1AE175B753}"/>
    <cellStyle name="Comma 31 4 3 3 4 2" xfId="41255" xr:uid="{544C65E5-5E7C-434F-AAE9-AF5B4FD355D1}"/>
    <cellStyle name="Comma 31 4 3 3 5" xfId="52636" xr:uid="{BEE560C4-121E-4B2E-B3F7-44C7954ECB74}"/>
    <cellStyle name="Comma 31 4 3 3 6" xfId="41252" xr:uid="{5816E924-AC22-4702-8E7C-8C9FFA58630B}"/>
    <cellStyle name="Comma 31 4 3 3 7" xfId="19120" xr:uid="{652072D9-1C42-43ED-BE88-2043FF5BC3AC}"/>
    <cellStyle name="Comma 31 4 3 4" xfId="19124" xr:uid="{255DCCCA-E413-46A6-8B15-CA518BC086F4}"/>
    <cellStyle name="Comma 31 4 3 4 2" xfId="41256" xr:uid="{D46883D4-684C-4CA0-923F-07178C401921}"/>
    <cellStyle name="Comma 31 4 3 5" xfId="19125" xr:uid="{2125A737-06F8-45CA-AB6B-ACCA16FEF54B}"/>
    <cellStyle name="Comma 31 4 3 5 2" xfId="41257" xr:uid="{4A37FF92-5846-4AD8-962F-739D2369E96E}"/>
    <cellStyle name="Comma 31 4 3 6" xfId="51593" xr:uid="{3793ACEE-E111-43D8-921E-2F5E01780D40}"/>
    <cellStyle name="Comma 31 4 3 7" xfId="41246" xr:uid="{1FBF88B5-259B-47E2-BA53-FAB8B6EFC770}"/>
    <cellStyle name="Comma 31 4 3 8" xfId="19114" xr:uid="{BB317A9F-8863-4822-933D-3334A6F2233B}"/>
    <cellStyle name="Comma 31 4 4" xfId="3540" xr:uid="{725D2640-AA02-4C90-9BD5-EEC8B37E9D80}"/>
    <cellStyle name="Comma 31 4 4 2" xfId="5509" xr:uid="{0B362BE0-2492-44C2-AF9F-9B48B088CFC1}"/>
    <cellStyle name="Comma 31 4 4 2 2" xfId="19128" xr:uid="{C1D2D2F8-F619-4384-8363-6E087A009A8A}"/>
    <cellStyle name="Comma 31 4 4 2 2 2" xfId="41260" xr:uid="{10E4547B-98FC-48C8-906E-9A414D3B8C78}"/>
    <cellStyle name="Comma 31 4 4 2 3" xfId="19129" xr:uid="{B96ADF82-3B94-4888-81BF-725A177973D8}"/>
    <cellStyle name="Comma 31 4 4 2 3 2" xfId="41261" xr:uid="{8DA24F5B-4337-46D5-AC2A-940E4E9F4C83}"/>
    <cellStyle name="Comma 31 4 4 2 4" xfId="19130" xr:uid="{A17A150C-5C5E-47BF-9AF4-B0DF4533B52B}"/>
    <cellStyle name="Comma 31 4 4 2 4 2" xfId="41262" xr:uid="{2B16DA2E-7E67-442C-88C8-D338D2E1A36C}"/>
    <cellStyle name="Comma 31 4 4 2 5" xfId="19131" xr:uid="{138333B8-AF0E-4B42-AF80-3048E5760794}"/>
    <cellStyle name="Comma 31 4 4 2 5 2" xfId="41263" xr:uid="{CBF20CB5-D487-469A-9FDA-1609F2AA7B48}"/>
    <cellStyle name="Comma 31 4 4 2 6" xfId="55596" xr:uid="{FD29EFD8-1A11-43C1-8075-3B2CA3D84C7A}"/>
    <cellStyle name="Comma 31 4 4 2 7" xfId="41259" xr:uid="{EC181AE4-E3CE-4407-B9B3-3E4D9DB99F46}"/>
    <cellStyle name="Comma 31 4 4 2 8" xfId="19127" xr:uid="{2F9AEF13-162C-4AB5-95BE-27FF83030F23}"/>
    <cellStyle name="Comma 31 4 4 3" xfId="19132" xr:uid="{A36C138B-2D7B-42E7-B464-2DFD4D9C8383}"/>
    <cellStyle name="Comma 31 4 4 3 2" xfId="41264" xr:uid="{13D0978B-A64D-4FD5-8C4C-4DA0350594E0}"/>
    <cellStyle name="Comma 31 4 4 4" xfId="19133" xr:uid="{94D34818-21E9-4A66-A5FA-70AC1677FBB3}"/>
    <cellStyle name="Comma 31 4 4 4 2" xfId="41265" xr:uid="{30E86404-43C8-4B0B-80D1-0CD4FF859F6E}"/>
    <cellStyle name="Comma 31 4 4 5" xfId="19134" xr:uid="{71693CC5-9BE8-4F9F-9B14-ABA3F27E91D0}"/>
    <cellStyle name="Comma 31 4 4 5 2" xfId="41266" xr:uid="{210A5781-9B23-4A3A-8E48-85F0C705C347}"/>
    <cellStyle name="Comma 31 4 4 6" xfId="19135" xr:uid="{0786322C-35B5-49E2-898A-2A7137F35780}"/>
    <cellStyle name="Comma 31 4 4 6 2" xfId="41267" xr:uid="{C22181CC-BEC1-4766-91B4-097277001576}"/>
    <cellStyle name="Comma 31 4 4 7" xfId="53627" xr:uid="{6C526110-62FD-45F1-B60B-CE2D28F2D5C2}"/>
    <cellStyle name="Comma 31 4 4 8" xfId="41258" xr:uid="{0536103F-D6FC-4F83-8BDE-5C2347EC9A58}"/>
    <cellStyle name="Comma 31 4 4 9" xfId="19126" xr:uid="{A846164D-62A6-45B2-833E-9F7C478E24DB}"/>
    <cellStyle name="Comma 31 4 5" xfId="4213" xr:uid="{33AE9C08-7A59-433D-979F-D15B78FA635F}"/>
    <cellStyle name="Comma 31 4 5 2" xfId="19137" xr:uid="{830219C1-AFD7-4D91-97ED-A6814CF90147}"/>
    <cellStyle name="Comma 31 4 5 2 2" xfId="41269" xr:uid="{FD388C22-509E-40B9-874C-6113CF9C297D}"/>
    <cellStyle name="Comma 31 4 5 3" xfId="19138" xr:uid="{195EC3CC-DE3F-4259-A3DE-035BDED5D892}"/>
    <cellStyle name="Comma 31 4 5 3 2" xfId="41270" xr:uid="{7A3123DD-3AF2-4F55-A065-FF0F977709A1}"/>
    <cellStyle name="Comma 31 4 5 4" xfId="19139" xr:uid="{6B769A6D-F7D4-43D3-A3B4-F2E288124A55}"/>
    <cellStyle name="Comma 31 4 5 4 2" xfId="41271" xr:uid="{D640AAAF-0D61-493C-BD52-FCD0728033C0}"/>
    <cellStyle name="Comma 31 4 5 5" xfId="19140" xr:uid="{FC3B95D4-85D1-4777-BDB4-4A76E31DA9F8}"/>
    <cellStyle name="Comma 31 4 5 5 2" xfId="41272" xr:uid="{F6F211A6-A713-4EC3-873F-BAF1F758D0F7}"/>
    <cellStyle name="Comma 31 4 5 6" xfId="54300" xr:uid="{140E626A-4C9C-410C-84DF-1F53E54BBCFD}"/>
    <cellStyle name="Comma 31 4 5 7" xfId="41268" xr:uid="{C86FE2EF-EFFF-45A4-9146-5AE7D17D6B9B}"/>
    <cellStyle name="Comma 31 4 5 8" xfId="19136" xr:uid="{C827F04A-6616-420E-94C8-036EB1D6DDDE}"/>
    <cellStyle name="Comma 31 4 6" xfId="2027" xr:uid="{D5A9A659-F375-49BE-B447-39B8764BCE7A}"/>
    <cellStyle name="Comma 31 4 6 2" xfId="19142" xr:uid="{CB0033D7-7056-44D8-9970-A47E834E4854}"/>
    <cellStyle name="Comma 31 4 6 2 2" xfId="41274" xr:uid="{4E2918F9-541B-4B0A-958A-3C22DC7EDA6A}"/>
    <cellStyle name="Comma 31 4 6 3" xfId="19143" xr:uid="{BF577215-BB4F-4DDF-98C5-6C43919FD392}"/>
    <cellStyle name="Comma 31 4 6 3 2" xfId="41275" xr:uid="{1336CB29-3DF4-4FCA-B5B7-BEC0ED48583D}"/>
    <cellStyle name="Comma 31 4 6 4" xfId="19144" xr:uid="{231CC865-DEE4-42E6-82C6-41588C8E3AA6}"/>
    <cellStyle name="Comma 31 4 6 4 2" xfId="41276" xr:uid="{14DB28E7-A86D-4079-AB42-135F73F21482}"/>
    <cellStyle name="Comma 31 4 6 5" xfId="52116" xr:uid="{64CA08D6-9D0D-41EA-A969-CD1673C19CBD}"/>
    <cellStyle name="Comma 31 4 6 6" xfId="41273" xr:uid="{2294F96C-50ED-484D-BAF8-05F1B3A2CEDC}"/>
    <cellStyle name="Comma 31 4 6 7" xfId="19141" xr:uid="{16328881-A6EA-4C9C-A308-D5C9FE039956}"/>
    <cellStyle name="Comma 31 4 7" xfId="19145" xr:uid="{3349C062-ED33-451F-88D3-89B560908E47}"/>
    <cellStyle name="Comma 31 4 7 2" xfId="41277" xr:uid="{E8702E47-5BB1-4C22-8BDB-8879F84664A4}"/>
    <cellStyle name="Comma 31 4 8" xfId="19146" xr:uid="{21DA06BE-D5FF-491E-9B44-D6027F3499F8}"/>
    <cellStyle name="Comma 31 4 8 2" xfId="41278" xr:uid="{3AB56EA1-E498-4537-977F-846528121E1D}"/>
    <cellStyle name="Comma 31 4 9" xfId="50596" xr:uid="{8C78CE09-23BA-4F87-AEE8-D3E73358A6F9}"/>
    <cellStyle name="Comma 31 5" xfId="759" xr:uid="{0D365F02-25F2-4E35-9A08-6671002F479A}"/>
    <cellStyle name="Comma 31 5 2" xfId="4462" xr:uid="{C269ED16-DBBE-496A-9859-05051ED5DFBC}"/>
    <cellStyle name="Comma 31 5 2 2" xfId="19149" xr:uid="{07C1287F-343D-4DFC-9B8C-8FFDF9A65FAA}"/>
    <cellStyle name="Comma 31 5 2 2 2" xfId="41281" xr:uid="{1C97FB6C-F32B-4C19-AC06-DAD354CA49FC}"/>
    <cellStyle name="Comma 31 5 2 3" xfId="19150" xr:uid="{60CA65B4-AA04-4E10-BAF2-586672A0A884}"/>
    <cellStyle name="Comma 31 5 2 3 2" xfId="41282" xr:uid="{CD307168-EB5A-4FF9-94BE-570965F484E9}"/>
    <cellStyle name="Comma 31 5 2 4" xfId="19151" xr:uid="{20E1BA53-AF16-4CE7-831F-D66C3CFE01F8}"/>
    <cellStyle name="Comma 31 5 2 4 2" xfId="41283" xr:uid="{9236D2CE-CE18-4CE4-A41C-D46716B92183}"/>
    <cellStyle name="Comma 31 5 2 5" xfId="19152" xr:uid="{DA14F7A5-A426-4BC9-BAEF-21C3BA3D92AB}"/>
    <cellStyle name="Comma 31 5 2 5 2" xfId="41284" xr:uid="{22A88033-9E00-46C1-BBD1-0E4A7841B542}"/>
    <cellStyle name="Comma 31 5 2 6" xfId="54549" xr:uid="{B5B127FA-9475-40AE-A0EC-5BAD07CE3729}"/>
    <cellStyle name="Comma 31 5 2 7" xfId="41280" xr:uid="{BDBCF924-4F95-4A40-B3CE-C99A0FB14062}"/>
    <cellStyle name="Comma 31 5 2 8" xfId="19148" xr:uid="{A846A21E-B66E-4308-BC61-30B384118B94}"/>
    <cellStyle name="Comma 31 5 3" xfId="2797" xr:uid="{ED368BD7-1EE6-454B-8195-6D48D275CA53}"/>
    <cellStyle name="Comma 31 5 3 2" xfId="19154" xr:uid="{DE490C5D-204A-4DB3-BAD0-12E27400D4F3}"/>
    <cellStyle name="Comma 31 5 3 2 2" xfId="41286" xr:uid="{BC8D0767-49D6-403C-B62B-CC18B07F59E5}"/>
    <cellStyle name="Comma 31 5 3 3" xfId="19155" xr:uid="{96D5EB25-AD1A-4283-B66E-FF4BB5D3A622}"/>
    <cellStyle name="Comma 31 5 3 3 2" xfId="41287" xr:uid="{3C9E20D3-2DDE-4C81-8900-05BA20D7FFE9}"/>
    <cellStyle name="Comma 31 5 3 4" xfId="19156" xr:uid="{4DCA6C0D-AF4D-4C76-9E66-3EC96E016B72}"/>
    <cellStyle name="Comma 31 5 3 4 2" xfId="41288" xr:uid="{8B697B01-0AAF-421B-A848-82254DC25C7B}"/>
    <cellStyle name="Comma 31 5 3 5" xfId="52884" xr:uid="{55E6089E-D312-48E8-A031-D0ADF1E5D6E1}"/>
    <cellStyle name="Comma 31 5 3 6" xfId="41285" xr:uid="{D8A2ADCA-A1B3-4CC9-A3D7-2D550901724F}"/>
    <cellStyle name="Comma 31 5 3 7" xfId="19153" xr:uid="{19129AD8-DC90-4859-A270-622CE375A4F1}"/>
    <cellStyle name="Comma 31 5 4" xfId="19157" xr:uid="{7457B740-1B3B-4E08-B9EF-6905A9663944}"/>
    <cellStyle name="Comma 31 5 4 2" xfId="41289" xr:uid="{2AD6263B-E8E8-40D7-8299-06061599AA06}"/>
    <cellStyle name="Comma 31 5 5" xfId="19158" xr:uid="{01D339C2-4666-4881-BF89-4225D6295126}"/>
    <cellStyle name="Comma 31 5 5 2" xfId="41290" xr:uid="{6F411E61-151F-4DF5-BE46-3C71EBF7F7D5}"/>
    <cellStyle name="Comma 31 5 6" xfId="50851" xr:uid="{8AC504F6-46EE-44A4-9850-AEA86ABE54FD}"/>
    <cellStyle name="Comma 31 5 7" xfId="41279" xr:uid="{9517A43C-FAE0-4505-9D69-FC661212743E}"/>
    <cellStyle name="Comma 31 5 8" xfId="19147" xr:uid="{8C384D72-F47B-4FBE-B2D5-A85F96EA0442}"/>
    <cellStyle name="Comma 31 6" xfId="1254" xr:uid="{4EE2475D-059B-490D-8B4C-13B681E67B4F}"/>
    <cellStyle name="Comma 31 6 2" xfId="4958" xr:uid="{1635A1CF-B707-4DB6-9419-B2E3F66DA574}"/>
    <cellStyle name="Comma 31 6 2 2" xfId="19161" xr:uid="{4EEE9BEF-CC75-41A9-9BA0-897484EAB19E}"/>
    <cellStyle name="Comma 31 6 2 2 2" xfId="41293" xr:uid="{9423EEA8-DB2D-4254-85AA-1720AC9BCD87}"/>
    <cellStyle name="Comma 31 6 2 3" xfId="19162" xr:uid="{FA813895-3E81-40F8-B443-78E2D2FC243F}"/>
    <cellStyle name="Comma 31 6 2 3 2" xfId="41294" xr:uid="{D3B3A036-0D1B-47DF-92D7-0DBD45ECA7E2}"/>
    <cellStyle name="Comma 31 6 2 4" xfId="19163" xr:uid="{F3BFE92B-BBCF-47E1-966C-B78C60867E32}"/>
    <cellStyle name="Comma 31 6 2 4 2" xfId="41295" xr:uid="{92128265-5F4E-4E58-AE46-8A9E4759AD70}"/>
    <cellStyle name="Comma 31 6 2 5" xfId="19164" xr:uid="{C9A0B749-C5DA-483D-8E37-854B1562EFAC}"/>
    <cellStyle name="Comma 31 6 2 5 2" xfId="41296" xr:uid="{FC9BF406-08F1-4644-8A78-82D3531FCB09}"/>
    <cellStyle name="Comma 31 6 2 6" xfId="55045" xr:uid="{5FDD2969-97CF-4CB2-98D3-B4C3BEDFFBA1}"/>
    <cellStyle name="Comma 31 6 2 7" xfId="41292" xr:uid="{ED9C5113-18B9-4B30-8E66-A5703BF80004}"/>
    <cellStyle name="Comma 31 6 2 8" xfId="19160" xr:uid="{68B17971-EA2F-49A7-B85D-64DD37B93515}"/>
    <cellStyle name="Comma 31 6 3" xfId="2299" xr:uid="{4BD7BD46-A5B7-46F1-816E-61ACFBD6BE27}"/>
    <cellStyle name="Comma 31 6 3 2" xfId="19166" xr:uid="{68F2B214-8516-4ADD-958A-FBAC7864B55F}"/>
    <cellStyle name="Comma 31 6 3 2 2" xfId="41298" xr:uid="{DB54B8FE-5F08-4F17-8D35-0BF5F2F34FF9}"/>
    <cellStyle name="Comma 31 6 3 3" xfId="19167" xr:uid="{D13EE1F7-E248-42A5-BBAE-E74AA5B3BC66}"/>
    <cellStyle name="Comma 31 6 3 3 2" xfId="41299" xr:uid="{745CE1B2-0A91-47CF-8820-9F19153EAB8A}"/>
    <cellStyle name="Comma 31 6 3 4" xfId="19168" xr:uid="{CB5344B0-2F95-480E-8DE6-FE1602B3C18B}"/>
    <cellStyle name="Comma 31 6 3 4 2" xfId="41300" xr:uid="{67382E7A-B5AD-4FB4-9D8A-0E9C9334BD50}"/>
    <cellStyle name="Comma 31 6 3 5" xfId="52387" xr:uid="{B01142DB-29DA-4796-B949-710D166DA8CB}"/>
    <cellStyle name="Comma 31 6 3 6" xfId="41297" xr:uid="{84680479-A199-4FBB-BEF9-5F5FB318D016}"/>
    <cellStyle name="Comma 31 6 3 7" xfId="19165" xr:uid="{64833964-A784-4CB2-8D52-8D9C11F2C2A9}"/>
    <cellStyle name="Comma 31 6 4" xfId="19169" xr:uid="{09E79CC4-72A6-44D4-AB98-D8F4F2108117}"/>
    <cellStyle name="Comma 31 6 4 2" xfId="41301" xr:uid="{0B7685AB-419F-4CDB-AA65-FCCE7B0A5783}"/>
    <cellStyle name="Comma 31 6 5" xfId="19170" xr:uid="{9B9419CE-42E7-4E21-A6F2-E66158569A66}"/>
    <cellStyle name="Comma 31 6 5 2" xfId="41302" xr:uid="{B743FBF8-91FB-46D3-962D-E3813E1E9816}"/>
    <cellStyle name="Comma 31 6 6" xfId="51346" xr:uid="{17C708CC-39AB-4DDF-B71F-B9CF396A6389}"/>
    <cellStyle name="Comma 31 6 7" xfId="41291" xr:uid="{13D5EF52-F11B-4A84-A1FA-371F40C2F2B9}"/>
    <cellStyle name="Comma 31 6 8" xfId="19159" xr:uid="{A2E79D6B-80E6-4827-893F-B7F9BD197B48}"/>
    <cellStyle name="Comma 31 7" xfId="3291" xr:uid="{4CADB0FC-067B-4E98-9CAB-A42F73CA1D96}"/>
    <cellStyle name="Comma 31 7 2" xfId="5325" xr:uid="{EACAF610-9D2F-4479-8DC7-7698FC5B9326}"/>
    <cellStyle name="Comma 31 7 2 2" xfId="19173" xr:uid="{63AB8439-370A-4C9A-A948-0B457B4C0F35}"/>
    <cellStyle name="Comma 31 7 2 2 2" xfId="41305" xr:uid="{DDAA845E-9EDC-45A5-AE5A-205281809016}"/>
    <cellStyle name="Comma 31 7 2 3" xfId="19174" xr:uid="{97C702CD-D2DB-4C7F-A43E-A8BEC1E85B6A}"/>
    <cellStyle name="Comma 31 7 2 3 2" xfId="41306" xr:uid="{752C3436-AB55-4CA9-8F8A-17CAF656A855}"/>
    <cellStyle name="Comma 31 7 2 4" xfId="19175" xr:uid="{2DD39693-A2DA-4CA9-BAD2-5A023A3030D0}"/>
    <cellStyle name="Comma 31 7 2 4 2" xfId="41307" xr:uid="{3FA1CC2E-5182-46DD-89BD-68BD400767A7}"/>
    <cellStyle name="Comma 31 7 2 5" xfId="19176" xr:uid="{F4B7F4AC-4C8F-4E87-B224-F311D4146DDE}"/>
    <cellStyle name="Comma 31 7 2 5 2" xfId="41308" xr:uid="{ADAD387C-0A6F-461C-BE48-7E40BB161E93}"/>
    <cellStyle name="Comma 31 7 2 6" xfId="55412" xr:uid="{2ECDF73B-138C-4B7B-B358-ABA741736654}"/>
    <cellStyle name="Comma 31 7 2 7" xfId="41304" xr:uid="{6892EB92-9172-43B9-974F-AF5C0D55499D}"/>
    <cellStyle name="Comma 31 7 2 8" xfId="19172" xr:uid="{F86DD533-EB25-4ED7-B597-D26F20CBBDED}"/>
    <cellStyle name="Comma 31 7 3" xfId="19177" xr:uid="{5CBA3635-3F71-4BC6-8FE8-0C0EF202C21A}"/>
    <cellStyle name="Comma 31 7 3 2" xfId="41309" xr:uid="{FA654E9F-AD03-4AED-A0E9-3C08A9B31FED}"/>
    <cellStyle name="Comma 31 7 4" xfId="19178" xr:uid="{61B4EF54-FB9C-4A07-B5FF-0DE67EDC4A7F}"/>
    <cellStyle name="Comma 31 7 4 2" xfId="41310" xr:uid="{3143AEFD-B681-4FF6-A382-36C77668172C}"/>
    <cellStyle name="Comma 31 7 5" xfId="19179" xr:uid="{7AFBD6FB-35B1-4C59-8D27-26D3B6369794}"/>
    <cellStyle name="Comma 31 7 5 2" xfId="41311" xr:uid="{1B6EB6F5-9F64-4E4C-9738-CD159FA0E2B8}"/>
    <cellStyle name="Comma 31 7 6" xfId="19180" xr:uid="{3CB52069-B974-4CEC-B905-B210C7546BC9}"/>
    <cellStyle name="Comma 31 7 6 2" xfId="41312" xr:uid="{FAF86DE7-0F87-4C64-92A7-C2AA55058B51}"/>
    <cellStyle name="Comma 31 7 7" xfId="53378" xr:uid="{0960221D-A77C-4925-8DF1-CFD3CF16D855}"/>
    <cellStyle name="Comma 31 7 8" xfId="41303" xr:uid="{92BD80AB-1A90-4BB4-BB40-D0E14E4F09ED}"/>
    <cellStyle name="Comma 31 7 9" xfId="19171" xr:uid="{CD4A4C88-D424-44E2-9905-C979FC03F82A}"/>
    <cellStyle name="Comma 31 8" xfId="3869" xr:uid="{A6BBA0E9-2A78-4AAA-8DB6-F70A834F1C2A}"/>
    <cellStyle name="Comma 31 8 2" xfId="19182" xr:uid="{1C9695B7-1D5B-4F96-9F79-E8C71DF11D8B}"/>
    <cellStyle name="Comma 31 8 2 2" xfId="41314" xr:uid="{FDA876EB-8533-4216-B2C8-965F0AA3D04F}"/>
    <cellStyle name="Comma 31 8 3" xfId="19183" xr:uid="{82657D99-635C-4CB4-8768-9589ECA7D8DE}"/>
    <cellStyle name="Comma 31 8 3 2" xfId="41315" xr:uid="{59FF6F54-0BC7-4343-B65F-CDC450B211A7}"/>
    <cellStyle name="Comma 31 8 4" xfId="19184" xr:uid="{84DBDECD-0406-4F81-8A07-4D179AA1D141}"/>
    <cellStyle name="Comma 31 8 4 2" xfId="41316" xr:uid="{0EF555A7-B503-45F1-BD42-03DFA439C16C}"/>
    <cellStyle name="Comma 31 8 5" xfId="19185" xr:uid="{85EEB7E7-16BC-4808-B1F8-C60D35E6D7A2}"/>
    <cellStyle name="Comma 31 8 5 2" xfId="41317" xr:uid="{760053CC-C63D-4CF9-A70C-6C2F8DD72256}"/>
    <cellStyle name="Comma 31 8 6" xfId="53956" xr:uid="{61BFDB71-05D5-4823-AC82-3F222719284C}"/>
    <cellStyle name="Comma 31 8 7" xfId="41313" xr:uid="{F7E70B91-4FF9-4A91-9B71-AF803B7463D5}"/>
    <cellStyle name="Comma 31 8 8" xfId="19181" xr:uid="{63E07B7F-563D-4605-9AF6-BF24EE3C1B6B}"/>
    <cellStyle name="Comma 31 9" xfId="1779" xr:uid="{E10A5E49-6605-4014-844F-14586B26658D}"/>
    <cellStyle name="Comma 31 9 2" xfId="19187" xr:uid="{D7F1BE31-A48F-40A5-A73A-03BD2F76DCA0}"/>
    <cellStyle name="Comma 31 9 2 2" xfId="41319" xr:uid="{06339216-D691-42D2-8E8A-295252F9D7A8}"/>
    <cellStyle name="Comma 31 9 3" xfId="19188" xr:uid="{A1B98BDC-3301-4552-8ED0-BC00DFC62AA6}"/>
    <cellStyle name="Comma 31 9 3 2" xfId="41320" xr:uid="{FFB94FC6-05B1-4434-89B2-9EF79432AC22}"/>
    <cellStyle name="Comma 31 9 4" xfId="19189" xr:uid="{0C0147FE-AED8-4B1C-B54A-715A2ADA7218}"/>
    <cellStyle name="Comma 31 9 4 2" xfId="41321" xr:uid="{0F6F1523-EE41-4433-A96F-048ED429D986}"/>
    <cellStyle name="Comma 31 9 5" xfId="51868" xr:uid="{A724D819-6615-4B11-B438-B69B955759D8}"/>
    <cellStyle name="Comma 31 9 6" xfId="41318" xr:uid="{172EA7E3-32DC-41B6-AD04-26DCA4380FC4}"/>
    <cellStyle name="Comma 31 9 7" xfId="19186" xr:uid="{F5B42CCD-7593-431D-85A2-6BFD9A12CC47}"/>
    <cellStyle name="Comma 32" xfId="156" xr:uid="{5BF06629-19BF-495F-969F-91699A3F9C79}"/>
    <cellStyle name="Comma 32 10" xfId="19191" xr:uid="{C4BAE0A7-E384-4A52-8059-20ABDB50AEB6}"/>
    <cellStyle name="Comma 32 10 2" xfId="41323" xr:uid="{26EFED94-F1AE-4CBB-8378-6FF6B0DFA5EF}"/>
    <cellStyle name="Comma 32 11" xfId="19192" xr:uid="{1870A806-AA80-4744-B58D-B730E724EAEB}"/>
    <cellStyle name="Comma 32 11 2" xfId="41324" xr:uid="{8664BF11-6E43-4869-9F35-D4345EB76317}"/>
    <cellStyle name="Comma 32 12" xfId="50253" xr:uid="{7610F1CC-63A3-464D-95E1-EEA1D019A2D5}"/>
    <cellStyle name="Comma 32 13" xfId="41322" xr:uid="{95B8209C-BFBB-478A-A852-EDCCFC93E91E}"/>
    <cellStyle name="Comma 32 14" xfId="19190" xr:uid="{6C7CD309-B9C8-4351-B8F8-5059FCDAAA90}"/>
    <cellStyle name="Comma 32 2" xfId="257" xr:uid="{E619D29D-0C7F-406F-9D9F-B2FBF29B36E8}"/>
    <cellStyle name="Comma 32 2 10" xfId="19194" xr:uid="{B30A0E92-F571-4A2F-AE95-9C223274809E}"/>
    <cellStyle name="Comma 32 2 10 2" xfId="41326" xr:uid="{08C67E7B-D7B7-401B-8BBD-216E8EC460BD}"/>
    <cellStyle name="Comma 32 2 11" xfId="50353" xr:uid="{E8F1E8BF-03BF-4445-9691-02D82D15D25E}"/>
    <cellStyle name="Comma 32 2 12" xfId="41325" xr:uid="{B55E8230-9DAF-4800-83E5-41C366D5A7F9}"/>
    <cellStyle name="Comma 32 2 13" xfId="19193" xr:uid="{62EF5FB9-0D29-4FC7-804E-5C18848D08A6}"/>
    <cellStyle name="Comma 32 2 2" xfId="442" xr:uid="{57B4E3D4-71BF-4B4A-95B5-16A272F73C95}"/>
    <cellStyle name="Comma 32 2 2 10" xfId="50538" xr:uid="{37C94B9D-DD27-4A4B-9478-94E8D8DF652D}"/>
    <cellStyle name="Comma 32 2 2 11" xfId="41327" xr:uid="{96196E56-C135-443E-A981-95A6642DB04D}"/>
    <cellStyle name="Comma 32 2 2 12" xfId="19195" xr:uid="{A7FD6B5D-EC1F-4DD8-B074-1959DAA1C6CA}"/>
    <cellStyle name="Comma 32 2 2 2" xfId="696" xr:uid="{87583F4C-3B03-4961-9B46-B085258FC768}"/>
    <cellStyle name="Comma 32 2 2 2 10" xfId="41328" xr:uid="{E855DD78-DC65-4596-8932-3F06B06C1073}"/>
    <cellStyle name="Comma 32 2 2 2 11" xfId="19196" xr:uid="{30AA145F-7D40-475A-99C5-FAC5DFC8A898}"/>
    <cellStyle name="Comma 32 2 2 2 2" xfId="1201" xr:uid="{07B9CE6E-5F95-47B8-8A8B-CC706215A630}"/>
    <cellStyle name="Comma 32 2 2 2 2 2" xfId="4904" xr:uid="{2FEA4D04-7717-4439-B35E-7D57DF336FB4}"/>
    <cellStyle name="Comma 32 2 2 2 2 2 2" xfId="19199" xr:uid="{A44625A4-B4CA-4BF5-A900-80988632A556}"/>
    <cellStyle name="Comma 32 2 2 2 2 2 2 2" xfId="41331" xr:uid="{2928F424-F10A-442C-9591-E60109E08496}"/>
    <cellStyle name="Comma 32 2 2 2 2 2 3" xfId="19200" xr:uid="{16D3B33B-04F5-47DF-A7FE-79266FEB2240}"/>
    <cellStyle name="Comma 32 2 2 2 2 2 3 2" xfId="41332" xr:uid="{34F600BB-79E6-4D8D-9DEB-D5A1E7F0E224}"/>
    <cellStyle name="Comma 32 2 2 2 2 2 4" xfId="19201" xr:uid="{511F93F1-FF8B-4DBE-9138-5EEECCD4D5E9}"/>
    <cellStyle name="Comma 32 2 2 2 2 2 4 2" xfId="41333" xr:uid="{07124208-A822-450E-AEFA-58455C0EC56D}"/>
    <cellStyle name="Comma 32 2 2 2 2 2 5" xfId="19202" xr:uid="{144A1BB0-65B3-4142-B372-7C5B628B6904}"/>
    <cellStyle name="Comma 32 2 2 2 2 2 5 2" xfId="41334" xr:uid="{AABE7CAE-F476-482F-AECE-2B1E98604A1F}"/>
    <cellStyle name="Comma 32 2 2 2 2 2 6" xfId="54991" xr:uid="{2D663598-E1AA-47EA-8F29-CB4214910463}"/>
    <cellStyle name="Comma 32 2 2 2 2 2 7" xfId="41330" xr:uid="{98419FA4-F0A7-43A2-AE84-3B1947B5CDCF}"/>
    <cellStyle name="Comma 32 2 2 2 2 2 8" xfId="19198" xr:uid="{23C062E1-C34F-4BF9-B254-CD0B0836AD48}"/>
    <cellStyle name="Comma 32 2 2 2 2 3" xfId="3239" xr:uid="{71AC6314-7666-4BA7-8FAB-14FEC03142F4}"/>
    <cellStyle name="Comma 32 2 2 2 2 3 2" xfId="19204" xr:uid="{705EA520-95CD-4487-A969-5F58B6197DE2}"/>
    <cellStyle name="Comma 32 2 2 2 2 3 2 2" xfId="41336" xr:uid="{8A262459-03B1-47BF-87EB-3DAC001BF404}"/>
    <cellStyle name="Comma 32 2 2 2 2 3 3" xfId="19205" xr:uid="{E4EE8C8C-E179-40B1-ACF2-5B90C4B9C0A9}"/>
    <cellStyle name="Comma 32 2 2 2 2 3 3 2" xfId="41337" xr:uid="{F51F3F6A-4C29-4EDD-A6BB-54EC67DB65C9}"/>
    <cellStyle name="Comma 32 2 2 2 2 3 4" xfId="19206" xr:uid="{E809AE3A-6269-41B9-9111-C4F864176EE3}"/>
    <cellStyle name="Comma 32 2 2 2 2 3 4 2" xfId="41338" xr:uid="{47594297-4776-40A2-96A6-55A6D7722448}"/>
    <cellStyle name="Comma 32 2 2 2 2 3 5" xfId="53326" xr:uid="{29714E57-9EAE-4906-B7A8-7F757EFD4BD2}"/>
    <cellStyle name="Comma 32 2 2 2 2 3 6" xfId="41335" xr:uid="{7A6E2B6D-A34E-44E3-9096-2896AA01BF8B}"/>
    <cellStyle name="Comma 32 2 2 2 2 3 7" xfId="19203" xr:uid="{D8A8D9E1-DE83-439D-A832-41B2ABAB4309}"/>
    <cellStyle name="Comma 32 2 2 2 2 4" xfId="19207" xr:uid="{327131B7-F63D-4009-A9BE-C0F755ABF0D8}"/>
    <cellStyle name="Comma 32 2 2 2 2 4 2" xfId="41339" xr:uid="{C7BC863D-2477-4AB2-9594-08BC9C41F348}"/>
    <cellStyle name="Comma 32 2 2 2 2 5" xfId="19208" xr:uid="{BB282C59-6D59-4AC5-B713-42D99BFF66A4}"/>
    <cellStyle name="Comma 32 2 2 2 2 5 2" xfId="41340" xr:uid="{83B1E5BE-5D21-44DB-8C0D-3895C30FA9B3}"/>
    <cellStyle name="Comma 32 2 2 2 2 6" xfId="51293" xr:uid="{BCB12B35-384A-445D-AF82-EDF5A10D7B62}"/>
    <cellStyle name="Comma 32 2 2 2 2 7" xfId="41329" xr:uid="{7FC96454-65D3-42C8-A8C0-EF7322E2808B}"/>
    <cellStyle name="Comma 32 2 2 2 2 8" xfId="19197" xr:uid="{B1AF86B3-D1E6-4EB6-A9AD-DCE8885D98AB}"/>
    <cellStyle name="Comma 32 2 2 2 3" xfId="1695" xr:uid="{D4D1B4A5-A73E-48DC-A85B-276ABC006B1C}"/>
    <cellStyle name="Comma 32 2 2 2 3 2" xfId="5280" xr:uid="{ED2FC764-89AA-4511-BE6E-FF8D7BCA103F}"/>
    <cellStyle name="Comma 32 2 2 2 3 2 2" xfId="19211" xr:uid="{DBF4D7BA-B799-4F96-A56D-FAD3BBB9CB5C}"/>
    <cellStyle name="Comma 32 2 2 2 3 2 2 2" xfId="41343" xr:uid="{AFEEA0A3-8403-4C98-932B-3CD2BDE2A4D7}"/>
    <cellStyle name="Comma 32 2 2 2 3 2 3" xfId="19212" xr:uid="{17E645EF-DC06-4A2F-8614-33888106823F}"/>
    <cellStyle name="Comma 32 2 2 2 3 2 3 2" xfId="41344" xr:uid="{EA935982-A291-4391-8F44-AA479239CF96}"/>
    <cellStyle name="Comma 32 2 2 2 3 2 4" xfId="19213" xr:uid="{FE837A4B-EBAD-45E7-B0F1-60BAB10F0591}"/>
    <cellStyle name="Comma 32 2 2 2 3 2 4 2" xfId="41345" xr:uid="{CC05CE0B-084D-4E4C-9534-7B8C3F8BDD50}"/>
    <cellStyle name="Comma 32 2 2 2 3 2 5" xfId="19214" xr:uid="{E452EF9A-0900-4AF0-807B-6BFDB11E5FCB}"/>
    <cellStyle name="Comma 32 2 2 2 3 2 5 2" xfId="41346" xr:uid="{B1766A29-81CF-4283-8F22-067ECD350611}"/>
    <cellStyle name="Comma 32 2 2 2 3 2 6" xfId="55367" xr:uid="{9F72A155-82F7-4BFB-B251-2E3677CC450A}"/>
    <cellStyle name="Comma 32 2 2 2 3 2 7" xfId="41342" xr:uid="{3D6EF83A-65E0-4F3B-A885-7497ED09B146}"/>
    <cellStyle name="Comma 32 2 2 2 3 2 8" xfId="19210" xr:uid="{C6018BFD-75F1-407D-AABC-31B2E9B58C99}"/>
    <cellStyle name="Comma 32 2 2 2 3 3" xfId="2742" xr:uid="{A6FA991A-6536-4EA3-BDDD-E12823A61FC3}"/>
    <cellStyle name="Comma 32 2 2 2 3 3 2" xfId="19216" xr:uid="{C705C7EF-E975-4D99-A62F-0D536B95A832}"/>
    <cellStyle name="Comma 32 2 2 2 3 3 2 2" xfId="41348" xr:uid="{CBD2C71E-4F00-48B7-900E-68DF90A63271}"/>
    <cellStyle name="Comma 32 2 2 2 3 3 3" xfId="19217" xr:uid="{98EC475E-9BB6-421A-A920-844B336EB9A5}"/>
    <cellStyle name="Comma 32 2 2 2 3 3 3 2" xfId="41349" xr:uid="{4CD9E433-8972-4BFC-B42B-CAF9F4EE5246}"/>
    <cellStyle name="Comma 32 2 2 2 3 3 4" xfId="19218" xr:uid="{7D2A3C6F-47FB-428B-A3F6-56F2D3708DE7}"/>
    <cellStyle name="Comma 32 2 2 2 3 3 4 2" xfId="41350" xr:uid="{56F6ED5B-44F0-4F65-A2E5-C9BB19B1C370}"/>
    <cellStyle name="Comma 32 2 2 2 3 3 5" xfId="52830" xr:uid="{43FD75E3-92D3-4D53-9458-7DD859BF3CC4}"/>
    <cellStyle name="Comma 32 2 2 2 3 3 6" xfId="41347" xr:uid="{33858DE8-8CA6-4D31-8956-051909476D05}"/>
    <cellStyle name="Comma 32 2 2 2 3 3 7" xfId="19215" xr:uid="{A8CFC210-74EA-4D82-B2D1-61C5442B0264}"/>
    <cellStyle name="Comma 32 2 2 2 3 4" xfId="19219" xr:uid="{D46C7E66-5E9E-46AC-8732-A8E7B5751173}"/>
    <cellStyle name="Comma 32 2 2 2 3 4 2" xfId="41351" xr:uid="{29A27E90-90A7-48F6-BEAB-489CA4233505}"/>
    <cellStyle name="Comma 32 2 2 2 3 5" xfId="19220" xr:uid="{5B507DDA-FB30-44EF-AE24-526C24F91D11}"/>
    <cellStyle name="Comma 32 2 2 2 3 5 2" xfId="41352" xr:uid="{14C67DD2-AEE0-4BA1-9223-0D6742B3CBAB}"/>
    <cellStyle name="Comma 32 2 2 2 3 6" xfId="51787" xr:uid="{4D756A71-4E2A-43C4-A929-B193B8F9E1C7}"/>
    <cellStyle name="Comma 32 2 2 2 3 7" xfId="41341" xr:uid="{236F47F1-6863-4012-A692-DB9A3F6BD2AF}"/>
    <cellStyle name="Comma 32 2 2 2 3 8" xfId="19209" xr:uid="{6A5EBF84-F774-421B-A0E1-56283D7FAA11}"/>
    <cellStyle name="Comma 32 2 2 2 4" xfId="3734" xr:uid="{D4972E37-028D-4B0F-BA4A-713AB211383C}"/>
    <cellStyle name="Comma 32 2 2 2 4 2" xfId="5648" xr:uid="{5C7AD446-E948-4F1F-918E-18B09CA519CF}"/>
    <cellStyle name="Comma 32 2 2 2 4 2 2" xfId="19223" xr:uid="{D467968E-44B4-4F7E-9FB5-D0D560E6F83F}"/>
    <cellStyle name="Comma 32 2 2 2 4 2 2 2" xfId="41355" xr:uid="{E4E898E2-8543-4EA6-991A-7A44B59B073E}"/>
    <cellStyle name="Comma 32 2 2 2 4 2 3" xfId="19224" xr:uid="{7444C734-B465-4194-9925-AC94E911E549}"/>
    <cellStyle name="Comma 32 2 2 2 4 2 3 2" xfId="41356" xr:uid="{A4B2308A-4B48-4E49-930A-A4CEFF29E144}"/>
    <cellStyle name="Comma 32 2 2 2 4 2 4" xfId="19225" xr:uid="{A9CF5B21-BB98-445B-B671-1B9E93B7E141}"/>
    <cellStyle name="Comma 32 2 2 2 4 2 4 2" xfId="41357" xr:uid="{196D62A0-AB49-4D5A-BF2B-3F980EC781D7}"/>
    <cellStyle name="Comma 32 2 2 2 4 2 5" xfId="19226" xr:uid="{F1B0F4A2-95F1-46BA-AA04-C72B197AC536}"/>
    <cellStyle name="Comma 32 2 2 2 4 2 5 2" xfId="41358" xr:uid="{C87DA8F7-2DC4-4543-91EF-C5191C23719A}"/>
    <cellStyle name="Comma 32 2 2 2 4 2 6" xfId="55735" xr:uid="{CC83751A-2823-4692-96B6-683980F0D975}"/>
    <cellStyle name="Comma 32 2 2 2 4 2 7" xfId="41354" xr:uid="{7D0AD95C-4F1C-4CD7-BD88-B83BCDAB0347}"/>
    <cellStyle name="Comma 32 2 2 2 4 2 8" xfId="19222" xr:uid="{1FDCCCBE-B774-44BC-B022-232382C3ECE6}"/>
    <cellStyle name="Comma 32 2 2 2 4 3" xfId="19227" xr:uid="{EE39906A-7977-4DBC-ACEE-F7D61CEF8856}"/>
    <cellStyle name="Comma 32 2 2 2 4 3 2" xfId="41359" xr:uid="{23B263C8-5AB3-48C5-9748-9AB3314087C3}"/>
    <cellStyle name="Comma 32 2 2 2 4 4" xfId="19228" xr:uid="{4C653430-DEF3-419D-B700-E7E77C21AC70}"/>
    <cellStyle name="Comma 32 2 2 2 4 4 2" xfId="41360" xr:uid="{50F35CE2-0678-4F92-9E9D-974567AC406D}"/>
    <cellStyle name="Comma 32 2 2 2 4 5" xfId="19229" xr:uid="{4D3B7AE2-21C3-4BFD-8C3F-9087B087CE1D}"/>
    <cellStyle name="Comma 32 2 2 2 4 5 2" xfId="41361" xr:uid="{52C96BE2-5CF0-4094-BE50-F1F6894B4E5A}"/>
    <cellStyle name="Comma 32 2 2 2 4 6" xfId="19230" xr:uid="{3A1C02E6-4457-4840-B717-3EE1D130C6FD}"/>
    <cellStyle name="Comma 32 2 2 2 4 6 2" xfId="41362" xr:uid="{91C70FC2-F144-4C59-8086-8BB41D278B8E}"/>
    <cellStyle name="Comma 32 2 2 2 4 7" xfId="53821" xr:uid="{F9B9B71C-517F-4749-B04D-690007EE1C0B}"/>
    <cellStyle name="Comma 32 2 2 2 4 8" xfId="41353" xr:uid="{968C3094-9A8B-436D-8CFB-940CA02C793C}"/>
    <cellStyle name="Comma 32 2 2 2 4 9" xfId="19221" xr:uid="{2356A5D9-63FA-44B3-9A7B-E02497E6DB23}"/>
    <cellStyle name="Comma 32 2 2 2 5" xfId="4407" xr:uid="{4E91502B-DAE0-419C-9C43-B208B8E48E09}"/>
    <cellStyle name="Comma 32 2 2 2 5 2" xfId="19232" xr:uid="{1FDFBFD9-ADEA-4C64-B803-1071BE3F68BE}"/>
    <cellStyle name="Comma 32 2 2 2 5 2 2" xfId="41364" xr:uid="{1481172E-629C-475C-A080-C7B5EB85BE42}"/>
    <cellStyle name="Comma 32 2 2 2 5 3" xfId="19233" xr:uid="{E44788B0-C87E-40E9-A404-B0D949E5FBBD}"/>
    <cellStyle name="Comma 32 2 2 2 5 3 2" xfId="41365" xr:uid="{7326010F-2A1F-422D-B88D-E5A844205FF7}"/>
    <cellStyle name="Comma 32 2 2 2 5 4" xfId="19234" xr:uid="{7C1EE689-2D65-416B-B141-386D7275087D}"/>
    <cellStyle name="Comma 32 2 2 2 5 4 2" xfId="41366" xr:uid="{4182FBAD-87C1-43B8-A3D1-230D0E2C8EC6}"/>
    <cellStyle name="Comma 32 2 2 2 5 5" xfId="19235" xr:uid="{660E1A2C-A6B2-4FE9-821C-3B87D88489A0}"/>
    <cellStyle name="Comma 32 2 2 2 5 5 2" xfId="41367" xr:uid="{ECDEE241-6D89-4A13-8FDD-BE3DD1631E93}"/>
    <cellStyle name="Comma 32 2 2 2 5 6" xfId="54494" xr:uid="{3A3C49BB-CD69-4A3B-A25A-397625AA0241}"/>
    <cellStyle name="Comma 32 2 2 2 5 7" xfId="41363" xr:uid="{CB7898FB-C027-4241-9D54-67A9B65812DD}"/>
    <cellStyle name="Comma 32 2 2 2 5 8" xfId="19231" xr:uid="{6F477472-C101-44E3-A5E4-3EFC73505F6D}"/>
    <cellStyle name="Comma 32 2 2 2 6" xfId="2221" xr:uid="{027F922F-75AB-42C5-8B4B-9232D6962B5D}"/>
    <cellStyle name="Comma 32 2 2 2 6 2" xfId="19237" xr:uid="{394E8895-B4F0-4923-B76D-88A6FF89CBAB}"/>
    <cellStyle name="Comma 32 2 2 2 6 2 2" xfId="41369" xr:uid="{B3D284F8-6218-482D-B1B3-DF1CB86908C8}"/>
    <cellStyle name="Comma 32 2 2 2 6 3" xfId="19238" xr:uid="{3510D57D-4461-4826-B63E-3C16BCFC3F55}"/>
    <cellStyle name="Comma 32 2 2 2 6 3 2" xfId="41370" xr:uid="{6EB38219-1FF8-4D55-B15C-24E1EB5CCD9A}"/>
    <cellStyle name="Comma 32 2 2 2 6 4" xfId="19239" xr:uid="{E5A9AC3D-4BE2-4988-85AE-09F3DB07C7B1}"/>
    <cellStyle name="Comma 32 2 2 2 6 4 2" xfId="41371" xr:uid="{893F55C1-C986-4754-A494-7F392DF452F1}"/>
    <cellStyle name="Comma 32 2 2 2 6 5" xfId="52310" xr:uid="{ED311A07-31E3-4C3C-8816-C62BA2C1BC55}"/>
    <cellStyle name="Comma 32 2 2 2 6 6" xfId="41368" xr:uid="{A70C3E03-05F9-4194-8FEA-DC809CA9D9A8}"/>
    <cellStyle name="Comma 32 2 2 2 6 7" xfId="19236" xr:uid="{A41E10D4-BB3C-423A-8291-6CE864C9E0F0}"/>
    <cellStyle name="Comma 32 2 2 2 7" xfId="19240" xr:uid="{34E23654-E49A-44C3-83FD-ADAB2D729727}"/>
    <cellStyle name="Comma 32 2 2 2 7 2" xfId="41372" xr:uid="{F2A9E774-F273-4310-A7AD-91708767391F}"/>
    <cellStyle name="Comma 32 2 2 2 8" xfId="19241" xr:uid="{D53900CD-7DB5-4E30-A25A-AF3F2558AF40}"/>
    <cellStyle name="Comma 32 2 2 2 8 2" xfId="41373" xr:uid="{B6733D09-DD6C-4773-AAA3-A4173C382424}"/>
    <cellStyle name="Comma 32 2 2 2 9" xfId="50790" xr:uid="{40D688A8-E19E-4EBC-88DE-78BEC3071925}"/>
    <cellStyle name="Comma 32 2 2 3" xfId="953" xr:uid="{2ADAE245-CD82-44F8-85EE-ADB2C75CFB67}"/>
    <cellStyle name="Comma 32 2 2 3 2" xfId="4656" xr:uid="{604B2D4E-C8BA-4AB1-85AE-8466FB66C43B}"/>
    <cellStyle name="Comma 32 2 2 3 2 2" xfId="19244" xr:uid="{35A85803-94A8-4FA3-8B48-0895805FB25D}"/>
    <cellStyle name="Comma 32 2 2 3 2 2 2" xfId="41376" xr:uid="{20D35D92-1313-45EB-B9B8-43E230DC27A2}"/>
    <cellStyle name="Comma 32 2 2 3 2 3" xfId="19245" xr:uid="{CB86D987-B2A9-402B-AF95-A05269D8B0D5}"/>
    <cellStyle name="Comma 32 2 2 3 2 3 2" xfId="41377" xr:uid="{91FB143F-1BC8-4A92-9923-809CFAA2DFF4}"/>
    <cellStyle name="Comma 32 2 2 3 2 4" xfId="19246" xr:uid="{088C72AB-0986-40B0-96BE-309A9B11E9A9}"/>
    <cellStyle name="Comma 32 2 2 3 2 4 2" xfId="41378" xr:uid="{77A85858-0857-4FFC-92EE-3125EC48DBF4}"/>
    <cellStyle name="Comma 32 2 2 3 2 5" xfId="19247" xr:uid="{E0CB5BC4-6987-4A62-96EC-3CF92A634F91}"/>
    <cellStyle name="Comma 32 2 2 3 2 5 2" xfId="41379" xr:uid="{70BFC04D-3E89-4605-B9C3-169464FDEB10}"/>
    <cellStyle name="Comma 32 2 2 3 2 6" xfId="54743" xr:uid="{E65B04FD-A71D-4E6C-BEAA-DDA8CB61DF68}"/>
    <cellStyle name="Comma 32 2 2 3 2 7" xfId="41375" xr:uid="{9D5F419E-671B-43FB-887C-B88855ED9618}"/>
    <cellStyle name="Comma 32 2 2 3 2 8" xfId="19243" xr:uid="{B471EE3D-1529-4302-B1CF-C3B63A36C252}"/>
    <cellStyle name="Comma 32 2 2 3 3" xfId="2991" xr:uid="{10081E7A-A220-4B0D-B822-3452780A62FD}"/>
    <cellStyle name="Comma 32 2 2 3 3 2" xfId="19249" xr:uid="{785BDBC0-2CB5-487B-8F6E-3BD6825811B2}"/>
    <cellStyle name="Comma 32 2 2 3 3 2 2" xfId="41381" xr:uid="{CBE8A17F-EFF4-4EEC-8B26-6EF57456DA1F}"/>
    <cellStyle name="Comma 32 2 2 3 3 3" xfId="19250" xr:uid="{FA661F36-DEE3-4681-9CFA-2D333C52CA0C}"/>
    <cellStyle name="Comma 32 2 2 3 3 3 2" xfId="41382" xr:uid="{8A8D5B59-612D-45C3-9F73-77EC7085E506}"/>
    <cellStyle name="Comma 32 2 2 3 3 4" xfId="19251" xr:uid="{468B3E1B-D97B-4CB0-A04C-49CEAFF2633F}"/>
    <cellStyle name="Comma 32 2 2 3 3 4 2" xfId="41383" xr:uid="{9542D1BA-76A0-4F03-9395-CD958EA30D00}"/>
    <cellStyle name="Comma 32 2 2 3 3 5" xfId="53078" xr:uid="{2D2BE1A7-AA98-46D1-8677-A3CBE3274D99}"/>
    <cellStyle name="Comma 32 2 2 3 3 6" xfId="41380" xr:uid="{37399C98-EE9D-4CEC-8C99-4D338AD2E7B6}"/>
    <cellStyle name="Comma 32 2 2 3 3 7" xfId="19248" xr:uid="{F638E70C-8E8C-4ACF-8AE9-B49E73204DCB}"/>
    <cellStyle name="Comma 32 2 2 3 4" xfId="19252" xr:uid="{DC29E71D-9A33-447F-8617-F511A9B50EE5}"/>
    <cellStyle name="Comma 32 2 2 3 4 2" xfId="41384" xr:uid="{1191E6C9-58D0-4FE3-8219-14F2F6F083C3}"/>
    <cellStyle name="Comma 32 2 2 3 5" xfId="19253" xr:uid="{87FD0CEA-F7BD-4E0B-B52F-C704C564C618}"/>
    <cellStyle name="Comma 32 2 2 3 5 2" xfId="41385" xr:uid="{3F028086-8527-429E-AEC1-DBCEEBD40D9D}"/>
    <cellStyle name="Comma 32 2 2 3 6" xfId="51045" xr:uid="{7E996E30-6014-4F81-A2A0-D474CBCAEF86}"/>
    <cellStyle name="Comma 32 2 2 3 7" xfId="41374" xr:uid="{FF76E6D7-4315-496C-9310-EBE9E39423D7}"/>
    <cellStyle name="Comma 32 2 2 3 8" xfId="19242" xr:uid="{10F91CBE-DCEA-4A7A-82FA-A3CDAA712971}"/>
    <cellStyle name="Comma 32 2 2 4" xfId="1448" xr:uid="{C60B70FC-810F-47AD-9817-216203569CC1}"/>
    <cellStyle name="Comma 32 2 2 4 2" xfId="5096" xr:uid="{C69F49BE-0C41-491C-A595-671EC52860E7}"/>
    <cellStyle name="Comma 32 2 2 4 2 2" xfId="19256" xr:uid="{5C3AF3DF-5725-4150-A2DC-E1A7309A1FAA}"/>
    <cellStyle name="Comma 32 2 2 4 2 2 2" xfId="41388" xr:uid="{E1569B11-76E1-420A-B6B0-FE8C1507CF77}"/>
    <cellStyle name="Comma 32 2 2 4 2 3" xfId="19257" xr:uid="{7CD085C2-D19D-43B1-8E15-A6D332D87C1C}"/>
    <cellStyle name="Comma 32 2 2 4 2 3 2" xfId="41389" xr:uid="{8727D7F0-B12F-4C74-87C8-8FDC294ABF51}"/>
    <cellStyle name="Comma 32 2 2 4 2 4" xfId="19258" xr:uid="{E44C7455-B56D-48B4-9E79-560BAFFF6D1E}"/>
    <cellStyle name="Comma 32 2 2 4 2 4 2" xfId="41390" xr:uid="{EBA4645D-5BCA-4FE8-9D31-44BC40B72B68}"/>
    <cellStyle name="Comma 32 2 2 4 2 5" xfId="19259" xr:uid="{AF937EE6-6046-4FFE-AEF1-71C8BF0EA85E}"/>
    <cellStyle name="Comma 32 2 2 4 2 5 2" xfId="41391" xr:uid="{1D2A53C8-7717-4E48-8C68-C48A89FD8B3A}"/>
    <cellStyle name="Comma 32 2 2 4 2 6" xfId="55183" xr:uid="{BC245359-9617-438B-B16F-4DC09BA01116}"/>
    <cellStyle name="Comma 32 2 2 4 2 7" xfId="41387" xr:uid="{2D6525D2-DA54-41CA-8662-D18FC9F3527D}"/>
    <cellStyle name="Comma 32 2 2 4 2 8" xfId="19255" xr:uid="{F4B29175-371E-4270-84F7-6FFE5A9040B7}"/>
    <cellStyle name="Comma 32 2 2 4 3" xfId="2494" xr:uid="{AB733087-6A40-4CF9-8C4D-5A28500F8516}"/>
    <cellStyle name="Comma 32 2 2 4 3 2" xfId="19261" xr:uid="{0E8E6EF0-6B85-4631-A39B-9DC537058D50}"/>
    <cellStyle name="Comma 32 2 2 4 3 2 2" xfId="41393" xr:uid="{D36E455A-2F07-4D1C-A60E-F2B3D660BCEE}"/>
    <cellStyle name="Comma 32 2 2 4 3 3" xfId="19262" xr:uid="{8FAD54A7-9BEE-4D9C-9B59-93914A49CC0D}"/>
    <cellStyle name="Comma 32 2 2 4 3 3 2" xfId="41394" xr:uid="{1CCF7678-8B39-42BF-801F-FF3C89943263}"/>
    <cellStyle name="Comma 32 2 2 4 3 4" xfId="19263" xr:uid="{AB82AB27-F64E-45F3-80D8-2DA9D5950C9D}"/>
    <cellStyle name="Comma 32 2 2 4 3 4 2" xfId="41395" xr:uid="{2929F350-2443-4486-87F3-246F851AF427}"/>
    <cellStyle name="Comma 32 2 2 4 3 5" xfId="52582" xr:uid="{5ACBAB06-874E-4621-8372-AB5DA50B4CD1}"/>
    <cellStyle name="Comma 32 2 2 4 3 6" xfId="41392" xr:uid="{60FD20F7-1C97-4EEF-B47E-E7FD9CB5133A}"/>
    <cellStyle name="Comma 32 2 2 4 3 7" xfId="19260" xr:uid="{8C51A843-1334-403A-A8D9-5FC083386637}"/>
    <cellStyle name="Comma 32 2 2 4 4" xfId="19264" xr:uid="{357037DA-FF9D-4955-900B-689EF78EA7D5}"/>
    <cellStyle name="Comma 32 2 2 4 4 2" xfId="41396" xr:uid="{6C1F11E9-358A-4E46-B6D2-D6A8C1B329C7}"/>
    <cellStyle name="Comma 32 2 2 4 5" xfId="19265" xr:uid="{BBB5FBB7-7060-4EFB-979A-62B72051DFB2}"/>
    <cellStyle name="Comma 32 2 2 4 5 2" xfId="41397" xr:uid="{325EADE9-C863-43FF-8357-A328FA53A044}"/>
    <cellStyle name="Comma 32 2 2 4 6" xfId="51540" xr:uid="{CA1531D6-E1AA-4906-8301-DC7A241F9B89}"/>
    <cellStyle name="Comma 32 2 2 4 7" xfId="41386" xr:uid="{BEF226B4-649F-468C-B7ED-0BBF3BC70C84}"/>
    <cellStyle name="Comma 32 2 2 4 8" xfId="19254" xr:uid="{871DA223-28BA-4D4F-A662-82DE55BFBE2C}"/>
    <cellStyle name="Comma 32 2 2 5" xfId="3486" xr:uid="{88F06C9A-0E46-4F6E-A2EE-204E126F03FA}"/>
    <cellStyle name="Comma 32 2 2 5 2" xfId="5464" xr:uid="{9DDB4D2D-5627-4CCD-9D10-02A545F41373}"/>
    <cellStyle name="Comma 32 2 2 5 2 2" xfId="19268" xr:uid="{76DCC998-9DD1-43C2-BAE4-C0A42FB6D7C7}"/>
    <cellStyle name="Comma 32 2 2 5 2 2 2" xfId="41400" xr:uid="{81728453-955B-4B33-8B41-D69D3AF6FD3B}"/>
    <cellStyle name="Comma 32 2 2 5 2 3" xfId="19269" xr:uid="{C7D1D0D5-D094-4C9C-B5CE-0D518841BFD1}"/>
    <cellStyle name="Comma 32 2 2 5 2 3 2" xfId="41401" xr:uid="{7E15D814-EE51-40D9-89F5-CD311FD97BB2}"/>
    <cellStyle name="Comma 32 2 2 5 2 4" xfId="19270" xr:uid="{070E0D9F-1E3B-4465-97CA-A6EDAF916CAE}"/>
    <cellStyle name="Comma 32 2 2 5 2 4 2" xfId="41402" xr:uid="{3E873617-7904-44E4-907F-321582D3BEB0}"/>
    <cellStyle name="Comma 32 2 2 5 2 5" xfId="19271" xr:uid="{E2C1EF52-B095-429A-A6E9-B746C4DD5767}"/>
    <cellStyle name="Comma 32 2 2 5 2 5 2" xfId="41403" xr:uid="{96344D64-D4BD-4E59-8FB2-A5AF9A87F948}"/>
    <cellStyle name="Comma 32 2 2 5 2 6" xfId="55551" xr:uid="{5A0908B4-38B2-4792-B1A9-388C47A4A0A9}"/>
    <cellStyle name="Comma 32 2 2 5 2 7" xfId="41399" xr:uid="{1E16AE64-3FD6-461F-B8F2-FBE3A7B9D4DE}"/>
    <cellStyle name="Comma 32 2 2 5 2 8" xfId="19267" xr:uid="{27AFEAB9-4B3B-4422-9F92-D5AC30DB3AB5}"/>
    <cellStyle name="Comma 32 2 2 5 3" xfId="19272" xr:uid="{40879356-7283-480E-BF42-2CCE3FC58A8E}"/>
    <cellStyle name="Comma 32 2 2 5 3 2" xfId="41404" xr:uid="{0F9104A7-BD1D-4B18-AEE1-5DE21220B5E2}"/>
    <cellStyle name="Comma 32 2 2 5 4" xfId="19273" xr:uid="{97AD4AD8-6541-4E4B-AAC1-AC36583F9D88}"/>
    <cellStyle name="Comma 32 2 2 5 4 2" xfId="41405" xr:uid="{D01A4A76-9370-4AD3-A8F2-913D39CB227D}"/>
    <cellStyle name="Comma 32 2 2 5 5" xfId="19274" xr:uid="{CC48ADD1-F00A-478B-B398-BD061494FF85}"/>
    <cellStyle name="Comma 32 2 2 5 5 2" xfId="41406" xr:uid="{D0140109-E245-4E51-A31D-9569644D60C6}"/>
    <cellStyle name="Comma 32 2 2 5 6" xfId="19275" xr:uid="{4E39883D-0F71-465C-85C9-01AA935FF7A5}"/>
    <cellStyle name="Comma 32 2 2 5 6 2" xfId="41407" xr:uid="{197739D8-635B-4966-B6B1-5D91836C632D}"/>
    <cellStyle name="Comma 32 2 2 5 7" xfId="53573" xr:uid="{005EDF7B-2CE5-4021-9D01-BFF7F70356E5}"/>
    <cellStyle name="Comma 32 2 2 5 8" xfId="41398" xr:uid="{14D4F260-78C8-4351-9E4C-9412E27CF0EB}"/>
    <cellStyle name="Comma 32 2 2 5 9" xfId="19266" xr:uid="{4662B963-CF76-4BF6-B057-603E3CB5C6AF}"/>
    <cellStyle name="Comma 32 2 2 6" xfId="4156" xr:uid="{C3920A47-35A9-4701-8032-788D9210EB11}"/>
    <cellStyle name="Comma 32 2 2 6 2" xfId="19277" xr:uid="{6C267357-A181-4AC1-BF3F-F1B60E93B1E4}"/>
    <cellStyle name="Comma 32 2 2 6 2 2" xfId="41409" xr:uid="{7AC98523-6EEF-4C11-BFEA-B4DF0B51802A}"/>
    <cellStyle name="Comma 32 2 2 6 3" xfId="19278" xr:uid="{5A554063-77ED-447E-A4F3-CBE097CC176F}"/>
    <cellStyle name="Comma 32 2 2 6 3 2" xfId="41410" xr:uid="{20CB2F0A-070F-470A-946B-B4B9487CD67A}"/>
    <cellStyle name="Comma 32 2 2 6 4" xfId="19279" xr:uid="{A1B43BC6-8775-4A0A-BBBB-CE01B766BE5A}"/>
    <cellStyle name="Comma 32 2 2 6 4 2" xfId="41411" xr:uid="{A58D79ED-5043-4CF5-8636-2E7E64B14A38}"/>
    <cellStyle name="Comma 32 2 2 6 5" xfId="19280" xr:uid="{0D686902-28A0-49B3-8195-2BA3D058A906}"/>
    <cellStyle name="Comma 32 2 2 6 5 2" xfId="41412" xr:uid="{14371B44-A7BF-47C6-A8A7-736999B4E73E}"/>
    <cellStyle name="Comma 32 2 2 6 6" xfId="54243" xr:uid="{06EDED6D-F645-42BD-B782-B027EEDA3C6E}"/>
    <cellStyle name="Comma 32 2 2 6 7" xfId="41408" xr:uid="{8ECB5CCB-95BC-425D-AE52-0F31C1050119}"/>
    <cellStyle name="Comma 32 2 2 6 8" xfId="19276" xr:uid="{20F0B86F-62FC-4114-95A0-226E57C33F18}"/>
    <cellStyle name="Comma 32 2 2 7" xfId="1974" xr:uid="{10A5FD2F-9679-4D07-B71D-5A8E1ECD4B3F}"/>
    <cellStyle name="Comma 32 2 2 7 2" xfId="19282" xr:uid="{22AF738B-D5B2-4F9A-B85A-FE1F8F04A28A}"/>
    <cellStyle name="Comma 32 2 2 7 2 2" xfId="41414" xr:uid="{ACC196DE-2842-4089-9963-34CBD230257E}"/>
    <cellStyle name="Comma 32 2 2 7 3" xfId="19283" xr:uid="{396962B5-5FB6-40D7-943B-6CAE6F53BD79}"/>
    <cellStyle name="Comma 32 2 2 7 3 2" xfId="41415" xr:uid="{5E1E6D8D-8F95-4EB1-AD3F-67F6D13DCF6A}"/>
    <cellStyle name="Comma 32 2 2 7 4" xfId="19284" xr:uid="{48352800-1829-4DE5-9FEA-CE09E668A979}"/>
    <cellStyle name="Comma 32 2 2 7 4 2" xfId="41416" xr:uid="{55D2F86E-E88C-4B14-B617-D487F2DC1F3E}"/>
    <cellStyle name="Comma 32 2 2 7 5" xfId="52063" xr:uid="{25A580F8-5F73-4A10-845D-5DA4EFA004E5}"/>
    <cellStyle name="Comma 32 2 2 7 6" xfId="41413" xr:uid="{69B5FEA7-9B8C-4B0B-A9C7-F8015CEF7BB7}"/>
    <cellStyle name="Comma 32 2 2 7 7" xfId="19281" xr:uid="{7F700EEB-BFF4-4131-8876-5E279D1738EC}"/>
    <cellStyle name="Comma 32 2 2 8" xfId="19285" xr:uid="{762AEAA6-985F-42B0-9547-7F19C8B9DC5A}"/>
    <cellStyle name="Comma 32 2 2 8 2" xfId="41417" xr:uid="{D6F5DD76-BE55-4132-9F30-9F68E2E3C7C2}"/>
    <cellStyle name="Comma 32 2 2 9" xfId="19286" xr:uid="{AFB2901E-0B72-4DFD-9BFF-F43E62CF8849}"/>
    <cellStyle name="Comma 32 2 2 9 2" xfId="41418" xr:uid="{805FCF92-820C-4D48-BCA1-378EEFE7CF63}"/>
    <cellStyle name="Comma 32 2 3" xfId="573" xr:uid="{D366B35E-77EA-47CC-A8C8-6A39AB0C1683}"/>
    <cellStyle name="Comma 32 2 3 10" xfId="41419" xr:uid="{4FFCB5AD-5948-4EEF-8F20-096B4A579737}"/>
    <cellStyle name="Comma 32 2 3 11" xfId="19287" xr:uid="{DD2BA332-A4CC-4338-B390-A278DE2C8186}"/>
    <cellStyle name="Comma 32 2 3 2" xfId="1078" xr:uid="{905CCA02-FC10-40D4-9AD5-0E4BC51F8C05}"/>
    <cellStyle name="Comma 32 2 3 2 2" xfId="4781" xr:uid="{BDB7F48D-0CFF-4657-A402-946EDA0EF861}"/>
    <cellStyle name="Comma 32 2 3 2 2 2" xfId="19290" xr:uid="{B014A36D-85AD-4AC3-AA8E-39B1D786F233}"/>
    <cellStyle name="Comma 32 2 3 2 2 2 2" xfId="41422" xr:uid="{85BD69C7-8D29-4A6C-AE35-9517CF9F10A8}"/>
    <cellStyle name="Comma 32 2 3 2 2 3" xfId="19291" xr:uid="{6DED346B-AD29-4A05-9174-F624C6483A04}"/>
    <cellStyle name="Comma 32 2 3 2 2 3 2" xfId="41423" xr:uid="{F2A1936F-2C33-4850-83E9-3E9939F0E29B}"/>
    <cellStyle name="Comma 32 2 3 2 2 4" xfId="19292" xr:uid="{827FEA08-8B94-4417-8AAE-A37C5FB5D232}"/>
    <cellStyle name="Comma 32 2 3 2 2 4 2" xfId="41424" xr:uid="{AF0463FF-111B-4943-A658-FBC08A80E097}"/>
    <cellStyle name="Comma 32 2 3 2 2 5" xfId="19293" xr:uid="{127F291C-0279-461A-9FCB-A54AE3C82908}"/>
    <cellStyle name="Comma 32 2 3 2 2 5 2" xfId="41425" xr:uid="{9D41E972-EDCB-42E0-BE35-751CA24021CE}"/>
    <cellStyle name="Comma 32 2 3 2 2 6" xfId="54868" xr:uid="{A8D000D3-457C-49C8-AAC3-CCAE48336909}"/>
    <cellStyle name="Comma 32 2 3 2 2 7" xfId="41421" xr:uid="{4BDDDDC2-183A-42DC-BB51-D540870C7030}"/>
    <cellStyle name="Comma 32 2 3 2 2 8" xfId="19289" xr:uid="{011618D6-ECDB-4F04-A668-C4E5F10BBFFE}"/>
    <cellStyle name="Comma 32 2 3 2 3" xfId="3116" xr:uid="{A07C93A6-589C-4160-A8F9-4DADFD36D1E1}"/>
    <cellStyle name="Comma 32 2 3 2 3 2" xfId="19295" xr:uid="{E4F2AD6A-6EA3-4DDB-A529-94D0C8112786}"/>
    <cellStyle name="Comma 32 2 3 2 3 2 2" xfId="41427" xr:uid="{660DBC4E-5304-46FC-A4A7-6B44A771D532}"/>
    <cellStyle name="Comma 32 2 3 2 3 3" xfId="19296" xr:uid="{EC16750F-19EC-4B47-BE62-EE2E990E4F72}"/>
    <cellStyle name="Comma 32 2 3 2 3 3 2" xfId="41428" xr:uid="{DF0C4C5E-5414-401A-A7E4-758556C28823}"/>
    <cellStyle name="Comma 32 2 3 2 3 4" xfId="19297" xr:uid="{681B7D67-74D2-4692-9823-14CB19AFADE7}"/>
    <cellStyle name="Comma 32 2 3 2 3 4 2" xfId="41429" xr:uid="{A2F6A1D3-9825-4430-8E3A-B3E41BABB3C3}"/>
    <cellStyle name="Comma 32 2 3 2 3 5" xfId="53203" xr:uid="{32CECD70-D7BA-483A-8C6B-AD9D4B4A70AB}"/>
    <cellStyle name="Comma 32 2 3 2 3 6" xfId="41426" xr:uid="{D9529F91-6AD2-4F72-AC2B-87BB3E925B0C}"/>
    <cellStyle name="Comma 32 2 3 2 3 7" xfId="19294" xr:uid="{9E1830AE-CF8B-441A-85A7-9159C5D2176F}"/>
    <cellStyle name="Comma 32 2 3 2 4" xfId="19298" xr:uid="{5FEE5FF4-9703-4389-939E-BE18CFE9F2A4}"/>
    <cellStyle name="Comma 32 2 3 2 4 2" xfId="41430" xr:uid="{B5F0BA37-1417-4AB0-B1CB-1BB7AE907997}"/>
    <cellStyle name="Comma 32 2 3 2 5" xfId="19299" xr:uid="{603A4405-9129-4F24-95F5-9FE159EE3D05}"/>
    <cellStyle name="Comma 32 2 3 2 5 2" xfId="41431" xr:uid="{F6436955-5D25-4AD5-8E78-B7386E8F55F1}"/>
    <cellStyle name="Comma 32 2 3 2 6" xfId="51170" xr:uid="{4D6C15D6-3A92-40B1-902C-728BC94CFFAE}"/>
    <cellStyle name="Comma 32 2 3 2 7" xfId="41420" xr:uid="{6184B128-42B6-4549-93CF-F91001AB87F0}"/>
    <cellStyle name="Comma 32 2 3 2 8" xfId="19288" xr:uid="{9D67E2FE-EF08-4375-BF35-DD1E3098E939}"/>
    <cellStyle name="Comma 32 2 3 3" xfId="1572" xr:uid="{743CB151-46E2-41F4-B2C9-DE7106BF7691}"/>
    <cellStyle name="Comma 32 2 3 3 2" xfId="5188" xr:uid="{2224A999-6506-4426-8BA3-98C94DE20843}"/>
    <cellStyle name="Comma 32 2 3 3 2 2" xfId="19302" xr:uid="{4486A136-32B6-4A3B-8A69-537B02FAEF5D}"/>
    <cellStyle name="Comma 32 2 3 3 2 2 2" xfId="41434" xr:uid="{D4393C3C-A062-47A0-85AD-61B5110AD274}"/>
    <cellStyle name="Comma 32 2 3 3 2 3" xfId="19303" xr:uid="{6A82169E-D27B-4940-B9A1-3F398623F5E5}"/>
    <cellStyle name="Comma 32 2 3 3 2 3 2" xfId="41435" xr:uid="{C8C96BBE-B3F3-47A9-A95A-E99F8CB1D336}"/>
    <cellStyle name="Comma 32 2 3 3 2 4" xfId="19304" xr:uid="{B522315D-A6AA-4E11-AE96-6B218A5B94C1}"/>
    <cellStyle name="Comma 32 2 3 3 2 4 2" xfId="41436" xr:uid="{8DBD83C1-1BF7-4854-8962-EA80C64AB38B}"/>
    <cellStyle name="Comma 32 2 3 3 2 5" xfId="19305" xr:uid="{52C40C41-57DA-4C23-9C1B-96F40ED2B80A}"/>
    <cellStyle name="Comma 32 2 3 3 2 5 2" xfId="41437" xr:uid="{DC7AD6D4-2BCD-489C-92D8-8994EEA96038}"/>
    <cellStyle name="Comma 32 2 3 3 2 6" xfId="55275" xr:uid="{5D2B85A7-DDDD-4DEE-B99C-8D8A19BAB01B}"/>
    <cellStyle name="Comma 32 2 3 3 2 7" xfId="41433" xr:uid="{DBE0EDD8-89EB-4630-9ADA-A87DC2DEB2DF}"/>
    <cellStyle name="Comma 32 2 3 3 2 8" xfId="19301" xr:uid="{80454547-CCC9-4398-9303-8FA5E417F06B}"/>
    <cellStyle name="Comma 32 2 3 3 3" xfId="2619" xr:uid="{6747C123-262B-4BE6-A16B-B576608868A1}"/>
    <cellStyle name="Comma 32 2 3 3 3 2" xfId="19307" xr:uid="{0FA0614D-7007-457A-930D-8E0ADF58085E}"/>
    <cellStyle name="Comma 32 2 3 3 3 2 2" xfId="41439" xr:uid="{50B3054D-7FFA-4F0E-B8C6-87CEF421A63F}"/>
    <cellStyle name="Comma 32 2 3 3 3 3" xfId="19308" xr:uid="{FA1433BD-2944-4BED-9CF6-2483D9D02AAE}"/>
    <cellStyle name="Comma 32 2 3 3 3 3 2" xfId="41440" xr:uid="{87E1AC79-79C5-4EDC-BAE6-7B1DE6710877}"/>
    <cellStyle name="Comma 32 2 3 3 3 4" xfId="19309" xr:uid="{67DD9D5A-3BD7-40CE-90A6-A4884EA5BA8B}"/>
    <cellStyle name="Comma 32 2 3 3 3 4 2" xfId="41441" xr:uid="{B7CCC784-342A-4D66-9B76-830DA421CA46}"/>
    <cellStyle name="Comma 32 2 3 3 3 5" xfId="52707" xr:uid="{08D93B6C-9C0A-40DD-ABE5-CC54858216DA}"/>
    <cellStyle name="Comma 32 2 3 3 3 6" xfId="41438" xr:uid="{49791AA3-C9A0-4992-B1B1-F4617F13B4E2}"/>
    <cellStyle name="Comma 32 2 3 3 3 7" xfId="19306" xr:uid="{95EDC30C-7880-487E-B672-EE895AF28604}"/>
    <cellStyle name="Comma 32 2 3 3 4" xfId="19310" xr:uid="{274978E3-ADC6-4457-B264-789CE0A0D259}"/>
    <cellStyle name="Comma 32 2 3 3 4 2" xfId="41442" xr:uid="{3B20CEE5-6342-45C1-8541-01619BF11852}"/>
    <cellStyle name="Comma 32 2 3 3 5" xfId="19311" xr:uid="{DBA25018-EF55-4898-9E65-48D41B30953D}"/>
    <cellStyle name="Comma 32 2 3 3 5 2" xfId="41443" xr:uid="{82ABE55D-6C84-42FF-860C-CA07D3138CD5}"/>
    <cellStyle name="Comma 32 2 3 3 6" xfId="51664" xr:uid="{15985EBA-919E-4449-91D9-9F4C27080C58}"/>
    <cellStyle name="Comma 32 2 3 3 7" xfId="41432" xr:uid="{D5E4B787-0916-47AA-BD5B-B2A3D931A420}"/>
    <cellStyle name="Comma 32 2 3 3 8" xfId="19300" xr:uid="{D75E3C29-7EA4-488C-A54B-80429CB5863F}"/>
    <cellStyle name="Comma 32 2 3 4" xfId="3611" xr:uid="{E47EE486-EB93-4D21-8CA6-F23BFFAB4552}"/>
    <cellStyle name="Comma 32 2 3 4 2" xfId="5556" xr:uid="{4A6B9027-4EDC-4947-BADE-DD056A49196D}"/>
    <cellStyle name="Comma 32 2 3 4 2 2" xfId="19314" xr:uid="{D3AA5C4C-9757-4A10-81C2-62BFE60783F7}"/>
    <cellStyle name="Comma 32 2 3 4 2 2 2" xfId="41446" xr:uid="{A2862470-E07F-4851-844A-9CC0490889A5}"/>
    <cellStyle name="Comma 32 2 3 4 2 3" xfId="19315" xr:uid="{AA6CD3E6-093D-4A18-986C-8FCBF610E083}"/>
    <cellStyle name="Comma 32 2 3 4 2 3 2" xfId="41447" xr:uid="{8ED55322-9DED-4A51-84CD-5F3C444523D5}"/>
    <cellStyle name="Comma 32 2 3 4 2 4" xfId="19316" xr:uid="{208A824D-D082-49E6-A294-E31D9D1AC78C}"/>
    <cellStyle name="Comma 32 2 3 4 2 4 2" xfId="41448" xr:uid="{58D24D67-5E29-4EEF-AF71-4AE664F25672}"/>
    <cellStyle name="Comma 32 2 3 4 2 5" xfId="19317" xr:uid="{8DCA42CF-E62E-4A9A-B79C-38EDF3AA7B3A}"/>
    <cellStyle name="Comma 32 2 3 4 2 5 2" xfId="41449" xr:uid="{DC0EBEEE-BCA2-4495-8530-8D08F7498A04}"/>
    <cellStyle name="Comma 32 2 3 4 2 6" xfId="55643" xr:uid="{14220F46-F2DC-43EF-9687-A7EA48A7C167}"/>
    <cellStyle name="Comma 32 2 3 4 2 7" xfId="41445" xr:uid="{5BA0EAD8-1FFC-4872-9928-CFD399009C3A}"/>
    <cellStyle name="Comma 32 2 3 4 2 8" xfId="19313" xr:uid="{DC7D2668-D42A-45C4-A17C-C1F8694779E8}"/>
    <cellStyle name="Comma 32 2 3 4 3" xfId="19318" xr:uid="{6DF79F68-C2A0-44A6-9A2F-1366528F042A}"/>
    <cellStyle name="Comma 32 2 3 4 3 2" xfId="41450" xr:uid="{E99BE341-A695-4D24-BF5B-28E762116F2F}"/>
    <cellStyle name="Comma 32 2 3 4 4" xfId="19319" xr:uid="{32FC17D4-7D83-41B4-BBB1-2F9A9A30FFC2}"/>
    <cellStyle name="Comma 32 2 3 4 4 2" xfId="41451" xr:uid="{C7174F54-3394-4E2C-B826-A85226F28C9C}"/>
    <cellStyle name="Comma 32 2 3 4 5" xfId="19320" xr:uid="{D25247C8-DD3E-4318-ACC4-52E3C90CE0FB}"/>
    <cellStyle name="Comma 32 2 3 4 5 2" xfId="41452" xr:uid="{FA89E842-FF48-4DD2-9DEB-254665511567}"/>
    <cellStyle name="Comma 32 2 3 4 6" xfId="19321" xr:uid="{137DEC0A-820A-425B-BB7A-60BAAA421E10}"/>
    <cellStyle name="Comma 32 2 3 4 6 2" xfId="41453" xr:uid="{ADE46D06-5C09-4A55-953B-E0C853698035}"/>
    <cellStyle name="Comma 32 2 3 4 7" xfId="53698" xr:uid="{CDBC5C2B-0A70-4D74-A963-427986FED59A}"/>
    <cellStyle name="Comma 32 2 3 4 8" xfId="41444" xr:uid="{BAF78287-D38E-48A3-BEFA-C60A860C0613}"/>
    <cellStyle name="Comma 32 2 3 4 9" xfId="19312" xr:uid="{BCA3022B-F453-4B58-9753-DAFE016C8998}"/>
    <cellStyle name="Comma 32 2 3 5" xfId="4284" xr:uid="{A1846273-2141-4FB8-9F36-884F22E73393}"/>
    <cellStyle name="Comma 32 2 3 5 2" xfId="19323" xr:uid="{23C6E85D-49A4-4C02-8669-A9913BAB0F7B}"/>
    <cellStyle name="Comma 32 2 3 5 2 2" xfId="41455" xr:uid="{242517A7-9173-4C66-AC1A-01499C1DAB39}"/>
    <cellStyle name="Comma 32 2 3 5 3" xfId="19324" xr:uid="{3305ACF2-4147-4FD1-B1F4-899441EDB7E6}"/>
    <cellStyle name="Comma 32 2 3 5 3 2" xfId="41456" xr:uid="{BE73000F-C6E9-4E4F-834B-980BCA795368}"/>
    <cellStyle name="Comma 32 2 3 5 4" xfId="19325" xr:uid="{77EEFE6E-02DB-49C0-ADB1-1F2FC1A821A7}"/>
    <cellStyle name="Comma 32 2 3 5 4 2" xfId="41457" xr:uid="{ED34ABD1-AB64-44C0-9D4B-7CB93FCF977B}"/>
    <cellStyle name="Comma 32 2 3 5 5" xfId="19326" xr:uid="{9E3A5086-7CFF-4EC7-889A-5345AFE1B025}"/>
    <cellStyle name="Comma 32 2 3 5 5 2" xfId="41458" xr:uid="{36EDE5A8-8468-4E0E-AA37-E65D25E3747D}"/>
    <cellStyle name="Comma 32 2 3 5 6" xfId="54371" xr:uid="{6529B41E-BBEA-49BD-B8DA-DFDEA47F960A}"/>
    <cellStyle name="Comma 32 2 3 5 7" xfId="41454" xr:uid="{8085A34F-614B-4982-85D7-9331FA038793}"/>
    <cellStyle name="Comma 32 2 3 5 8" xfId="19322" xr:uid="{FFCCAC49-70BE-4F87-AB7F-D001293F8C10}"/>
    <cellStyle name="Comma 32 2 3 6" xfId="2098" xr:uid="{DCE215B4-C776-49B5-9CCA-0EE4C17F94E9}"/>
    <cellStyle name="Comma 32 2 3 6 2" xfId="19328" xr:uid="{8E33E168-6A9C-407C-814F-676DE1AC5A20}"/>
    <cellStyle name="Comma 32 2 3 6 2 2" xfId="41460" xr:uid="{8B5E3861-910F-4A83-87E4-BB7351D8605E}"/>
    <cellStyle name="Comma 32 2 3 6 3" xfId="19329" xr:uid="{B263C6FE-9138-449C-AA39-4569C3E0B00D}"/>
    <cellStyle name="Comma 32 2 3 6 3 2" xfId="41461" xr:uid="{FF624C90-B1AA-41CB-B1F1-276B8C431AB6}"/>
    <cellStyle name="Comma 32 2 3 6 4" xfId="19330" xr:uid="{355CA3CB-ACCC-4C01-BF70-8A5A7DCEB80C}"/>
    <cellStyle name="Comma 32 2 3 6 4 2" xfId="41462" xr:uid="{1CCAC059-8518-4CD0-ADC3-38C1642A927D}"/>
    <cellStyle name="Comma 32 2 3 6 5" xfId="52187" xr:uid="{0630CE26-B276-482B-8D05-E6D2E61899A5}"/>
    <cellStyle name="Comma 32 2 3 6 6" xfId="41459" xr:uid="{8FC9D47C-71CC-4BBC-89FA-7110E545AD25}"/>
    <cellStyle name="Comma 32 2 3 6 7" xfId="19327" xr:uid="{ABEE62E2-98A0-4126-A49B-5EA8FCF6E297}"/>
    <cellStyle name="Comma 32 2 3 7" xfId="19331" xr:uid="{89D17322-09D8-457F-87BB-CA7A8841786D}"/>
    <cellStyle name="Comma 32 2 3 7 2" xfId="41463" xr:uid="{3A19A492-16B8-43DD-9C82-27E847AB06DA}"/>
    <cellStyle name="Comma 32 2 3 8" xfId="19332" xr:uid="{5716A417-B3A7-4A85-BD03-DB054401F7F1}"/>
    <cellStyle name="Comma 32 2 3 8 2" xfId="41464" xr:uid="{B79B424C-44B9-4C27-9DCB-727C4E5D07AD}"/>
    <cellStyle name="Comma 32 2 3 9" xfId="50667" xr:uid="{BD3096E2-4575-44A5-AA7C-E68BDE102853}"/>
    <cellStyle name="Comma 32 2 4" xfId="830" xr:uid="{A5D62FFA-7878-45D5-8C40-D3E8425B4074}"/>
    <cellStyle name="Comma 32 2 4 2" xfId="4533" xr:uid="{F0C0B9DE-B524-46B4-A08C-2BDBD5EF99F4}"/>
    <cellStyle name="Comma 32 2 4 2 2" xfId="19335" xr:uid="{CA47954C-42A5-4884-A95D-8671F3EDC36D}"/>
    <cellStyle name="Comma 32 2 4 2 2 2" xfId="41467" xr:uid="{87E39E21-7CA5-4557-A561-0BAE90DB95B8}"/>
    <cellStyle name="Comma 32 2 4 2 3" xfId="19336" xr:uid="{A7AB108F-E4A9-4FAB-BF7A-4B72BB991451}"/>
    <cellStyle name="Comma 32 2 4 2 3 2" xfId="41468" xr:uid="{EACA8FC9-67E9-482C-BF3F-1DEEF8196935}"/>
    <cellStyle name="Comma 32 2 4 2 4" xfId="19337" xr:uid="{534AD6E9-0B44-43BA-9501-8F4BDEA4EE2F}"/>
    <cellStyle name="Comma 32 2 4 2 4 2" xfId="41469" xr:uid="{8B997C06-F664-4799-9868-BDC287ACC15C}"/>
    <cellStyle name="Comma 32 2 4 2 5" xfId="19338" xr:uid="{40772D0D-76C7-40BF-8FAB-A8D3DF7A5EF6}"/>
    <cellStyle name="Comma 32 2 4 2 5 2" xfId="41470" xr:uid="{58D13CD1-A1F0-4B28-A7C5-D9A78BED151D}"/>
    <cellStyle name="Comma 32 2 4 2 6" xfId="54620" xr:uid="{48D457A4-AA08-4FA5-B4D4-C9F0971DA2B9}"/>
    <cellStyle name="Comma 32 2 4 2 7" xfId="41466" xr:uid="{6E10E7C7-397E-483A-AC2C-880C488C9AAC}"/>
    <cellStyle name="Comma 32 2 4 2 8" xfId="19334" xr:uid="{A9E04342-CB82-42E2-8366-FCCEF7874577}"/>
    <cellStyle name="Comma 32 2 4 3" xfId="2868" xr:uid="{5F20B5B3-A041-4347-89A3-430CB021039C}"/>
    <cellStyle name="Comma 32 2 4 3 2" xfId="19340" xr:uid="{0A077361-4544-45C2-943F-0C0F9D7B4E8F}"/>
    <cellStyle name="Comma 32 2 4 3 2 2" xfId="41472" xr:uid="{7B9F8BD3-1B06-4730-8A47-5A9FC402CFB0}"/>
    <cellStyle name="Comma 32 2 4 3 3" xfId="19341" xr:uid="{41A4FDA5-F62E-41FD-878B-0290D1255A37}"/>
    <cellStyle name="Comma 32 2 4 3 3 2" xfId="41473" xr:uid="{D1EC9E40-5C3D-494E-B700-7BD8C419B089}"/>
    <cellStyle name="Comma 32 2 4 3 4" xfId="19342" xr:uid="{5220452D-46B7-4455-BDEA-F7F44A568BDA}"/>
    <cellStyle name="Comma 32 2 4 3 4 2" xfId="41474" xr:uid="{BBC04E83-82EA-4250-9FF1-031971CE724D}"/>
    <cellStyle name="Comma 32 2 4 3 5" xfId="52955" xr:uid="{7B6999EA-2D65-4165-AA37-12248A2BB1D5}"/>
    <cellStyle name="Comma 32 2 4 3 6" xfId="41471" xr:uid="{070D8C81-5BBA-4A44-9CBE-1F012A0300A6}"/>
    <cellStyle name="Comma 32 2 4 3 7" xfId="19339" xr:uid="{7FDA901A-565E-48B1-9707-E4E04BAD9C11}"/>
    <cellStyle name="Comma 32 2 4 4" xfId="19343" xr:uid="{3395F05E-2012-4B57-9916-E14884E7B23C}"/>
    <cellStyle name="Comma 32 2 4 4 2" xfId="41475" xr:uid="{5C680AF3-C424-40E2-ADA2-2FA92A566417}"/>
    <cellStyle name="Comma 32 2 4 5" xfId="19344" xr:uid="{3F3C40F3-A8B5-44D5-8ACE-C95CF00871E2}"/>
    <cellStyle name="Comma 32 2 4 5 2" xfId="41476" xr:uid="{529AF5DB-58A7-409A-83AD-74CB1270C4B9}"/>
    <cellStyle name="Comma 32 2 4 6" xfId="50922" xr:uid="{36C113C0-5D75-4944-BB02-2D4497189AAD}"/>
    <cellStyle name="Comma 32 2 4 7" xfId="41465" xr:uid="{AD7866BB-6F19-43AF-9E2A-224424E2956B}"/>
    <cellStyle name="Comma 32 2 4 8" xfId="19333" xr:uid="{E1B352CF-0119-40DD-82F3-0CBFF78003F6}"/>
    <cellStyle name="Comma 32 2 5" xfId="1325" xr:uid="{ABE00B27-1A6F-4C76-9416-2A418E9C3364}"/>
    <cellStyle name="Comma 32 2 5 2" xfId="5005" xr:uid="{3386CD51-CE92-4966-A140-E7FDFB880BB3}"/>
    <cellStyle name="Comma 32 2 5 2 2" xfId="19347" xr:uid="{89BDE3E2-476D-4D7B-B891-7781A1C301BC}"/>
    <cellStyle name="Comma 32 2 5 2 2 2" xfId="41479" xr:uid="{C1763D0A-2704-4875-BC56-BDE90694FC81}"/>
    <cellStyle name="Comma 32 2 5 2 3" xfId="19348" xr:uid="{4943DFCC-2622-45E9-A08D-A09AFB2B8326}"/>
    <cellStyle name="Comma 32 2 5 2 3 2" xfId="41480" xr:uid="{66B6DC69-5D44-40A5-8C5F-35260092F2C6}"/>
    <cellStyle name="Comma 32 2 5 2 4" xfId="19349" xr:uid="{34A95D7D-9BAD-4D8E-B5F5-FC77828F4462}"/>
    <cellStyle name="Comma 32 2 5 2 4 2" xfId="41481" xr:uid="{61EB12D6-EFF1-4FFD-A197-EC7FB8E8D9BC}"/>
    <cellStyle name="Comma 32 2 5 2 5" xfId="19350" xr:uid="{3255E9BF-0007-4E3D-9B49-9B2184A9D543}"/>
    <cellStyle name="Comma 32 2 5 2 5 2" xfId="41482" xr:uid="{456F458D-E1A2-4DA0-97AD-65F5D8318CCE}"/>
    <cellStyle name="Comma 32 2 5 2 6" xfId="55092" xr:uid="{3136D4A6-42A7-4DF5-9ECC-88417976DF12}"/>
    <cellStyle name="Comma 32 2 5 2 7" xfId="41478" xr:uid="{78A986D5-94BE-4B15-B88D-58FF36686F20}"/>
    <cellStyle name="Comma 32 2 5 2 8" xfId="19346" xr:uid="{2DF72222-828F-4130-82B8-52B65A13A0E5}"/>
    <cellStyle name="Comma 32 2 5 3" xfId="2370" xr:uid="{B486BC23-2A52-4D68-ADB4-0FAC8F75FDB1}"/>
    <cellStyle name="Comma 32 2 5 3 2" xfId="19352" xr:uid="{30521DDB-38C3-4A9D-BA15-35B740A4CF66}"/>
    <cellStyle name="Comma 32 2 5 3 2 2" xfId="41484" xr:uid="{E1BA9D1A-5A57-4179-83B6-052836643DDA}"/>
    <cellStyle name="Comma 32 2 5 3 3" xfId="19353" xr:uid="{41119CD2-F190-4954-A6D5-B2D1CE76B6F2}"/>
    <cellStyle name="Comma 32 2 5 3 3 2" xfId="41485" xr:uid="{E44DF974-A92A-4FF5-8798-D72939F4EACF}"/>
    <cellStyle name="Comma 32 2 5 3 4" xfId="19354" xr:uid="{FBB33A72-F096-480E-AD93-434E8CEFF32D}"/>
    <cellStyle name="Comma 32 2 5 3 4 2" xfId="41486" xr:uid="{F3C21A45-B723-4750-BE87-A9D216470F7F}"/>
    <cellStyle name="Comma 32 2 5 3 5" xfId="52458" xr:uid="{DF34439D-9656-4F90-8D50-5D4B7B090B46}"/>
    <cellStyle name="Comma 32 2 5 3 6" xfId="41483" xr:uid="{897C3CD3-4758-4187-85BF-7F9514E54C7C}"/>
    <cellStyle name="Comma 32 2 5 3 7" xfId="19351" xr:uid="{800D36EE-F14A-434A-B96C-FC90F00F1AEA}"/>
    <cellStyle name="Comma 32 2 5 4" xfId="19355" xr:uid="{6041E0D5-1246-4AFA-B0D4-1FEDC9586F33}"/>
    <cellStyle name="Comma 32 2 5 4 2" xfId="41487" xr:uid="{51DBF8EA-861B-42D1-AE00-6DDFC3EC3EF4}"/>
    <cellStyle name="Comma 32 2 5 5" xfId="19356" xr:uid="{614E7A10-17F0-4937-830A-55DF49EA498F}"/>
    <cellStyle name="Comma 32 2 5 5 2" xfId="41488" xr:uid="{A5854419-B466-40CE-86A2-ED5641664E95}"/>
    <cellStyle name="Comma 32 2 5 6" xfId="51417" xr:uid="{D33C7BE3-AB83-4357-81D0-E88275BF9D4A}"/>
    <cellStyle name="Comma 32 2 5 7" xfId="41477" xr:uid="{C10B01FE-3E5F-43A7-B319-B0022889BE65}"/>
    <cellStyle name="Comma 32 2 5 8" xfId="19345" xr:uid="{5DEA98B6-2D70-4559-A889-ABCE50DEB75E}"/>
    <cellStyle name="Comma 32 2 6" xfId="3362" xr:uid="{230906B2-0CA5-40BE-B7F8-47982392FB64}"/>
    <cellStyle name="Comma 32 2 6 2" xfId="5372" xr:uid="{BA4F27D7-6989-45CA-BC62-8380E96E55DC}"/>
    <cellStyle name="Comma 32 2 6 2 2" xfId="19359" xr:uid="{475EB2EA-D557-46D1-898F-5C63509FB34D}"/>
    <cellStyle name="Comma 32 2 6 2 2 2" xfId="41491" xr:uid="{1A10971D-AC75-45BE-8EF7-071171B3A3A6}"/>
    <cellStyle name="Comma 32 2 6 2 3" xfId="19360" xr:uid="{295E8D07-AD5F-4AC5-8C12-2DE58A048305}"/>
    <cellStyle name="Comma 32 2 6 2 3 2" xfId="41492" xr:uid="{61103F08-568D-445B-A460-6D1907C46408}"/>
    <cellStyle name="Comma 32 2 6 2 4" xfId="19361" xr:uid="{73E1D1D7-0EC1-4DBC-BCDF-55926AF548C6}"/>
    <cellStyle name="Comma 32 2 6 2 4 2" xfId="41493" xr:uid="{1E1EB4DA-5A67-40F6-B55A-A9A9779057BE}"/>
    <cellStyle name="Comma 32 2 6 2 5" xfId="19362" xr:uid="{C2091CDB-FF7B-4781-A6C5-D9083A2AF4B7}"/>
    <cellStyle name="Comma 32 2 6 2 5 2" xfId="41494" xr:uid="{540E1365-C832-40D3-8F1F-99C72B070A9F}"/>
    <cellStyle name="Comma 32 2 6 2 6" xfId="55459" xr:uid="{DDEE82E7-F81B-4843-AB1F-C85B13BF5D8B}"/>
    <cellStyle name="Comma 32 2 6 2 7" xfId="41490" xr:uid="{67FF5246-51B4-4587-AD65-2BB9BB414C61}"/>
    <cellStyle name="Comma 32 2 6 2 8" xfId="19358" xr:uid="{A9D18E87-2993-4D9F-82B3-CAFA0C0F93B9}"/>
    <cellStyle name="Comma 32 2 6 3" xfId="19363" xr:uid="{CEB90DDB-77BD-4EBE-9388-F34378CE84C3}"/>
    <cellStyle name="Comma 32 2 6 3 2" xfId="41495" xr:uid="{18293C3E-986E-4AC6-8F59-A43177A50AB0}"/>
    <cellStyle name="Comma 32 2 6 4" xfId="19364" xr:uid="{F8303455-1FA5-4A99-AFDA-8CCA2D8A2403}"/>
    <cellStyle name="Comma 32 2 6 4 2" xfId="41496" xr:uid="{174E2404-1F5C-4E7B-AA4C-9B885204D27D}"/>
    <cellStyle name="Comma 32 2 6 5" xfId="19365" xr:uid="{C727578D-37BC-4144-9F0B-E6EC1E74554C}"/>
    <cellStyle name="Comma 32 2 6 5 2" xfId="41497" xr:uid="{B2BC3662-B159-4AEB-96DB-0726C5A79E51}"/>
    <cellStyle name="Comma 32 2 6 6" xfId="19366" xr:uid="{41294787-4F1E-4D09-890C-C4F716415133}"/>
    <cellStyle name="Comma 32 2 6 6 2" xfId="41498" xr:uid="{61967C9D-9051-4AB4-A8CA-88FD57A8C9F2}"/>
    <cellStyle name="Comma 32 2 6 7" xfId="53449" xr:uid="{4FAC151E-5F2D-4BE7-92D3-57E75C3B354A}"/>
    <cellStyle name="Comma 32 2 6 8" xfId="41489" xr:uid="{B890BD29-4A28-4681-BCF4-E723D6FA1986}"/>
    <cellStyle name="Comma 32 2 6 9" xfId="19357" xr:uid="{F0240CDD-D4C8-42DB-93F0-43451F755539}"/>
    <cellStyle name="Comma 32 2 7" xfId="3972" xr:uid="{417654E5-9752-4BF4-85A4-45AD630B93B2}"/>
    <cellStyle name="Comma 32 2 7 2" xfId="19368" xr:uid="{6D70C331-C245-4B04-ACCE-75C9FD82132F}"/>
    <cellStyle name="Comma 32 2 7 2 2" xfId="41500" xr:uid="{5407851F-467F-4E61-B0C2-EA8AA1D54B58}"/>
    <cellStyle name="Comma 32 2 7 3" xfId="19369" xr:uid="{F53C4C57-4C4C-4D2F-BD47-2C18CE7BA8B9}"/>
    <cellStyle name="Comma 32 2 7 3 2" xfId="41501" xr:uid="{736038EB-417C-42A9-9AAF-317C4F4EFA36}"/>
    <cellStyle name="Comma 32 2 7 4" xfId="19370" xr:uid="{19C0C8A4-4D3C-4C00-8CD5-A6B7B977CDA7}"/>
    <cellStyle name="Comma 32 2 7 4 2" xfId="41502" xr:uid="{D30C192A-CA07-40A3-AE52-A105C85AA00E}"/>
    <cellStyle name="Comma 32 2 7 5" xfId="19371" xr:uid="{AF988E89-8706-4E6C-B083-BDEC0D8441E5}"/>
    <cellStyle name="Comma 32 2 7 5 2" xfId="41503" xr:uid="{C9186A6F-462B-4593-9535-EC343ED77880}"/>
    <cellStyle name="Comma 32 2 7 6" xfId="54059" xr:uid="{3C1A20A6-8AE9-494F-8700-07AAAA9EC6AA}"/>
    <cellStyle name="Comma 32 2 7 7" xfId="41499" xr:uid="{9A2C3590-F480-4E8E-8900-8DB66239AC8D}"/>
    <cellStyle name="Comma 32 2 7 8" xfId="19367" xr:uid="{B1FA15D2-2FAF-4C7D-BFA8-87C394599A92}"/>
    <cellStyle name="Comma 32 2 8" xfId="1850" xr:uid="{6ACED59B-9D99-486F-88DD-7D86B077164E}"/>
    <cellStyle name="Comma 32 2 8 2" xfId="19373" xr:uid="{8EEC3718-03A6-46A5-9B33-48D858D25441}"/>
    <cellStyle name="Comma 32 2 8 2 2" xfId="41505" xr:uid="{FA5F5280-B119-4559-9D35-67BD2C576386}"/>
    <cellStyle name="Comma 32 2 8 3" xfId="19374" xr:uid="{69EAF716-745C-4F76-B1EA-D643BC619EA4}"/>
    <cellStyle name="Comma 32 2 8 3 2" xfId="41506" xr:uid="{C3534D2D-AE9E-4384-8228-63D1B0FF69B1}"/>
    <cellStyle name="Comma 32 2 8 4" xfId="19375" xr:uid="{ABD291AF-7213-44CE-A780-60F585391852}"/>
    <cellStyle name="Comma 32 2 8 4 2" xfId="41507" xr:uid="{8E7F644A-C2AB-49AB-88A7-23386638A23B}"/>
    <cellStyle name="Comma 32 2 8 5" xfId="51939" xr:uid="{E506879C-B193-4949-90B4-73DB791B6D3B}"/>
    <cellStyle name="Comma 32 2 8 6" xfId="41504" xr:uid="{B2F50CEC-912D-4488-82E6-330894F1D0C3}"/>
    <cellStyle name="Comma 32 2 8 7" xfId="19372" xr:uid="{E552A105-514D-4FE9-9453-99B6E8A00EB8}"/>
    <cellStyle name="Comma 32 2 9" xfId="19376" xr:uid="{3BFBFCB8-B4B6-4D9B-9A5E-CBC9F46AE0DD}"/>
    <cellStyle name="Comma 32 2 9 2" xfId="41508" xr:uid="{DCD5F71B-8BEC-41CD-837F-AAB7EC973485}"/>
    <cellStyle name="Comma 32 3" xfId="344" xr:uid="{15F44A2E-2D14-46EF-97F0-A39DFE8FDF56}"/>
    <cellStyle name="Comma 32 3 10" xfId="50440" xr:uid="{0C6F2826-01FB-4DE3-B42F-8001FD5CBD11}"/>
    <cellStyle name="Comma 32 3 11" xfId="41509" xr:uid="{DBE6FE5D-7E1A-445D-8A83-E997EB965B9E}"/>
    <cellStyle name="Comma 32 3 12" xfId="19377" xr:uid="{73EF92B3-63AC-4DB1-9DBC-C86DAE2AA49F}"/>
    <cellStyle name="Comma 32 3 2" xfId="627" xr:uid="{D559F282-381D-4DB0-930E-13323B432015}"/>
    <cellStyle name="Comma 32 3 2 10" xfId="41510" xr:uid="{61890A1F-9353-487F-97DE-6496DBB31E7E}"/>
    <cellStyle name="Comma 32 3 2 11" xfId="19378" xr:uid="{DB45F6CD-1793-4BEA-BC15-670685C1893D}"/>
    <cellStyle name="Comma 32 3 2 2" xfId="1132" xr:uid="{7ED9EB07-5926-4569-A067-5AC07309CEFF}"/>
    <cellStyle name="Comma 32 3 2 2 2" xfId="4835" xr:uid="{6CA383E5-4390-4CA1-A147-027DEBACDDC2}"/>
    <cellStyle name="Comma 32 3 2 2 2 2" xfId="19381" xr:uid="{8F14AB08-1A2D-4CBA-BF08-A3401D4175BF}"/>
    <cellStyle name="Comma 32 3 2 2 2 2 2" xfId="41513" xr:uid="{D715A1F4-4E7F-4FA6-A665-DF6E1D24B6D8}"/>
    <cellStyle name="Comma 32 3 2 2 2 3" xfId="19382" xr:uid="{007BC2D6-908E-43D5-875A-3BA6A3F195D6}"/>
    <cellStyle name="Comma 32 3 2 2 2 3 2" xfId="41514" xr:uid="{71DC69D0-19B3-409C-881E-910CC5C717F8}"/>
    <cellStyle name="Comma 32 3 2 2 2 4" xfId="19383" xr:uid="{716E5B79-8CCC-4C5E-951D-7E1AA71FD0D5}"/>
    <cellStyle name="Comma 32 3 2 2 2 4 2" xfId="41515" xr:uid="{E8F8861A-8676-41F1-94A8-52D3AC21ED4C}"/>
    <cellStyle name="Comma 32 3 2 2 2 5" xfId="19384" xr:uid="{0BE03F48-448D-4155-BC64-FF92E4D943A4}"/>
    <cellStyle name="Comma 32 3 2 2 2 5 2" xfId="41516" xr:uid="{858CA093-6C5C-4E06-9BE5-6ED9175EEC78}"/>
    <cellStyle name="Comma 32 3 2 2 2 6" xfId="54922" xr:uid="{1D25771D-8C00-4129-8EEA-E854A2FD9E15}"/>
    <cellStyle name="Comma 32 3 2 2 2 7" xfId="41512" xr:uid="{E2A065CC-D1D3-4213-A115-FEE8A4D4D685}"/>
    <cellStyle name="Comma 32 3 2 2 2 8" xfId="19380" xr:uid="{B3B95875-8290-46BA-90E7-9E864FA301B0}"/>
    <cellStyle name="Comma 32 3 2 2 3" xfId="3170" xr:uid="{8A887A13-665F-4484-85F8-43E3EB62BF42}"/>
    <cellStyle name="Comma 32 3 2 2 3 2" xfId="19386" xr:uid="{AB382101-4BB9-4EBC-82BA-74D7496F1ECD}"/>
    <cellStyle name="Comma 32 3 2 2 3 2 2" xfId="41518" xr:uid="{E70D1441-0551-43A2-AAC8-C6B1289FBA49}"/>
    <cellStyle name="Comma 32 3 2 2 3 3" xfId="19387" xr:uid="{1CDD484B-A922-42C8-984F-F6B783EABCC6}"/>
    <cellStyle name="Comma 32 3 2 2 3 3 2" xfId="41519" xr:uid="{A607F965-E89B-44D1-B74B-6952B2105718}"/>
    <cellStyle name="Comma 32 3 2 2 3 4" xfId="19388" xr:uid="{8F4F016A-4C2E-44A1-B74D-0D0F98E08BD0}"/>
    <cellStyle name="Comma 32 3 2 2 3 4 2" xfId="41520" xr:uid="{05372A68-E793-44D1-BB4E-0977AE19B920}"/>
    <cellStyle name="Comma 32 3 2 2 3 5" xfId="53257" xr:uid="{95F062BF-2808-4D90-80A1-2B8CDB089149}"/>
    <cellStyle name="Comma 32 3 2 2 3 6" xfId="41517" xr:uid="{FFC0DF27-44E3-4E54-BB63-FC7575F75A9B}"/>
    <cellStyle name="Comma 32 3 2 2 3 7" xfId="19385" xr:uid="{D2BA2EF7-E21A-4CB9-B0EF-0486070CD20C}"/>
    <cellStyle name="Comma 32 3 2 2 4" xfId="19389" xr:uid="{37A774FD-4FC0-4AFD-BD56-A48D4F8EE204}"/>
    <cellStyle name="Comma 32 3 2 2 4 2" xfId="41521" xr:uid="{20E40508-02F0-47DF-9E4F-A7B87FCFA9EB}"/>
    <cellStyle name="Comma 32 3 2 2 5" xfId="19390" xr:uid="{BC290C66-EE81-447F-AB92-AEEFAAA9BD72}"/>
    <cellStyle name="Comma 32 3 2 2 5 2" xfId="41522" xr:uid="{AD7DDC95-FEEB-495C-B849-C0DCC3F82C94}"/>
    <cellStyle name="Comma 32 3 2 2 6" xfId="51224" xr:uid="{700633D6-5E5F-41BF-B494-8D3012E02617}"/>
    <cellStyle name="Comma 32 3 2 2 7" xfId="41511" xr:uid="{833E303D-D858-44B8-A0DA-61287DAC234C}"/>
    <cellStyle name="Comma 32 3 2 2 8" xfId="19379" xr:uid="{EBCE4FE8-CB73-42F4-A1BB-93A860E4DDAD}"/>
    <cellStyle name="Comma 32 3 2 3" xfId="1626" xr:uid="{5FDC653C-FACE-4F1D-8804-C0AF510F40D1}"/>
    <cellStyle name="Comma 32 3 2 3 2" xfId="5235" xr:uid="{C7DE1242-5589-4953-92A1-DAE7D926ED98}"/>
    <cellStyle name="Comma 32 3 2 3 2 2" xfId="19393" xr:uid="{E5F9CCA6-C893-47D0-B34B-9619F09BC2B9}"/>
    <cellStyle name="Comma 32 3 2 3 2 2 2" xfId="41525" xr:uid="{0111E0F3-DAFB-44CB-A75C-F1411F5285A1}"/>
    <cellStyle name="Comma 32 3 2 3 2 3" xfId="19394" xr:uid="{8EC25175-4C52-4D40-9FDE-9CE09D6BAFEB}"/>
    <cellStyle name="Comma 32 3 2 3 2 3 2" xfId="41526" xr:uid="{328AF5F1-4EFC-4EDD-9EA0-116B9072D6CB}"/>
    <cellStyle name="Comma 32 3 2 3 2 4" xfId="19395" xr:uid="{F4A77DA2-ECF8-4BDD-9F0C-F6E77331E88D}"/>
    <cellStyle name="Comma 32 3 2 3 2 4 2" xfId="41527" xr:uid="{59657650-65B7-46CB-B974-03520C195085}"/>
    <cellStyle name="Comma 32 3 2 3 2 5" xfId="19396" xr:uid="{34558CBB-8D69-4BC6-A360-916292C4F373}"/>
    <cellStyle name="Comma 32 3 2 3 2 5 2" xfId="41528" xr:uid="{47C6AE32-A8A5-4205-B3E6-A75457BB3D2C}"/>
    <cellStyle name="Comma 32 3 2 3 2 6" xfId="55322" xr:uid="{16E1794B-B414-488E-9355-422A6855DCE5}"/>
    <cellStyle name="Comma 32 3 2 3 2 7" xfId="41524" xr:uid="{D9D76B87-3E42-447D-97CC-8FD1195C9EFC}"/>
    <cellStyle name="Comma 32 3 2 3 2 8" xfId="19392" xr:uid="{A377F06A-4048-42CB-9E03-78F247EE2668}"/>
    <cellStyle name="Comma 32 3 2 3 3" xfId="2673" xr:uid="{8E8A3F41-25E8-4B0B-9FA1-E2B7C1A0B188}"/>
    <cellStyle name="Comma 32 3 2 3 3 2" xfId="19398" xr:uid="{125E311E-CA02-4287-9ED4-5685EF08A47D}"/>
    <cellStyle name="Comma 32 3 2 3 3 2 2" xfId="41530" xr:uid="{8DAAB8AF-B149-4D61-9A10-13832FB2527D}"/>
    <cellStyle name="Comma 32 3 2 3 3 3" xfId="19399" xr:uid="{87141DA2-8383-428A-BC7B-2BC7FABE733F}"/>
    <cellStyle name="Comma 32 3 2 3 3 3 2" xfId="41531" xr:uid="{F8DD63A7-39FF-40B9-A8A5-0E1B022807D4}"/>
    <cellStyle name="Comma 32 3 2 3 3 4" xfId="19400" xr:uid="{8D2AB12E-4F2D-4635-884B-FD07236E7868}"/>
    <cellStyle name="Comma 32 3 2 3 3 4 2" xfId="41532" xr:uid="{1C115942-B3DC-4E7B-B0A6-101B14C5FC47}"/>
    <cellStyle name="Comma 32 3 2 3 3 5" xfId="52761" xr:uid="{35336542-A154-469F-A29A-B0487889A772}"/>
    <cellStyle name="Comma 32 3 2 3 3 6" xfId="41529" xr:uid="{2DD7D166-C6B6-472C-BAD3-227AFE5D78A2}"/>
    <cellStyle name="Comma 32 3 2 3 3 7" xfId="19397" xr:uid="{E3F7A7E5-7B14-495B-8FB9-2CBF9A7CCE49}"/>
    <cellStyle name="Comma 32 3 2 3 4" xfId="19401" xr:uid="{CDF101CC-FEA1-4E90-A02A-10AD78FCE77E}"/>
    <cellStyle name="Comma 32 3 2 3 4 2" xfId="41533" xr:uid="{036A28F7-4CCB-497F-A728-4B9DBB50E00C}"/>
    <cellStyle name="Comma 32 3 2 3 5" xfId="19402" xr:uid="{7F440729-F2F0-4F87-98F2-45E7C9CAD27F}"/>
    <cellStyle name="Comma 32 3 2 3 5 2" xfId="41534" xr:uid="{CC244565-4EAA-4B18-80DA-4E48F358CBF6}"/>
    <cellStyle name="Comma 32 3 2 3 6" xfId="51718" xr:uid="{123A642E-4266-46BF-B67F-E804BF9143A6}"/>
    <cellStyle name="Comma 32 3 2 3 7" xfId="41523" xr:uid="{683952FB-E17C-4688-ABD1-AD8370B2E8DF}"/>
    <cellStyle name="Comma 32 3 2 3 8" xfId="19391" xr:uid="{7ADA00E4-416D-475E-8F95-4D2F1F1CC1B5}"/>
    <cellStyle name="Comma 32 3 2 4" xfId="3665" xr:uid="{0465396E-FADC-4A08-AF7A-015D3F10B71E}"/>
    <cellStyle name="Comma 32 3 2 4 2" xfId="5603" xr:uid="{53FB3C16-365D-45F5-B276-8514AE2B77BC}"/>
    <cellStyle name="Comma 32 3 2 4 2 2" xfId="19405" xr:uid="{A03F10E6-5DF9-463B-B1CA-885C8E9741C3}"/>
    <cellStyle name="Comma 32 3 2 4 2 2 2" xfId="41537" xr:uid="{BFCE26CA-8CEF-4F44-9CDD-D321D2050DDC}"/>
    <cellStyle name="Comma 32 3 2 4 2 3" xfId="19406" xr:uid="{FAB19FD0-4289-497A-9FAC-E0C6E9D5D8BF}"/>
    <cellStyle name="Comma 32 3 2 4 2 3 2" xfId="41538" xr:uid="{753E64B8-9526-4F79-AED1-B8ECF0795A0F}"/>
    <cellStyle name="Comma 32 3 2 4 2 4" xfId="19407" xr:uid="{63017CB3-03BF-4A56-A6EB-7BCF09840826}"/>
    <cellStyle name="Comma 32 3 2 4 2 4 2" xfId="41539" xr:uid="{C820797C-099B-44BA-8061-5F4112907F4F}"/>
    <cellStyle name="Comma 32 3 2 4 2 5" xfId="19408" xr:uid="{6CF0BBA3-535D-4180-A229-80381E976E7B}"/>
    <cellStyle name="Comma 32 3 2 4 2 5 2" xfId="41540" xr:uid="{D2B5312B-1491-493B-B4AE-C76216418CEE}"/>
    <cellStyle name="Comma 32 3 2 4 2 6" xfId="55690" xr:uid="{4E43D3D2-A663-4C96-8ABD-537001497CBB}"/>
    <cellStyle name="Comma 32 3 2 4 2 7" xfId="41536" xr:uid="{4F6A3600-B041-4B8E-BFF9-E075B4E02D4C}"/>
    <cellStyle name="Comma 32 3 2 4 2 8" xfId="19404" xr:uid="{A08B938D-9F49-4D48-BDCA-CAE59AC1CBB0}"/>
    <cellStyle name="Comma 32 3 2 4 3" xfId="19409" xr:uid="{8E8B96A8-A445-4B73-BFFD-A7532B639E30}"/>
    <cellStyle name="Comma 32 3 2 4 3 2" xfId="41541" xr:uid="{4217CFBE-2B00-4901-B380-112442D60551}"/>
    <cellStyle name="Comma 32 3 2 4 4" xfId="19410" xr:uid="{24D84FEC-D07C-4E97-9F23-53AB6A3F21DC}"/>
    <cellStyle name="Comma 32 3 2 4 4 2" xfId="41542" xr:uid="{9C310442-82A7-4BE6-A5DE-A45143DD0C24}"/>
    <cellStyle name="Comma 32 3 2 4 5" xfId="19411" xr:uid="{B9B746BF-EA2E-453E-B07D-7D4D31AC35F5}"/>
    <cellStyle name="Comma 32 3 2 4 5 2" xfId="41543" xr:uid="{A90DC6E3-B3EB-4FF5-A8AD-2B529FAF6926}"/>
    <cellStyle name="Comma 32 3 2 4 6" xfId="19412" xr:uid="{A727F22E-0997-4A37-BAFC-6095BEB44CA5}"/>
    <cellStyle name="Comma 32 3 2 4 6 2" xfId="41544" xr:uid="{03F66775-3CFC-41A8-9131-8346E990C195}"/>
    <cellStyle name="Comma 32 3 2 4 7" xfId="53752" xr:uid="{0C7FE2EA-89A6-4CF7-AA6F-AE2A55BC8F37}"/>
    <cellStyle name="Comma 32 3 2 4 8" xfId="41535" xr:uid="{24165D64-E36F-43FF-93F6-1616CD643CB8}"/>
    <cellStyle name="Comma 32 3 2 4 9" xfId="19403" xr:uid="{A6C61DFE-A1AF-4CA9-A567-01F4748728D0}"/>
    <cellStyle name="Comma 32 3 2 5" xfId="4338" xr:uid="{90845CCB-FBA9-467F-962C-951CA1626C87}"/>
    <cellStyle name="Comma 32 3 2 5 2" xfId="19414" xr:uid="{5B526F79-33A3-42C2-8ABC-EEBF93E0EBEB}"/>
    <cellStyle name="Comma 32 3 2 5 2 2" xfId="41546" xr:uid="{79519414-E82B-43BA-A687-5A905238C1A0}"/>
    <cellStyle name="Comma 32 3 2 5 3" xfId="19415" xr:uid="{864E8816-83E8-4878-A887-460817DD8888}"/>
    <cellStyle name="Comma 32 3 2 5 3 2" xfId="41547" xr:uid="{CAD02528-872E-4DB2-841B-AD81007F211B}"/>
    <cellStyle name="Comma 32 3 2 5 4" xfId="19416" xr:uid="{E45DE2F1-9654-4480-809D-5044F0C259EF}"/>
    <cellStyle name="Comma 32 3 2 5 4 2" xfId="41548" xr:uid="{A34FA2D4-E43C-4DA9-84BD-D369D996E4A5}"/>
    <cellStyle name="Comma 32 3 2 5 5" xfId="19417" xr:uid="{B708D843-0312-4D2A-8DD1-2BFE740661A4}"/>
    <cellStyle name="Comma 32 3 2 5 5 2" xfId="41549" xr:uid="{0F0F0747-D69B-4C88-AB2B-960A80385D90}"/>
    <cellStyle name="Comma 32 3 2 5 6" xfId="54425" xr:uid="{A09A5EF1-B82B-444E-AEA6-E6868EDC34C2}"/>
    <cellStyle name="Comma 32 3 2 5 7" xfId="41545" xr:uid="{663E794C-239E-45D0-A4D8-6EEC4F3320A7}"/>
    <cellStyle name="Comma 32 3 2 5 8" xfId="19413" xr:uid="{BD0B166D-8494-4FF9-B951-72B5B1216B7D}"/>
    <cellStyle name="Comma 32 3 2 6" xfId="2152" xr:uid="{F36E9AA1-CFDA-4FEA-8BE7-E8D7169DEEBC}"/>
    <cellStyle name="Comma 32 3 2 6 2" xfId="19419" xr:uid="{46874093-A1B5-4045-8A57-AC16053E1E19}"/>
    <cellStyle name="Comma 32 3 2 6 2 2" xfId="41551" xr:uid="{84A971E4-3DF6-4404-91F2-CFDCEEEC2AAD}"/>
    <cellStyle name="Comma 32 3 2 6 3" xfId="19420" xr:uid="{1EA1BA70-77A3-4F3E-B09A-895173685DFC}"/>
    <cellStyle name="Comma 32 3 2 6 3 2" xfId="41552" xr:uid="{E529B2FF-59B3-4FA1-B4BD-676368D0BEA1}"/>
    <cellStyle name="Comma 32 3 2 6 4" xfId="19421" xr:uid="{84E9D11D-D662-439D-B438-D297DB108C88}"/>
    <cellStyle name="Comma 32 3 2 6 4 2" xfId="41553" xr:uid="{E68FE3BA-CE4F-4B92-9776-C94B5B5343A9}"/>
    <cellStyle name="Comma 32 3 2 6 5" xfId="52241" xr:uid="{8081931A-20AB-4B65-8CDA-9A5C87BEB0A8}"/>
    <cellStyle name="Comma 32 3 2 6 6" xfId="41550" xr:uid="{26194D67-4757-4E26-930D-F82E052B75F2}"/>
    <cellStyle name="Comma 32 3 2 6 7" xfId="19418" xr:uid="{6D521280-3916-470E-88BB-4464D8AB6800}"/>
    <cellStyle name="Comma 32 3 2 7" xfId="19422" xr:uid="{FFF89779-1740-41C5-B790-B81D7CEEF729}"/>
    <cellStyle name="Comma 32 3 2 7 2" xfId="41554" xr:uid="{7606AC0D-6601-4F81-AA5E-C6FF9CD21C0A}"/>
    <cellStyle name="Comma 32 3 2 8" xfId="19423" xr:uid="{092B1E9D-73A1-49C6-ACF9-BF67844AC4EB}"/>
    <cellStyle name="Comma 32 3 2 8 2" xfId="41555" xr:uid="{41184F55-D521-4B7E-BF02-28F26C263629}"/>
    <cellStyle name="Comma 32 3 2 9" xfId="50721" xr:uid="{02BB2826-DC02-40D1-B379-A09C62CFF445}"/>
    <cellStyle name="Comma 32 3 3" xfId="884" xr:uid="{EA50E94E-8A8C-4829-A1E2-DCF7D3288AF1}"/>
    <cellStyle name="Comma 32 3 3 2" xfId="4587" xr:uid="{581B127B-0EDF-4CA4-BCA7-8079EC1A2B51}"/>
    <cellStyle name="Comma 32 3 3 2 2" xfId="19426" xr:uid="{6624A6F9-598F-4AD5-8AAF-D2A2E50CDC5A}"/>
    <cellStyle name="Comma 32 3 3 2 2 2" xfId="41558" xr:uid="{A0CA37B0-45C5-4D42-AD78-548A27683404}"/>
    <cellStyle name="Comma 32 3 3 2 3" xfId="19427" xr:uid="{A4747163-26FB-4175-9FED-C412A4FF93B5}"/>
    <cellStyle name="Comma 32 3 3 2 3 2" xfId="41559" xr:uid="{99DF7D30-317D-4938-8219-78E44C992C29}"/>
    <cellStyle name="Comma 32 3 3 2 4" xfId="19428" xr:uid="{943AB2AC-025B-423A-BA2C-DC6017D2977B}"/>
    <cellStyle name="Comma 32 3 3 2 4 2" xfId="41560" xr:uid="{2BEAA09A-A90F-4AA0-B3A9-8BCE9822CB82}"/>
    <cellStyle name="Comma 32 3 3 2 5" xfId="19429" xr:uid="{61CF6E0B-C7E9-45E9-B915-C41CE2BFEB55}"/>
    <cellStyle name="Comma 32 3 3 2 5 2" xfId="41561" xr:uid="{B9451518-37DF-44DD-8E01-E6F6AE2065C2}"/>
    <cellStyle name="Comma 32 3 3 2 6" xfId="54674" xr:uid="{A0D2F5AB-BC93-498C-B121-9323F008BF23}"/>
    <cellStyle name="Comma 32 3 3 2 7" xfId="41557" xr:uid="{9454F807-9017-422E-A5A9-F655AF175CC0}"/>
    <cellStyle name="Comma 32 3 3 2 8" xfId="19425" xr:uid="{934182E1-F6B2-4998-A533-FBE48DF1441D}"/>
    <cellStyle name="Comma 32 3 3 3" xfId="2922" xr:uid="{8F213AEA-149E-4A38-BCDD-E44DD9971982}"/>
    <cellStyle name="Comma 32 3 3 3 2" xfId="19431" xr:uid="{B449FAEB-1B82-4BB9-AA64-53D9D46F2E95}"/>
    <cellStyle name="Comma 32 3 3 3 2 2" xfId="41563" xr:uid="{36745782-FEDE-4CD8-8F95-64EB9BB02DF6}"/>
    <cellStyle name="Comma 32 3 3 3 3" xfId="19432" xr:uid="{CDEF15ED-71E0-4F96-898C-E6EE7943774F}"/>
    <cellStyle name="Comma 32 3 3 3 3 2" xfId="41564" xr:uid="{0BDBF2FF-680B-4250-A82B-530A73023991}"/>
    <cellStyle name="Comma 32 3 3 3 4" xfId="19433" xr:uid="{BE888821-35B3-4469-95DB-5E4377C75BE6}"/>
    <cellStyle name="Comma 32 3 3 3 4 2" xfId="41565" xr:uid="{4FFC70E7-0CF9-4932-A147-38E41588D79D}"/>
    <cellStyle name="Comma 32 3 3 3 5" xfId="53009" xr:uid="{6B3B5C43-BCAA-464C-8AB7-78F049BE5319}"/>
    <cellStyle name="Comma 32 3 3 3 6" xfId="41562" xr:uid="{9E06F457-6632-4F19-963E-4872F0F259C3}"/>
    <cellStyle name="Comma 32 3 3 3 7" xfId="19430" xr:uid="{DF5D224E-D77E-4675-9B5C-A642641039B4}"/>
    <cellStyle name="Comma 32 3 3 4" xfId="19434" xr:uid="{6F9E6B4D-73F5-47A2-A403-79B9C35F83EE}"/>
    <cellStyle name="Comma 32 3 3 4 2" xfId="41566" xr:uid="{8B894AC9-DF07-48BA-A634-4BF60A8C2408}"/>
    <cellStyle name="Comma 32 3 3 5" xfId="19435" xr:uid="{8D1F879B-60BD-4E20-941D-FEF44C51149B}"/>
    <cellStyle name="Comma 32 3 3 5 2" xfId="41567" xr:uid="{09B05F71-CB41-459A-BE62-081B636A17C3}"/>
    <cellStyle name="Comma 32 3 3 6" xfId="50976" xr:uid="{DF61AF70-FF7E-43B8-A766-8B237D4FB71B}"/>
    <cellStyle name="Comma 32 3 3 7" xfId="41556" xr:uid="{A37ABEDC-0AF5-4169-8CAB-20867F18779A}"/>
    <cellStyle name="Comma 32 3 3 8" xfId="19424" xr:uid="{A671DEFD-2176-4930-A82E-C9C5D50D2AD7}"/>
    <cellStyle name="Comma 32 3 4" xfId="1379" xr:uid="{6C96E540-E65F-4402-A854-F987B9807541}"/>
    <cellStyle name="Comma 32 3 4 2" xfId="5052" xr:uid="{3AABAED5-CE73-4D6F-9B5A-75B5D011B0C6}"/>
    <cellStyle name="Comma 32 3 4 2 2" xfId="19438" xr:uid="{B727FD5D-35EC-452E-892E-C20DAF3F34B6}"/>
    <cellStyle name="Comma 32 3 4 2 2 2" xfId="41570" xr:uid="{776EB0A9-6116-41EB-ADF1-B977FDB2730C}"/>
    <cellStyle name="Comma 32 3 4 2 3" xfId="19439" xr:uid="{46204436-FC82-4A7E-AE5A-8979186C8075}"/>
    <cellStyle name="Comma 32 3 4 2 3 2" xfId="41571" xr:uid="{9833EB1F-CADB-434A-AFFB-30AC3C27F11A}"/>
    <cellStyle name="Comma 32 3 4 2 4" xfId="19440" xr:uid="{C43266AA-EB2A-4076-A2E4-BD809C81CCB7}"/>
    <cellStyle name="Comma 32 3 4 2 4 2" xfId="41572" xr:uid="{BE7EFC3C-9839-44C3-ADA5-733254DBDBCA}"/>
    <cellStyle name="Comma 32 3 4 2 5" xfId="19441" xr:uid="{AF57A1D3-0556-4F6C-8097-6366CC76747B}"/>
    <cellStyle name="Comma 32 3 4 2 5 2" xfId="41573" xr:uid="{7FC80AD5-5565-4B48-AD46-D34E0486283B}"/>
    <cellStyle name="Comma 32 3 4 2 6" xfId="55139" xr:uid="{45FD35D9-61CC-43FB-9341-288455144789}"/>
    <cellStyle name="Comma 32 3 4 2 7" xfId="41569" xr:uid="{E932A24F-E9D0-4950-81FA-4E7CDDA73BFE}"/>
    <cellStyle name="Comma 32 3 4 2 8" xfId="19437" xr:uid="{488864E6-6A27-473E-A0C6-716C5C5ABF55}"/>
    <cellStyle name="Comma 32 3 4 3" xfId="2425" xr:uid="{CEBD4D7E-E644-4388-B852-6943A0E2282E}"/>
    <cellStyle name="Comma 32 3 4 3 2" xfId="19443" xr:uid="{B26B202B-97C9-45C5-82C2-594D01902A2F}"/>
    <cellStyle name="Comma 32 3 4 3 2 2" xfId="41575" xr:uid="{FCF2C114-FE7E-4F39-8F01-4ADF88FE93D2}"/>
    <cellStyle name="Comma 32 3 4 3 3" xfId="19444" xr:uid="{06E0B995-1EA1-41A0-993E-4694FE97B59E}"/>
    <cellStyle name="Comma 32 3 4 3 3 2" xfId="41576" xr:uid="{EEAF2F36-D073-482B-B756-EF6A67F43604}"/>
    <cellStyle name="Comma 32 3 4 3 4" xfId="19445" xr:uid="{4982F24B-D839-445D-B468-C5967F74A370}"/>
    <cellStyle name="Comma 32 3 4 3 4 2" xfId="41577" xr:uid="{C221FAAD-EDDF-4604-9189-16060FF9C4AA}"/>
    <cellStyle name="Comma 32 3 4 3 5" xfId="52513" xr:uid="{C80FB8A1-FA9B-49ED-851D-2E76894D8B3A}"/>
    <cellStyle name="Comma 32 3 4 3 6" xfId="41574" xr:uid="{09F94D67-ADDA-472E-B8C9-A8C12780FBF0}"/>
    <cellStyle name="Comma 32 3 4 3 7" xfId="19442" xr:uid="{D0A32182-FD2F-4E0A-A7D2-581BD7DB1D73}"/>
    <cellStyle name="Comma 32 3 4 4" xfId="19446" xr:uid="{A06C28FE-957E-4D76-977B-2553EBD0F980}"/>
    <cellStyle name="Comma 32 3 4 4 2" xfId="41578" xr:uid="{0EDEA1D4-B246-4FB4-BD15-481AB28F8CD9}"/>
    <cellStyle name="Comma 32 3 4 5" xfId="19447" xr:uid="{9CC8C74B-AA7B-4B59-9CCD-4D65FC2D5A5E}"/>
    <cellStyle name="Comma 32 3 4 5 2" xfId="41579" xr:uid="{92C1FB63-472D-4B0B-82BB-CEB770D5BA0F}"/>
    <cellStyle name="Comma 32 3 4 6" xfId="51471" xr:uid="{7D4170F4-AF0F-49AA-9BD8-4CEAD0265D0A}"/>
    <cellStyle name="Comma 32 3 4 7" xfId="41568" xr:uid="{28AAA1DD-4D39-4160-8FE2-D6337C70C453}"/>
    <cellStyle name="Comma 32 3 4 8" xfId="19436" xr:uid="{4920E694-BB51-4873-8730-35ABD557BDC3}"/>
    <cellStyle name="Comma 32 3 5" xfId="3416" xr:uid="{5F5CF496-2054-4643-94E2-67D9BC9F8DED}"/>
    <cellStyle name="Comma 32 3 5 2" xfId="5419" xr:uid="{2F04392E-1C95-4A6E-B868-93D61506F50A}"/>
    <cellStyle name="Comma 32 3 5 2 2" xfId="19450" xr:uid="{13478552-9657-499F-8357-CADAE45D8E48}"/>
    <cellStyle name="Comma 32 3 5 2 2 2" xfId="41582" xr:uid="{D7224B34-0982-4342-9D0A-458D4D90322D}"/>
    <cellStyle name="Comma 32 3 5 2 3" xfId="19451" xr:uid="{455138F0-B29A-4D81-A6AD-A0F4BAAFE6C3}"/>
    <cellStyle name="Comma 32 3 5 2 3 2" xfId="41583" xr:uid="{8275CE35-F987-41ED-9FFD-345093D43664}"/>
    <cellStyle name="Comma 32 3 5 2 4" xfId="19452" xr:uid="{13CDAEDE-9E1D-4EEE-84B3-A7AA0BCEF576}"/>
    <cellStyle name="Comma 32 3 5 2 4 2" xfId="41584" xr:uid="{FB3CFB4A-5385-40D4-9BDF-23A691D8469B}"/>
    <cellStyle name="Comma 32 3 5 2 5" xfId="19453" xr:uid="{9B2571F6-77EF-46B2-AA21-93E2CFD497E0}"/>
    <cellStyle name="Comma 32 3 5 2 5 2" xfId="41585" xr:uid="{9B740774-18B9-4C96-9C10-82EA050E5955}"/>
    <cellStyle name="Comma 32 3 5 2 6" xfId="55506" xr:uid="{E077CAAE-2885-4533-ACF8-043FCEE95584}"/>
    <cellStyle name="Comma 32 3 5 2 7" xfId="41581" xr:uid="{7DBE18BD-2A89-4414-A951-DBCA85769DFC}"/>
    <cellStyle name="Comma 32 3 5 2 8" xfId="19449" xr:uid="{ED977166-7BE6-40A1-852D-BDF3A3DBFA63}"/>
    <cellStyle name="Comma 32 3 5 3" xfId="19454" xr:uid="{4B506A64-B0A0-47C6-801A-315FAA00F52F}"/>
    <cellStyle name="Comma 32 3 5 3 2" xfId="41586" xr:uid="{17E29273-CEE4-493D-892F-2BA0CB993C63}"/>
    <cellStyle name="Comma 32 3 5 4" xfId="19455" xr:uid="{26D12EFC-7B16-447A-BF1F-C442519D6B29}"/>
    <cellStyle name="Comma 32 3 5 4 2" xfId="41587" xr:uid="{5CD61A03-E895-45B7-B703-DC66A812A82A}"/>
    <cellStyle name="Comma 32 3 5 5" xfId="19456" xr:uid="{3B1E95CE-F2D8-4B00-95DE-CDB9D6D7652E}"/>
    <cellStyle name="Comma 32 3 5 5 2" xfId="41588" xr:uid="{68FC0DA3-9652-4B4F-817E-3FB8129D46CF}"/>
    <cellStyle name="Comma 32 3 5 6" xfId="19457" xr:uid="{43BA0C61-D68A-4DFA-A5E8-8DE7CFBCE868}"/>
    <cellStyle name="Comma 32 3 5 6 2" xfId="41589" xr:uid="{C446B3AA-F3A5-40E6-999F-3DE570240D04}"/>
    <cellStyle name="Comma 32 3 5 7" xfId="53503" xr:uid="{908F2207-43D7-4A90-BAEB-FC39CE4C8BB6}"/>
    <cellStyle name="Comma 32 3 5 8" xfId="41580" xr:uid="{5417B922-A46B-4706-B3B9-F79041114E98}"/>
    <cellStyle name="Comma 32 3 5 9" xfId="19448" xr:uid="{61ECC2E2-1EFF-4D1B-820A-C25716E2E539}"/>
    <cellStyle name="Comma 32 3 6" xfId="4058" xr:uid="{B25911D7-6876-4315-BA1C-98D3E8957CC0}"/>
    <cellStyle name="Comma 32 3 6 2" xfId="19459" xr:uid="{9C0EA8E4-1E53-45A2-95DA-84D9F090E462}"/>
    <cellStyle name="Comma 32 3 6 2 2" xfId="41591" xr:uid="{E1B401CF-5661-402A-8978-0FFE6BA2E255}"/>
    <cellStyle name="Comma 32 3 6 3" xfId="19460" xr:uid="{E3FFD9A7-E884-49C2-A971-62F78F6D7A70}"/>
    <cellStyle name="Comma 32 3 6 3 2" xfId="41592" xr:uid="{695178E1-F50F-43FD-9329-752184F9E9AB}"/>
    <cellStyle name="Comma 32 3 6 4" xfId="19461" xr:uid="{B673D6A2-AEFA-4A8F-9427-0DB17081BD81}"/>
    <cellStyle name="Comma 32 3 6 4 2" xfId="41593" xr:uid="{9298D0A0-D6A8-4336-8436-5DC11A464A72}"/>
    <cellStyle name="Comma 32 3 6 5" xfId="19462" xr:uid="{40A098C8-876E-496D-933C-044E9907CFB7}"/>
    <cellStyle name="Comma 32 3 6 5 2" xfId="41594" xr:uid="{16B33DA7-EB9A-42CB-B52E-F0C58FE73212}"/>
    <cellStyle name="Comma 32 3 6 6" xfId="54145" xr:uid="{5A1D9C7C-BD61-4C83-8B40-22053A477996}"/>
    <cellStyle name="Comma 32 3 6 7" xfId="41590" xr:uid="{4B23EF80-DFFB-443A-B133-1D135A778B8E}"/>
    <cellStyle name="Comma 32 3 6 8" xfId="19458" xr:uid="{4A5B45A6-8D34-44C6-9A5E-19E4DC645B76}"/>
    <cellStyle name="Comma 32 3 7" xfId="1905" xr:uid="{BB9CFE71-E7F0-4310-95BF-AC16E3124C10}"/>
    <cellStyle name="Comma 32 3 7 2" xfId="19464" xr:uid="{3C5442DE-1A58-4048-A02A-1124C06CF2B8}"/>
    <cellStyle name="Comma 32 3 7 2 2" xfId="41596" xr:uid="{6F3AFE6D-7BF0-487B-ACB9-4E58C35A4FF9}"/>
    <cellStyle name="Comma 32 3 7 3" xfId="19465" xr:uid="{A52BE94B-77D2-4EA6-99E4-E731DC10EA7D}"/>
    <cellStyle name="Comma 32 3 7 3 2" xfId="41597" xr:uid="{3ADF95E1-9CE6-43AE-B890-CE8150BD15F1}"/>
    <cellStyle name="Comma 32 3 7 4" xfId="19466" xr:uid="{17D488A6-841D-4AC3-B25C-45ABB3A4FD0C}"/>
    <cellStyle name="Comma 32 3 7 4 2" xfId="41598" xr:uid="{3CB65DD3-4457-4CED-9AB7-ACF0B97B4665}"/>
    <cellStyle name="Comma 32 3 7 5" xfId="51994" xr:uid="{FC3DBDA6-49B1-414D-B6D2-11774547C855}"/>
    <cellStyle name="Comma 32 3 7 6" xfId="41595" xr:uid="{90884879-008F-49FD-98FF-FEE1C1CD31F3}"/>
    <cellStyle name="Comma 32 3 7 7" xfId="19463" xr:uid="{E291C7C3-E240-492C-9962-729EAF044683}"/>
    <cellStyle name="Comma 32 3 8" xfId="19467" xr:uid="{C7F9A1DF-4E04-4C96-AD94-F6BCE987C0FE}"/>
    <cellStyle name="Comma 32 3 8 2" xfId="41599" xr:uid="{42935CF1-EAC1-40BB-B06D-7698BE33BE54}"/>
    <cellStyle name="Comma 32 3 9" xfId="19468" xr:uid="{91DCE44C-9EE9-4307-844E-AB00B72602FA}"/>
    <cellStyle name="Comma 32 3 9 2" xfId="41600" xr:uid="{ECFE0D1C-2684-412B-8E77-98F0259F8261}"/>
    <cellStyle name="Comma 32 4" xfId="504" xr:uid="{186A10A3-EE0B-4675-80F9-19846C00676A}"/>
    <cellStyle name="Comma 32 4 10" xfId="41601" xr:uid="{B07A4FC0-5A58-408A-B8B8-BFB2F4C45A59}"/>
    <cellStyle name="Comma 32 4 11" xfId="19469" xr:uid="{3DD0E0F3-A15D-4A78-A053-29559E554FA9}"/>
    <cellStyle name="Comma 32 4 2" xfId="1009" xr:uid="{ECE87FC0-36BB-4846-9E83-1916888A3C4D}"/>
    <cellStyle name="Comma 32 4 2 2" xfId="4712" xr:uid="{28B4E3DA-E581-40C9-B51A-87C47817CEF7}"/>
    <cellStyle name="Comma 32 4 2 2 2" xfId="19472" xr:uid="{17112E90-293B-40D1-A440-04EE2A3EA037}"/>
    <cellStyle name="Comma 32 4 2 2 2 2" xfId="41604" xr:uid="{9B32D272-378C-4B25-92C5-09801ED2E2E9}"/>
    <cellStyle name="Comma 32 4 2 2 3" xfId="19473" xr:uid="{2B607290-B228-466A-9828-BDFAC1E3A955}"/>
    <cellStyle name="Comma 32 4 2 2 3 2" xfId="41605" xr:uid="{D4A5668D-93DD-4765-A76F-518BF02BD0DC}"/>
    <cellStyle name="Comma 32 4 2 2 4" xfId="19474" xr:uid="{0D770F9C-9C2D-47C2-80E2-CD196A1FC63E}"/>
    <cellStyle name="Comma 32 4 2 2 4 2" xfId="41606" xr:uid="{3DC4B3DA-4C38-457E-AA7A-FBD3586ECD98}"/>
    <cellStyle name="Comma 32 4 2 2 5" xfId="19475" xr:uid="{F960D49A-19FE-433B-82A1-1B43826CE378}"/>
    <cellStyle name="Comma 32 4 2 2 5 2" xfId="41607" xr:uid="{51525AAB-F2A0-427A-B5B8-9A52FE18C723}"/>
    <cellStyle name="Comma 32 4 2 2 6" xfId="54799" xr:uid="{B4823D36-18CA-431A-BD52-60CB819C88B9}"/>
    <cellStyle name="Comma 32 4 2 2 7" xfId="41603" xr:uid="{07B5AFD0-5BA5-4032-8128-D7EACBC23331}"/>
    <cellStyle name="Comma 32 4 2 2 8" xfId="19471" xr:uid="{F32AF8C1-285D-487C-8B39-7E050AA3788C}"/>
    <cellStyle name="Comma 32 4 2 3" xfId="3047" xr:uid="{48B20E44-D433-4F3F-A016-5D8A3B5E2CB2}"/>
    <cellStyle name="Comma 32 4 2 3 2" xfId="19477" xr:uid="{90310AA0-1005-41F2-A244-9DFCCFC1E32E}"/>
    <cellStyle name="Comma 32 4 2 3 2 2" xfId="41609" xr:uid="{987CEA89-900A-4E27-A1EB-313899815D4A}"/>
    <cellStyle name="Comma 32 4 2 3 3" xfId="19478" xr:uid="{445D29AE-03EA-4FC6-B065-9BFBE64FE6B5}"/>
    <cellStyle name="Comma 32 4 2 3 3 2" xfId="41610" xr:uid="{D84D8089-E82C-47D3-BB1D-F60517883B90}"/>
    <cellStyle name="Comma 32 4 2 3 4" xfId="19479" xr:uid="{A52C8CB2-BD24-4451-AC89-60AC03E40B43}"/>
    <cellStyle name="Comma 32 4 2 3 4 2" xfId="41611" xr:uid="{3DAA4434-420D-40F2-858F-331CDD28E34E}"/>
    <cellStyle name="Comma 32 4 2 3 5" xfId="53134" xr:uid="{2150223B-C737-4C59-8E3A-D34A0C232764}"/>
    <cellStyle name="Comma 32 4 2 3 6" xfId="41608" xr:uid="{6406202A-8E4E-48A8-93D9-210E86076206}"/>
    <cellStyle name="Comma 32 4 2 3 7" xfId="19476" xr:uid="{44F2AD68-DC8C-4EF9-B283-FF962331AB59}"/>
    <cellStyle name="Comma 32 4 2 4" xfId="19480" xr:uid="{57728AA2-2F20-4AE6-B902-2135F4820D3A}"/>
    <cellStyle name="Comma 32 4 2 4 2" xfId="41612" xr:uid="{C31AF102-9246-4EA6-ADD8-29C2C1123445}"/>
    <cellStyle name="Comma 32 4 2 5" xfId="19481" xr:uid="{801E69B5-19F2-4B36-8BA6-D30A7AFBF582}"/>
    <cellStyle name="Comma 32 4 2 5 2" xfId="41613" xr:uid="{DAD5D475-DD5E-4BA3-9979-B0AB1373DEEC}"/>
    <cellStyle name="Comma 32 4 2 6" xfId="51101" xr:uid="{21DB8708-7B65-4E11-8144-895F67D4B0BA}"/>
    <cellStyle name="Comma 32 4 2 7" xfId="41602" xr:uid="{61384180-5D04-435F-8664-68D048F67A38}"/>
    <cellStyle name="Comma 32 4 2 8" xfId="19470" xr:uid="{602EB183-D77A-43B6-BA85-AA9C4C18F179}"/>
    <cellStyle name="Comma 32 4 3" xfId="1503" xr:uid="{1B914A95-3FA7-4B53-A0B4-9644034E628E}"/>
    <cellStyle name="Comma 32 4 3 2" xfId="5143" xr:uid="{F505C1F2-2916-4FC9-A01C-430EC68E9EBB}"/>
    <cellStyle name="Comma 32 4 3 2 2" xfId="19484" xr:uid="{2C4CFA68-7664-4E24-A632-81E3224ABE38}"/>
    <cellStyle name="Comma 32 4 3 2 2 2" xfId="41616" xr:uid="{421A4CD1-4746-4C83-B4FA-17F014A3722B}"/>
    <cellStyle name="Comma 32 4 3 2 3" xfId="19485" xr:uid="{2F6C44E3-9E0C-45E2-B2D1-2DA52752F8A1}"/>
    <cellStyle name="Comma 32 4 3 2 3 2" xfId="41617" xr:uid="{8174C560-2A77-494B-A232-CC2D10B9FC80}"/>
    <cellStyle name="Comma 32 4 3 2 4" xfId="19486" xr:uid="{EED39B75-5486-4C1F-A504-3B37B255DBE7}"/>
    <cellStyle name="Comma 32 4 3 2 4 2" xfId="41618" xr:uid="{F9CE664E-6CC7-4D25-94AC-1CA7F04E2327}"/>
    <cellStyle name="Comma 32 4 3 2 5" xfId="19487" xr:uid="{C8E00645-74B0-42E9-B396-A86157D1ABEC}"/>
    <cellStyle name="Comma 32 4 3 2 5 2" xfId="41619" xr:uid="{4575D890-4BD0-4FBE-8615-39CF3E963600}"/>
    <cellStyle name="Comma 32 4 3 2 6" xfId="55230" xr:uid="{853E884D-BEF6-4BAD-A5AF-A61CCD0679B4}"/>
    <cellStyle name="Comma 32 4 3 2 7" xfId="41615" xr:uid="{28528A6E-CE7A-4B0D-9C7F-C32440E9DB82}"/>
    <cellStyle name="Comma 32 4 3 2 8" xfId="19483" xr:uid="{A209C5FA-1C45-4B32-A972-D394B431CD7E}"/>
    <cellStyle name="Comma 32 4 3 3" xfId="2550" xr:uid="{CE74B72B-C463-44A4-B60D-013BCE38AB4F}"/>
    <cellStyle name="Comma 32 4 3 3 2" xfId="19489" xr:uid="{6609C68D-7483-48FE-8569-372400230125}"/>
    <cellStyle name="Comma 32 4 3 3 2 2" xfId="41621" xr:uid="{FDC9AB26-E649-417B-BDD1-E46D9F1998C6}"/>
    <cellStyle name="Comma 32 4 3 3 3" xfId="19490" xr:uid="{816D1835-87C8-49CD-9D59-4A5234CBEBE7}"/>
    <cellStyle name="Comma 32 4 3 3 3 2" xfId="41622" xr:uid="{695F2841-C244-449F-BC5E-4EED1C7B4DC8}"/>
    <cellStyle name="Comma 32 4 3 3 4" xfId="19491" xr:uid="{92D37D8F-12B2-43F6-9B86-B063D3DA25B0}"/>
    <cellStyle name="Comma 32 4 3 3 4 2" xfId="41623" xr:uid="{60A1C8F5-C7FA-4D3F-BAE1-F81A731CF100}"/>
    <cellStyle name="Comma 32 4 3 3 5" xfId="52638" xr:uid="{8DE65B55-5ED5-4EBD-B91E-B12C493C8DBE}"/>
    <cellStyle name="Comma 32 4 3 3 6" xfId="41620" xr:uid="{A3609F67-D65C-48E7-B81B-5A1599250F4D}"/>
    <cellStyle name="Comma 32 4 3 3 7" xfId="19488" xr:uid="{AED124A6-EFDA-4D72-BDF8-3F943DD8CD41}"/>
    <cellStyle name="Comma 32 4 3 4" xfId="19492" xr:uid="{E26BC03A-7EA7-41DA-94F5-59B06AC7E851}"/>
    <cellStyle name="Comma 32 4 3 4 2" xfId="41624" xr:uid="{860E7DF0-CB54-4B3E-A92C-2F9EF24842F2}"/>
    <cellStyle name="Comma 32 4 3 5" xfId="19493" xr:uid="{5863965E-3FD3-4BB8-8CF3-EBE0592257DC}"/>
    <cellStyle name="Comma 32 4 3 5 2" xfId="41625" xr:uid="{84AFCC3B-AAE2-4BA2-BCBB-B8A841BF3E8B}"/>
    <cellStyle name="Comma 32 4 3 6" xfId="51595" xr:uid="{69EEDAFB-0BD5-4509-9E0C-85CC4EC7AD7F}"/>
    <cellStyle name="Comma 32 4 3 7" xfId="41614" xr:uid="{31211945-21C1-4974-BB89-02452645C518}"/>
    <cellStyle name="Comma 32 4 3 8" xfId="19482" xr:uid="{452FB14F-BAD3-424F-8025-05D8E5490A72}"/>
    <cellStyle name="Comma 32 4 4" xfId="3542" xr:uid="{53840D72-52B0-43FC-8191-B19F09AA28DA}"/>
    <cellStyle name="Comma 32 4 4 2" xfId="5511" xr:uid="{B4BCBAA3-55E6-4A7A-8CCE-E87BC57D6251}"/>
    <cellStyle name="Comma 32 4 4 2 2" xfId="19496" xr:uid="{A1E4049A-4F82-4F0D-97C9-10C8823B55B3}"/>
    <cellStyle name="Comma 32 4 4 2 2 2" xfId="41628" xr:uid="{1C34F204-80DB-4A64-B497-3B3AEED5A64E}"/>
    <cellStyle name="Comma 32 4 4 2 3" xfId="19497" xr:uid="{0051C491-25E2-4BF0-863B-1234C1FD8D60}"/>
    <cellStyle name="Comma 32 4 4 2 3 2" xfId="41629" xr:uid="{F9EFD794-6CCF-4AAD-9D3D-D2DD2CA31987}"/>
    <cellStyle name="Comma 32 4 4 2 4" xfId="19498" xr:uid="{C06F7651-5F0A-4ABF-81CD-1427FE24163F}"/>
    <cellStyle name="Comma 32 4 4 2 4 2" xfId="41630" xr:uid="{FE66C371-D858-463F-945C-D0FABA05CEDD}"/>
    <cellStyle name="Comma 32 4 4 2 5" xfId="19499" xr:uid="{2BFBBB7F-B707-4209-A8E5-A0079C6B5B1F}"/>
    <cellStyle name="Comma 32 4 4 2 5 2" xfId="41631" xr:uid="{23C8359C-DFEF-4826-990F-C4FB5D726CA7}"/>
    <cellStyle name="Comma 32 4 4 2 6" xfId="55598" xr:uid="{C0237193-0B84-4C3F-AF7C-9D3A33F4FAA8}"/>
    <cellStyle name="Comma 32 4 4 2 7" xfId="41627" xr:uid="{9167CC74-AA8B-430E-85C8-59899EB99AEC}"/>
    <cellStyle name="Comma 32 4 4 2 8" xfId="19495" xr:uid="{0D2B5764-437B-4528-B71E-CF6B10A48966}"/>
    <cellStyle name="Comma 32 4 4 3" xfId="19500" xr:uid="{9E6AF4ED-02A4-4478-A883-7341CB39E027}"/>
    <cellStyle name="Comma 32 4 4 3 2" xfId="41632" xr:uid="{6D192DA5-D654-4399-B753-5935B2A54632}"/>
    <cellStyle name="Comma 32 4 4 4" xfId="19501" xr:uid="{BFBCD43D-4591-451B-B3B7-4410AEC38AAA}"/>
    <cellStyle name="Comma 32 4 4 4 2" xfId="41633" xr:uid="{C354810F-6E05-4A99-BFEF-A39A9A8772C5}"/>
    <cellStyle name="Comma 32 4 4 5" xfId="19502" xr:uid="{044BF363-07CF-44B8-B358-08E28AAAEA41}"/>
    <cellStyle name="Comma 32 4 4 5 2" xfId="41634" xr:uid="{97238519-1D06-48D1-A12C-E3A43DA8B5A4}"/>
    <cellStyle name="Comma 32 4 4 6" xfId="19503" xr:uid="{FE8E0D68-B418-45D8-9E4E-14D54AC34A42}"/>
    <cellStyle name="Comma 32 4 4 6 2" xfId="41635" xr:uid="{CEF79B4A-EC8D-4089-91CE-BF8D007EA69C}"/>
    <cellStyle name="Comma 32 4 4 7" xfId="53629" xr:uid="{5F211E1C-DD29-4B3A-8ED8-1140945C4ECC}"/>
    <cellStyle name="Comma 32 4 4 8" xfId="41626" xr:uid="{37FB9DC5-C0B8-45D8-A2B9-739F9B96FB57}"/>
    <cellStyle name="Comma 32 4 4 9" xfId="19494" xr:uid="{F93BEE7F-277F-45FA-BAAE-0C6DEB846FDF}"/>
    <cellStyle name="Comma 32 4 5" xfId="4215" xr:uid="{EC1E07F8-D06F-4DDC-9B10-6D3FCE02C720}"/>
    <cellStyle name="Comma 32 4 5 2" xfId="19505" xr:uid="{7F9975DA-3699-43D4-94CF-AB6D8F93B755}"/>
    <cellStyle name="Comma 32 4 5 2 2" xfId="41637" xr:uid="{213FD309-E849-4F72-8071-E090B726DFCB}"/>
    <cellStyle name="Comma 32 4 5 3" xfId="19506" xr:uid="{8FF73956-D95B-42F5-A3BA-113C69A40E42}"/>
    <cellStyle name="Comma 32 4 5 3 2" xfId="41638" xr:uid="{77CE19B5-C384-421E-AF85-40C738A59B12}"/>
    <cellStyle name="Comma 32 4 5 4" xfId="19507" xr:uid="{49D9E23B-0EF4-4CD0-B4C6-8D2186C816B3}"/>
    <cellStyle name="Comma 32 4 5 4 2" xfId="41639" xr:uid="{37A734A0-D967-4FD2-809A-48C58AC51FF4}"/>
    <cellStyle name="Comma 32 4 5 5" xfId="19508" xr:uid="{560D188B-BFD6-408A-A877-9E2E2A100B35}"/>
    <cellStyle name="Comma 32 4 5 5 2" xfId="41640" xr:uid="{617B5C1F-3EAD-4952-BC61-DC2B0122FCF1}"/>
    <cellStyle name="Comma 32 4 5 6" xfId="54302" xr:uid="{3866D013-D6DD-42BB-B8FF-84EA8690D803}"/>
    <cellStyle name="Comma 32 4 5 7" xfId="41636" xr:uid="{DCE0FD72-EA89-440C-BA97-CFAA42617ECE}"/>
    <cellStyle name="Comma 32 4 5 8" xfId="19504" xr:uid="{5A23B46B-90D5-4EA5-BDC4-31438B862326}"/>
    <cellStyle name="Comma 32 4 6" xfId="2029" xr:uid="{5A0A9266-5274-4E1C-BD0F-4ADCE4850028}"/>
    <cellStyle name="Comma 32 4 6 2" xfId="19510" xr:uid="{2676C0BE-3321-45F8-BAEE-3DA7C559AD87}"/>
    <cellStyle name="Comma 32 4 6 2 2" xfId="41642" xr:uid="{BD5249AE-CEF2-437F-A9FA-0076D067AB5C}"/>
    <cellStyle name="Comma 32 4 6 3" xfId="19511" xr:uid="{935A6BA2-FF78-427C-B14F-A086D53C2144}"/>
    <cellStyle name="Comma 32 4 6 3 2" xfId="41643" xr:uid="{FB4AC4F8-52A9-452A-BC63-81AD394326AD}"/>
    <cellStyle name="Comma 32 4 6 4" xfId="19512" xr:uid="{21A90DDD-81CA-4D9E-B2A0-312CC82672DB}"/>
    <cellStyle name="Comma 32 4 6 4 2" xfId="41644" xr:uid="{60ACC08E-6246-4487-99C8-DDD241118A5C}"/>
    <cellStyle name="Comma 32 4 6 5" xfId="52118" xr:uid="{F9493FE1-187C-48A8-825B-63C6657E37EB}"/>
    <cellStyle name="Comma 32 4 6 6" xfId="41641" xr:uid="{9D0F3D86-389C-4DA1-8DA4-2FD0D8F634E4}"/>
    <cellStyle name="Comma 32 4 6 7" xfId="19509" xr:uid="{123C0274-E56C-4C0D-9B26-6DAF3D5F65D8}"/>
    <cellStyle name="Comma 32 4 7" xfId="19513" xr:uid="{4BC8F4BD-C921-4740-82F0-65338CF4B196}"/>
    <cellStyle name="Comma 32 4 7 2" xfId="41645" xr:uid="{8E084A04-2522-42B6-B8C4-7D7A91083C2E}"/>
    <cellStyle name="Comma 32 4 8" xfId="19514" xr:uid="{15E0CAA1-0959-48CB-AE22-612B950DDAE6}"/>
    <cellStyle name="Comma 32 4 8 2" xfId="41646" xr:uid="{FA0FE8C9-4A7C-462B-B450-45C934F7E7B3}"/>
    <cellStyle name="Comma 32 4 9" xfId="50598" xr:uid="{19F618C1-5B46-41AF-A8FD-AAAAEE994CF3}"/>
    <cellStyle name="Comma 32 5" xfId="761" xr:uid="{B8D207A8-6E41-4402-8A86-ED5AD4C64E2F}"/>
    <cellStyle name="Comma 32 5 2" xfId="4464" xr:uid="{91120146-A8F9-4ADE-9E5A-89D2C39BEEA6}"/>
    <cellStyle name="Comma 32 5 2 2" xfId="19517" xr:uid="{639AB6FE-6231-4D9A-940C-A8E807B0C921}"/>
    <cellStyle name="Comma 32 5 2 2 2" xfId="41649" xr:uid="{EC95BB89-B040-49B4-ABFC-2B015E6DBE7C}"/>
    <cellStyle name="Comma 32 5 2 3" xfId="19518" xr:uid="{34FCAC84-20FB-46F9-9078-7A7329CD3DCC}"/>
    <cellStyle name="Comma 32 5 2 3 2" xfId="41650" xr:uid="{C009A7DA-AED0-4FBC-98CF-32B55D46F510}"/>
    <cellStyle name="Comma 32 5 2 4" xfId="19519" xr:uid="{915D5133-040B-4D8A-AF4E-64F532EB8DDB}"/>
    <cellStyle name="Comma 32 5 2 4 2" xfId="41651" xr:uid="{87EA1AE7-AB21-40CE-9CBC-26E00CBFC877}"/>
    <cellStyle name="Comma 32 5 2 5" xfId="19520" xr:uid="{B8259C24-6854-4322-AFD9-B16F03D1CB47}"/>
    <cellStyle name="Comma 32 5 2 5 2" xfId="41652" xr:uid="{378C4FFA-4DF1-4450-86F3-F020200EC433}"/>
    <cellStyle name="Comma 32 5 2 6" xfId="54551" xr:uid="{9A193F9F-B439-4F9D-9EAC-781C597BBF79}"/>
    <cellStyle name="Comma 32 5 2 7" xfId="41648" xr:uid="{1E72C6CE-4038-4894-AC59-D3E5625CD1AC}"/>
    <cellStyle name="Comma 32 5 2 8" xfId="19516" xr:uid="{3D726AA6-2FCA-48C0-B9EF-6B257BA7A52B}"/>
    <cellStyle name="Comma 32 5 3" xfId="2799" xr:uid="{9FF3DCE5-1208-4800-8551-D88DC1427012}"/>
    <cellStyle name="Comma 32 5 3 2" xfId="19522" xr:uid="{E221EAB2-C945-447E-8390-5C1C2F2CFFB7}"/>
    <cellStyle name="Comma 32 5 3 2 2" xfId="41654" xr:uid="{93F0608F-6D57-4D44-898F-63C61996421B}"/>
    <cellStyle name="Comma 32 5 3 3" xfId="19523" xr:uid="{8D7F8DA3-7B35-4A08-A705-F387DCA0D418}"/>
    <cellStyle name="Comma 32 5 3 3 2" xfId="41655" xr:uid="{43BEAEAA-0B59-4314-927D-963790C79233}"/>
    <cellStyle name="Comma 32 5 3 4" xfId="19524" xr:uid="{4C013280-B00E-4787-B622-71CFBCFBCCF9}"/>
    <cellStyle name="Comma 32 5 3 4 2" xfId="41656" xr:uid="{EF43F7CC-CF15-45DC-B274-7F5C9BB6E92B}"/>
    <cellStyle name="Comma 32 5 3 5" xfId="52886" xr:uid="{18443A16-403C-4D45-A606-1A18FA9F06B8}"/>
    <cellStyle name="Comma 32 5 3 6" xfId="41653" xr:uid="{15938563-6B8C-434E-8CF1-F4F82197AFEC}"/>
    <cellStyle name="Comma 32 5 3 7" xfId="19521" xr:uid="{366F7534-42D6-4671-8220-317BC3103576}"/>
    <cellStyle name="Comma 32 5 4" xfId="19525" xr:uid="{DE0F7926-B8C5-4C71-B548-2B4BD0552960}"/>
    <cellStyle name="Comma 32 5 4 2" xfId="41657" xr:uid="{9A8C427D-5F7C-4A1C-8CBF-DB19B9BDC0C2}"/>
    <cellStyle name="Comma 32 5 5" xfId="19526" xr:uid="{6E5324C9-75B2-45E6-963E-90F95B084898}"/>
    <cellStyle name="Comma 32 5 5 2" xfId="41658" xr:uid="{8E11F606-3994-4968-801D-458D56E3049A}"/>
    <cellStyle name="Comma 32 5 6" xfId="50853" xr:uid="{63833A4B-2308-4148-B395-20E1157C510B}"/>
    <cellStyle name="Comma 32 5 7" xfId="41647" xr:uid="{B9F014A9-BE96-47A2-91F3-CA89A2CCC386}"/>
    <cellStyle name="Comma 32 5 8" xfId="19515" xr:uid="{362158F0-2699-4A15-AD55-DA16389A7EB4}"/>
    <cellStyle name="Comma 32 6" xfId="1256" xr:uid="{C5CCD04D-C53D-45A5-AC5D-EF1C4FAE509A}"/>
    <cellStyle name="Comma 32 6 2" xfId="4960" xr:uid="{50C8D4DC-8C6E-42D5-AF9A-3373E47BC0B6}"/>
    <cellStyle name="Comma 32 6 2 2" xfId="19529" xr:uid="{138B9930-BD8C-4193-A93F-D8C1152D73BF}"/>
    <cellStyle name="Comma 32 6 2 2 2" xfId="41661" xr:uid="{D22F9A81-63C6-4FF2-B538-8104AD374CE1}"/>
    <cellStyle name="Comma 32 6 2 3" xfId="19530" xr:uid="{AFFD0314-1268-48BE-B4C6-298840877C13}"/>
    <cellStyle name="Comma 32 6 2 3 2" xfId="41662" xr:uid="{A6C6E976-4A81-4053-8094-5C4323310FA2}"/>
    <cellStyle name="Comma 32 6 2 4" xfId="19531" xr:uid="{CCCE3CC0-85E5-49E1-AC7C-11030517EA12}"/>
    <cellStyle name="Comma 32 6 2 4 2" xfId="41663" xr:uid="{8233FEE2-754D-4EEA-A490-661AFE2F54BE}"/>
    <cellStyle name="Comma 32 6 2 5" xfId="19532" xr:uid="{8F52C98D-1308-4CA5-AD8F-AB797E2ADF40}"/>
    <cellStyle name="Comma 32 6 2 5 2" xfId="41664" xr:uid="{CA3732CC-2C3A-432E-BC8B-CED7BA88C22B}"/>
    <cellStyle name="Comma 32 6 2 6" xfId="55047" xr:uid="{B43E5714-8541-4244-AA33-554E72E953D1}"/>
    <cellStyle name="Comma 32 6 2 7" xfId="41660" xr:uid="{348DAFCD-B1A2-432B-8B72-85D0322F0C81}"/>
    <cellStyle name="Comma 32 6 2 8" xfId="19528" xr:uid="{497EC7DD-F142-4369-9F5A-CC92A926CAEA}"/>
    <cellStyle name="Comma 32 6 3" xfId="2301" xr:uid="{85AF145C-783B-414A-AB45-BF50C15522DD}"/>
    <cellStyle name="Comma 32 6 3 2" xfId="19534" xr:uid="{3629B442-4680-4365-8A9C-B7BC2DDF39AB}"/>
    <cellStyle name="Comma 32 6 3 2 2" xfId="41666" xr:uid="{50F35A6C-DF0C-418A-B7DF-D4C03D6B00B6}"/>
    <cellStyle name="Comma 32 6 3 3" xfId="19535" xr:uid="{AAD11E23-BE45-4460-AB45-B3362D8281C0}"/>
    <cellStyle name="Comma 32 6 3 3 2" xfId="41667" xr:uid="{F8DA45AE-31B0-4F35-8F7A-E4A517D732AD}"/>
    <cellStyle name="Comma 32 6 3 4" xfId="19536" xr:uid="{6ED2A248-B0C2-43E8-BCAB-ACFAB6D82EAC}"/>
    <cellStyle name="Comma 32 6 3 4 2" xfId="41668" xr:uid="{BEFB6A16-F0E6-4246-8623-EB6AF330094D}"/>
    <cellStyle name="Comma 32 6 3 5" xfId="52389" xr:uid="{7C42DB09-D28A-4A3B-97B8-BE4A297C2A62}"/>
    <cellStyle name="Comma 32 6 3 6" xfId="41665" xr:uid="{2725E4A0-6F1A-4625-B7CE-BF902621C08E}"/>
    <cellStyle name="Comma 32 6 3 7" xfId="19533" xr:uid="{095AA90C-4033-48AB-B732-E18BE5EAE4E7}"/>
    <cellStyle name="Comma 32 6 4" xfId="19537" xr:uid="{FE71411D-4B63-49ED-9674-B5EF46192053}"/>
    <cellStyle name="Comma 32 6 4 2" xfId="41669" xr:uid="{DDBD6302-7422-45D5-97CD-931DE5DEF072}"/>
    <cellStyle name="Comma 32 6 5" xfId="19538" xr:uid="{39AB6D6C-921E-4E9E-9A1D-F6865E784F86}"/>
    <cellStyle name="Comma 32 6 5 2" xfId="41670" xr:uid="{3E25C4D6-37C2-40FA-9D09-66F8784D3696}"/>
    <cellStyle name="Comma 32 6 6" xfId="51348" xr:uid="{51A19118-90AC-4CDF-B2DB-D875B916F82A}"/>
    <cellStyle name="Comma 32 6 7" xfId="41659" xr:uid="{39F61E24-7117-425C-A8AF-753899FD2687}"/>
    <cellStyle name="Comma 32 6 8" xfId="19527" xr:uid="{BDC82CAA-4DD3-40C9-AB5F-F79047400332}"/>
    <cellStyle name="Comma 32 7" xfId="3293" xr:uid="{C159575B-45A2-47EF-AF86-9524EC914F53}"/>
    <cellStyle name="Comma 32 7 2" xfId="5327" xr:uid="{7A14F8B3-1487-419E-9DD6-4022AACBFCAE}"/>
    <cellStyle name="Comma 32 7 2 2" xfId="19541" xr:uid="{48CFBAC3-3A8A-4C81-BE89-B435267D488D}"/>
    <cellStyle name="Comma 32 7 2 2 2" xfId="41673" xr:uid="{F75B77A0-4974-4496-B8E9-8C5EE4A1AB61}"/>
    <cellStyle name="Comma 32 7 2 3" xfId="19542" xr:uid="{892A8778-B590-41C7-B48F-97E6B8583821}"/>
    <cellStyle name="Comma 32 7 2 3 2" xfId="41674" xr:uid="{BE4AAE10-F6AA-461C-BF7E-574FC8821A6F}"/>
    <cellStyle name="Comma 32 7 2 4" xfId="19543" xr:uid="{8D6DE005-3AEC-496C-A47D-17C2633741F1}"/>
    <cellStyle name="Comma 32 7 2 4 2" xfId="41675" xr:uid="{773F955D-DB87-4644-A41F-E2580CEF20DB}"/>
    <cellStyle name="Comma 32 7 2 5" xfId="19544" xr:uid="{F5CD3F45-4E20-4501-A149-6C3965D674F9}"/>
    <cellStyle name="Comma 32 7 2 5 2" xfId="41676" xr:uid="{5F10C89C-65B5-49DE-8CCF-17032CD17D4D}"/>
    <cellStyle name="Comma 32 7 2 6" xfId="55414" xr:uid="{F37F7E6D-008E-4114-9E12-E94E85830FA0}"/>
    <cellStyle name="Comma 32 7 2 7" xfId="41672" xr:uid="{0DD3AD0A-DF95-4DF7-B70C-608B9B2496AD}"/>
    <cellStyle name="Comma 32 7 2 8" xfId="19540" xr:uid="{B7862E84-BE43-4D47-BC89-CA30891B8EF4}"/>
    <cellStyle name="Comma 32 7 3" xfId="19545" xr:uid="{4463BACE-2C29-4574-8C1B-A59F50A86DE2}"/>
    <cellStyle name="Comma 32 7 3 2" xfId="41677" xr:uid="{1B9E1995-33D5-401D-8EE5-BA01CE6BED2F}"/>
    <cellStyle name="Comma 32 7 4" xfId="19546" xr:uid="{57389FFF-7CF6-484F-9FCF-511788D45285}"/>
    <cellStyle name="Comma 32 7 4 2" xfId="41678" xr:uid="{4604C86D-01CB-421F-9302-19F83573555D}"/>
    <cellStyle name="Comma 32 7 5" xfId="19547" xr:uid="{94DE3C54-3B0A-4208-818F-1DD91973749A}"/>
    <cellStyle name="Comma 32 7 5 2" xfId="41679" xr:uid="{E5763274-ACB9-483E-B688-483E2192564C}"/>
    <cellStyle name="Comma 32 7 6" xfId="19548" xr:uid="{00ED501D-5375-4C5A-9AA1-6F49AC4E065C}"/>
    <cellStyle name="Comma 32 7 6 2" xfId="41680" xr:uid="{939B46BF-83DB-4458-B3E5-8A2FB5F8ACBE}"/>
    <cellStyle name="Comma 32 7 7" xfId="53380" xr:uid="{9E78F7B5-EAD8-4BA5-BB5F-F0FC62AB5CE5}"/>
    <cellStyle name="Comma 32 7 8" xfId="41671" xr:uid="{8D5BA0BD-8B9D-4448-8909-32520495424B}"/>
    <cellStyle name="Comma 32 7 9" xfId="19539" xr:uid="{EC3D9CE1-0436-4D01-84F4-11494300A206}"/>
    <cellStyle name="Comma 32 8" xfId="3872" xr:uid="{3EFF4592-0B2A-4B07-8EBD-F37CED270884}"/>
    <cellStyle name="Comma 32 8 2" xfId="19550" xr:uid="{E9582470-F56C-46A7-979A-0339F38BF989}"/>
    <cellStyle name="Comma 32 8 2 2" xfId="41682" xr:uid="{94371A79-E4FB-4A50-BCD5-3B550236A296}"/>
    <cellStyle name="Comma 32 8 3" xfId="19551" xr:uid="{AB4DE19D-A0A2-46FE-BB69-F4ECC0A53941}"/>
    <cellStyle name="Comma 32 8 3 2" xfId="41683" xr:uid="{9384B64E-2E3C-4F9F-BC36-092A32D908D7}"/>
    <cellStyle name="Comma 32 8 4" xfId="19552" xr:uid="{C54D39A1-6E19-4CBC-AD11-6E9C84F517B8}"/>
    <cellStyle name="Comma 32 8 4 2" xfId="41684" xr:uid="{E8691AE5-7C78-4F83-A3F3-EEC945A8E7B1}"/>
    <cellStyle name="Comma 32 8 5" xfId="19553" xr:uid="{E2DDD0FE-93F5-40DD-8A32-FADBF69DBBE2}"/>
    <cellStyle name="Comma 32 8 5 2" xfId="41685" xr:uid="{C6007D4E-7096-4AAD-99A3-F47F5CED0763}"/>
    <cellStyle name="Comma 32 8 6" xfId="53959" xr:uid="{E7DE7ED0-CE8C-48BB-AB45-05BD51E85FEE}"/>
    <cellStyle name="Comma 32 8 7" xfId="41681" xr:uid="{1967A6B0-DAB1-4B37-9E9F-55F90C7F8C1E}"/>
    <cellStyle name="Comma 32 8 8" xfId="19549" xr:uid="{E11CF963-E926-400A-B045-C55F9020D84A}"/>
    <cellStyle name="Comma 32 9" xfId="1781" xr:uid="{42D84341-6A59-41CC-AA28-2166C422B8F0}"/>
    <cellStyle name="Comma 32 9 2" xfId="19555" xr:uid="{04B745BA-F400-4F83-88DB-83FDE79B563A}"/>
    <cellStyle name="Comma 32 9 2 2" xfId="41687" xr:uid="{9A591E76-EC3B-4061-AE14-D835520A1DF9}"/>
    <cellStyle name="Comma 32 9 3" xfId="19556" xr:uid="{173383A4-55FD-4DCC-B22F-C5B90E01379D}"/>
    <cellStyle name="Comma 32 9 3 2" xfId="41688" xr:uid="{34B57351-D911-4635-86B7-C3E098BFA803}"/>
    <cellStyle name="Comma 32 9 4" xfId="19557" xr:uid="{DF9F5967-3D34-4BBE-962E-1A272F5F5EAA}"/>
    <cellStyle name="Comma 32 9 4 2" xfId="41689" xr:uid="{B3E80F77-324D-4E66-ABF4-EEAD752E74BE}"/>
    <cellStyle name="Comma 32 9 5" xfId="51870" xr:uid="{9ED68AAF-345C-4C74-AD5E-DF819B06EA7E}"/>
    <cellStyle name="Comma 32 9 6" xfId="41686" xr:uid="{7722B3AC-5DB8-4D16-BEF0-AD4D94E6B42B}"/>
    <cellStyle name="Comma 32 9 7" xfId="19554" xr:uid="{A73700B2-2D92-416B-AF98-D81670BCFF2F}"/>
    <cellStyle name="Comma 33" xfId="160" xr:uid="{D77D197A-1830-4D38-8AE4-6A023B25CC57}"/>
    <cellStyle name="Comma 33 10" xfId="19559" xr:uid="{BBC3098D-AED2-4E0D-874B-A825DD2CB539}"/>
    <cellStyle name="Comma 33 10 2" xfId="41691" xr:uid="{AA048AF5-6B2E-4869-ADFD-8B43681A7B1C}"/>
    <cellStyle name="Comma 33 11" xfId="19560" xr:uid="{C4A42871-8E23-4F53-ABBF-91C0D2F3B81B}"/>
    <cellStyle name="Comma 33 11 2" xfId="41692" xr:uid="{66BDD3C1-9498-43BE-9A1D-D606C36D8AA9}"/>
    <cellStyle name="Comma 33 12" xfId="50257" xr:uid="{E783497C-F11E-4DDF-834F-794765B22C64}"/>
    <cellStyle name="Comma 33 13" xfId="41690" xr:uid="{806C6226-6966-498C-9587-1BAEE5B0E90C}"/>
    <cellStyle name="Comma 33 14" xfId="19558" xr:uid="{909B8AA8-6F35-48C7-8E38-D77148F3AB1A}"/>
    <cellStyle name="Comma 33 2" xfId="261" xr:uid="{1DC645B3-2C9B-4561-AA8D-B532659E8CBF}"/>
    <cellStyle name="Comma 33 2 10" xfId="19562" xr:uid="{A3224456-B1FA-4ADA-8122-7202A7D781B5}"/>
    <cellStyle name="Comma 33 2 10 2" xfId="41694" xr:uid="{C4E4C021-3F59-4840-8813-9E71A6C03DB6}"/>
    <cellStyle name="Comma 33 2 11" xfId="50357" xr:uid="{A9599836-877E-4735-968A-BEA6ECC277FA}"/>
    <cellStyle name="Comma 33 2 12" xfId="41693" xr:uid="{C280FAD7-FEA0-48A1-9076-06945743B08B}"/>
    <cellStyle name="Comma 33 2 13" xfId="19561" xr:uid="{F3DA08EA-CA83-41C8-AF84-00EB5774D27A}"/>
    <cellStyle name="Comma 33 2 2" xfId="446" xr:uid="{308A9BDF-D586-45F2-9842-72E7F8EEA50A}"/>
    <cellStyle name="Comma 33 2 2 10" xfId="50542" xr:uid="{61135083-B2AB-42C9-B05C-E6140B4D18F8}"/>
    <cellStyle name="Comma 33 2 2 11" xfId="41695" xr:uid="{6347FD6E-786C-4F60-8BE7-9569BE1E2735}"/>
    <cellStyle name="Comma 33 2 2 12" xfId="19563" xr:uid="{061FF03C-00FB-40F2-A38D-2CE07056517D}"/>
    <cellStyle name="Comma 33 2 2 2" xfId="699" xr:uid="{B2EEA36A-9236-4F43-841C-47C18AF570E6}"/>
    <cellStyle name="Comma 33 2 2 2 10" xfId="41696" xr:uid="{C4492F2C-D057-4C90-A06F-B9DCBFBE2286}"/>
    <cellStyle name="Comma 33 2 2 2 11" xfId="19564" xr:uid="{F158807D-59FE-4183-8A75-FB789E321436}"/>
    <cellStyle name="Comma 33 2 2 2 2" xfId="1204" xr:uid="{EE174F94-C1D1-43D0-9581-2819C2B15826}"/>
    <cellStyle name="Comma 33 2 2 2 2 2" xfId="4907" xr:uid="{5739124D-CEF8-40C7-A198-22FBF19B56DD}"/>
    <cellStyle name="Comma 33 2 2 2 2 2 2" xfId="19567" xr:uid="{AB8E8B57-AD38-49F0-ABA2-C6DCA54CD400}"/>
    <cellStyle name="Comma 33 2 2 2 2 2 2 2" xfId="41699" xr:uid="{8C1149E9-6FBE-47DE-AC6E-9CC1216F4EF7}"/>
    <cellStyle name="Comma 33 2 2 2 2 2 3" xfId="19568" xr:uid="{2511809F-D8E5-46FC-9E1E-211B1AD3D8F2}"/>
    <cellStyle name="Comma 33 2 2 2 2 2 3 2" xfId="41700" xr:uid="{12420752-ADD8-4B3A-8E68-2CC262EF39A8}"/>
    <cellStyle name="Comma 33 2 2 2 2 2 4" xfId="19569" xr:uid="{B6B66CD2-4A68-4289-9FEA-04CBF8930361}"/>
    <cellStyle name="Comma 33 2 2 2 2 2 4 2" xfId="41701" xr:uid="{CCBD6FA2-ACB0-456C-B238-9E8BB7051FAB}"/>
    <cellStyle name="Comma 33 2 2 2 2 2 5" xfId="19570" xr:uid="{64F7841A-9F74-45F5-8994-4EB8EDF19140}"/>
    <cellStyle name="Comma 33 2 2 2 2 2 5 2" xfId="41702" xr:uid="{C99BDEEF-9C5E-4D70-829E-9998658DD9E6}"/>
    <cellStyle name="Comma 33 2 2 2 2 2 6" xfId="54994" xr:uid="{62583DEC-8868-4A1E-AD05-5F0F40713732}"/>
    <cellStyle name="Comma 33 2 2 2 2 2 7" xfId="41698" xr:uid="{0BD7EFF5-F261-46A4-9AD0-75D5E3F9BAA7}"/>
    <cellStyle name="Comma 33 2 2 2 2 2 8" xfId="19566" xr:uid="{68B39D40-AAAB-4B4F-A2F3-5CCE2273789B}"/>
    <cellStyle name="Comma 33 2 2 2 2 3" xfId="3242" xr:uid="{053185B7-A27D-4574-9ED7-0502AFC5CB43}"/>
    <cellStyle name="Comma 33 2 2 2 2 3 2" xfId="19572" xr:uid="{2A92E903-4028-44F8-8672-2832DEE9DD1C}"/>
    <cellStyle name="Comma 33 2 2 2 2 3 2 2" xfId="41704" xr:uid="{8898B8FE-A7E5-435F-959E-37475478CE50}"/>
    <cellStyle name="Comma 33 2 2 2 2 3 3" xfId="19573" xr:uid="{77DE802C-77A1-46E3-A25C-733F683FF40B}"/>
    <cellStyle name="Comma 33 2 2 2 2 3 3 2" xfId="41705" xr:uid="{098FEEED-E87D-4BA4-829F-A864BDBF3063}"/>
    <cellStyle name="Comma 33 2 2 2 2 3 4" xfId="19574" xr:uid="{D69DD7F5-817F-479E-BF92-438810696DD1}"/>
    <cellStyle name="Comma 33 2 2 2 2 3 4 2" xfId="41706" xr:uid="{BE529251-D9F3-4D70-B14D-DB5E1B67B73C}"/>
    <cellStyle name="Comma 33 2 2 2 2 3 5" xfId="53329" xr:uid="{44119C9C-80FC-4EBA-B6DA-CFC97AE51A97}"/>
    <cellStyle name="Comma 33 2 2 2 2 3 6" xfId="41703" xr:uid="{4D7A2ECB-8AE5-4CD0-A98D-3E1D9B7F7589}"/>
    <cellStyle name="Comma 33 2 2 2 2 3 7" xfId="19571" xr:uid="{8EE342D4-46DC-40AF-A7A0-8F3876090B56}"/>
    <cellStyle name="Comma 33 2 2 2 2 4" xfId="19575" xr:uid="{1E56E050-6BFB-40E4-AD7A-C8FBD1D90EBC}"/>
    <cellStyle name="Comma 33 2 2 2 2 4 2" xfId="41707" xr:uid="{43C83EEC-CA5F-4DB8-BEFA-EEE361EE1A98}"/>
    <cellStyle name="Comma 33 2 2 2 2 5" xfId="19576" xr:uid="{1854A8F9-C16A-4133-A498-C5E593AE1C64}"/>
    <cellStyle name="Comma 33 2 2 2 2 5 2" xfId="41708" xr:uid="{9E1E8841-975C-4D1D-A20B-3D42E513F77E}"/>
    <cellStyle name="Comma 33 2 2 2 2 6" xfId="51296" xr:uid="{D05E90D7-E21F-45D3-86E8-AC16CCD40526}"/>
    <cellStyle name="Comma 33 2 2 2 2 7" xfId="41697" xr:uid="{2F163258-22A9-4ACA-B9A3-A1B0DA58875C}"/>
    <cellStyle name="Comma 33 2 2 2 2 8" xfId="19565" xr:uid="{B4E3A134-05EC-468B-AF91-763C88613C32}"/>
    <cellStyle name="Comma 33 2 2 2 3" xfId="1698" xr:uid="{8194F8B5-C101-4241-B685-248BDDC486EE}"/>
    <cellStyle name="Comma 33 2 2 2 3 2" xfId="5283" xr:uid="{1FC63310-B78E-4634-A04D-80CB75A4EE3F}"/>
    <cellStyle name="Comma 33 2 2 2 3 2 2" xfId="19579" xr:uid="{CC47D75B-7B42-4334-886D-F509AC423A81}"/>
    <cellStyle name="Comma 33 2 2 2 3 2 2 2" xfId="41711" xr:uid="{DAD90A54-C6F9-4538-A7B3-818962F49766}"/>
    <cellStyle name="Comma 33 2 2 2 3 2 3" xfId="19580" xr:uid="{2CFC88C2-380F-4CD3-846E-AB11067E69F9}"/>
    <cellStyle name="Comma 33 2 2 2 3 2 3 2" xfId="41712" xr:uid="{4ECE83DD-ACAC-49B8-8C7A-DF4C28C1DD45}"/>
    <cellStyle name="Comma 33 2 2 2 3 2 4" xfId="19581" xr:uid="{6EF6CA4B-9FE4-4935-8E0A-5D10FCE61216}"/>
    <cellStyle name="Comma 33 2 2 2 3 2 4 2" xfId="41713" xr:uid="{EF5BC97D-F308-44A4-A18A-9C07EA1A56C3}"/>
    <cellStyle name="Comma 33 2 2 2 3 2 5" xfId="19582" xr:uid="{DC6CD19E-233E-4B0C-BB4E-3081414CFB14}"/>
    <cellStyle name="Comma 33 2 2 2 3 2 5 2" xfId="41714" xr:uid="{162C9383-0679-46D7-BEFE-700748097A30}"/>
    <cellStyle name="Comma 33 2 2 2 3 2 6" xfId="55370" xr:uid="{E2050001-40AD-4A71-A388-C56BFF658A02}"/>
    <cellStyle name="Comma 33 2 2 2 3 2 7" xfId="41710" xr:uid="{995A4D42-808A-4A1D-A322-497BF145089A}"/>
    <cellStyle name="Comma 33 2 2 2 3 2 8" xfId="19578" xr:uid="{828B5B8A-B1FE-4552-BECD-D6ABAF5AB9F9}"/>
    <cellStyle name="Comma 33 2 2 2 3 3" xfId="2745" xr:uid="{BD2AB125-DAEE-4F24-8AD1-5566FB1EC38E}"/>
    <cellStyle name="Comma 33 2 2 2 3 3 2" xfId="19584" xr:uid="{BF76316A-FD48-4EE6-A0DE-17DAF13BEF1E}"/>
    <cellStyle name="Comma 33 2 2 2 3 3 2 2" xfId="41716" xr:uid="{657EA9B4-C629-4E94-A58D-5917AF7C0210}"/>
    <cellStyle name="Comma 33 2 2 2 3 3 3" xfId="19585" xr:uid="{1A387FAC-54EB-4209-969A-A39715D6D031}"/>
    <cellStyle name="Comma 33 2 2 2 3 3 3 2" xfId="41717" xr:uid="{0FC643F0-72C8-423F-8649-3B6A228AF51D}"/>
    <cellStyle name="Comma 33 2 2 2 3 3 4" xfId="19586" xr:uid="{934770BF-1000-4BA9-84DD-A9FB85DB1897}"/>
    <cellStyle name="Comma 33 2 2 2 3 3 4 2" xfId="41718" xr:uid="{3621C9F4-0647-4C56-A189-E1CE991667D0}"/>
    <cellStyle name="Comma 33 2 2 2 3 3 5" xfId="52833" xr:uid="{822E9451-14A7-4CD2-9494-19A139CB3A0C}"/>
    <cellStyle name="Comma 33 2 2 2 3 3 6" xfId="41715" xr:uid="{9C188CBF-17B4-4D7B-86AD-C1490935BEF4}"/>
    <cellStyle name="Comma 33 2 2 2 3 3 7" xfId="19583" xr:uid="{087AE898-7F4D-4A3C-B6E1-0ECBAF0E2EED}"/>
    <cellStyle name="Comma 33 2 2 2 3 4" xfId="19587" xr:uid="{9F067EB0-4C5C-49BC-8D4C-B0E11AABCA61}"/>
    <cellStyle name="Comma 33 2 2 2 3 4 2" xfId="41719" xr:uid="{4AD61A14-108F-4C00-8CFD-35E2808CB462}"/>
    <cellStyle name="Comma 33 2 2 2 3 5" xfId="19588" xr:uid="{2BB5F58E-C712-4C20-93F7-CDFC1486BCF9}"/>
    <cellStyle name="Comma 33 2 2 2 3 5 2" xfId="41720" xr:uid="{02C619BE-AC22-47A6-ADBA-5D2F7CABC2DE}"/>
    <cellStyle name="Comma 33 2 2 2 3 6" xfId="51790" xr:uid="{E1DAE0D9-9B7D-4921-A3F5-F4D39FBA399C}"/>
    <cellStyle name="Comma 33 2 2 2 3 7" xfId="41709" xr:uid="{B8719409-C9FA-4FCE-B91E-1474BF09123E}"/>
    <cellStyle name="Comma 33 2 2 2 3 8" xfId="19577" xr:uid="{C1C0F7EB-BE51-476D-B4DA-17340CA49725}"/>
    <cellStyle name="Comma 33 2 2 2 4" xfId="3737" xr:uid="{10AA887B-C5E5-43DA-8BC3-66E707FD7CE3}"/>
    <cellStyle name="Comma 33 2 2 2 4 2" xfId="5651" xr:uid="{D2F2E027-9852-4DE3-B24F-6F7424B999D0}"/>
    <cellStyle name="Comma 33 2 2 2 4 2 2" xfId="19591" xr:uid="{4D545554-5A7D-4D59-9C1F-68BBD323BFFD}"/>
    <cellStyle name="Comma 33 2 2 2 4 2 2 2" xfId="41723" xr:uid="{9B554CE9-C82D-4348-96CD-95E02A0D5786}"/>
    <cellStyle name="Comma 33 2 2 2 4 2 3" xfId="19592" xr:uid="{C087A8E5-05CF-4B6B-8190-1B4BE5BE5976}"/>
    <cellStyle name="Comma 33 2 2 2 4 2 3 2" xfId="41724" xr:uid="{DC017747-CB5B-4F7A-827B-6405C1B2DEAC}"/>
    <cellStyle name="Comma 33 2 2 2 4 2 4" xfId="19593" xr:uid="{8DABC0DF-B938-4431-A88D-060124FFD409}"/>
    <cellStyle name="Comma 33 2 2 2 4 2 4 2" xfId="41725" xr:uid="{867DA3EA-FBD4-469C-AEEE-86C9016BDB48}"/>
    <cellStyle name="Comma 33 2 2 2 4 2 5" xfId="19594" xr:uid="{3C1492F9-6E6E-4C4A-B52A-CEF264017129}"/>
    <cellStyle name="Comma 33 2 2 2 4 2 5 2" xfId="41726" xr:uid="{D581FB16-40A1-4392-A40C-719014F619E9}"/>
    <cellStyle name="Comma 33 2 2 2 4 2 6" xfId="55738" xr:uid="{AAF21170-268B-495E-81DB-21EA906889D5}"/>
    <cellStyle name="Comma 33 2 2 2 4 2 7" xfId="41722" xr:uid="{59B55B25-0A11-41AD-B344-0F12CCC4EFBC}"/>
    <cellStyle name="Comma 33 2 2 2 4 2 8" xfId="19590" xr:uid="{C35E942F-559B-448F-885A-0F64F89793EF}"/>
    <cellStyle name="Comma 33 2 2 2 4 3" xfId="19595" xr:uid="{4FD48505-979B-4B4C-B5C3-58CCF0F3CD25}"/>
    <cellStyle name="Comma 33 2 2 2 4 3 2" xfId="41727" xr:uid="{AF8F169F-22C9-452A-87CC-3FA614E45DF0}"/>
    <cellStyle name="Comma 33 2 2 2 4 4" xfId="19596" xr:uid="{75861AFA-9CEE-4AC7-BE18-7F58FB056402}"/>
    <cellStyle name="Comma 33 2 2 2 4 4 2" xfId="41728" xr:uid="{68176BF2-C296-4A97-849C-2EF633D7DED6}"/>
    <cellStyle name="Comma 33 2 2 2 4 5" xfId="19597" xr:uid="{814F6B8C-D225-423A-A1C9-E9180DEDF745}"/>
    <cellStyle name="Comma 33 2 2 2 4 5 2" xfId="41729" xr:uid="{1C40120A-9EF9-4DE5-8A96-DBDE1E4E7268}"/>
    <cellStyle name="Comma 33 2 2 2 4 6" xfId="19598" xr:uid="{0840F997-E563-43F3-BED1-0E6BBE73B0EA}"/>
    <cellStyle name="Comma 33 2 2 2 4 6 2" xfId="41730" xr:uid="{56DC6D36-77EE-48E0-A5E7-B145B9A54723}"/>
    <cellStyle name="Comma 33 2 2 2 4 7" xfId="53824" xr:uid="{7957C026-7016-4384-9431-848EE6E291B4}"/>
    <cellStyle name="Comma 33 2 2 2 4 8" xfId="41721" xr:uid="{E96961F3-33E8-4C9D-A2F5-07C638340E4F}"/>
    <cellStyle name="Comma 33 2 2 2 4 9" xfId="19589" xr:uid="{0BDC9AB1-9BAD-4450-8B5C-D14FB286A968}"/>
    <cellStyle name="Comma 33 2 2 2 5" xfId="4410" xr:uid="{BB85FBB0-8BF1-4D68-BD31-2645EAB36753}"/>
    <cellStyle name="Comma 33 2 2 2 5 2" xfId="19600" xr:uid="{223EC7F1-12A9-488E-99F9-F69647B9ED81}"/>
    <cellStyle name="Comma 33 2 2 2 5 2 2" xfId="41732" xr:uid="{44E21383-B0C2-43FE-8F99-93D305E8B67A}"/>
    <cellStyle name="Comma 33 2 2 2 5 3" xfId="19601" xr:uid="{E12F10AA-2721-48BA-8D1D-821FAB15E4B3}"/>
    <cellStyle name="Comma 33 2 2 2 5 3 2" xfId="41733" xr:uid="{98CA28F1-6BBF-4535-8999-7CEAF36FA027}"/>
    <cellStyle name="Comma 33 2 2 2 5 4" xfId="19602" xr:uid="{2D212E59-0F86-46BC-9F81-449AF25C1B46}"/>
    <cellStyle name="Comma 33 2 2 2 5 4 2" xfId="41734" xr:uid="{41D8AAD9-6A4F-4BE5-A543-1DED19D6347E}"/>
    <cellStyle name="Comma 33 2 2 2 5 5" xfId="19603" xr:uid="{62C3CB66-C84F-48B1-9C07-E8B4DFF7789F}"/>
    <cellStyle name="Comma 33 2 2 2 5 5 2" xfId="41735" xr:uid="{0B1C0175-8918-4CBC-AC90-A458F353C693}"/>
    <cellStyle name="Comma 33 2 2 2 5 6" xfId="54497" xr:uid="{CB0FD5D6-CA14-459B-BFFE-55C5ADA5D5AA}"/>
    <cellStyle name="Comma 33 2 2 2 5 7" xfId="41731" xr:uid="{DEEF8222-B633-42C1-97AD-7CF1CF0FE542}"/>
    <cellStyle name="Comma 33 2 2 2 5 8" xfId="19599" xr:uid="{8615D484-95CD-49F8-90D3-911FF65BCA65}"/>
    <cellStyle name="Comma 33 2 2 2 6" xfId="2224" xr:uid="{7C4883B2-4EA2-484A-90AE-6974B0D51955}"/>
    <cellStyle name="Comma 33 2 2 2 6 2" xfId="19605" xr:uid="{15AE1E33-58DA-43B0-AF63-135F9B7DF12B}"/>
    <cellStyle name="Comma 33 2 2 2 6 2 2" xfId="41737" xr:uid="{0FF8842B-CC34-4E8B-8165-3D79774B4D5F}"/>
    <cellStyle name="Comma 33 2 2 2 6 3" xfId="19606" xr:uid="{E2923AB6-8AEA-406B-9501-72BAEA342421}"/>
    <cellStyle name="Comma 33 2 2 2 6 3 2" xfId="41738" xr:uid="{DA962DEC-A809-4002-AA97-9F656AA3EBE8}"/>
    <cellStyle name="Comma 33 2 2 2 6 4" xfId="19607" xr:uid="{F10ECC37-26C0-4AC3-BB59-827F426C03D6}"/>
    <cellStyle name="Comma 33 2 2 2 6 4 2" xfId="41739" xr:uid="{C4A67B2B-CD4D-40E2-B73B-BBB9AD09ABFF}"/>
    <cellStyle name="Comma 33 2 2 2 6 5" xfId="52313" xr:uid="{A0C956B3-F2C5-49B9-9A44-892B994C01DB}"/>
    <cellStyle name="Comma 33 2 2 2 6 6" xfId="41736" xr:uid="{D62A73E2-D8A4-4AFC-B4EC-19DF2FA08FCA}"/>
    <cellStyle name="Comma 33 2 2 2 6 7" xfId="19604" xr:uid="{B17A8CC7-3742-4BF3-BA64-DB06E21EF722}"/>
    <cellStyle name="Comma 33 2 2 2 7" xfId="19608" xr:uid="{008A8C75-6DDF-4063-B498-530AF21854A9}"/>
    <cellStyle name="Comma 33 2 2 2 7 2" xfId="41740" xr:uid="{71290B85-67EC-411B-9B7A-537FD6907157}"/>
    <cellStyle name="Comma 33 2 2 2 8" xfId="19609" xr:uid="{CBF7B768-0D2B-4EDF-99C5-7F7005C1056B}"/>
    <cellStyle name="Comma 33 2 2 2 8 2" xfId="41741" xr:uid="{E4F2568B-342E-4627-A188-C95049A59071}"/>
    <cellStyle name="Comma 33 2 2 2 9" xfId="50793" xr:uid="{2A6E8DE0-25EC-4728-AE17-8E524CA4A18E}"/>
    <cellStyle name="Comma 33 2 2 3" xfId="956" xr:uid="{9770A124-639C-4F0A-9014-D7C1B436E97F}"/>
    <cellStyle name="Comma 33 2 2 3 2" xfId="4659" xr:uid="{E801AE0F-4D4F-4E66-9F6B-DE019C85FC5E}"/>
    <cellStyle name="Comma 33 2 2 3 2 2" xfId="19612" xr:uid="{CEAFFF1E-F472-437E-8B47-DACF783123CE}"/>
    <cellStyle name="Comma 33 2 2 3 2 2 2" xfId="41744" xr:uid="{92E5824B-4C1E-4555-A9B3-54C81E6B02D0}"/>
    <cellStyle name="Comma 33 2 2 3 2 3" xfId="19613" xr:uid="{6CD807B2-B18B-4BB5-9D7B-AE1FEB5A24E7}"/>
    <cellStyle name="Comma 33 2 2 3 2 3 2" xfId="41745" xr:uid="{6F86403D-5B8D-4194-82E0-9CB486EEC28D}"/>
    <cellStyle name="Comma 33 2 2 3 2 4" xfId="19614" xr:uid="{C594B859-A04F-46F1-8D89-B21B637BAB85}"/>
    <cellStyle name="Comma 33 2 2 3 2 4 2" xfId="41746" xr:uid="{8A6DB093-A1B8-456F-908C-3792B54AC815}"/>
    <cellStyle name="Comma 33 2 2 3 2 5" xfId="19615" xr:uid="{2E003857-8506-4312-8A31-593854B275DC}"/>
    <cellStyle name="Comma 33 2 2 3 2 5 2" xfId="41747" xr:uid="{478DFB30-63BD-4FB7-AFF4-452430BFE65C}"/>
    <cellStyle name="Comma 33 2 2 3 2 6" xfId="54746" xr:uid="{DACF850E-3BCE-469C-9CED-6F9B8FE83600}"/>
    <cellStyle name="Comma 33 2 2 3 2 7" xfId="41743" xr:uid="{CD5464A1-B0E5-4A0B-A602-313C70278DF6}"/>
    <cellStyle name="Comma 33 2 2 3 2 8" xfId="19611" xr:uid="{A2621104-FB44-4FE1-B655-E356644C358C}"/>
    <cellStyle name="Comma 33 2 2 3 3" xfId="2994" xr:uid="{C6D981E7-ABB6-45A2-B605-6DE71DA6A324}"/>
    <cellStyle name="Comma 33 2 2 3 3 2" xfId="19617" xr:uid="{DC2FDC4C-D0AD-49EB-9920-FE0C2C076144}"/>
    <cellStyle name="Comma 33 2 2 3 3 2 2" xfId="41749" xr:uid="{D240C068-B821-4517-92A9-0B9EBE06361C}"/>
    <cellStyle name="Comma 33 2 2 3 3 3" xfId="19618" xr:uid="{E522DC1B-096C-4200-92BE-A09C2636CE73}"/>
    <cellStyle name="Comma 33 2 2 3 3 3 2" xfId="41750" xr:uid="{BC562143-0A63-4275-9717-D1B7F1ECE3B3}"/>
    <cellStyle name="Comma 33 2 2 3 3 4" xfId="19619" xr:uid="{C2C7AA5B-0ED4-482B-8A81-96F1751C37D7}"/>
    <cellStyle name="Comma 33 2 2 3 3 4 2" xfId="41751" xr:uid="{F02CBC50-BC52-4FC7-9E6E-BFEFBB754569}"/>
    <cellStyle name="Comma 33 2 2 3 3 5" xfId="53081" xr:uid="{65B73432-387E-4AA0-963E-734A701163B3}"/>
    <cellStyle name="Comma 33 2 2 3 3 6" xfId="41748" xr:uid="{C2A60641-5B29-47E9-832B-6BC9A43D8F4B}"/>
    <cellStyle name="Comma 33 2 2 3 3 7" xfId="19616" xr:uid="{1F898500-3694-44AB-B7E8-AF2BAF2B24EE}"/>
    <cellStyle name="Comma 33 2 2 3 4" xfId="19620" xr:uid="{4460F5A4-2FBD-49A9-A21B-2BF38613A6E4}"/>
    <cellStyle name="Comma 33 2 2 3 4 2" xfId="41752" xr:uid="{5B15AEC7-8D94-4DDD-9510-CB426A391ED2}"/>
    <cellStyle name="Comma 33 2 2 3 5" xfId="19621" xr:uid="{95B1E8DF-F0B0-464E-AF49-B185695D8439}"/>
    <cellStyle name="Comma 33 2 2 3 5 2" xfId="41753" xr:uid="{F4218E29-F0A5-4655-AF32-6D27DE959EBE}"/>
    <cellStyle name="Comma 33 2 2 3 6" xfId="51048" xr:uid="{B5065D1B-622D-4D0F-B169-BCA92C3746E6}"/>
    <cellStyle name="Comma 33 2 2 3 7" xfId="41742" xr:uid="{21A84E97-F651-43CF-A252-7AF1370AEB51}"/>
    <cellStyle name="Comma 33 2 2 3 8" xfId="19610" xr:uid="{05FD9B6C-B5F0-4C32-9FC4-0007EB2DFE94}"/>
    <cellStyle name="Comma 33 2 2 4" xfId="1451" xr:uid="{69149D0C-46B7-4043-9D0D-31E6E49FF70B}"/>
    <cellStyle name="Comma 33 2 2 4 2" xfId="5099" xr:uid="{7A0DAD8E-E7E9-4BBD-B53D-92530AF30CEC}"/>
    <cellStyle name="Comma 33 2 2 4 2 2" xfId="19624" xr:uid="{2A9C60C9-5808-4A59-981D-6A147F916231}"/>
    <cellStyle name="Comma 33 2 2 4 2 2 2" xfId="41756" xr:uid="{09563E00-01DA-44EB-A994-419351E705ED}"/>
    <cellStyle name="Comma 33 2 2 4 2 3" xfId="19625" xr:uid="{EC9E71DF-D34F-4695-BBAC-3C67522B292B}"/>
    <cellStyle name="Comma 33 2 2 4 2 3 2" xfId="41757" xr:uid="{B4978B41-0B9C-44D2-80F9-27500EF06E4B}"/>
    <cellStyle name="Comma 33 2 2 4 2 4" xfId="19626" xr:uid="{AF7D9699-4D8A-45B5-8CA8-1CA5B4D289F0}"/>
    <cellStyle name="Comma 33 2 2 4 2 4 2" xfId="41758" xr:uid="{209ECF65-F158-4F80-AC5D-9CECAE519862}"/>
    <cellStyle name="Comma 33 2 2 4 2 5" xfId="19627" xr:uid="{0A0BB959-6337-48CE-9F02-8C7866AF8333}"/>
    <cellStyle name="Comma 33 2 2 4 2 5 2" xfId="41759" xr:uid="{71A14A63-F791-4CA7-AABD-D9503F1F9411}"/>
    <cellStyle name="Comma 33 2 2 4 2 6" xfId="55186" xr:uid="{F2D2EFD8-E8FE-4107-80B1-0CD29654272E}"/>
    <cellStyle name="Comma 33 2 2 4 2 7" xfId="41755" xr:uid="{5B82F2E6-D38B-4F47-846E-386AA36D6EA3}"/>
    <cellStyle name="Comma 33 2 2 4 2 8" xfId="19623" xr:uid="{8992B3AA-54CD-45C7-AB30-6388D9858AA7}"/>
    <cellStyle name="Comma 33 2 2 4 3" xfId="2497" xr:uid="{F616BC2A-5009-4088-9FDB-348D07517A09}"/>
    <cellStyle name="Comma 33 2 2 4 3 2" xfId="19629" xr:uid="{F458EDA4-5724-4847-A163-DBB1C4AE1C55}"/>
    <cellStyle name="Comma 33 2 2 4 3 2 2" xfId="41761" xr:uid="{DBB20B19-3E85-46D7-9C68-B4D192BE3432}"/>
    <cellStyle name="Comma 33 2 2 4 3 3" xfId="19630" xr:uid="{44D01D97-E1F3-475F-BC21-7C607660253F}"/>
    <cellStyle name="Comma 33 2 2 4 3 3 2" xfId="41762" xr:uid="{B0F4E102-CDBF-4D44-B450-904E969E3E26}"/>
    <cellStyle name="Comma 33 2 2 4 3 4" xfId="19631" xr:uid="{5CF4E0B7-846E-4DF7-8DE7-34EC26CC3824}"/>
    <cellStyle name="Comma 33 2 2 4 3 4 2" xfId="41763" xr:uid="{2F1CD64E-1D0A-4E04-BD76-106B5E965CE4}"/>
    <cellStyle name="Comma 33 2 2 4 3 5" xfId="52585" xr:uid="{1271C20A-648A-4E77-9435-908A29B3E7AE}"/>
    <cellStyle name="Comma 33 2 2 4 3 6" xfId="41760" xr:uid="{8439DC48-8B22-4783-8F8C-443CC2B18895}"/>
    <cellStyle name="Comma 33 2 2 4 3 7" xfId="19628" xr:uid="{2E15220E-EF23-4B1C-B16D-5B80B77BEE4A}"/>
    <cellStyle name="Comma 33 2 2 4 4" xfId="19632" xr:uid="{917B17DE-720F-47EB-8601-6DE3DC5AE4D8}"/>
    <cellStyle name="Comma 33 2 2 4 4 2" xfId="41764" xr:uid="{EC1DA96D-3A23-45AF-BB77-3F3F3AB0FA4B}"/>
    <cellStyle name="Comma 33 2 2 4 5" xfId="19633" xr:uid="{7CDDD10C-AEC1-460C-BD90-57D4D6D6246F}"/>
    <cellStyle name="Comma 33 2 2 4 5 2" xfId="41765" xr:uid="{B70CA66A-2047-4633-8234-DFA393A9DC1D}"/>
    <cellStyle name="Comma 33 2 2 4 6" xfId="51543" xr:uid="{B9BC7609-BDC2-4DE3-BDE1-0CA7722DF2E2}"/>
    <cellStyle name="Comma 33 2 2 4 7" xfId="41754" xr:uid="{00D70DB3-C424-4F2E-8BC4-BF4067D5DACE}"/>
    <cellStyle name="Comma 33 2 2 4 8" xfId="19622" xr:uid="{E3CF3201-A96B-4C45-9F63-114992207027}"/>
    <cellStyle name="Comma 33 2 2 5" xfId="3489" xr:uid="{8C9BEFC2-8AB5-4324-BFD0-5F37DFABB9D5}"/>
    <cellStyle name="Comma 33 2 2 5 2" xfId="5467" xr:uid="{1679B6DB-910F-4363-A75E-7C8305921F85}"/>
    <cellStyle name="Comma 33 2 2 5 2 2" xfId="19636" xr:uid="{042040E6-9D84-40A6-9C49-AEC37E03E23E}"/>
    <cellStyle name="Comma 33 2 2 5 2 2 2" xfId="41768" xr:uid="{AADF19A1-31D9-4EF2-9E2F-F37646D9EF34}"/>
    <cellStyle name="Comma 33 2 2 5 2 3" xfId="19637" xr:uid="{A99C309C-747A-4134-86B9-44C78CF5C203}"/>
    <cellStyle name="Comma 33 2 2 5 2 3 2" xfId="41769" xr:uid="{4D018FC4-84C0-45EE-9FCF-DEFD7A75DF31}"/>
    <cellStyle name="Comma 33 2 2 5 2 4" xfId="19638" xr:uid="{9AEFB204-60F4-47B8-A827-2C5A1C5B3D8E}"/>
    <cellStyle name="Comma 33 2 2 5 2 4 2" xfId="41770" xr:uid="{83D3CEBB-6368-40EC-82AE-6D06E61D354E}"/>
    <cellStyle name="Comma 33 2 2 5 2 5" xfId="19639" xr:uid="{CB6CA93A-60A9-45A1-9508-E7D7BDECD7AF}"/>
    <cellStyle name="Comma 33 2 2 5 2 5 2" xfId="41771" xr:uid="{63BFB863-74FD-4336-A8F2-FBFCDE9DD4AC}"/>
    <cellStyle name="Comma 33 2 2 5 2 6" xfId="55554" xr:uid="{FDC11658-7E12-4E45-92D1-20E7F6573EDF}"/>
    <cellStyle name="Comma 33 2 2 5 2 7" xfId="41767" xr:uid="{E180BFD1-FA7B-41F9-A561-D84DBD79EFDE}"/>
    <cellStyle name="Comma 33 2 2 5 2 8" xfId="19635" xr:uid="{46E1AA52-89D7-4308-9728-EE6150DAADCA}"/>
    <cellStyle name="Comma 33 2 2 5 3" xfId="19640" xr:uid="{6C5FA66B-2C62-413B-BE42-27A54A389DC0}"/>
    <cellStyle name="Comma 33 2 2 5 3 2" xfId="41772" xr:uid="{08B1E7E8-C267-4802-AC63-D4F6377F9295}"/>
    <cellStyle name="Comma 33 2 2 5 4" xfId="19641" xr:uid="{457909E0-3CDC-4751-8DB2-9F0314B3F6A6}"/>
    <cellStyle name="Comma 33 2 2 5 4 2" xfId="41773" xr:uid="{6A1DF079-538F-403E-BD77-60FF04632B2A}"/>
    <cellStyle name="Comma 33 2 2 5 5" xfId="19642" xr:uid="{111D9B9F-91EF-4884-B841-77B3E87B1E14}"/>
    <cellStyle name="Comma 33 2 2 5 5 2" xfId="41774" xr:uid="{45CF4C1B-D3D4-4356-B300-0C9CB0FFAE17}"/>
    <cellStyle name="Comma 33 2 2 5 6" xfId="19643" xr:uid="{1D0A59D2-0B0E-40BB-9864-2929305AD168}"/>
    <cellStyle name="Comma 33 2 2 5 6 2" xfId="41775" xr:uid="{C02A56B5-18B6-4A07-AC96-8E989178340B}"/>
    <cellStyle name="Comma 33 2 2 5 7" xfId="53576" xr:uid="{EE5338A2-3BE9-478F-8F26-F411CC812F71}"/>
    <cellStyle name="Comma 33 2 2 5 8" xfId="41766" xr:uid="{55A7B72B-AEF0-412B-B79C-DD35EA883F58}"/>
    <cellStyle name="Comma 33 2 2 5 9" xfId="19634" xr:uid="{BAA73097-0F30-4E9A-986C-740C976582FD}"/>
    <cellStyle name="Comma 33 2 2 6" xfId="4160" xr:uid="{3F59E8E2-9B52-4BDD-9566-B521DAA70709}"/>
    <cellStyle name="Comma 33 2 2 6 2" xfId="19645" xr:uid="{8BF9DB1D-483C-42EE-B373-5651C72F938E}"/>
    <cellStyle name="Comma 33 2 2 6 2 2" xfId="41777" xr:uid="{B7B75C9A-1F8A-4BC6-9388-181B874DA283}"/>
    <cellStyle name="Comma 33 2 2 6 3" xfId="19646" xr:uid="{B160CF13-6E7B-4161-A951-F704406F3A5D}"/>
    <cellStyle name="Comma 33 2 2 6 3 2" xfId="41778" xr:uid="{9AF9DC02-2D42-41E0-8453-21FF50E252CD}"/>
    <cellStyle name="Comma 33 2 2 6 4" xfId="19647" xr:uid="{8E27AB09-B0EF-43A2-BBD9-00A09D11EFD5}"/>
    <cellStyle name="Comma 33 2 2 6 4 2" xfId="41779" xr:uid="{13101ED5-7E3A-47F1-A551-F032C8DC42E2}"/>
    <cellStyle name="Comma 33 2 2 6 5" xfId="19648" xr:uid="{76DE006B-F688-4F40-B837-3E2FD1EA811F}"/>
    <cellStyle name="Comma 33 2 2 6 5 2" xfId="41780" xr:uid="{DC3CC58E-E92D-49BB-8E0D-7A05872628C1}"/>
    <cellStyle name="Comma 33 2 2 6 6" xfId="54247" xr:uid="{CC438D02-6D8E-4262-818E-B16ED2C42945}"/>
    <cellStyle name="Comma 33 2 2 6 7" xfId="41776" xr:uid="{01A89C9F-2A16-4854-A800-3B529456B900}"/>
    <cellStyle name="Comma 33 2 2 6 8" xfId="19644" xr:uid="{C5C09E4B-B8A0-400A-92DB-82E61BC6EB00}"/>
    <cellStyle name="Comma 33 2 2 7" xfId="1977" xr:uid="{A8141B09-CE36-4404-A8DA-9B2CDE1EF689}"/>
    <cellStyle name="Comma 33 2 2 7 2" xfId="19650" xr:uid="{F6470304-68C4-4647-B4EC-C41DA7D4049D}"/>
    <cellStyle name="Comma 33 2 2 7 2 2" xfId="41782" xr:uid="{EBED3342-A202-41D2-BF34-8C1B942711BC}"/>
    <cellStyle name="Comma 33 2 2 7 3" xfId="19651" xr:uid="{407FA2A8-43A1-453F-BB35-30AE6C4988CC}"/>
    <cellStyle name="Comma 33 2 2 7 3 2" xfId="41783" xr:uid="{7854B5B1-E142-47EF-AC96-D3B601B67F4C}"/>
    <cellStyle name="Comma 33 2 2 7 4" xfId="19652" xr:uid="{24ECF583-3206-4E4C-BCE2-74B99213EE47}"/>
    <cellStyle name="Comma 33 2 2 7 4 2" xfId="41784" xr:uid="{342826E8-4BC7-4382-884D-79D538D2DC1A}"/>
    <cellStyle name="Comma 33 2 2 7 5" xfId="52066" xr:uid="{56F2C2DB-0A33-4BB2-8A79-5756DDE47958}"/>
    <cellStyle name="Comma 33 2 2 7 6" xfId="41781" xr:uid="{0A59AC5F-C9C8-4875-8AE6-5FCF135047F1}"/>
    <cellStyle name="Comma 33 2 2 7 7" xfId="19649" xr:uid="{073D47FF-2154-4BF4-964C-C180696E5A95}"/>
    <cellStyle name="Comma 33 2 2 8" xfId="19653" xr:uid="{7CEFB994-3D8C-4A50-89B2-B9E6046B9F90}"/>
    <cellStyle name="Comma 33 2 2 8 2" xfId="41785" xr:uid="{9008C953-17B5-49FC-8764-325F1E25C104}"/>
    <cellStyle name="Comma 33 2 2 9" xfId="19654" xr:uid="{071E5575-1800-44B2-958D-934C365107B1}"/>
    <cellStyle name="Comma 33 2 2 9 2" xfId="41786" xr:uid="{9CD4A82E-9E6A-40E6-A2AD-324D50505E51}"/>
    <cellStyle name="Comma 33 2 3" xfId="576" xr:uid="{1F031207-E73A-4144-B402-2F5400E7E822}"/>
    <cellStyle name="Comma 33 2 3 10" xfId="41787" xr:uid="{F9DD2EB5-6557-4F17-86A1-3FBC0D4E77C1}"/>
    <cellStyle name="Comma 33 2 3 11" xfId="19655" xr:uid="{5E6CC3BA-C462-4E3C-BADE-DBF953A66CAF}"/>
    <cellStyle name="Comma 33 2 3 2" xfId="1081" xr:uid="{EBDD13E0-1D86-4FED-A34A-811433852D1D}"/>
    <cellStyle name="Comma 33 2 3 2 2" xfId="4784" xr:uid="{5420214E-C9EA-47EA-BF18-1CB691A9B18A}"/>
    <cellStyle name="Comma 33 2 3 2 2 2" xfId="19658" xr:uid="{9C9629C2-2D0B-4367-B535-604CDE6F8F01}"/>
    <cellStyle name="Comma 33 2 3 2 2 2 2" xfId="41790" xr:uid="{82F680E1-0A12-4DD3-90E9-89227104920B}"/>
    <cellStyle name="Comma 33 2 3 2 2 3" xfId="19659" xr:uid="{72D9F170-413F-43F8-AA58-C885974D81D1}"/>
    <cellStyle name="Comma 33 2 3 2 2 3 2" xfId="41791" xr:uid="{D6743C76-1D58-489F-B185-99455C60F5D4}"/>
    <cellStyle name="Comma 33 2 3 2 2 4" xfId="19660" xr:uid="{FFBDEB05-4CFE-4834-8923-76F62C7B2C8E}"/>
    <cellStyle name="Comma 33 2 3 2 2 4 2" xfId="41792" xr:uid="{1559CCF0-DFE3-4FA7-BBB3-DD4961328ACA}"/>
    <cellStyle name="Comma 33 2 3 2 2 5" xfId="19661" xr:uid="{AFEB360B-7B71-4F5E-88CD-27F85162240E}"/>
    <cellStyle name="Comma 33 2 3 2 2 5 2" xfId="41793" xr:uid="{C6F19D68-6FC1-4429-AD57-11028B5D0B5C}"/>
    <cellStyle name="Comma 33 2 3 2 2 6" xfId="54871" xr:uid="{46BF2170-2248-4EFD-B3C1-B6A97A4B4A3C}"/>
    <cellStyle name="Comma 33 2 3 2 2 7" xfId="41789" xr:uid="{DE6A2567-CA8D-4CF5-AF59-2CB5CAA50E70}"/>
    <cellStyle name="Comma 33 2 3 2 2 8" xfId="19657" xr:uid="{1F84ED7B-276E-413C-A131-35DA3F704724}"/>
    <cellStyle name="Comma 33 2 3 2 3" xfId="3119" xr:uid="{ABFA7602-8730-429E-A92C-E0B2496CBC22}"/>
    <cellStyle name="Comma 33 2 3 2 3 2" xfId="19663" xr:uid="{73098B19-27E4-4798-AB83-3D8C3289A1D5}"/>
    <cellStyle name="Comma 33 2 3 2 3 2 2" xfId="41795" xr:uid="{CABE7866-8C94-4897-8008-50331E4DA435}"/>
    <cellStyle name="Comma 33 2 3 2 3 3" xfId="19664" xr:uid="{C3BF949B-4DFF-45B7-B337-FCACC13DA089}"/>
    <cellStyle name="Comma 33 2 3 2 3 3 2" xfId="41796" xr:uid="{89AA70A3-19FF-4CD2-A3DC-C961273BC632}"/>
    <cellStyle name="Comma 33 2 3 2 3 4" xfId="19665" xr:uid="{9041BBA8-83CB-4989-96B9-04F4931C914A}"/>
    <cellStyle name="Comma 33 2 3 2 3 4 2" xfId="41797" xr:uid="{028E2969-DF9F-447E-A738-8868BA0C87C1}"/>
    <cellStyle name="Comma 33 2 3 2 3 5" xfId="53206" xr:uid="{B9FC5854-62C2-407E-8BAD-52CB489A04F6}"/>
    <cellStyle name="Comma 33 2 3 2 3 6" xfId="41794" xr:uid="{F86D8D72-0D95-4218-8390-7B3A841ECB48}"/>
    <cellStyle name="Comma 33 2 3 2 3 7" xfId="19662" xr:uid="{0ED35075-52FA-451D-905F-F6DCFE1EEC73}"/>
    <cellStyle name="Comma 33 2 3 2 4" xfId="19666" xr:uid="{68DED4BF-9972-482B-A93D-A2608426DB01}"/>
    <cellStyle name="Comma 33 2 3 2 4 2" xfId="41798" xr:uid="{365C40A5-DC74-4792-96FD-14E132BFFCCC}"/>
    <cellStyle name="Comma 33 2 3 2 5" xfId="19667" xr:uid="{5F58007E-633D-4398-ABD4-893611BDE7DE}"/>
    <cellStyle name="Comma 33 2 3 2 5 2" xfId="41799" xr:uid="{3B7701B5-40C7-49C6-937D-3B9C26711A72}"/>
    <cellStyle name="Comma 33 2 3 2 6" xfId="51173" xr:uid="{93D97F52-9C6A-4322-B238-1B6BE239493A}"/>
    <cellStyle name="Comma 33 2 3 2 7" xfId="41788" xr:uid="{0AC25973-4C5D-4452-95B5-472EF0342A37}"/>
    <cellStyle name="Comma 33 2 3 2 8" xfId="19656" xr:uid="{C1A7461E-B954-4630-A67C-1CB01B39AB8C}"/>
    <cellStyle name="Comma 33 2 3 3" xfId="1575" xr:uid="{1905DCBB-B191-4D65-9463-C9C53276BBC5}"/>
    <cellStyle name="Comma 33 2 3 3 2" xfId="5191" xr:uid="{3D9B0736-7F9E-42CA-9BB4-3C4CA521F5DC}"/>
    <cellStyle name="Comma 33 2 3 3 2 2" xfId="19670" xr:uid="{A6914435-B858-4E7B-B040-C6EDB0476B75}"/>
    <cellStyle name="Comma 33 2 3 3 2 2 2" xfId="41802" xr:uid="{D3BDEB7B-FC14-4019-8A50-6A0C3D5DE7D5}"/>
    <cellStyle name="Comma 33 2 3 3 2 3" xfId="19671" xr:uid="{A5EA0A37-8275-47CE-B4DD-484310142920}"/>
    <cellStyle name="Comma 33 2 3 3 2 3 2" xfId="41803" xr:uid="{7E23959F-7184-4159-981F-A08E68147BD6}"/>
    <cellStyle name="Comma 33 2 3 3 2 4" xfId="19672" xr:uid="{4BB98FF9-EFF7-485F-AF73-E5273C6DF454}"/>
    <cellStyle name="Comma 33 2 3 3 2 4 2" xfId="41804" xr:uid="{0C4BFAB6-7864-477D-B720-A35943180D07}"/>
    <cellStyle name="Comma 33 2 3 3 2 5" xfId="19673" xr:uid="{7BB23ED8-8C2E-4677-9CBC-35CF9712CB6D}"/>
    <cellStyle name="Comma 33 2 3 3 2 5 2" xfId="41805" xr:uid="{9E693013-9A76-4C2F-A72C-D5B495672A74}"/>
    <cellStyle name="Comma 33 2 3 3 2 6" xfId="55278" xr:uid="{16832643-E407-43DA-BE5F-E46B3F4C471E}"/>
    <cellStyle name="Comma 33 2 3 3 2 7" xfId="41801" xr:uid="{D0969548-4A63-4DE8-9411-7094A6F689B8}"/>
    <cellStyle name="Comma 33 2 3 3 2 8" xfId="19669" xr:uid="{F480EF10-B841-4324-A9CD-1E36A7B5C3CE}"/>
    <cellStyle name="Comma 33 2 3 3 3" xfId="2622" xr:uid="{F4188923-BEB5-4370-A0E8-6C4331AA5A0B}"/>
    <cellStyle name="Comma 33 2 3 3 3 2" xfId="19675" xr:uid="{1BE1C000-AFBB-4549-8483-9AB9D9674DAD}"/>
    <cellStyle name="Comma 33 2 3 3 3 2 2" xfId="41807" xr:uid="{C93072E7-C4C1-4A22-AE77-5425F66D80F6}"/>
    <cellStyle name="Comma 33 2 3 3 3 3" xfId="19676" xr:uid="{F4198971-F553-4CAB-BF9E-00682DE7C359}"/>
    <cellStyle name="Comma 33 2 3 3 3 3 2" xfId="41808" xr:uid="{8A9C8AFE-2D01-4337-AA2A-9CFDD8ED7476}"/>
    <cellStyle name="Comma 33 2 3 3 3 4" xfId="19677" xr:uid="{F069F62B-6C45-427C-927A-AEAA999F0F16}"/>
    <cellStyle name="Comma 33 2 3 3 3 4 2" xfId="41809" xr:uid="{6405239E-74B4-4755-B326-33A273A58FA6}"/>
    <cellStyle name="Comma 33 2 3 3 3 5" xfId="52710" xr:uid="{CFEB5133-D9D0-4E9D-8AD6-79613311CE8C}"/>
    <cellStyle name="Comma 33 2 3 3 3 6" xfId="41806" xr:uid="{ED0305E5-B135-4E15-948E-4AC356887B16}"/>
    <cellStyle name="Comma 33 2 3 3 3 7" xfId="19674" xr:uid="{06C45F45-C713-4373-9137-317FD7776053}"/>
    <cellStyle name="Comma 33 2 3 3 4" xfId="19678" xr:uid="{8C9518C6-C647-4D2F-BF4A-322E3A039902}"/>
    <cellStyle name="Comma 33 2 3 3 4 2" xfId="41810" xr:uid="{844C9E30-B1F0-47CC-9E05-60F5A773488D}"/>
    <cellStyle name="Comma 33 2 3 3 5" xfId="19679" xr:uid="{ECF136F4-699C-4E4F-88E1-52DA5A6BAF9E}"/>
    <cellStyle name="Comma 33 2 3 3 5 2" xfId="41811" xr:uid="{2437A8E8-5D48-49A2-A744-7049CC387D7F}"/>
    <cellStyle name="Comma 33 2 3 3 6" xfId="51667" xr:uid="{5B1AA5B5-6E1B-48C7-8327-D6C1062BA29F}"/>
    <cellStyle name="Comma 33 2 3 3 7" xfId="41800" xr:uid="{2443D1AD-2892-4C01-9E64-28F8D2BC1AE9}"/>
    <cellStyle name="Comma 33 2 3 3 8" xfId="19668" xr:uid="{10CE65A8-22CE-4BA6-AF99-C94F99D7FDDD}"/>
    <cellStyle name="Comma 33 2 3 4" xfId="3614" xr:uid="{DC323056-AF00-4F35-A86A-88B45D3CB8D5}"/>
    <cellStyle name="Comma 33 2 3 4 2" xfId="5559" xr:uid="{2E33FD6A-2C30-471E-AF16-425386390EFE}"/>
    <cellStyle name="Comma 33 2 3 4 2 2" xfId="19682" xr:uid="{3733F9BA-31DB-4640-894C-AC6AAFBBF184}"/>
    <cellStyle name="Comma 33 2 3 4 2 2 2" xfId="41814" xr:uid="{D23B6CE7-C063-419A-82E2-99C69978DE44}"/>
    <cellStyle name="Comma 33 2 3 4 2 3" xfId="19683" xr:uid="{3A23C2E5-8231-4E1C-8394-09BDB471BAF4}"/>
    <cellStyle name="Comma 33 2 3 4 2 3 2" xfId="41815" xr:uid="{9D6F281F-5E88-4889-8007-B6AEFFA16ED2}"/>
    <cellStyle name="Comma 33 2 3 4 2 4" xfId="19684" xr:uid="{8268CB00-234E-4CCF-88A3-41C45A368393}"/>
    <cellStyle name="Comma 33 2 3 4 2 4 2" xfId="41816" xr:uid="{8B8752DB-2842-4C3F-80A2-65FAF10E1F3B}"/>
    <cellStyle name="Comma 33 2 3 4 2 5" xfId="19685" xr:uid="{452F5E60-3D8F-4C9A-BE2A-7122A99926F4}"/>
    <cellStyle name="Comma 33 2 3 4 2 5 2" xfId="41817" xr:uid="{A48E2E8C-E522-4D79-A0AB-9D48D25B2B7C}"/>
    <cellStyle name="Comma 33 2 3 4 2 6" xfId="55646" xr:uid="{A05D213E-8876-406D-9017-C0E4AC2A29DE}"/>
    <cellStyle name="Comma 33 2 3 4 2 7" xfId="41813" xr:uid="{A320067B-8BC4-45BB-82B9-1D3941F64DBB}"/>
    <cellStyle name="Comma 33 2 3 4 2 8" xfId="19681" xr:uid="{420BF8C4-7641-42BF-8DE1-A5415F5C50FA}"/>
    <cellStyle name="Comma 33 2 3 4 3" xfId="19686" xr:uid="{E48B1644-D3AF-40B7-A74F-0B57AF6F9356}"/>
    <cellStyle name="Comma 33 2 3 4 3 2" xfId="41818" xr:uid="{1E3EC935-777E-44EB-83A2-1E4C33B15F20}"/>
    <cellStyle name="Comma 33 2 3 4 4" xfId="19687" xr:uid="{719356C1-E7B5-4C6D-A9AB-24605DE3E5DC}"/>
    <cellStyle name="Comma 33 2 3 4 4 2" xfId="41819" xr:uid="{7C0E59E0-A465-4E09-A38B-4F0039D8B270}"/>
    <cellStyle name="Comma 33 2 3 4 5" xfId="19688" xr:uid="{73AD1505-D19C-443B-A7AA-CE7317323539}"/>
    <cellStyle name="Comma 33 2 3 4 5 2" xfId="41820" xr:uid="{FEBF1396-8ECC-4503-A302-925BADEA62DF}"/>
    <cellStyle name="Comma 33 2 3 4 6" xfId="19689" xr:uid="{8FAED0AE-3DF7-486C-AE98-1AD6FCFCA8F4}"/>
    <cellStyle name="Comma 33 2 3 4 6 2" xfId="41821" xr:uid="{E511203D-ACF9-4C9B-AFC5-82F35079E135}"/>
    <cellStyle name="Comma 33 2 3 4 7" xfId="53701" xr:uid="{445D4608-F4BD-46F0-BCCA-4344EDFF9302}"/>
    <cellStyle name="Comma 33 2 3 4 8" xfId="41812" xr:uid="{186757E0-E55F-49D2-AA19-04EFA412691F}"/>
    <cellStyle name="Comma 33 2 3 4 9" xfId="19680" xr:uid="{AE77F2F6-8580-4E0D-BF3B-A8E8F9E27B7D}"/>
    <cellStyle name="Comma 33 2 3 5" xfId="4287" xr:uid="{C085EE38-766F-4487-AEB8-F5DE9014A397}"/>
    <cellStyle name="Comma 33 2 3 5 2" xfId="19691" xr:uid="{7DE1DB75-A50E-4D4D-BAC0-DD7BA17B4D12}"/>
    <cellStyle name="Comma 33 2 3 5 2 2" xfId="41823" xr:uid="{A90A8F62-3E7F-4F4D-9DCF-96A01833AFEA}"/>
    <cellStyle name="Comma 33 2 3 5 3" xfId="19692" xr:uid="{29F6D738-D38E-42F0-9451-34E46BB33B31}"/>
    <cellStyle name="Comma 33 2 3 5 3 2" xfId="41824" xr:uid="{D76317C5-5F22-46EB-9FDE-1BECDF893170}"/>
    <cellStyle name="Comma 33 2 3 5 4" xfId="19693" xr:uid="{873ADDD7-375A-4D48-8775-F6197415AAD3}"/>
    <cellStyle name="Comma 33 2 3 5 4 2" xfId="41825" xr:uid="{DCA587BB-9D52-4E94-BA3D-97E0B73F4F16}"/>
    <cellStyle name="Comma 33 2 3 5 5" xfId="19694" xr:uid="{5EA6EA2D-C78F-4181-AF13-23E804222E70}"/>
    <cellStyle name="Comma 33 2 3 5 5 2" xfId="41826" xr:uid="{A7796865-FF8C-4824-81CD-E632C72532C1}"/>
    <cellStyle name="Comma 33 2 3 5 6" xfId="54374" xr:uid="{4DB6EE18-5AFE-4354-A94B-091083A4E0AB}"/>
    <cellStyle name="Comma 33 2 3 5 7" xfId="41822" xr:uid="{C5D4677C-35C2-4B77-98A7-2007C79F6110}"/>
    <cellStyle name="Comma 33 2 3 5 8" xfId="19690" xr:uid="{951AF30F-9D9E-44C1-91CB-7C65CEFB424A}"/>
    <cellStyle name="Comma 33 2 3 6" xfId="2101" xr:uid="{0299954F-690D-4B7B-BB1B-A1ED0A39028E}"/>
    <cellStyle name="Comma 33 2 3 6 2" xfId="19696" xr:uid="{211CA7F8-228A-41C8-AE72-8DFDC6554BC5}"/>
    <cellStyle name="Comma 33 2 3 6 2 2" xfId="41828" xr:uid="{564D2D5A-1CE9-40E4-A4C7-6F3813D21F17}"/>
    <cellStyle name="Comma 33 2 3 6 3" xfId="19697" xr:uid="{EFDF520B-8D9B-43F5-B299-B327E868BE86}"/>
    <cellStyle name="Comma 33 2 3 6 3 2" xfId="41829" xr:uid="{D26E6F6F-0227-4260-99CB-F7300654D8F4}"/>
    <cellStyle name="Comma 33 2 3 6 4" xfId="19698" xr:uid="{246CDB74-EA6E-4C06-B83D-17FADB0BCE14}"/>
    <cellStyle name="Comma 33 2 3 6 4 2" xfId="41830" xr:uid="{E061B662-2BEC-4FBE-BF10-DEEDA8899AEF}"/>
    <cellStyle name="Comma 33 2 3 6 5" xfId="52190" xr:uid="{FBD73459-DAAC-43AD-827C-20BA36696E60}"/>
    <cellStyle name="Comma 33 2 3 6 6" xfId="41827" xr:uid="{781D1E90-BA73-446E-BE3D-94735BE1A69C}"/>
    <cellStyle name="Comma 33 2 3 6 7" xfId="19695" xr:uid="{C1A29C13-C637-4906-9F1D-5F9DF4C00A8D}"/>
    <cellStyle name="Comma 33 2 3 7" xfId="19699" xr:uid="{3DB0AF20-A7B3-4FDE-AAA6-61A043A8A406}"/>
    <cellStyle name="Comma 33 2 3 7 2" xfId="41831" xr:uid="{266CFF91-DBD3-47AD-A120-3DD52F0A61FC}"/>
    <cellStyle name="Comma 33 2 3 8" xfId="19700" xr:uid="{823D149E-E473-4A17-AAA2-77C103584E9C}"/>
    <cellStyle name="Comma 33 2 3 8 2" xfId="41832" xr:uid="{58202412-DED4-4D36-A883-99B149C1C38E}"/>
    <cellStyle name="Comma 33 2 3 9" xfId="50670" xr:uid="{18FBA195-F7A5-49AC-82B1-5F2FD06C48BD}"/>
    <cellStyle name="Comma 33 2 4" xfId="833" xr:uid="{62403368-6774-4FA6-BD8A-16E7A27143C7}"/>
    <cellStyle name="Comma 33 2 4 2" xfId="4536" xr:uid="{33760CC8-6646-471F-B121-E3C720D0F0CF}"/>
    <cellStyle name="Comma 33 2 4 2 2" xfId="19703" xr:uid="{F39A2A70-1E73-445C-BCCF-D611A2A78BEF}"/>
    <cellStyle name="Comma 33 2 4 2 2 2" xfId="41835" xr:uid="{CBEF8527-756D-444B-9827-8F5CBD25459E}"/>
    <cellStyle name="Comma 33 2 4 2 3" xfId="19704" xr:uid="{375F5245-7FC4-4549-8E07-03D8F109BAFC}"/>
    <cellStyle name="Comma 33 2 4 2 3 2" xfId="41836" xr:uid="{CBD89401-C7F9-4B52-82B9-82A13BC8AACA}"/>
    <cellStyle name="Comma 33 2 4 2 4" xfId="19705" xr:uid="{F297C8AC-0657-4ABA-818D-D4B5633BF187}"/>
    <cellStyle name="Comma 33 2 4 2 4 2" xfId="41837" xr:uid="{9993A842-F262-4CBD-B2F7-C1C694076691}"/>
    <cellStyle name="Comma 33 2 4 2 5" xfId="19706" xr:uid="{D2A9C96B-B0E5-4E46-9272-6C38B0A9D628}"/>
    <cellStyle name="Comma 33 2 4 2 5 2" xfId="41838" xr:uid="{891ABB62-15FF-48B7-BB71-0053407D0EF1}"/>
    <cellStyle name="Comma 33 2 4 2 6" xfId="54623" xr:uid="{3D97241D-3A93-4D2F-8ACA-FAF61F5933FD}"/>
    <cellStyle name="Comma 33 2 4 2 7" xfId="41834" xr:uid="{B03BA0E6-FCE7-452F-A390-9ABF7B784995}"/>
    <cellStyle name="Comma 33 2 4 2 8" xfId="19702" xr:uid="{5E86178A-DBD9-449C-8CBB-065779E5AF45}"/>
    <cellStyle name="Comma 33 2 4 3" xfId="2871" xr:uid="{E5AF6963-3113-42F4-95DE-920DD185E3CB}"/>
    <cellStyle name="Comma 33 2 4 3 2" xfId="19708" xr:uid="{1B33B576-72B8-4B4D-A532-F8E5AE543130}"/>
    <cellStyle name="Comma 33 2 4 3 2 2" xfId="41840" xr:uid="{FABFA8F8-F0FA-4409-AC46-2D4205DAB757}"/>
    <cellStyle name="Comma 33 2 4 3 3" xfId="19709" xr:uid="{782DC97E-280D-4DD5-B201-9605BCA28DE0}"/>
    <cellStyle name="Comma 33 2 4 3 3 2" xfId="41841" xr:uid="{2333C1F7-AAC1-4186-84C1-49B49745D34C}"/>
    <cellStyle name="Comma 33 2 4 3 4" xfId="19710" xr:uid="{968D70A4-5DC8-47D7-B1D2-0C6C36DFA3C2}"/>
    <cellStyle name="Comma 33 2 4 3 4 2" xfId="41842" xr:uid="{766EDF22-2583-47EE-903A-54A73053DA05}"/>
    <cellStyle name="Comma 33 2 4 3 5" xfId="52958" xr:uid="{398775EB-C03B-4B50-AA3A-C9552228C43A}"/>
    <cellStyle name="Comma 33 2 4 3 6" xfId="41839" xr:uid="{082E8437-5891-4B52-8936-FA8BE15FEEC6}"/>
    <cellStyle name="Comma 33 2 4 3 7" xfId="19707" xr:uid="{DFCD85C7-EB0F-4FCE-9E8A-9C8D92906400}"/>
    <cellStyle name="Comma 33 2 4 4" xfId="19711" xr:uid="{8AC0E7C8-A98B-4194-BED8-D15AE9E93034}"/>
    <cellStyle name="Comma 33 2 4 4 2" xfId="41843" xr:uid="{95504A04-A6FC-4AA0-B784-7556E3CA9E77}"/>
    <cellStyle name="Comma 33 2 4 5" xfId="19712" xr:uid="{2F5C1FFC-B315-4085-8AF0-4DAB0E99EED1}"/>
    <cellStyle name="Comma 33 2 4 5 2" xfId="41844" xr:uid="{9028B3FC-813D-45A5-91DF-3CC7AEE5CC0C}"/>
    <cellStyle name="Comma 33 2 4 6" xfId="50925" xr:uid="{001F9CCB-1472-4D18-A1BB-AE701729F028}"/>
    <cellStyle name="Comma 33 2 4 7" xfId="41833" xr:uid="{2DEF55D1-EF2F-451B-94A8-99A815BD2A16}"/>
    <cellStyle name="Comma 33 2 4 8" xfId="19701" xr:uid="{ADEA52DA-C884-4755-A9DD-ABA10090F4E8}"/>
    <cellStyle name="Comma 33 2 5" xfId="1328" xr:uid="{361DCBA3-88BE-4662-A023-906B96497CD3}"/>
    <cellStyle name="Comma 33 2 5 2" xfId="5008" xr:uid="{4773AE89-285B-43CB-86B6-E903C7C5FC34}"/>
    <cellStyle name="Comma 33 2 5 2 2" xfId="19715" xr:uid="{5B3FC65B-4EF4-4490-ABC4-3412605D4675}"/>
    <cellStyle name="Comma 33 2 5 2 2 2" xfId="41847" xr:uid="{D4E20BEE-B9BB-4E38-A6E0-45F8F31EA577}"/>
    <cellStyle name="Comma 33 2 5 2 3" xfId="19716" xr:uid="{FED73156-1468-4BEC-94A8-B8AF688CCE85}"/>
    <cellStyle name="Comma 33 2 5 2 3 2" xfId="41848" xr:uid="{D93B92B1-78B7-4AF4-9272-BD8F1AEE2A82}"/>
    <cellStyle name="Comma 33 2 5 2 4" xfId="19717" xr:uid="{FFF7551C-E9D2-40B1-94D9-4B04D154E6DA}"/>
    <cellStyle name="Comma 33 2 5 2 4 2" xfId="41849" xr:uid="{A547F10F-7D60-4F26-B083-F9673AC8D92D}"/>
    <cellStyle name="Comma 33 2 5 2 5" xfId="19718" xr:uid="{68440FDA-4B10-45D9-B460-C18AF4426E92}"/>
    <cellStyle name="Comma 33 2 5 2 5 2" xfId="41850" xr:uid="{7B37D677-0F85-4104-A6C6-6672B9D7988B}"/>
    <cellStyle name="Comma 33 2 5 2 6" xfId="55095" xr:uid="{D3D260D6-3762-42F8-BAD9-0A4844E34F3F}"/>
    <cellStyle name="Comma 33 2 5 2 7" xfId="41846" xr:uid="{5D8889F8-1BAB-4899-A5BA-7BFC6B0192F0}"/>
    <cellStyle name="Comma 33 2 5 2 8" xfId="19714" xr:uid="{302AE2AA-64E6-476F-AAE0-3F6ACBFA924F}"/>
    <cellStyle name="Comma 33 2 5 3" xfId="2373" xr:uid="{A541DDE0-21C1-43D3-9449-BB8C42C5C06F}"/>
    <cellStyle name="Comma 33 2 5 3 2" xfId="19720" xr:uid="{EDB8F2A7-849B-4EF2-9A54-C2A02827D84E}"/>
    <cellStyle name="Comma 33 2 5 3 2 2" xfId="41852" xr:uid="{6912F347-8F36-41C8-8260-52EE319B640A}"/>
    <cellStyle name="Comma 33 2 5 3 3" xfId="19721" xr:uid="{A4B5B04D-63FB-4CCA-816E-2F8CF28ED5EF}"/>
    <cellStyle name="Comma 33 2 5 3 3 2" xfId="41853" xr:uid="{787C742A-245B-4FB6-AEC8-68DEAEE9AE8D}"/>
    <cellStyle name="Comma 33 2 5 3 4" xfId="19722" xr:uid="{07474EE4-33CF-4AA8-86EE-E97E9C93FFFA}"/>
    <cellStyle name="Comma 33 2 5 3 4 2" xfId="41854" xr:uid="{83FBB550-5DE3-4FD0-9F2E-E7A986066F89}"/>
    <cellStyle name="Comma 33 2 5 3 5" xfId="52461" xr:uid="{46FD4737-C69E-4FFA-9FFC-836D4243B015}"/>
    <cellStyle name="Comma 33 2 5 3 6" xfId="41851" xr:uid="{7367AC14-BAC6-4BDF-A1CE-65B9B30375D0}"/>
    <cellStyle name="Comma 33 2 5 3 7" xfId="19719" xr:uid="{36307F6E-7C06-4507-A79F-07AE351BF82B}"/>
    <cellStyle name="Comma 33 2 5 4" xfId="19723" xr:uid="{C02D91E9-E44B-44EA-BBB1-3D053D08143D}"/>
    <cellStyle name="Comma 33 2 5 4 2" xfId="41855" xr:uid="{89D54D1F-8C76-4FC5-A4BC-C9CAF481DA6F}"/>
    <cellStyle name="Comma 33 2 5 5" xfId="19724" xr:uid="{3D79EFAA-06F0-4A72-B917-A2FCAA119331}"/>
    <cellStyle name="Comma 33 2 5 5 2" xfId="41856" xr:uid="{F577530A-A7A3-442F-BAC6-E9B7F3CC7A83}"/>
    <cellStyle name="Comma 33 2 5 6" xfId="51420" xr:uid="{01DB58F4-A318-4B2D-AE95-44AB498B3E13}"/>
    <cellStyle name="Comma 33 2 5 7" xfId="41845" xr:uid="{9181A000-C3BF-4E21-BCC4-744D00339D47}"/>
    <cellStyle name="Comma 33 2 5 8" xfId="19713" xr:uid="{3315CA09-8159-4CDE-97E4-B3373E305B3B}"/>
    <cellStyle name="Comma 33 2 6" xfId="3365" xr:uid="{2ED97688-FCD1-47FD-84B0-FF5CD0B8C5DC}"/>
    <cellStyle name="Comma 33 2 6 2" xfId="5375" xr:uid="{971580CD-713F-40E6-8D2E-D54A46A74146}"/>
    <cellStyle name="Comma 33 2 6 2 2" xfId="19727" xr:uid="{E1634E67-5037-4746-BA1F-C7D7E563BED9}"/>
    <cellStyle name="Comma 33 2 6 2 2 2" xfId="41859" xr:uid="{F87F31BB-5CE1-43DD-9A39-3EFE719DB03E}"/>
    <cellStyle name="Comma 33 2 6 2 3" xfId="19728" xr:uid="{DC6ABDA8-4F2F-4E0B-AB10-72C6898C5C42}"/>
    <cellStyle name="Comma 33 2 6 2 3 2" xfId="41860" xr:uid="{AF215EC1-E091-4874-91F5-06765FE4DF5D}"/>
    <cellStyle name="Comma 33 2 6 2 4" xfId="19729" xr:uid="{E999BC26-9320-4002-AB66-3DF17C579071}"/>
    <cellStyle name="Comma 33 2 6 2 4 2" xfId="41861" xr:uid="{7C695FD1-DC16-4EED-BFE0-F0E8D499CC20}"/>
    <cellStyle name="Comma 33 2 6 2 5" xfId="19730" xr:uid="{D09870E4-7654-4D05-B962-83752AEA248C}"/>
    <cellStyle name="Comma 33 2 6 2 5 2" xfId="41862" xr:uid="{F6E5EEC3-DBC2-4D35-A388-0F60A55EE87F}"/>
    <cellStyle name="Comma 33 2 6 2 6" xfId="55462" xr:uid="{E269A62D-457B-43CC-942C-0F2172F91019}"/>
    <cellStyle name="Comma 33 2 6 2 7" xfId="41858" xr:uid="{06C979B3-3C6D-42B0-B481-B6D120F6E172}"/>
    <cellStyle name="Comma 33 2 6 2 8" xfId="19726" xr:uid="{51884B70-C0E2-4F2B-9725-A38C02654E9D}"/>
    <cellStyle name="Comma 33 2 6 3" xfId="19731" xr:uid="{5A3F57C7-740A-4700-A0B8-860FC77FFCCB}"/>
    <cellStyle name="Comma 33 2 6 3 2" xfId="41863" xr:uid="{E9E42CA9-F39B-4B78-A68F-7415EB5E3BA2}"/>
    <cellStyle name="Comma 33 2 6 4" xfId="19732" xr:uid="{E0CE548C-F343-4207-9D2A-7AC6D7EEB0B0}"/>
    <cellStyle name="Comma 33 2 6 4 2" xfId="41864" xr:uid="{CECBA34E-3744-4FD5-A0CF-12B701653053}"/>
    <cellStyle name="Comma 33 2 6 5" xfId="19733" xr:uid="{3B93D406-2F54-49EE-ADF6-B0C309440DFA}"/>
    <cellStyle name="Comma 33 2 6 5 2" xfId="41865" xr:uid="{B7ACFA88-D689-4EA1-920A-A52C5F4446D1}"/>
    <cellStyle name="Comma 33 2 6 6" xfId="19734" xr:uid="{118D52E6-E574-4173-955E-F807019498E5}"/>
    <cellStyle name="Comma 33 2 6 6 2" xfId="41866" xr:uid="{76840D97-3C07-4B3C-A795-CCE6C857562C}"/>
    <cellStyle name="Comma 33 2 6 7" xfId="53452" xr:uid="{F50A76ED-AE90-4769-AD16-B0A24871ED64}"/>
    <cellStyle name="Comma 33 2 6 8" xfId="41857" xr:uid="{DCFCBDCF-FFC3-4330-B619-B07232A5132D}"/>
    <cellStyle name="Comma 33 2 6 9" xfId="19725" xr:uid="{B774ECA6-F9C8-4AB6-A2DA-0F083E7D8D19}"/>
    <cellStyle name="Comma 33 2 7" xfId="3976" xr:uid="{210B3EFB-E9C7-49E0-B6FC-629A541B3AEA}"/>
    <cellStyle name="Comma 33 2 7 2" xfId="19736" xr:uid="{3EF5F05C-814A-4C64-A1E6-D17E918BBAFB}"/>
    <cellStyle name="Comma 33 2 7 2 2" xfId="41868" xr:uid="{69C3DD07-98B3-4786-9131-4E66A0EE8BE6}"/>
    <cellStyle name="Comma 33 2 7 3" xfId="19737" xr:uid="{5F55519A-50A8-40A8-BBDE-2C9AFCD3D239}"/>
    <cellStyle name="Comma 33 2 7 3 2" xfId="41869" xr:uid="{258E4CE1-C806-49CB-A8F5-2FF4F1F54977}"/>
    <cellStyle name="Comma 33 2 7 4" xfId="19738" xr:uid="{6F4CB057-B299-410F-BF3D-7C2875685766}"/>
    <cellStyle name="Comma 33 2 7 4 2" xfId="41870" xr:uid="{A51958E0-4F4B-406B-8459-5C639CC18819}"/>
    <cellStyle name="Comma 33 2 7 5" xfId="19739" xr:uid="{0AED1DB4-50A7-47AD-839E-A4551290180B}"/>
    <cellStyle name="Comma 33 2 7 5 2" xfId="41871" xr:uid="{DFC57661-E260-4418-AAC6-C73F8DC1AAF6}"/>
    <cellStyle name="Comma 33 2 7 6" xfId="54063" xr:uid="{CAC33CF1-E8F7-4797-BE32-8A507544E8AB}"/>
    <cellStyle name="Comma 33 2 7 7" xfId="41867" xr:uid="{6D8AD4BC-7EB9-45DA-838C-B54D78DDAE0B}"/>
    <cellStyle name="Comma 33 2 7 8" xfId="19735" xr:uid="{ABEF0801-A2C4-4B10-9FA1-43ADC5299775}"/>
    <cellStyle name="Comma 33 2 8" xfId="1853" xr:uid="{5DBBCFC2-CDEB-4757-9791-5B83A5F931A6}"/>
    <cellStyle name="Comma 33 2 8 2" xfId="19741" xr:uid="{245870BB-B0C1-4519-BA8E-9F037DA98063}"/>
    <cellStyle name="Comma 33 2 8 2 2" xfId="41873" xr:uid="{10B77409-8404-42CE-A3FB-534354BBFC0D}"/>
    <cellStyle name="Comma 33 2 8 3" xfId="19742" xr:uid="{A049185B-A0F8-45E7-A5B4-D940E4717678}"/>
    <cellStyle name="Comma 33 2 8 3 2" xfId="41874" xr:uid="{E206472C-D8C3-44BB-8D7E-A6FFB5C8094D}"/>
    <cellStyle name="Comma 33 2 8 4" xfId="19743" xr:uid="{6507DE15-18B6-4729-9143-419CCBC8A8B4}"/>
    <cellStyle name="Comma 33 2 8 4 2" xfId="41875" xr:uid="{48DF9275-EC26-4802-97D9-0C667B7026D3}"/>
    <cellStyle name="Comma 33 2 8 5" xfId="51942" xr:uid="{1CF7E2E8-503C-4283-A576-4B4E1859C35B}"/>
    <cellStyle name="Comma 33 2 8 6" xfId="41872" xr:uid="{208CC1DB-7D0F-4CCE-A4C7-4F3885A1FFF4}"/>
    <cellStyle name="Comma 33 2 8 7" xfId="19740" xr:uid="{C79FB82A-BBB7-4CBE-A880-7C0E241766FE}"/>
    <cellStyle name="Comma 33 2 9" xfId="19744" xr:uid="{A732E65C-2BFB-4C04-901E-98E58829249A}"/>
    <cellStyle name="Comma 33 2 9 2" xfId="41876" xr:uid="{DA1354AE-3646-49C3-A470-E48D7AF5B678}"/>
    <cellStyle name="Comma 33 3" xfId="348" xr:uid="{35A92B65-7414-4E07-BF09-EA5EC01200D6}"/>
    <cellStyle name="Comma 33 3 10" xfId="50444" xr:uid="{F5A382D4-09C7-4EC7-85A6-3ABE973A248D}"/>
    <cellStyle name="Comma 33 3 11" xfId="41877" xr:uid="{2B2381CA-5E73-4D1F-A96F-D2ED4C7C1EBF}"/>
    <cellStyle name="Comma 33 3 12" xfId="19745" xr:uid="{FA71D57C-D360-4186-A00D-18B2122F40E1}"/>
    <cellStyle name="Comma 33 3 2" xfId="630" xr:uid="{18C688B1-C572-40A3-9A7E-3B82E910ACD1}"/>
    <cellStyle name="Comma 33 3 2 10" xfId="41878" xr:uid="{979D05AE-3F13-41B8-8578-CBECAB9CB6E5}"/>
    <cellStyle name="Comma 33 3 2 11" xfId="19746" xr:uid="{E7DAF625-2355-4FE4-B9F1-5BC6BF1251A3}"/>
    <cellStyle name="Comma 33 3 2 2" xfId="1135" xr:uid="{6D8894E5-3C3B-4190-B639-1DBBE72DC597}"/>
    <cellStyle name="Comma 33 3 2 2 2" xfId="4838" xr:uid="{C0F032A4-167E-447F-B5D9-4F9D53C43A9D}"/>
    <cellStyle name="Comma 33 3 2 2 2 2" xfId="19749" xr:uid="{1432E936-91A2-4372-808B-2AF18B4FC195}"/>
    <cellStyle name="Comma 33 3 2 2 2 2 2" xfId="41881" xr:uid="{5E2B13EB-DD33-41D0-9194-FF72CEC400C8}"/>
    <cellStyle name="Comma 33 3 2 2 2 3" xfId="19750" xr:uid="{8F4D5ED9-123A-4EED-A94B-63827AE115D8}"/>
    <cellStyle name="Comma 33 3 2 2 2 3 2" xfId="41882" xr:uid="{F7726710-7261-4EBD-9318-B8AE32078BBE}"/>
    <cellStyle name="Comma 33 3 2 2 2 4" xfId="19751" xr:uid="{446F772E-A971-4447-8C63-D0EFDB1992B2}"/>
    <cellStyle name="Comma 33 3 2 2 2 4 2" xfId="41883" xr:uid="{B23B8731-B965-4054-8DCD-3E61BE7C7C41}"/>
    <cellStyle name="Comma 33 3 2 2 2 5" xfId="19752" xr:uid="{BE16124A-C061-4D5E-A864-3045FCFE4B9D}"/>
    <cellStyle name="Comma 33 3 2 2 2 5 2" xfId="41884" xr:uid="{2A6AFBAC-84FE-40E3-8802-33EDCB180937}"/>
    <cellStyle name="Comma 33 3 2 2 2 6" xfId="54925" xr:uid="{232FB4D4-C06C-416C-9EC2-15679802E96E}"/>
    <cellStyle name="Comma 33 3 2 2 2 7" xfId="41880" xr:uid="{CA287F78-171A-4752-89E4-5C9F42893DD8}"/>
    <cellStyle name="Comma 33 3 2 2 2 8" xfId="19748" xr:uid="{F2C707F7-835E-4A4D-824A-F287CA07D463}"/>
    <cellStyle name="Comma 33 3 2 2 3" xfId="3173" xr:uid="{184D2633-2E5B-4E6D-A4A9-82A3D225B076}"/>
    <cellStyle name="Comma 33 3 2 2 3 2" xfId="19754" xr:uid="{802D5CEE-A9F9-42AB-8C01-78852F6CE6FD}"/>
    <cellStyle name="Comma 33 3 2 2 3 2 2" xfId="41886" xr:uid="{47DE75F3-6D8A-46FE-952F-08E165ACFA5E}"/>
    <cellStyle name="Comma 33 3 2 2 3 3" xfId="19755" xr:uid="{6ADAF6C5-C7A5-438E-9666-FA60AA384C68}"/>
    <cellStyle name="Comma 33 3 2 2 3 3 2" xfId="41887" xr:uid="{AFB4F326-051B-43C2-9801-78FEEE98DD53}"/>
    <cellStyle name="Comma 33 3 2 2 3 4" xfId="19756" xr:uid="{95DF5F0F-3B0D-44B4-9B00-6E666669069C}"/>
    <cellStyle name="Comma 33 3 2 2 3 4 2" xfId="41888" xr:uid="{6F8D70BD-68CB-42C6-A94B-E1646ED7FE24}"/>
    <cellStyle name="Comma 33 3 2 2 3 5" xfId="53260" xr:uid="{8BDFAC9B-F332-4514-8F80-D9E0BE61C114}"/>
    <cellStyle name="Comma 33 3 2 2 3 6" xfId="41885" xr:uid="{DB5C0225-EE29-4D62-8E0F-32A7B3C79401}"/>
    <cellStyle name="Comma 33 3 2 2 3 7" xfId="19753" xr:uid="{579D6F8B-066E-4616-99B5-19E44D84771D}"/>
    <cellStyle name="Comma 33 3 2 2 4" xfId="19757" xr:uid="{2AAA0A4C-7F0E-4F56-871A-4B02FF2F2403}"/>
    <cellStyle name="Comma 33 3 2 2 4 2" xfId="41889" xr:uid="{31AE857D-7903-41D7-8F20-C73F339FA04E}"/>
    <cellStyle name="Comma 33 3 2 2 5" xfId="19758" xr:uid="{4B825974-D22B-4BB3-8BE5-5E95836236D7}"/>
    <cellStyle name="Comma 33 3 2 2 5 2" xfId="41890" xr:uid="{6262A9DD-BE1E-4F76-BBC8-9E7F04B34317}"/>
    <cellStyle name="Comma 33 3 2 2 6" xfId="51227" xr:uid="{4C9E7B43-C881-47B9-BFF2-5F4F3D3EDEEB}"/>
    <cellStyle name="Comma 33 3 2 2 7" xfId="41879" xr:uid="{6B03A279-89B9-41E6-A0E7-CD8F69B731D0}"/>
    <cellStyle name="Comma 33 3 2 2 8" xfId="19747" xr:uid="{EAACE4C7-A492-4D5C-9E80-E558E58E6398}"/>
    <cellStyle name="Comma 33 3 2 3" xfId="1629" xr:uid="{8A0F1F69-EABB-467B-A06D-170545E0379B}"/>
    <cellStyle name="Comma 33 3 2 3 2" xfId="5238" xr:uid="{59DF99F3-4B0E-4644-B856-5D50CCB592F9}"/>
    <cellStyle name="Comma 33 3 2 3 2 2" xfId="19761" xr:uid="{53FCE238-9632-47DF-9874-35AF282A7A40}"/>
    <cellStyle name="Comma 33 3 2 3 2 2 2" xfId="41893" xr:uid="{9713C824-86DB-4657-86A6-E70BF4592CE5}"/>
    <cellStyle name="Comma 33 3 2 3 2 3" xfId="19762" xr:uid="{C12DAD7F-4615-41C6-9160-62D522DC95AF}"/>
    <cellStyle name="Comma 33 3 2 3 2 3 2" xfId="41894" xr:uid="{BC1F363A-157A-41FD-BD88-0E0B982F9B2A}"/>
    <cellStyle name="Comma 33 3 2 3 2 4" xfId="19763" xr:uid="{773ADEDD-8D77-4A90-9C58-FD42B9EECDA6}"/>
    <cellStyle name="Comma 33 3 2 3 2 4 2" xfId="41895" xr:uid="{5A8E53D1-EB2A-4179-90B4-22FBCAD1F147}"/>
    <cellStyle name="Comma 33 3 2 3 2 5" xfId="19764" xr:uid="{738855B1-0512-4BD1-A6A8-4B0E257EE774}"/>
    <cellStyle name="Comma 33 3 2 3 2 5 2" xfId="41896" xr:uid="{CB397D2C-615D-413B-A860-301D6AC9994C}"/>
    <cellStyle name="Comma 33 3 2 3 2 6" xfId="55325" xr:uid="{B5504467-6A4A-4140-A7B7-9F283E5E4B84}"/>
    <cellStyle name="Comma 33 3 2 3 2 7" xfId="41892" xr:uid="{29A45330-22E9-4EA5-A993-46E5F6698112}"/>
    <cellStyle name="Comma 33 3 2 3 2 8" xfId="19760" xr:uid="{2404C491-BE1E-45E0-AB47-371C73DB9978}"/>
    <cellStyle name="Comma 33 3 2 3 3" xfId="2676" xr:uid="{FAA7369A-1040-4F2A-AACF-9F307285A042}"/>
    <cellStyle name="Comma 33 3 2 3 3 2" xfId="19766" xr:uid="{3FE4FD73-AC62-4822-8B04-C65243F5232F}"/>
    <cellStyle name="Comma 33 3 2 3 3 2 2" xfId="41898" xr:uid="{E657A97F-7E5C-458B-8EC2-5CE77FECAF0F}"/>
    <cellStyle name="Comma 33 3 2 3 3 3" xfId="19767" xr:uid="{ED549A91-C263-4C31-B229-2B611754369E}"/>
    <cellStyle name="Comma 33 3 2 3 3 3 2" xfId="41899" xr:uid="{18EAA4E9-C52C-4069-AD75-9BE82901B1EB}"/>
    <cellStyle name="Comma 33 3 2 3 3 4" xfId="19768" xr:uid="{120520C5-7197-42E9-B436-ACF56F5229CB}"/>
    <cellStyle name="Comma 33 3 2 3 3 4 2" xfId="41900" xr:uid="{9DF8593B-0D29-48B5-A394-D7A6CEE1D789}"/>
    <cellStyle name="Comma 33 3 2 3 3 5" xfId="52764" xr:uid="{33FA696A-3AFC-457F-95B5-56956448F926}"/>
    <cellStyle name="Comma 33 3 2 3 3 6" xfId="41897" xr:uid="{462047A5-9D2E-4E2F-9408-AA1A98D01ACF}"/>
    <cellStyle name="Comma 33 3 2 3 3 7" xfId="19765" xr:uid="{0BCBBBEE-5A83-457F-9234-34BFE1A235F5}"/>
    <cellStyle name="Comma 33 3 2 3 4" xfId="19769" xr:uid="{FCEBF03C-2B6D-4314-809B-C0440C14C173}"/>
    <cellStyle name="Comma 33 3 2 3 4 2" xfId="41901" xr:uid="{8FC9539B-E859-4172-B6B9-D195A74DE735}"/>
    <cellStyle name="Comma 33 3 2 3 5" xfId="19770" xr:uid="{E0B32540-07F8-445C-AF90-B85ABD4F935E}"/>
    <cellStyle name="Comma 33 3 2 3 5 2" xfId="41902" xr:uid="{7488DA2F-F68A-47C4-9D84-C5C32702E6F3}"/>
    <cellStyle name="Comma 33 3 2 3 6" xfId="51721" xr:uid="{3CB0740C-CC3B-44A7-BC17-AEB7A2F6C722}"/>
    <cellStyle name="Comma 33 3 2 3 7" xfId="41891" xr:uid="{299A44E5-51A8-4A4C-8103-E5864163593C}"/>
    <cellStyle name="Comma 33 3 2 3 8" xfId="19759" xr:uid="{6EF13215-B83C-4F6D-ABC7-A0590DC516A8}"/>
    <cellStyle name="Comma 33 3 2 4" xfId="3668" xr:uid="{836F9ADD-6D6C-49B9-9DE0-3BD0AF396217}"/>
    <cellStyle name="Comma 33 3 2 4 2" xfId="5606" xr:uid="{7A9C9EAF-6EBB-49F0-915F-F71D499BFFDE}"/>
    <cellStyle name="Comma 33 3 2 4 2 2" xfId="19773" xr:uid="{8C592EBC-DE81-40B4-BA90-28D5B4ED976B}"/>
    <cellStyle name="Comma 33 3 2 4 2 2 2" xfId="41905" xr:uid="{CB35B104-281E-44AC-9FF9-2AF7753553B8}"/>
    <cellStyle name="Comma 33 3 2 4 2 3" xfId="19774" xr:uid="{9347AC43-A4FB-40FB-9400-54369BB42E28}"/>
    <cellStyle name="Comma 33 3 2 4 2 3 2" xfId="41906" xr:uid="{1C8E30AD-F75B-4FDB-A6F1-9BF65D8E592A}"/>
    <cellStyle name="Comma 33 3 2 4 2 4" xfId="19775" xr:uid="{6630201F-CA3D-42D4-9EE9-76E795D605CF}"/>
    <cellStyle name="Comma 33 3 2 4 2 4 2" xfId="41907" xr:uid="{69B06A9C-91DB-49EC-AEAD-71827F421645}"/>
    <cellStyle name="Comma 33 3 2 4 2 5" xfId="19776" xr:uid="{A3474188-9674-4643-99C3-F18077E79B7D}"/>
    <cellStyle name="Comma 33 3 2 4 2 5 2" xfId="41908" xr:uid="{B6BD3425-A7CC-40FC-BC77-203C818BF10B}"/>
    <cellStyle name="Comma 33 3 2 4 2 6" xfId="55693" xr:uid="{964D8EF7-BB4B-4365-84CB-3DE2423E7C71}"/>
    <cellStyle name="Comma 33 3 2 4 2 7" xfId="41904" xr:uid="{79F863A3-F115-459E-B2FA-F715FD354B4B}"/>
    <cellStyle name="Comma 33 3 2 4 2 8" xfId="19772" xr:uid="{F74E2185-FC4F-4728-BADB-C386084B34D2}"/>
    <cellStyle name="Comma 33 3 2 4 3" xfId="19777" xr:uid="{CB0B8FA7-B83F-4466-B803-F624F76A99A8}"/>
    <cellStyle name="Comma 33 3 2 4 3 2" xfId="41909" xr:uid="{E807856E-665F-488E-B1CC-79B3A4C8697F}"/>
    <cellStyle name="Comma 33 3 2 4 4" xfId="19778" xr:uid="{97FAB353-5927-41DE-B29F-10AC8A2006F1}"/>
    <cellStyle name="Comma 33 3 2 4 4 2" xfId="41910" xr:uid="{EDCA23A4-F106-4298-83B8-BA6B61D30D08}"/>
    <cellStyle name="Comma 33 3 2 4 5" xfId="19779" xr:uid="{0C37C8F3-8B93-47B5-84BD-3FB90255AE7D}"/>
    <cellStyle name="Comma 33 3 2 4 5 2" xfId="41911" xr:uid="{0741CD57-9A95-48B2-BFB5-946E92364571}"/>
    <cellStyle name="Comma 33 3 2 4 6" xfId="19780" xr:uid="{E43E5220-4F5E-4CF5-B0CD-8C2733CE776D}"/>
    <cellStyle name="Comma 33 3 2 4 6 2" xfId="41912" xr:uid="{9CA248D5-D5E5-45F6-B89B-50D9E2DDBA1C}"/>
    <cellStyle name="Comma 33 3 2 4 7" xfId="53755" xr:uid="{E9B74949-06E6-433F-B420-E9F91EDF8347}"/>
    <cellStyle name="Comma 33 3 2 4 8" xfId="41903" xr:uid="{661D435F-BC8E-4D46-B72A-17A74277D4A2}"/>
    <cellStyle name="Comma 33 3 2 4 9" xfId="19771" xr:uid="{9126CA8D-5353-41FD-B4A4-96A87C7209AE}"/>
    <cellStyle name="Comma 33 3 2 5" xfId="4341" xr:uid="{7E53F657-859E-405B-91BB-C220461BC162}"/>
    <cellStyle name="Comma 33 3 2 5 2" xfId="19782" xr:uid="{47A338FC-9C1C-4DCD-97D0-D44F859D6DE2}"/>
    <cellStyle name="Comma 33 3 2 5 2 2" xfId="41914" xr:uid="{8DFB58D9-D17A-487A-8F44-4420FD08F986}"/>
    <cellStyle name="Comma 33 3 2 5 3" xfId="19783" xr:uid="{2715000E-FD57-4F9B-83C0-70F31986A999}"/>
    <cellStyle name="Comma 33 3 2 5 3 2" xfId="41915" xr:uid="{7CC1D978-8995-494D-92BF-E9AD9F08AA6C}"/>
    <cellStyle name="Comma 33 3 2 5 4" xfId="19784" xr:uid="{1E4F36C5-87A4-437B-BE2E-41A5F7EB6F5B}"/>
    <cellStyle name="Comma 33 3 2 5 4 2" xfId="41916" xr:uid="{8B19D4CF-B5B3-4F60-90F0-7CC8039D26CD}"/>
    <cellStyle name="Comma 33 3 2 5 5" xfId="19785" xr:uid="{E0BBE1D5-C4C1-4050-8EB6-6A57ABEC1401}"/>
    <cellStyle name="Comma 33 3 2 5 5 2" xfId="41917" xr:uid="{94720755-3E70-42D3-97F1-19D3082B16E8}"/>
    <cellStyle name="Comma 33 3 2 5 6" xfId="54428" xr:uid="{30EF5079-E8AE-4B67-B624-63A877D51BBB}"/>
    <cellStyle name="Comma 33 3 2 5 7" xfId="41913" xr:uid="{A54B6C79-0AEB-472C-96E4-10EFC30FF43A}"/>
    <cellStyle name="Comma 33 3 2 5 8" xfId="19781" xr:uid="{16C9A2CF-83A1-4936-B799-93D18543E8BA}"/>
    <cellStyle name="Comma 33 3 2 6" xfId="2155" xr:uid="{0075AE8C-F18E-4150-8D64-64B983F50F29}"/>
    <cellStyle name="Comma 33 3 2 6 2" xfId="19787" xr:uid="{8B8551C4-FF70-4616-9C24-9DE182BD79E9}"/>
    <cellStyle name="Comma 33 3 2 6 2 2" xfId="41919" xr:uid="{82B697A5-CF7D-46E0-A041-78696DA3E34B}"/>
    <cellStyle name="Comma 33 3 2 6 3" xfId="19788" xr:uid="{04054583-D2E8-4E8F-B2A5-48287F002BF2}"/>
    <cellStyle name="Comma 33 3 2 6 3 2" xfId="41920" xr:uid="{14C2838D-38B2-4A10-A049-417A8CD9086A}"/>
    <cellStyle name="Comma 33 3 2 6 4" xfId="19789" xr:uid="{FCB02923-95FB-4FB5-9AE0-D3F3A283ACE6}"/>
    <cellStyle name="Comma 33 3 2 6 4 2" xfId="41921" xr:uid="{38202E1B-69A3-4B3A-B350-F2FFFD5D4AF0}"/>
    <cellStyle name="Comma 33 3 2 6 5" xfId="52244" xr:uid="{26F7A325-CAA9-4F06-A920-A6895898BABF}"/>
    <cellStyle name="Comma 33 3 2 6 6" xfId="41918" xr:uid="{24C5B36B-03A2-492B-9B6A-0BFBD8953116}"/>
    <cellStyle name="Comma 33 3 2 6 7" xfId="19786" xr:uid="{3A54B64C-1883-45B0-9211-5D3DB8C41669}"/>
    <cellStyle name="Comma 33 3 2 7" xfId="19790" xr:uid="{FBC5850C-C92C-47C1-BF9B-D73727A6F643}"/>
    <cellStyle name="Comma 33 3 2 7 2" xfId="41922" xr:uid="{6FE77E51-B50E-424C-A946-3D37BEC9F02A}"/>
    <cellStyle name="Comma 33 3 2 8" xfId="19791" xr:uid="{AF72A229-98EA-4171-A663-6658D3F7010E}"/>
    <cellStyle name="Comma 33 3 2 8 2" xfId="41923" xr:uid="{F946BB03-A4EC-41CB-A290-E7808A53FC63}"/>
    <cellStyle name="Comma 33 3 2 9" xfId="50724" xr:uid="{A8ADA2A2-67FA-4B05-B652-589D91F8F241}"/>
    <cellStyle name="Comma 33 3 3" xfId="887" xr:uid="{CBBDB3FD-ED45-4148-A1BF-0A06EF6B7D8B}"/>
    <cellStyle name="Comma 33 3 3 2" xfId="4590" xr:uid="{C72D54AC-5DFD-4845-8132-E15291B1729C}"/>
    <cellStyle name="Comma 33 3 3 2 2" xfId="19794" xr:uid="{42413B97-7438-4661-A724-4CC8D4DEBF3B}"/>
    <cellStyle name="Comma 33 3 3 2 2 2" xfId="41926" xr:uid="{1C4132AD-ECB2-4935-B05F-83FAEC3509A7}"/>
    <cellStyle name="Comma 33 3 3 2 3" xfId="19795" xr:uid="{62A8044C-0339-49F0-B27F-9C85358266B4}"/>
    <cellStyle name="Comma 33 3 3 2 3 2" xfId="41927" xr:uid="{2B372642-9BAD-49BF-973D-C16AB725DBEE}"/>
    <cellStyle name="Comma 33 3 3 2 4" xfId="19796" xr:uid="{6CAD178A-F5BB-4D39-819B-01E6101C1212}"/>
    <cellStyle name="Comma 33 3 3 2 4 2" xfId="41928" xr:uid="{C4931A35-0D7C-45DA-B477-0A6FC5312B4C}"/>
    <cellStyle name="Comma 33 3 3 2 5" xfId="19797" xr:uid="{4E176C63-210D-4641-AB54-0DE489688EBB}"/>
    <cellStyle name="Comma 33 3 3 2 5 2" xfId="41929" xr:uid="{8953E836-0FFA-4A83-90E4-D2B90FBB9FE0}"/>
    <cellStyle name="Comma 33 3 3 2 6" xfId="54677" xr:uid="{F95354FE-E344-424A-974B-2CE0C1492E75}"/>
    <cellStyle name="Comma 33 3 3 2 7" xfId="41925" xr:uid="{D6187402-2AA7-4578-AB6D-265F67ED5DDA}"/>
    <cellStyle name="Comma 33 3 3 2 8" xfId="19793" xr:uid="{B35E4738-CB23-4D73-A24D-0EFBE47348DC}"/>
    <cellStyle name="Comma 33 3 3 3" xfId="2925" xr:uid="{893B816F-F279-4336-8685-526B0E210014}"/>
    <cellStyle name="Comma 33 3 3 3 2" xfId="19799" xr:uid="{E15B6393-39D8-4F90-A560-95D98D4F380F}"/>
    <cellStyle name="Comma 33 3 3 3 2 2" xfId="41931" xr:uid="{063EF4EB-98BE-451C-ADBB-1F6B6DD49FE0}"/>
    <cellStyle name="Comma 33 3 3 3 3" xfId="19800" xr:uid="{215C272C-5F9E-4001-9615-03B02964355C}"/>
    <cellStyle name="Comma 33 3 3 3 3 2" xfId="41932" xr:uid="{74CE3494-E275-42A1-A30D-1BE3F1DFEF51}"/>
    <cellStyle name="Comma 33 3 3 3 4" xfId="19801" xr:uid="{1F773D98-284F-4A7F-8F11-97397B9E85D4}"/>
    <cellStyle name="Comma 33 3 3 3 4 2" xfId="41933" xr:uid="{FB56784D-890C-4324-AD87-7F7C0A855637}"/>
    <cellStyle name="Comma 33 3 3 3 5" xfId="53012" xr:uid="{ABA60CA6-EB08-48B4-BC5C-8F22BF62EC22}"/>
    <cellStyle name="Comma 33 3 3 3 6" xfId="41930" xr:uid="{A52A4AE0-3995-4E17-92AE-D7EDEE3A495B}"/>
    <cellStyle name="Comma 33 3 3 3 7" xfId="19798" xr:uid="{EB18B977-2C5F-4EC0-8B6D-970BA4733FB8}"/>
    <cellStyle name="Comma 33 3 3 4" xfId="19802" xr:uid="{4B509B10-C16A-467C-9959-547C1A4BCE2C}"/>
    <cellStyle name="Comma 33 3 3 4 2" xfId="41934" xr:uid="{3490A1E4-3193-4D4C-A65E-962D78D761D4}"/>
    <cellStyle name="Comma 33 3 3 5" xfId="19803" xr:uid="{8942733D-FF39-49D8-8D49-633FA95B6A8F}"/>
    <cellStyle name="Comma 33 3 3 5 2" xfId="41935" xr:uid="{CD55AF69-DA98-473C-B5C4-DFD9946C1C77}"/>
    <cellStyle name="Comma 33 3 3 6" xfId="50979" xr:uid="{E2371559-B933-427B-A068-1F70C5DDB080}"/>
    <cellStyle name="Comma 33 3 3 7" xfId="41924" xr:uid="{F62C372C-26D5-46A0-A94C-12FC448E157C}"/>
    <cellStyle name="Comma 33 3 3 8" xfId="19792" xr:uid="{6462FCE7-C729-4AB9-85EF-E0D19DF00D76}"/>
    <cellStyle name="Comma 33 3 4" xfId="1382" xr:uid="{379D417D-2872-49DB-9D55-A3448D0745BE}"/>
    <cellStyle name="Comma 33 3 4 2" xfId="5055" xr:uid="{CFCBF9A2-981F-4B18-AD90-BE7F4EBBD0DB}"/>
    <cellStyle name="Comma 33 3 4 2 2" xfId="19806" xr:uid="{17EBB43E-09A5-41A2-9294-4C88606A193F}"/>
    <cellStyle name="Comma 33 3 4 2 2 2" xfId="41938" xr:uid="{F8F0F202-490C-446B-86D0-55070774254D}"/>
    <cellStyle name="Comma 33 3 4 2 3" xfId="19807" xr:uid="{6864C0E4-FFCC-46C5-878A-7BF59316708E}"/>
    <cellStyle name="Comma 33 3 4 2 3 2" xfId="41939" xr:uid="{22BC3CD1-AB3C-40E4-98BA-944495B85B82}"/>
    <cellStyle name="Comma 33 3 4 2 4" xfId="19808" xr:uid="{92FCCE44-3EF1-4F6E-A1E8-75A3469FE989}"/>
    <cellStyle name="Comma 33 3 4 2 4 2" xfId="41940" xr:uid="{4723A3FD-BE2D-40BA-A249-69811987FCFA}"/>
    <cellStyle name="Comma 33 3 4 2 5" xfId="19809" xr:uid="{FDB2308E-E1A1-4C0D-8B3C-664023F9B29F}"/>
    <cellStyle name="Comma 33 3 4 2 5 2" xfId="41941" xr:uid="{E0770BA4-0CBA-4FAB-AA89-BBDF48A9EB04}"/>
    <cellStyle name="Comma 33 3 4 2 6" xfId="55142" xr:uid="{E958B651-4D8B-4F31-98AE-690A9B5E4DE1}"/>
    <cellStyle name="Comma 33 3 4 2 7" xfId="41937" xr:uid="{48D6ECA4-48D9-4200-AD9F-4395BA1CA43E}"/>
    <cellStyle name="Comma 33 3 4 2 8" xfId="19805" xr:uid="{20659178-2F73-4D85-AB5D-8C3272F700D2}"/>
    <cellStyle name="Comma 33 3 4 3" xfId="2428" xr:uid="{AB860F56-CE2E-4B82-A35D-69702E76D635}"/>
    <cellStyle name="Comma 33 3 4 3 2" xfId="19811" xr:uid="{F87A05A1-B6AA-436C-987A-7FAAE3316A9F}"/>
    <cellStyle name="Comma 33 3 4 3 2 2" xfId="41943" xr:uid="{F5255F0C-6C75-4844-9D04-5AF903AD4510}"/>
    <cellStyle name="Comma 33 3 4 3 3" xfId="19812" xr:uid="{ED3F6371-893B-4F3A-BC4F-91E532EF0CC6}"/>
    <cellStyle name="Comma 33 3 4 3 3 2" xfId="41944" xr:uid="{F57B284C-E395-4821-9189-9D907AFD3C83}"/>
    <cellStyle name="Comma 33 3 4 3 4" xfId="19813" xr:uid="{1256ED7C-067D-4DAC-8FA9-3D1319254AF1}"/>
    <cellStyle name="Comma 33 3 4 3 4 2" xfId="41945" xr:uid="{4291CE77-C693-4D3C-ADC3-1F80CC9DC132}"/>
    <cellStyle name="Comma 33 3 4 3 5" xfId="52516" xr:uid="{0E765157-D016-4C19-9A27-640D0715EF8C}"/>
    <cellStyle name="Comma 33 3 4 3 6" xfId="41942" xr:uid="{DFFED4B6-BB4C-4817-A18D-D02DB99FBED4}"/>
    <cellStyle name="Comma 33 3 4 3 7" xfId="19810" xr:uid="{31A082C9-C25D-480A-ADEA-41C9D3B690F2}"/>
    <cellStyle name="Comma 33 3 4 4" xfId="19814" xr:uid="{EE21BBBE-8B5C-4C69-AFCA-097F8EDD4AA2}"/>
    <cellStyle name="Comma 33 3 4 4 2" xfId="41946" xr:uid="{48AA5963-24E8-4D4A-AA85-3E5775BF744C}"/>
    <cellStyle name="Comma 33 3 4 5" xfId="19815" xr:uid="{10AE0B8E-AD56-4BC8-BBB8-DB943102C5BF}"/>
    <cellStyle name="Comma 33 3 4 5 2" xfId="41947" xr:uid="{9839564C-63EF-412C-B570-45F1B45AB57D}"/>
    <cellStyle name="Comma 33 3 4 6" xfId="51474" xr:uid="{E349F2F3-827D-4E24-93CD-3DE3BFEBD2AE}"/>
    <cellStyle name="Comma 33 3 4 7" xfId="41936" xr:uid="{959E9F52-F6E9-4045-A0DD-D4309CA289BE}"/>
    <cellStyle name="Comma 33 3 4 8" xfId="19804" xr:uid="{B5935BAC-4B0C-4DFA-962D-25816AFAB9C7}"/>
    <cellStyle name="Comma 33 3 5" xfId="3419" xr:uid="{05B7039A-BB3B-414C-B291-ED2F760902E3}"/>
    <cellStyle name="Comma 33 3 5 2" xfId="5422" xr:uid="{E3243780-59D2-4046-85C2-9F09EB8A368C}"/>
    <cellStyle name="Comma 33 3 5 2 2" xfId="19818" xr:uid="{FC909D3E-D735-4FDD-8A0D-92BA36638725}"/>
    <cellStyle name="Comma 33 3 5 2 2 2" xfId="41950" xr:uid="{8EA5D7D2-8229-45DA-A85E-7F2E1D56368C}"/>
    <cellStyle name="Comma 33 3 5 2 3" xfId="19819" xr:uid="{938F8C58-AB0D-453D-8D6C-5A81D0971E1F}"/>
    <cellStyle name="Comma 33 3 5 2 3 2" xfId="41951" xr:uid="{E918ACEF-B1E0-4ACB-BB7A-AEBE44FE1779}"/>
    <cellStyle name="Comma 33 3 5 2 4" xfId="19820" xr:uid="{ABCD9EBB-4E7A-4072-B0E7-A1D1EF48EE83}"/>
    <cellStyle name="Comma 33 3 5 2 4 2" xfId="41952" xr:uid="{6E5B1996-BA30-43A2-8A8D-5EDF98A997E8}"/>
    <cellStyle name="Comma 33 3 5 2 5" xfId="19821" xr:uid="{0371073F-7827-41A1-9FE7-D1A9F4FAFB6F}"/>
    <cellStyle name="Comma 33 3 5 2 5 2" xfId="41953" xr:uid="{BD24AD7C-C902-4420-A458-8458CAAF2C30}"/>
    <cellStyle name="Comma 33 3 5 2 6" xfId="55509" xr:uid="{A7E0D0C4-DAF5-4DC7-AF9E-91E50B99B113}"/>
    <cellStyle name="Comma 33 3 5 2 7" xfId="41949" xr:uid="{5A115E35-B7B1-4C7F-94D2-902EE120AA97}"/>
    <cellStyle name="Comma 33 3 5 2 8" xfId="19817" xr:uid="{C885BAEB-E337-4FC8-A0A4-C28DFD7B7E88}"/>
    <cellStyle name="Comma 33 3 5 3" xfId="19822" xr:uid="{2D2821BD-4AC5-4E6C-8894-CCCAC9E30F75}"/>
    <cellStyle name="Comma 33 3 5 3 2" xfId="41954" xr:uid="{122AA96A-2A8D-4C70-B566-CA7C9660DE0D}"/>
    <cellStyle name="Comma 33 3 5 4" xfId="19823" xr:uid="{201DA92C-3D34-4E6C-8BC0-47675AEFEEA1}"/>
    <cellStyle name="Comma 33 3 5 4 2" xfId="41955" xr:uid="{A64D9CCA-7307-455C-85CF-2658B1771A21}"/>
    <cellStyle name="Comma 33 3 5 5" xfId="19824" xr:uid="{FE120E2F-E11A-4A6A-B708-5B50049D4458}"/>
    <cellStyle name="Comma 33 3 5 5 2" xfId="41956" xr:uid="{ADBDF87E-853B-40F0-88F5-2F5140AA40BD}"/>
    <cellStyle name="Comma 33 3 5 6" xfId="19825" xr:uid="{CD9A334F-49F3-4462-8B64-B5B3DEF60BF0}"/>
    <cellStyle name="Comma 33 3 5 6 2" xfId="41957" xr:uid="{FDB20C69-6FD3-4719-BC24-5AD2C0DC2C2C}"/>
    <cellStyle name="Comma 33 3 5 7" xfId="53506" xr:uid="{ADE6716C-073C-45E2-847F-E87D44F2257C}"/>
    <cellStyle name="Comma 33 3 5 8" xfId="41948" xr:uid="{E7E295F3-4AAA-4C33-9289-1C5C92A79836}"/>
    <cellStyle name="Comma 33 3 5 9" xfId="19816" xr:uid="{C7C65919-CBE9-4456-B3DD-4CFF937DFABA}"/>
    <cellStyle name="Comma 33 3 6" xfId="4062" xr:uid="{CFD7A10F-2462-4BAB-BEEE-11D48800251C}"/>
    <cellStyle name="Comma 33 3 6 2" xfId="19827" xr:uid="{20C1853D-789B-4893-80CF-09F53DB980D3}"/>
    <cellStyle name="Comma 33 3 6 2 2" xfId="41959" xr:uid="{6BF9C0BA-0694-414E-9629-941755870F76}"/>
    <cellStyle name="Comma 33 3 6 3" xfId="19828" xr:uid="{84ADB17E-84FF-4879-A64F-8255D85166C8}"/>
    <cellStyle name="Comma 33 3 6 3 2" xfId="41960" xr:uid="{B2DA641D-F4D6-41BF-A6EC-40FFD1D9DD1D}"/>
    <cellStyle name="Comma 33 3 6 4" xfId="19829" xr:uid="{A293466C-31F5-4EDF-A707-A91F0A50CFBB}"/>
    <cellStyle name="Comma 33 3 6 4 2" xfId="41961" xr:uid="{38EB833E-00F0-492A-9800-B7884FAAD9F7}"/>
    <cellStyle name="Comma 33 3 6 5" xfId="19830" xr:uid="{87223D1D-7181-4C39-93B9-75321F2CF15B}"/>
    <cellStyle name="Comma 33 3 6 5 2" xfId="41962" xr:uid="{9241808E-E376-41D8-B586-3754819F3B76}"/>
    <cellStyle name="Comma 33 3 6 6" xfId="54149" xr:uid="{37616FE7-1186-4259-A57F-22387040B520}"/>
    <cellStyle name="Comma 33 3 6 7" xfId="41958" xr:uid="{AFF9D47F-BDD6-43ED-B604-4F70E55AFCCE}"/>
    <cellStyle name="Comma 33 3 6 8" xfId="19826" xr:uid="{D2B894EF-B33A-4E55-92CE-F3BD5D5264EC}"/>
    <cellStyle name="Comma 33 3 7" xfId="1908" xr:uid="{F98783FA-5739-4181-84EB-476F8BE403C3}"/>
    <cellStyle name="Comma 33 3 7 2" xfId="19832" xr:uid="{02792B45-2079-430D-8D2A-0401F4694F72}"/>
    <cellStyle name="Comma 33 3 7 2 2" xfId="41964" xr:uid="{EE02246E-7A05-426B-A90A-64F04AAFC06E}"/>
    <cellStyle name="Comma 33 3 7 3" xfId="19833" xr:uid="{CF3A7A2C-3CDA-49AE-9C0B-DF3B924709FD}"/>
    <cellStyle name="Comma 33 3 7 3 2" xfId="41965" xr:uid="{68B27E29-CD9E-4B09-8ACF-758153D32F1C}"/>
    <cellStyle name="Comma 33 3 7 4" xfId="19834" xr:uid="{DDB4FAFE-CA47-4B41-A355-FB44EDA1570E}"/>
    <cellStyle name="Comma 33 3 7 4 2" xfId="41966" xr:uid="{7655621B-EA81-4009-90BC-3680878A908A}"/>
    <cellStyle name="Comma 33 3 7 5" xfId="51997" xr:uid="{7B87D106-8C6D-416A-8154-2510F51472A4}"/>
    <cellStyle name="Comma 33 3 7 6" xfId="41963" xr:uid="{C9DF02C2-B7E7-4524-9843-2567C230FA9F}"/>
    <cellStyle name="Comma 33 3 7 7" xfId="19831" xr:uid="{23147948-61AA-4A7A-BD6B-F19BBAD846C9}"/>
    <cellStyle name="Comma 33 3 8" xfId="19835" xr:uid="{0FC624EC-0C96-4D80-A97A-2727768E3B93}"/>
    <cellStyle name="Comma 33 3 8 2" xfId="41967" xr:uid="{86A7CD25-F30A-4136-AF14-05D4133D8759}"/>
    <cellStyle name="Comma 33 3 9" xfId="19836" xr:uid="{22AC2900-4CF3-4DDB-9CD1-E36D12292AF0}"/>
    <cellStyle name="Comma 33 3 9 2" xfId="41968" xr:uid="{9B1C2E08-337C-4FCA-AF97-D85A64BBC81E}"/>
    <cellStyle name="Comma 33 4" xfId="507" xr:uid="{72F2AFD0-70C0-4635-9D3A-E3D8FD1DE2A6}"/>
    <cellStyle name="Comma 33 4 10" xfId="41969" xr:uid="{314F13E3-CCEE-484C-917F-B7B6D2432E61}"/>
    <cellStyle name="Comma 33 4 11" xfId="19837" xr:uid="{5D63C003-B375-4D8C-956A-B6239BCCE969}"/>
    <cellStyle name="Comma 33 4 2" xfId="1012" xr:uid="{FADA92C1-7734-4117-BC38-98E58DF289BA}"/>
    <cellStyle name="Comma 33 4 2 2" xfId="4715" xr:uid="{FB4E6679-3E7B-4264-9881-8126AB31C48D}"/>
    <cellStyle name="Comma 33 4 2 2 2" xfId="19840" xr:uid="{9A5A5F90-A4AE-4123-B719-D5E172E1524E}"/>
    <cellStyle name="Comma 33 4 2 2 2 2" xfId="41972" xr:uid="{2453959C-15D8-4BD9-97BC-4C3DC72B66E9}"/>
    <cellStyle name="Comma 33 4 2 2 3" xfId="19841" xr:uid="{0735F177-4F8B-411B-8EBB-17F2B12ECECF}"/>
    <cellStyle name="Comma 33 4 2 2 3 2" xfId="41973" xr:uid="{06CCD6D5-3C45-4BE5-B650-C11D444DF371}"/>
    <cellStyle name="Comma 33 4 2 2 4" xfId="19842" xr:uid="{007FD8A4-EB2A-4B54-A131-FE4043ACEC30}"/>
    <cellStyle name="Comma 33 4 2 2 4 2" xfId="41974" xr:uid="{5B7269F5-CE28-4CA7-AC60-7BEE2E2D5F7A}"/>
    <cellStyle name="Comma 33 4 2 2 5" xfId="19843" xr:uid="{1E3FEF7F-8096-46FD-AC98-4AA84FBFC98E}"/>
    <cellStyle name="Comma 33 4 2 2 5 2" xfId="41975" xr:uid="{B07AB442-2F0F-495B-903F-02E3F30AC0D5}"/>
    <cellStyle name="Comma 33 4 2 2 6" xfId="54802" xr:uid="{AF7BE8EC-9FB8-41E4-8E89-00E3630D96BE}"/>
    <cellStyle name="Comma 33 4 2 2 7" xfId="41971" xr:uid="{1EE7A43D-2B23-4D50-9BE8-5A16E230010E}"/>
    <cellStyle name="Comma 33 4 2 2 8" xfId="19839" xr:uid="{CC3D0FC5-DD5D-4C3E-9808-C47E73232E70}"/>
    <cellStyle name="Comma 33 4 2 3" xfId="3050" xr:uid="{03CDA889-7076-4959-ABD2-ABFFBF0F1EFF}"/>
    <cellStyle name="Comma 33 4 2 3 2" xfId="19845" xr:uid="{C651E7C3-DE29-4BCF-B834-6CC786387260}"/>
    <cellStyle name="Comma 33 4 2 3 2 2" xfId="41977" xr:uid="{CC13329E-FA05-4D9D-90F3-2A8ADF87CBEF}"/>
    <cellStyle name="Comma 33 4 2 3 3" xfId="19846" xr:uid="{C80E4CCA-D93F-4A3F-88AE-2F76E6BAE453}"/>
    <cellStyle name="Comma 33 4 2 3 3 2" xfId="41978" xr:uid="{B1A11D7B-B548-4AAB-B030-83851652C942}"/>
    <cellStyle name="Comma 33 4 2 3 4" xfId="19847" xr:uid="{B62289F7-A306-48FB-8DCD-3801F279A7B0}"/>
    <cellStyle name="Comma 33 4 2 3 4 2" xfId="41979" xr:uid="{2A8AB4BC-0218-42CD-B1B3-9A4C9990062A}"/>
    <cellStyle name="Comma 33 4 2 3 5" xfId="53137" xr:uid="{8D4FC18E-DE11-46D9-8B4A-9E7C16185E63}"/>
    <cellStyle name="Comma 33 4 2 3 6" xfId="41976" xr:uid="{5F318F8B-7EC8-4979-B64F-4D4A6E6BB4B4}"/>
    <cellStyle name="Comma 33 4 2 3 7" xfId="19844" xr:uid="{1718F52F-AF36-4234-9099-FC24E0083BD7}"/>
    <cellStyle name="Comma 33 4 2 4" xfId="19848" xr:uid="{68448A85-8D6C-41D0-AC26-D76C19F26C31}"/>
    <cellStyle name="Comma 33 4 2 4 2" xfId="41980" xr:uid="{A3EA341B-944B-4E37-AFDD-372A8A381484}"/>
    <cellStyle name="Comma 33 4 2 5" xfId="19849" xr:uid="{5F5AD6D7-029E-45BF-91AF-B61891AC102E}"/>
    <cellStyle name="Comma 33 4 2 5 2" xfId="41981" xr:uid="{58E62622-8C49-4488-80D7-538FA02F97B9}"/>
    <cellStyle name="Comma 33 4 2 6" xfId="51104" xr:uid="{2D8EC2E4-1C23-4320-B852-CAAC521F1901}"/>
    <cellStyle name="Comma 33 4 2 7" xfId="41970" xr:uid="{C408C2EE-FF21-4AAB-BF9E-A9C81548EC98}"/>
    <cellStyle name="Comma 33 4 2 8" xfId="19838" xr:uid="{0E5A8767-D376-4CE9-821E-6588A0639BE1}"/>
    <cellStyle name="Comma 33 4 3" xfId="1506" xr:uid="{78833A78-9628-40F3-BDAC-9DC8787932F5}"/>
    <cellStyle name="Comma 33 4 3 2" xfId="5146" xr:uid="{378039CB-6F77-4C27-8C26-3F88843A0C36}"/>
    <cellStyle name="Comma 33 4 3 2 2" xfId="19852" xr:uid="{7B02ED8B-1C48-4B27-AC8D-4AEF6B6D9AD0}"/>
    <cellStyle name="Comma 33 4 3 2 2 2" xfId="41984" xr:uid="{EBB314C2-CED7-4513-8E22-C56D537A76CD}"/>
    <cellStyle name="Comma 33 4 3 2 3" xfId="19853" xr:uid="{6507985E-6E92-4D7C-AE77-96CB54807C03}"/>
    <cellStyle name="Comma 33 4 3 2 3 2" xfId="41985" xr:uid="{C9AB8E1B-2177-4A3E-AC2D-382F76114567}"/>
    <cellStyle name="Comma 33 4 3 2 4" xfId="19854" xr:uid="{55180E42-8AE2-4749-957F-4AB5C2564958}"/>
    <cellStyle name="Comma 33 4 3 2 4 2" xfId="41986" xr:uid="{DDCF9572-9E3A-4216-9E5D-8B7647F63CE7}"/>
    <cellStyle name="Comma 33 4 3 2 5" xfId="19855" xr:uid="{E8D640B9-0A69-4FB0-BB66-96198723D22D}"/>
    <cellStyle name="Comma 33 4 3 2 5 2" xfId="41987" xr:uid="{85EC0462-9633-4B6D-9765-97756CE9CAF1}"/>
    <cellStyle name="Comma 33 4 3 2 6" xfId="55233" xr:uid="{8364F3EB-E0DC-47DF-A418-91207564875B}"/>
    <cellStyle name="Comma 33 4 3 2 7" xfId="41983" xr:uid="{E76B2E14-1A21-4BDF-BB85-06521803FE67}"/>
    <cellStyle name="Comma 33 4 3 2 8" xfId="19851" xr:uid="{9FA089F2-7B2A-401B-9959-A8A0B407EE0C}"/>
    <cellStyle name="Comma 33 4 3 3" xfId="2553" xr:uid="{2C5DFA0A-DD0C-4433-BF37-36F6CA1F00A6}"/>
    <cellStyle name="Comma 33 4 3 3 2" xfId="19857" xr:uid="{2C4B4FCC-362F-4665-9507-7A36C6B35BC4}"/>
    <cellStyle name="Comma 33 4 3 3 2 2" xfId="41989" xr:uid="{2C71CE37-5553-42F8-8C54-1A15D5051EDA}"/>
    <cellStyle name="Comma 33 4 3 3 3" xfId="19858" xr:uid="{0E4DFB2A-AC4D-48D7-8173-9692FD94A42E}"/>
    <cellStyle name="Comma 33 4 3 3 3 2" xfId="41990" xr:uid="{CD2723EB-FF6D-4B75-88D3-E179F8B921F1}"/>
    <cellStyle name="Comma 33 4 3 3 4" xfId="19859" xr:uid="{5812C755-FFF9-4FB6-80E9-B8809CB421A0}"/>
    <cellStyle name="Comma 33 4 3 3 4 2" xfId="41991" xr:uid="{F146450E-2C53-45B7-8165-7CA9DC51069A}"/>
    <cellStyle name="Comma 33 4 3 3 5" xfId="52641" xr:uid="{9645F515-31D0-41A9-BF6B-6ACC75ACC3EE}"/>
    <cellStyle name="Comma 33 4 3 3 6" xfId="41988" xr:uid="{21962B38-30AA-4BE4-9035-72EFE2553C8D}"/>
    <cellStyle name="Comma 33 4 3 3 7" xfId="19856" xr:uid="{A1B804FD-0D50-4438-B3FE-6ADF2D4780BE}"/>
    <cellStyle name="Comma 33 4 3 4" xfId="19860" xr:uid="{589336D5-CCB4-4CA0-9BC7-DD5E0D4E4934}"/>
    <cellStyle name="Comma 33 4 3 4 2" xfId="41992" xr:uid="{8D9F43DE-A078-4192-9D33-6114EFB6EBE1}"/>
    <cellStyle name="Comma 33 4 3 5" xfId="19861" xr:uid="{67FFDEF8-169E-43B3-8DBF-9BAD6D5C583A}"/>
    <cellStyle name="Comma 33 4 3 5 2" xfId="41993" xr:uid="{FB3FF709-77D5-4082-93A8-4F015024F3EA}"/>
    <cellStyle name="Comma 33 4 3 6" xfId="51598" xr:uid="{FC477B41-DCC6-4C75-8739-742E7A341A50}"/>
    <cellStyle name="Comma 33 4 3 7" xfId="41982" xr:uid="{72EB7076-5863-447A-9CFF-78E2557DCEA9}"/>
    <cellStyle name="Comma 33 4 3 8" xfId="19850" xr:uid="{9C937B45-E787-4CCF-8758-2D2BF6B2FFF1}"/>
    <cellStyle name="Comma 33 4 4" xfId="3545" xr:uid="{11612FAE-380B-4FC1-B745-D693495719A1}"/>
    <cellStyle name="Comma 33 4 4 2" xfId="5514" xr:uid="{A020410B-F16E-46D5-9013-851EAA78EABE}"/>
    <cellStyle name="Comma 33 4 4 2 2" xfId="19864" xr:uid="{DD275041-EE10-4F64-B376-E40C2B554B2A}"/>
    <cellStyle name="Comma 33 4 4 2 2 2" xfId="41996" xr:uid="{A5C2E114-59CD-4C45-93EF-2256969E85E7}"/>
    <cellStyle name="Comma 33 4 4 2 3" xfId="19865" xr:uid="{317CB8D9-5853-4B2F-81F1-0760312217D8}"/>
    <cellStyle name="Comma 33 4 4 2 3 2" xfId="41997" xr:uid="{C05BB661-116D-428D-8F5B-34700A209F6D}"/>
    <cellStyle name="Comma 33 4 4 2 4" xfId="19866" xr:uid="{628AE91E-7D7E-4C5A-A5E2-258F2D8A38EC}"/>
    <cellStyle name="Comma 33 4 4 2 4 2" xfId="41998" xr:uid="{5A84424D-8F19-46D2-855D-4AA18D3F8C40}"/>
    <cellStyle name="Comma 33 4 4 2 5" xfId="19867" xr:uid="{96572FD0-53DE-4C03-9156-9E2953261C89}"/>
    <cellStyle name="Comma 33 4 4 2 5 2" xfId="41999" xr:uid="{C1F6F92F-C158-4A77-A9D2-0E151C525527}"/>
    <cellStyle name="Comma 33 4 4 2 6" xfId="55601" xr:uid="{C503A1FA-662F-4E93-87E9-05D2312E6281}"/>
    <cellStyle name="Comma 33 4 4 2 7" xfId="41995" xr:uid="{5B5DA3D2-0D80-4827-9A9A-DE3532D99976}"/>
    <cellStyle name="Comma 33 4 4 2 8" xfId="19863" xr:uid="{2AEE6949-C0A7-4B9D-A6C7-871D8818F1AD}"/>
    <cellStyle name="Comma 33 4 4 3" xfId="19868" xr:uid="{86A7A803-3CA0-42B6-BEFC-5481E35C454A}"/>
    <cellStyle name="Comma 33 4 4 3 2" xfId="42000" xr:uid="{41209FEB-299E-4267-A90B-64CD3F658257}"/>
    <cellStyle name="Comma 33 4 4 4" xfId="19869" xr:uid="{F499C41F-1703-4DE9-8692-1FEB17D8DF08}"/>
    <cellStyle name="Comma 33 4 4 4 2" xfId="42001" xr:uid="{74AA78D7-4044-493C-BAF5-184F37E6C442}"/>
    <cellStyle name="Comma 33 4 4 5" xfId="19870" xr:uid="{D8F06B6B-A78A-43AD-BFDE-5762EFF7F3F7}"/>
    <cellStyle name="Comma 33 4 4 5 2" xfId="42002" xr:uid="{49092FB3-C2C7-45F2-B6CF-E178B7BCE0BD}"/>
    <cellStyle name="Comma 33 4 4 6" xfId="19871" xr:uid="{BC21B5CE-DE24-42E4-80C2-7ED475F0941B}"/>
    <cellStyle name="Comma 33 4 4 6 2" xfId="42003" xr:uid="{52D7C0AE-F1C6-41C7-8741-24955DDF6859}"/>
    <cellStyle name="Comma 33 4 4 7" xfId="53632" xr:uid="{9137A241-EF3F-4A11-AB52-CC61DD766622}"/>
    <cellStyle name="Comma 33 4 4 8" xfId="41994" xr:uid="{8A048978-FCBB-454D-BB3C-50FA01BB42F4}"/>
    <cellStyle name="Comma 33 4 4 9" xfId="19862" xr:uid="{423E5572-7F50-47F4-8676-4C93E3741E65}"/>
    <cellStyle name="Comma 33 4 5" xfId="4218" xr:uid="{9FCD6A97-3DB4-44C1-A765-458D1150B123}"/>
    <cellStyle name="Comma 33 4 5 2" xfId="19873" xr:uid="{9E93A652-2D3F-4CAF-BD63-1500CC15AEAB}"/>
    <cellStyle name="Comma 33 4 5 2 2" xfId="42005" xr:uid="{6D30A163-CE23-49C4-9D30-A0BD01BBCCF3}"/>
    <cellStyle name="Comma 33 4 5 3" xfId="19874" xr:uid="{6D37674A-B89E-4FCE-800F-139FE75C1C82}"/>
    <cellStyle name="Comma 33 4 5 3 2" xfId="42006" xr:uid="{B15D844C-A72B-4DDF-9ED5-D29D65682191}"/>
    <cellStyle name="Comma 33 4 5 4" xfId="19875" xr:uid="{D8E3C767-1132-402E-90DF-8CF415114B9C}"/>
    <cellStyle name="Comma 33 4 5 4 2" xfId="42007" xr:uid="{F8EDEF55-A08C-4700-9745-6EE4EDE94B72}"/>
    <cellStyle name="Comma 33 4 5 5" xfId="19876" xr:uid="{EFEAE839-8A5E-40E9-BBF2-9BC345A2B48D}"/>
    <cellStyle name="Comma 33 4 5 5 2" xfId="42008" xr:uid="{59DB01EC-BCD8-4468-BFB7-BF72617431AE}"/>
    <cellStyle name="Comma 33 4 5 6" xfId="54305" xr:uid="{7E61FC24-9736-4B47-A660-20ACB4E42A5A}"/>
    <cellStyle name="Comma 33 4 5 7" xfId="42004" xr:uid="{39FB02A1-4ECA-4879-9F42-376F518BD3B1}"/>
    <cellStyle name="Comma 33 4 5 8" xfId="19872" xr:uid="{7B738F6B-6922-4032-90C7-E94241188E25}"/>
    <cellStyle name="Comma 33 4 6" xfId="2032" xr:uid="{1C1CC170-3754-4664-9B4A-809A58DDEA50}"/>
    <cellStyle name="Comma 33 4 6 2" xfId="19878" xr:uid="{99585B21-FCD1-4D7F-8417-073F2760A85D}"/>
    <cellStyle name="Comma 33 4 6 2 2" xfId="42010" xr:uid="{FBC79E4A-5BF7-4B6F-90B1-F30282DB31D3}"/>
    <cellStyle name="Comma 33 4 6 3" xfId="19879" xr:uid="{09A5DB4B-D66F-414F-87EE-CA924A6302BB}"/>
    <cellStyle name="Comma 33 4 6 3 2" xfId="42011" xr:uid="{73A40D51-CBD8-4E24-939F-2233F4CCFAD4}"/>
    <cellStyle name="Comma 33 4 6 4" xfId="19880" xr:uid="{A31E04AA-F5DE-4717-9E04-38E5901FA291}"/>
    <cellStyle name="Comma 33 4 6 4 2" xfId="42012" xr:uid="{32377E4F-A94B-429F-8141-76AC2427B1E2}"/>
    <cellStyle name="Comma 33 4 6 5" xfId="52121" xr:uid="{5AD54506-336E-4DF0-B9C2-A525E079B075}"/>
    <cellStyle name="Comma 33 4 6 6" xfId="42009" xr:uid="{1D8BF7ED-83A4-4356-B462-3056CDF5D594}"/>
    <cellStyle name="Comma 33 4 6 7" xfId="19877" xr:uid="{68D1D82E-A56F-4FDF-8158-1823D07D6488}"/>
    <cellStyle name="Comma 33 4 7" xfId="19881" xr:uid="{2B3D58BA-8574-4B99-A98D-97F75556173E}"/>
    <cellStyle name="Comma 33 4 7 2" xfId="42013" xr:uid="{34433F75-432F-4A77-B50F-A085F9A6FD8A}"/>
    <cellStyle name="Comma 33 4 8" xfId="19882" xr:uid="{B5976EE5-61FA-4C10-BAB9-58BFFEFB0BD7}"/>
    <cellStyle name="Comma 33 4 8 2" xfId="42014" xr:uid="{7DCA5CCA-FD20-4E97-8D7F-F45FC9D4B649}"/>
    <cellStyle name="Comma 33 4 9" xfId="50601" xr:uid="{BCBD4467-7E22-4807-8846-BD2F9668D6A4}"/>
    <cellStyle name="Comma 33 5" xfId="764" xr:uid="{2E16FDAB-9606-47EE-A555-6E96EBA335FB}"/>
    <cellStyle name="Comma 33 5 2" xfId="4467" xr:uid="{FA42A73F-7A29-4CA6-9C55-2E6BC1C0F805}"/>
    <cellStyle name="Comma 33 5 2 2" xfId="19885" xr:uid="{0BF50F21-44EF-402B-8352-379A650A860B}"/>
    <cellStyle name="Comma 33 5 2 2 2" xfId="42017" xr:uid="{13614370-F50F-44E1-8750-7025D25D5E53}"/>
    <cellStyle name="Comma 33 5 2 3" xfId="19886" xr:uid="{30574AE0-A3F9-4228-99A9-8F7BE4D97693}"/>
    <cellStyle name="Comma 33 5 2 3 2" xfId="42018" xr:uid="{98DD29A8-363D-49DA-A416-517B188C6065}"/>
    <cellStyle name="Comma 33 5 2 4" xfId="19887" xr:uid="{08E71483-C044-42D4-9C9B-9239E59241B0}"/>
    <cellStyle name="Comma 33 5 2 4 2" xfId="42019" xr:uid="{EE3968FC-05B2-491B-8EFA-4822682468CF}"/>
    <cellStyle name="Comma 33 5 2 5" xfId="19888" xr:uid="{AFCF6893-C130-4A7F-8BB2-1FD16751BEA5}"/>
    <cellStyle name="Comma 33 5 2 5 2" xfId="42020" xr:uid="{316C977D-A758-48BA-AE22-5C56B4CFE351}"/>
    <cellStyle name="Comma 33 5 2 6" xfId="54554" xr:uid="{2E3DCD32-3DDE-4503-8386-F82E87A21432}"/>
    <cellStyle name="Comma 33 5 2 7" xfId="42016" xr:uid="{8F5AA5EC-B5A8-4CF9-9CAE-A8391178328D}"/>
    <cellStyle name="Comma 33 5 2 8" xfId="19884" xr:uid="{7AB284D6-210E-4496-B128-FEA7AE989E93}"/>
    <cellStyle name="Comma 33 5 3" xfId="2802" xr:uid="{7504CE79-A08A-479B-BF9A-DF54F54C44DE}"/>
    <cellStyle name="Comma 33 5 3 2" xfId="19890" xr:uid="{C8A9DD7C-D915-4059-900B-3C8418E85E97}"/>
    <cellStyle name="Comma 33 5 3 2 2" xfId="42022" xr:uid="{690D73AD-833E-4029-97F8-FFE1F9DB256D}"/>
    <cellStyle name="Comma 33 5 3 3" xfId="19891" xr:uid="{2A5CE356-2539-4531-B9C8-5D12AE36D2FB}"/>
    <cellStyle name="Comma 33 5 3 3 2" xfId="42023" xr:uid="{B3F06641-23AD-4075-9184-807829C4FB2C}"/>
    <cellStyle name="Comma 33 5 3 4" xfId="19892" xr:uid="{801ADA96-F4FC-46D3-AA08-69F1D50AF4F8}"/>
    <cellStyle name="Comma 33 5 3 4 2" xfId="42024" xr:uid="{9AD4B960-2958-4A9D-B575-09FCAE09728D}"/>
    <cellStyle name="Comma 33 5 3 5" xfId="52889" xr:uid="{3784B7C8-23DA-4CAC-B5F7-1B4B98F1CBE4}"/>
    <cellStyle name="Comma 33 5 3 6" xfId="42021" xr:uid="{9823A8EB-F331-4DB0-90C4-16006586E7B9}"/>
    <cellStyle name="Comma 33 5 3 7" xfId="19889" xr:uid="{DBB7B98E-9CD0-41F9-ACC9-52EBFBFBB645}"/>
    <cellStyle name="Comma 33 5 4" xfId="19893" xr:uid="{6AE7F907-0E0B-450F-864C-DD9968C9ADD2}"/>
    <cellStyle name="Comma 33 5 4 2" xfId="42025" xr:uid="{BA895EE3-9763-4E8A-B547-E7E7EC9B03C6}"/>
    <cellStyle name="Comma 33 5 5" xfId="19894" xr:uid="{B2AA68EA-7618-410A-8BB0-E055C7C66238}"/>
    <cellStyle name="Comma 33 5 5 2" xfId="42026" xr:uid="{20316A18-395E-4EDB-89F7-BA37B8F2C44F}"/>
    <cellStyle name="Comma 33 5 6" xfId="50856" xr:uid="{5F395BF6-42D6-491E-881A-290A89D1CEA3}"/>
    <cellStyle name="Comma 33 5 7" xfId="42015" xr:uid="{35B13FBC-BBCD-4669-9297-2B5A509DAAEE}"/>
    <cellStyle name="Comma 33 5 8" xfId="19883" xr:uid="{5A37F34D-855F-469D-814D-DA7891A91282}"/>
    <cellStyle name="Comma 33 6" xfId="1259" xr:uid="{DD92A7A3-C6DD-4CE9-B5B8-1760E3A141D9}"/>
    <cellStyle name="Comma 33 6 2" xfId="4963" xr:uid="{7EC8C490-F1E1-4014-850D-AF495CFFBBED}"/>
    <cellStyle name="Comma 33 6 2 2" xfId="19897" xr:uid="{E2771582-3613-4CB9-B203-9648F611ACBE}"/>
    <cellStyle name="Comma 33 6 2 2 2" xfId="42029" xr:uid="{F0F07A81-3E04-4395-A07C-DCD0A81277E9}"/>
    <cellStyle name="Comma 33 6 2 3" xfId="19898" xr:uid="{CECD21DB-4F10-408F-AC65-989861DB1E82}"/>
    <cellStyle name="Comma 33 6 2 3 2" xfId="42030" xr:uid="{94D9CC33-405C-4F3B-9248-B81251F05521}"/>
    <cellStyle name="Comma 33 6 2 4" xfId="19899" xr:uid="{54B89BA4-C4B9-4EA0-9AF7-4635B3E236A7}"/>
    <cellStyle name="Comma 33 6 2 4 2" xfId="42031" xr:uid="{5BA099F0-4BC5-4FCB-8AB4-CC3601FD6A55}"/>
    <cellStyle name="Comma 33 6 2 5" xfId="19900" xr:uid="{23E5E374-D26B-49FE-828C-706D45EE9795}"/>
    <cellStyle name="Comma 33 6 2 5 2" xfId="42032" xr:uid="{FE69BD96-9A62-4887-A5B7-ABA05F2D3516}"/>
    <cellStyle name="Comma 33 6 2 6" xfId="55050" xr:uid="{FB3294F6-D1E7-4460-B74C-BB748C9FE7A6}"/>
    <cellStyle name="Comma 33 6 2 7" xfId="42028" xr:uid="{8790FDC0-C3AC-4C45-93CA-24E1F5ED4AD0}"/>
    <cellStyle name="Comma 33 6 2 8" xfId="19896" xr:uid="{06C7BCB1-2B84-4B06-9035-B3A9B0579E1F}"/>
    <cellStyle name="Comma 33 6 3" xfId="2304" xr:uid="{E95EDB8B-CE58-4906-98EA-A7E968BA9DAE}"/>
    <cellStyle name="Comma 33 6 3 2" xfId="19902" xr:uid="{FA14046B-6DDC-4F12-9D4F-D7CB6F36E57F}"/>
    <cellStyle name="Comma 33 6 3 2 2" xfId="42034" xr:uid="{D6C7D099-18C4-4C49-B8CE-F569747EFC91}"/>
    <cellStyle name="Comma 33 6 3 3" xfId="19903" xr:uid="{B41D239D-B831-489B-ABB6-1F3DE0F2CA79}"/>
    <cellStyle name="Comma 33 6 3 3 2" xfId="42035" xr:uid="{6E1042BD-9A62-43AC-8DD4-7C227C741D99}"/>
    <cellStyle name="Comma 33 6 3 4" xfId="19904" xr:uid="{97130C22-3120-45D0-AA10-80CA3138F80A}"/>
    <cellStyle name="Comma 33 6 3 4 2" xfId="42036" xr:uid="{098223FB-E820-43D8-AC95-F326036A30E3}"/>
    <cellStyle name="Comma 33 6 3 5" xfId="52392" xr:uid="{01DAAB05-8CBE-4E45-B804-87A97AEF98FF}"/>
    <cellStyle name="Comma 33 6 3 6" xfId="42033" xr:uid="{D9CF60F7-4F68-4C6B-9A77-AEA9A49FC972}"/>
    <cellStyle name="Comma 33 6 3 7" xfId="19901" xr:uid="{0FF2FCD8-D14A-4CEB-9DA6-54BE49698D2F}"/>
    <cellStyle name="Comma 33 6 4" xfId="19905" xr:uid="{175AC615-CB3E-4B6B-8031-3086BBB4CFAF}"/>
    <cellStyle name="Comma 33 6 4 2" xfId="42037" xr:uid="{DA6E5082-AAEF-4406-83CD-14061A475062}"/>
    <cellStyle name="Comma 33 6 5" xfId="19906" xr:uid="{8F3E2E3C-D8FF-4DE3-98CC-5C7EB042980B}"/>
    <cellStyle name="Comma 33 6 5 2" xfId="42038" xr:uid="{DC904682-98BE-4503-ACF7-5EFA32A46D8B}"/>
    <cellStyle name="Comma 33 6 6" xfId="51351" xr:uid="{FD3C0E19-7BA5-49E5-B04F-2F7DB1B31D73}"/>
    <cellStyle name="Comma 33 6 7" xfId="42027" xr:uid="{2DB1A028-1D2D-4339-8538-1D6FE6D031BC}"/>
    <cellStyle name="Comma 33 6 8" xfId="19895" xr:uid="{3872E388-D344-4298-BAB1-6F93349BEAF1}"/>
    <cellStyle name="Comma 33 7" xfId="3296" xr:uid="{F1BC04B3-FB3B-4009-9D0D-103095AD3DB7}"/>
    <cellStyle name="Comma 33 7 2" xfId="5330" xr:uid="{9C7473FA-342A-4E43-B7D5-83241C2F1F17}"/>
    <cellStyle name="Comma 33 7 2 2" xfId="19909" xr:uid="{112B4AFC-F346-4A0B-B618-AB24E3219AE3}"/>
    <cellStyle name="Comma 33 7 2 2 2" xfId="42041" xr:uid="{B527644F-8CD8-4F1E-8881-B57EF884A95C}"/>
    <cellStyle name="Comma 33 7 2 3" xfId="19910" xr:uid="{2F7DF392-B15C-4790-BFA0-86C0EB57BC8B}"/>
    <cellStyle name="Comma 33 7 2 3 2" xfId="42042" xr:uid="{233E6233-229C-4F60-960E-EFAADBB8EFF9}"/>
    <cellStyle name="Comma 33 7 2 4" xfId="19911" xr:uid="{44D130D8-DC99-46EC-BCDF-C9675B98407B}"/>
    <cellStyle name="Comma 33 7 2 4 2" xfId="42043" xr:uid="{701E3802-E597-4665-8CF7-C63BF4E78FCA}"/>
    <cellStyle name="Comma 33 7 2 5" xfId="19912" xr:uid="{BEF5BAFC-3E7E-4A39-9B9B-7EBCD2A99B3C}"/>
    <cellStyle name="Comma 33 7 2 5 2" xfId="42044" xr:uid="{7FD823AC-65EB-47C7-87CA-BC795AE07683}"/>
    <cellStyle name="Comma 33 7 2 6" xfId="55417" xr:uid="{D5EB1208-D585-4AE9-89A9-3432DD8FE70B}"/>
    <cellStyle name="Comma 33 7 2 7" xfId="42040" xr:uid="{49DB8FDD-2AD8-4AA6-B6DE-21466400F106}"/>
    <cellStyle name="Comma 33 7 2 8" xfId="19908" xr:uid="{5CF87647-CA41-4A27-A303-2165AB8BA2A7}"/>
    <cellStyle name="Comma 33 7 3" xfId="19913" xr:uid="{11CCE318-DF68-4A91-AF26-5C439052F802}"/>
    <cellStyle name="Comma 33 7 3 2" xfId="42045" xr:uid="{C3F62B8B-89DB-4B09-AE6E-AA9241CD5278}"/>
    <cellStyle name="Comma 33 7 4" xfId="19914" xr:uid="{57841334-DAD6-49A0-83DD-41CD13A7E424}"/>
    <cellStyle name="Comma 33 7 4 2" xfId="42046" xr:uid="{FD479AEC-0FCF-4ED4-A30A-9A810F87C46D}"/>
    <cellStyle name="Comma 33 7 5" xfId="19915" xr:uid="{35AD5973-55FC-472F-B8F9-D41FCFD2547A}"/>
    <cellStyle name="Comma 33 7 5 2" xfId="42047" xr:uid="{4918C370-DA67-4777-9576-A6370F62FD6A}"/>
    <cellStyle name="Comma 33 7 6" xfId="19916" xr:uid="{C222E077-6640-4FB1-8FEF-307FE4290224}"/>
    <cellStyle name="Comma 33 7 6 2" xfId="42048" xr:uid="{6339A215-8BE5-4DF9-A692-4BE255A01FC9}"/>
    <cellStyle name="Comma 33 7 7" xfId="53383" xr:uid="{422F16BA-1796-43E8-99FA-52CB795DC97F}"/>
    <cellStyle name="Comma 33 7 8" xfId="42039" xr:uid="{42A145C2-6AFD-4145-8097-82681B6107D0}"/>
    <cellStyle name="Comma 33 7 9" xfId="19907" xr:uid="{20285244-44FD-44DE-9056-B6E0CA77DDFB}"/>
    <cellStyle name="Comma 33 8" xfId="3876" xr:uid="{9D78C375-2DDC-4CF9-A098-BBB4713108CE}"/>
    <cellStyle name="Comma 33 8 2" xfId="19918" xr:uid="{6F5C014D-14DD-4107-9BF3-04F3117B72B3}"/>
    <cellStyle name="Comma 33 8 2 2" xfId="42050" xr:uid="{AEA7BADC-DCC6-44F2-AEB0-6D8861458AE9}"/>
    <cellStyle name="Comma 33 8 3" xfId="19919" xr:uid="{F74B8F29-5533-4587-AAE6-F7DACF96F677}"/>
    <cellStyle name="Comma 33 8 3 2" xfId="42051" xr:uid="{3D5E394F-82F4-442A-86FB-27CF4A423073}"/>
    <cellStyle name="Comma 33 8 4" xfId="19920" xr:uid="{6C14473B-F281-4E15-B6A2-C0F721DB1F15}"/>
    <cellStyle name="Comma 33 8 4 2" xfId="42052" xr:uid="{6F1FFF1C-E4E0-42C3-89C6-8D2536AC75CB}"/>
    <cellStyle name="Comma 33 8 5" xfId="19921" xr:uid="{3F71B872-D998-4A0A-A5D6-15847BA399E4}"/>
    <cellStyle name="Comma 33 8 5 2" xfId="42053" xr:uid="{7A919CEA-4E4D-4DE0-9AB9-4B17B8359777}"/>
    <cellStyle name="Comma 33 8 6" xfId="53963" xr:uid="{4C6D27CB-17B6-4480-95FF-4A88ABFFC856}"/>
    <cellStyle name="Comma 33 8 7" xfId="42049" xr:uid="{FA61DBF2-6E99-4C04-A895-E59C238032A9}"/>
    <cellStyle name="Comma 33 8 8" xfId="19917" xr:uid="{21BD62AE-0B80-4C3C-86FE-E4D4B6A62520}"/>
    <cellStyle name="Comma 33 9" xfId="1784" xr:uid="{D8052307-C178-4E27-BDD5-017C00F15D58}"/>
    <cellStyle name="Comma 33 9 2" xfId="19923" xr:uid="{ADA142B7-0B9A-4C34-B12E-55CCE4B1B3AA}"/>
    <cellStyle name="Comma 33 9 2 2" xfId="42055" xr:uid="{83990F6B-ED9F-4386-85EB-73954288BF1D}"/>
    <cellStyle name="Comma 33 9 3" xfId="19924" xr:uid="{C001C545-AB9C-487B-BAC7-423495291995}"/>
    <cellStyle name="Comma 33 9 3 2" xfId="42056" xr:uid="{3E7A3C8E-0733-42D2-A52F-D2A3E183738E}"/>
    <cellStyle name="Comma 33 9 4" xfId="19925" xr:uid="{38D2C635-6F90-45A5-B63C-975A16D6159F}"/>
    <cellStyle name="Comma 33 9 4 2" xfId="42057" xr:uid="{9DA1242B-3A87-4947-81E8-7D47D7E25C74}"/>
    <cellStyle name="Comma 33 9 5" xfId="51873" xr:uid="{C10C00E7-4685-4668-BADD-7A231F8D75F8}"/>
    <cellStyle name="Comma 33 9 6" xfId="42054" xr:uid="{BAA6D86B-0C8A-44B3-95A0-7700EBEA9627}"/>
    <cellStyle name="Comma 33 9 7" xfId="19922" xr:uid="{7D3B28E9-CBC5-4D97-B293-55A92ED1B68F}"/>
    <cellStyle name="Comma 34" xfId="263" xr:uid="{B7FA4DDA-62F6-44B3-B358-C5CA34919887}"/>
    <cellStyle name="Comma 34 10" xfId="19927" xr:uid="{2ABFA61C-ABE5-4328-BE7E-59145DF3C20F}"/>
    <cellStyle name="Comma 34 10 2" xfId="42059" xr:uid="{4D7AE275-91C6-4925-825E-46984496EDCC}"/>
    <cellStyle name="Comma 34 11" xfId="50359" xr:uid="{4A55BC44-A23C-4302-8C81-B3D75B12FE87}"/>
    <cellStyle name="Comma 34 12" xfId="42058" xr:uid="{6BA2EF5E-C2C9-415F-B067-B3C9182A7C39}"/>
    <cellStyle name="Comma 34 13" xfId="19926" xr:uid="{08C63FCB-8217-4C9D-85FF-CA6C957CC73C}"/>
    <cellStyle name="Comma 34 2" xfId="448" xr:uid="{3335D107-39D1-4279-94D9-E7FC70B2934E}"/>
    <cellStyle name="Comma 34 2 10" xfId="50544" xr:uid="{4BB76348-9E6A-4149-89BE-8D56D65FA8DF}"/>
    <cellStyle name="Comma 34 2 11" xfId="42060" xr:uid="{D181C116-75CF-41E7-A69D-A7ABA4828186}"/>
    <cellStyle name="Comma 34 2 12" xfId="19928" xr:uid="{E832E2F1-E247-416C-B8DE-497B9024F56D}"/>
    <cellStyle name="Comma 34 2 2" xfId="701" xr:uid="{1E47A9AC-72AE-4322-9AD6-0FBD3286C97F}"/>
    <cellStyle name="Comma 34 2 2 10" xfId="42061" xr:uid="{0798A756-6636-4C4E-8D4A-290DEBE73911}"/>
    <cellStyle name="Comma 34 2 2 11" xfId="19929" xr:uid="{19ECB6DD-424C-4CA6-A33B-CA678B4E9FC8}"/>
    <cellStyle name="Comma 34 2 2 2" xfId="1206" xr:uid="{40E66B4C-E38B-410E-9887-0EB8CDAE69A5}"/>
    <cellStyle name="Comma 34 2 2 2 2" xfId="4909" xr:uid="{3FA89D3C-59F3-49BB-87A3-961EDA52AE4B}"/>
    <cellStyle name="Comma 34 2 2 2 2 2" xfId="19932" xr:uid="{480F7A5D-53B9-424E-B41A-195D4E0DAE9A}"/>
    <cellStyle name="Comma 34 2 2 2 2 2 2" xfId="42064" xr:uid="{10B9138C-D05A-41D6-9D41-808B26C5DCE5}"/>
    <cellStyle name="Comma 34 2 2 2 2 3" xfId="19933" xr:uid="{5BB3A18E-B955-4BA7-A904-A7B81043FCC8}"/>
    <cellStyle name="Comma 34 2 2 2 2 3 2" xfId="42065" xr:uid="{B00E64E9-FF87-4925-AF3D-90BFC7146404}"/>
    <cellStyle name="Comma 34 2 2 2 2 4" xfId="19934" xr:uid="{7C42D34A-29AA-4A42-9F96-4A2DBE094926}"/>
    <cellStyle name="Comma 34 2 2 2 2 4 2" xfId="42066" xr:uid="{8937D632-B6AD-488A-9FC7-5854BA58C5B0}"/>
    <cellStyle name="Comma 34 2 2 2 2 5" xfId="19935" xr:uid="{1694383D-2B43-4371-8876-0EA6FCE6F90B}"/>
    <cellStyle name="Comma 34 2 2 2 2 5 2" xfId="42067" xr:uid="{D89BFD6A-896E-4892-8949-C1E45D001AA4}"/>
    <cellStyle name="Comma 34 2 2 2 2 6" xfId="54996" xr:uid="{6EBBE07C-28B4-4A23-8D37-E0C12615F0AC}"/>
    <cellStyle name="Comma 34 2 2 2 2 7" xfId="42063" xr:uid="{488B9DD5-FBDF-485F-A34E-00CD95E8A008}"/>
    <cellStyle name="Comma 34 2 2 2 2 8" xfId="19931" xr:uid="{31974047-AE08-4F54-A060-00E7D7232D3B}"/>
    <cellStyle name="Comma 34 2 2 2 3" xfId="3244" xr:uid="{B7931E30-5FF3-48BB-AAAD-64144D815437}"/>
    <cellStyle name="Comma 34 2 2 2 3 2" xfId="19937" xr:uid="{69580491-ABD0-485B-9F04-C48F78925594}"/>
    <cellStyle name="Comma 34 2 2 2 3 2 2" xfId="42069" xr:uid="{FA34092A-3303-443D-8E0B-723F407B6004}"/>
    <cellStyle name="Comma 34 2 2 2 3 3" xfId="19938" xr:uid="{E8852282-134A-485A-B3F1-3E174BFFBA7C}"/>
    <cellStyle name="Comma 34 2 2 2 3 3 2" xfId="42070" xr:uid="{A45B653A-D7EA-44E2-B273-FEF535017333}"/>
    <cellStyle name="Comma 34 2 2 2 3 4" xfId="19939" xr:uid="{39C78B17-8BC0-4336-A957-5067EAF6664D}"/>
    <cellStyle name="Comma 34 2 2 2 3 4 2" xfId="42071" xr:uid="{A7A09F79-9E2E-430B-A2EB-212CB07155FC}"/>
    <cellStyle name="Comma 34 2 2 2 3 5" xfId="53331" xr:uid="{40434C19-77E4-4578-AEDC-F1CA6FCF671B}"/>
    <cellStyle name="Comma 34 2 2 2 3 6" xfId="42068" xr:uid="{4A1AE1BB-2FEA-4E88-825F-97DE3BC2B60F}"/>
    <cellStyle name="Comma 34 2 2 2 3 7" xfId="19936" xr:uid="{40DFEBAF-137C-4A92-8ECD-69BC32AC6F8F}"/>
    <cellStyle name="Comma 34 2 2 2 4" xfId="19940" xr:uid="{A557083C-0101-4EFE-A7D7-6F3BB464E396}"/>
    <cellStyle name="Comma 34 2 2 2 4 2" xfId="42072" xr:uid="{AC0649FF-BE7B-4372-993C-BDA68C79E53E}"/>
    <cellStyle name="Comma 34 2 2 2 5" xfId="19941" xr:uid="{516909F1-2136-4B6D-894A-A98CBC47C64C}"/>
    <cellStyle name="Comma 34 2 2 2 5 2" xfId="42073" xr:uid="{9284D777-383C-4665-B229-0B6E18F3DE76}"/>
    <cellStyle name="Comma 34 2 2 2 6" xfId="51298" xr:uid="{321AC8A6-777C-41BE-847F-A5ABA191FE71}"/>
    <cellStyle name="Comma 34 2 2 2 7" xfId="42062" xr:uid="{2805DC4B-C97B-4F9A-BBB6-DF05487E1512}"/>
    <cellStyle name="Comma 34 2 2 2 8" xfId="19930" xr:uid="{F4A240A7-73F7-4E53-A157-32EF011C29C4}"/>
    <cellStyle name="Comma 34 2 2 3" xfId="1700" xr:uid="{9369DF63-D91A-4ADD-B772-4E3EF3C96553}"/>
    <cellStyle name="Comma 34 2 2 3 2" xfId="5285" xr:uid="{F13174F1-03CD-4852-8E5F-C3370D993D1D}"/>
    <cellStyle name="Comma 34 2 2 3 2 2" xfId="19944" xr:uid="{DF042F77-E39D-4A91-BFAA-17FED25F2779}"/>
    <cellStyle name="Comma 34 2 2 3 2 2 2" xfId="42076" xr:uid="{1AB53EB7-A86A-466C-B5DE-8F8D88FFCF52}"/>
    <cellStyle name="Comma 34 2 2 3 2 3" xfId="19945" xr:uid="{5A2E0797-9D76-433B-81F8-91922EB1EEC3}"/>
    <cellStyle name="Comma 34 2 2 3 2 3 2" xfId="42077" xr:uid="{DA1C0018-7EB9-4145-B0AE-DCAF20638FB8}"/>
    <cellStyle name="Comma 34 2 2 3 2 4" xfId="19946" xr:uid="{36218AFA-EBAF-42EC-A64B-E3B1C6688631}"/>
    <cellStyle name="Comma 34 2 2 3 2 4 2" xfId="42078" xr:uid="{7F37F868-67C1-424D-A396-17BCB422B6B2}"/>
    <cellStyle name="Comma 34 2 2 3 2 5" xfId="19947" xr:uid="{F84EF5FE-45B0-419B-B3CE-54F527F09A2F}"/>
    <cellStyle name="Comma 34 2 2 3 2 5 2" xfId="42079" xr:uid="{5D62A627-4B92-4E2B-88C0-41D6125B4857}"/>
    <cellStyle name="Comma 34 2 2 3 2 6" xfId="55372" xr:uid="{4E4C0B61-F78E-4DEB-ABFE-EA198D92ED4D}"/>
    <cellStyle name="Comma 34 2 2 3 2 7" xfId="42075" xr:uid="{908582B8-FF6F-419E-8313-17F57C1E5548}"/>
    <cellStyle name="Comma 34 2 2 3 2 8" xfId="19943" xr:uid="{BCA3EC5B-483B-4B75-BFD3-7017D22506AC}"/>
    <cellStyle name="Comma 34 2 2 3 3" xfId="2747" xr:uid="{A16EE795-3771-4F36-9D1A-657E470E7714}"/>
    <cellStyle name="Comma 34 2 2 3 3 2" xfId="19949" xr:uid="{C04651D3-E8F5-4D30-A3A3-844520A9454A}"/>
    <cellStyle name="Comma 34 2 2 3 3 2 2" xfId="42081" xr:uid="{FAE345E0-45BA-47FE-A24D-3635B99CB536}"/>
    <cellStyle name="Comma 34 2 2 3 3 3" xfId="19950" xr:uid="{EC51541F-7CA5-4229-8841-C00B65AD2A88}"/>
    <cellStyle name="Comma 34 2 2 3 3 3 2" xfId="42082" xr:uid="{5B1299E5-C3C1-409A-A9E9-82F205102131}"/>
    <cellStyle name="Comma 34 2 2 3 3 4" xfId="19951" xr:uid="{44DE03EF-18EC-4F25-AC03-F88A1AD3DBE4}"/>
    <cellStyle name="Comma 34 2 2 3 3 4 2" xfId="42083" xr:uid="{43AC4D63-58F2-4BED-B6CD-15593E244C82}"/>
    <cellStyle name="Comma 34 2 2 3 3 5" xfId="52835" xr:uid="{82459DD4-176D-4E5C-AD9F-32B7AC560DCD}"/>
    <cellStyle name="Comma 34 2 2 3 3 6" xfId="42080" xr:uid="{DC2F877B-8D7B-4EB1-B2D2-CA8094CAF118}"/>
    <cellStyle name="Comma 34 2 2 3 3 7" xfId="19948" xr:uid="{2FA62AEA-2E0B-4A00-854F-C56DC5774161}"/>
    <cellStyle name="Comma 34 2 2 3 4" xfId="19952" xr:uid="{23C6C2D9-0F57-4401-89B7-D38D554A2EB5}"/>
    <cellStyle name="Comma 34 2 2 3 4 2" xfId="42084" xr:uid="{4CBA9D29-E144-42AA-BB17-FBA9DD7D27F2}"/>
    <cellStyle name="Comma 34 2 2 3 5" xfId="19953" xr:uid="{D64A9879-6BF6-4480-A0CF-48A3112331F5}"/>
    <cellStyle name="Comma 34 2 2 3 5 2" xfId="42085" xr:uid="{EA032591-BBAE-4AFA-8EF2-63156E9ED6FE}"/>
    <cellStyle name="Comma 34 2 2 3 6" xfId="51792" xr:uid="{2DF439E8-EEC4-4272-B8A8-AF880957218D}"/>
    <cellStyle name="Comma 34 2 2 3 7" xfId="42074" xr:uid="{6AAE98C4-7B5F-4D97-9776-7B80A6007B42}"/>
    <cellStyle name="Comma 34 2 2 3 8" xfId="19942" xr:uid="{9698A811-63B4-491C-B877-4E7E2C25E192}"/>
    <cellStyle name="Comma 34 2 2 4" xfId="3739" xr:uid="{9D3E1B52-7CB1-43E9-98F5-652DDA37C2FC}"/>
    <cellStyle name="Comma 34 2 2 4 2" xfId="5653" xr:uid="{DB083065-0351-4B9E-9AFE-9E28AEDD71EC}"/>
    <cellStyle name="Comma 34 2 2 4 2 2" xfId="19956" xr:uid="{DDB61B86-0909-4A0C-BB73-5A129772F82C}"/>
    <cellStyle name="Comma 34 2 2 4 2 2 2" xfId="42088" xr:uid="{1B18D574-0465-4151-9C68-889379F5651D}"/>
    <cellStyle name="Comma 34 2 2 4 2 3" xfId="19957" xr:uid="{12CF773A-BB7E-4360-81D4-317B1F3D24EC}"/>
    <cellStyle name="Comma 34 2 2 4 2 3 2" xfId="42089" xr:uid="{09A4A021-037F-417C-8DB9-18D1747B9915}"/>
    <cellStyle name="Comma 34 2 2 4 2 4" xfId="19958" xr:uid="{55EAB4A0-6368-4463-84C3-1C6EDD2016D5}"/>
    <cellStyle name="Comma 34 2 2 4 2 4 2" xfId="42090" xr:uid="{D85E623D-6547-4B70-A568-759A95F2620A}"/>
    <cellStyle name="Comma 34 2 2 4 2 5" xfId="19959" xr:uid="{E2AA8341-2B1E-40CC-95CD-917B0EC6E369}"/>
    <cellStyle name="Comma 34 2 2 4 2 5 2" xfId="42091" xr:uid="{58155E81-96B8-4931-B531-2220470141E5}"/>
    <cellStyle name="Comma 34 2 2 4 2 6" xfId="55740" xr:uid="{956FB756-A64D-440C-97AC-2534F186C891}"/>
    <cellStyle name="Comma 34 2 2 4 2 7" xfId="42087" xr:uid="{08131909-D2A8-4329-A63D-5EF27DB0116A}"/>
    <cellStyle name="Comma 34 2 2 4 2 8" xfId="19955" xr:uid="{6BA0C770-EB2C-4309-850A-071CBB9267EC}"/>
    <cellStyle name="Comma 34 2 2 4 3" xfId="19960" xr:uid="{F277B983-CC4F-4E70-B1CA-F10895C0E131}"/>
    <cellStyle name="Comma 34 2 2 4 3 2" xfId="42092" xr:uid="{15121EC9-6E2F-49AC-84C6-DE8AE5C7D00A}"/>
    <cellStyle name="Comma 34 2 2 4 4" xfId="19961" xr:uid="{9B23CD8B-4D57-474C-A730-BA75C2EE07B0}"/>
    <cellStyle name="Comma 34 2 2 4 4 2" xfId="42093" xr:uid="{ACD6000B-BFA5-4F57-86BB-C087110F6493}"/>
    <cellStyle name="Comma 34 2 2 4 5" xfId="19962" xr:uid="{C0B3145B-F29B-4A3C-8347-7816E3DAD47F}"/>
    <cellStyle name="Comma 34 2 2 4 5 2" xfId="42094" xr:uid="{784EAB08-F903-49B8-8BB3-8654F002844C}"/>
    <cellStyle name="Comma 34 2 2 4 6" xfId="19963" xr:uid="{2763EC49-8F01-4DBB-BF9D-5556932D3710}"/>
    <cellStyle name="Comma 34 2 2 4 6 2" xfId="42095" xr:uid="{B2817A45-6A05-4956-9030-C8CCC988034E}"/>
    <cellStyle name="Comma 34 2 2 4 7" xfId="53826" xr:uid="{EEA17BE3-DBF6-43A7-8EF2-7077227CA2E5}"/>
    <cellStyle name="Comma 34 2 2 4 8" xfId="42086" xr:uid="{8954BD8D-C1D7-4FBE-8505-E81545021863}"/>
    <cellStyle name="Comma 34 2 2 4 9" xfId="19954" xr:uid="{660398FA-F262-4187-A2B7-58E3C82A6529}"/>
    <cellStyle name="Comma 34 2 2 5" xfId="4412" xr:uid="{3C2FDE10-E15C-463C-A7BE-A6D7B8AECCF4}"/>
    <cellStyle name="Comma 34 2 2 5 2" xfId="19965" xr:uid="{D90CDB33-D6E1-4153-B6C6-FF3E7C21CF59}"/>
    <cellStyle name="Comma 34 2 2 5 2 2" xfId="42097" xr:uid="{4B21FB20-CB1C-44E1-8D0D-9FE850FB712A}"/>
    <cellStyle name="Comma 34 2 2 5 3" xfId="19966" xr:uid="{12057E17-FB26-4954-A3A3-3422266EB1C1}"/>
    <cellStyle name="Comma 34 2 2 5 3 2" xfId="42098" xr:uid="{3DEA0A19-CAB6-4712-A8C7-E67580BBCA5E}"/>
    <cellStyle name="Comma 34 2 2 5 4" xfId="19967" xr:uid="{C7EE7AD4-30C7-4EB4-9EB4-D81C2E1EA38B}"/>
    <cellStyle name="Comma 34 2 2 5 4 2" xfId="42099" xr:uid="{94CA3DBC-4A70-427D-9789-143169611F66}"/>
    <cellStyle name="Comma 34 2 2 5 5" xfId="19968" xr:uid="{CBB065CF-F9FF-45BD-A834-A27362ACBBCA}"/>
    <cellStyle name="Comma 34 2 2 5 5 2" xfId="42100" xr:uid="{CF04F128-930C-4DCC-A300-C5A4F82D11A4}"/>
    <cellStyle name="Comma 34 2 2 5 6" xfId="54499" xr:uid="{65B59DA7-5720-4B7A-BB04-62E134784887}"/>
    <cellStyle name="Comma 34 2 2 5 7" xfId="42096" xr:uid="{2A8DDA94-8E47-4DF9-BF69-48BD7D9EE15D}"/>
    <cellStyle name="Comma 34 2 2 5 8" xfId="19964" xr:uid="{342D078D-442B-46E3-AD5F-40975B9462A1}"/>
    <cellStyle name="Comma 34 2 2 6" xfId="2226" xr:uid="{1445D015-D6CE-4F2B-8C22-15CD38D9D626}"/>
    <cellStyle name="Comma 34 2 2 6 2" xfId="19970" xr:uid="{D38AD2FD-1894-481C-8044-8BF8873444B8}"/>
    <cellStyle name="Comma 34 2 2 6 2 2" xfId="42102" xr:uid="{E51C2D22-E90E-463B-81DE-C021CA84B2CB}"/>
    <cellStyle name="Comma 34 2 2 6 3" xfId="19971" xr:uid="{B3B1C48B-F10E-4852-AA64-F7F8D8B426EF}"/>
    <cellStyle name="Comma 34 2 2 6 3 2" xfId="42103" xr:uid="{CCD93448-1891-426F-9AE8-AE6A89938FEE}"/>
    <cellStyle name="Comma 34 2 2 6 4" xfId="19972" xr:uid="{184B6EAD-B43D-4D40-943F-3937761A4D3E}"/>
    <cellStyle name="Comma 34 2 2 6 4 2" xfId="42104" xr:uid="{CB061C6E-BBC4-4882-983C-B46F3942B1E1}"/>
    <cellStyle name="Comma 34 2 2 6 5" xfId="52315" xr:uid="{519E79A9-FD95-4C3C-8E59-AB633A927089}"/>
    <cellStyle name="Comma 34 2 2 6 6" xfId="42101" xr:uid="{B9973D3C-8C31-4ED2-BF66-DFBAB9DA8229}"/>
    <cellStyle name="Comma 34 2 2 6 7" xfId="19969" xr:uid="{F46BD345-C882-417A-8BE4-5ED7F4D48513}"/>
    <cellStyle name="Comma 34 2 2 7" xfId="19973" xr:uid="{98F59AE2-2313-443E-B3B4-80FB3535DFE7}"/>
    <cellStyle name="Comma 34 2 2 7 2" xfId="42105" xr:uid="{B2FB1C14-D4A2-405F-BF34-FE0583BD36A1}"/>
    <cellStyle name="Comma 34 2 2 8" xfId="19974" xr:uid="{CE194F83-930F-48A1-816E-44CABA699A18}"/>
    <cellStyle name="Comma 34 2 2 8 2" xfId="42106" xr:uid="{E665BB35-3D84-4FB3-9779-D48665CFD769}"/>
    <cellStyle name="Comma 34 2 2 9" xfId="50795" xr:uid="{E504C30E-8E6A-4A14-A815-583AE763744E}"/>
    <cellStyle name="Comma 34 2 3" xfId="958" xr:uid="{CBC61025-A74D-4BA9-B978-925426BB72B9}"/>
    <cellStyle name="Comma 34 2 3 2" xfId="4661" xr:uid="{D4B82184-1A27-48FD-AD06-FD62F15460A5}"/>
    <cellStyle name="Comma 34 2 3 2 2" xfId="19977" xr:uid="{EA1B5260-8684-4B41-9F35-52E9749F950B}"/>
    <cellStyle name="Comma 34 2 3 2 2 2" xfId="42109" xr:uid="{EDB63F73-AB9F-44D5-872C-FED0CB8EE7A1}"/>
    <cellStyle name="Comma 34 2 3 2 3" xfId="19978" xr:uid="{75722B35-14B1-49AC-8D59-F85F5D4AA0C5}"/>
    <cellStyle name="Comma 34 2 3 2 3 2" xfId="42110" xr:uid="{FBFDB9A2-460A-424F-A3CE-5523FDE26D63}"/>
    <cellStyle name="Comma 34 2 3 2 4" xfId="19979" xr:uid="{16E981A2-7B51-4BBB-9572-47F6BF20CE3F}"/>
    <cellStyle name="Comma 34 2 3 2 4 2" xfId="42111" xr:uid="{E300B618-F73F-4BA5-AF8B-BAFBBF982836}"/>
    <cellStyle name="Comma 34 2 3 2 5" xfId="19980" xr:uid="{7B004457-C144-4996-B0C1-C2CDE64B37C4}"/>
    <cellStyle name="Comma 34 2 3 2 5 2" xfId="42112" xr:uid="{11578917-2091-4E32-AEEE-26AFFF673F81}"/>
    <cellStyle name="Comma 34 2 3 2 6" xfId="54748" xr:uid="{B96A46D6-FD8E-4643-98CA-DE489DAD47AC}"/>
    <cellStyle name="Comma 34 2 3 2 7" xfId="42108" xr:uid="{0272D5EF-8408-43E2-8EC6-71E9ABF71AE6}"/>
    <cellStyle name="Comma 34 2 3 2 8" xfId="19976" xr:uid="{F2C7B8A7-1412-4F6C-A4B1-392377EB6D40}"/>
    <cellStyle name="Comma 34 2 3 3" xfId="2996" xr:uid="{62D03428-72A6-46DC-BB42-01C500F8E3F6}"/>
    <cellStyle name="Comma 34 2 3 3 2" xfId="19982" xr:uid="{8583CA7B-C0D3-40B6-95A5-032C9FDD26F3}"/>
    <cellStyle name="Comma 34 2 3 3 2 2" xfId="42114" xr:uid="{98D08496-5939-4110-BA12-267F0BED06E0}"/>
    <cellStyle name="Comma 34 2 3 3 3" xfId="19983" xr:uid="{294A8F52-2C3C-44F9-AAC4-F3742FFDFA91}"/>
    <cellStyle name="Comma 34 2 3 3 3 2" xfId="42115" xr:uid="{FBC3C9FA-BC15-4A90-899E-C968AA222445}"/>
    <cellStyle name="Comma 34 2 3 3 4" xfId="19984" xr:uid="{02B1C4F0-FA56-4325-8EE7-A7A09D7C85B1}"/>
    <cellStyle name="Comma 34 2 3 3 4 2" xfId="42116" xr:uid="{4D3A82EA-E1AC-4674-B0A7-AF0DC8A82097}"/>
    <cellStyle name="Comma 34 2 3 3 5" xfId="53083" xr:uid="{07975402-CDB0-41F9-BEE5-4DAC08112170}"/>
    <cellStyle name="Comma 34 2 3 3 6" xfId="42113" xr:uid="{71ED55F2-B73D-43A8-ADFB-4386BFE53566}"/>
    <cellStyle name="Comma 34 2 3 3 7" xfId="19981" xr:uid="{0CA94CF2-6F03-4A4B-B8D5-8B34106BBDE6}"/>
    <cellStyle name="Comma 34 2 3 4" xfId="19985" xr:uid="{0C6ED99F-EDAF-4F98-9E76-C7AF56DD3E66}"/>
    <cellStyle name="Comma 34 2 3 4 2" xfId="42117" xr:uid="{6400F3FA-E0E6-45C1-BE01-5EA589CAE739}"/>
    <cellStyle name="Comma 34 2 3 5" xfId="19986" xr:uid="{BF70FC5D-8034-422F-8657-1AA937301830}"/>
    <cellStyle name="Comma 34 2 3 5 2" xfId="42118" xr:uid="{5372ADE5-714C-4C9D-8349-50BF889D2E5A}"/>
    <cellStyle name="Comma 34 2 3 6" xfId="51050" xr:uid="{C80E2D03-A52C-4398-A14C-17B5D7F94731}"/>
    <cellStyle name="Comma 34 2 3 7" xfId="42107" xr:uid="{0F49361C-5B22-4A0D-A546-12C180F151F5}"/>
    <cellStyle name="Comma 34 2 3 8" xfId="19975" xr:uid="{35D98662-3A04-4C9A-BF85-F737AB6ED09D}"/>
    <cellStyle name="Comma 34 2 4" xfId="1453" xr:uid="{90022428-4652-4ADA-9C5C-D158578BCD41}"/>
    <cellStyle name="Comma 34 2 4 2" xfId="5101" xr:uid="{05BC3068-8B0A-49D4-A72A-EE692BBE28F9}"/>
    <cellStyle name="Comma 34 2 4 2 2" xfId="19989" xr:uid="{B801F1E0-B571-4408-AD63-CF1BC16A7824}"/>
    <cellStyle name="Comma 34 2 4 2 2 2" xfId="42121" xr:uid="{11EE23DB-E3B2-48C9-9186-282F3A59E343}"/>
    <cellStyle name="Comma 34 2 4 2 3" xfId="19990" xr:uid="{126EBCED-45C6-4EC1-91B4-65665111946D}"/>
    <cellStyle name="Comma 34 2 4 2 3 2" xfId="42122" xr:uid="{C0886EBA-28DC-42B4-9BE0-4567412C3FA2}"/>
    <cellStyle name="Comma 34 2 4 2 4" xfId="19991" xr:uid="{395D7D82-834C-4762-B022-8926BDDAE94F}"/>
    <cellStyle name="Comma 34 2 4 2 4 2" xfId="42123" xr:uid="{920CB775-5924-4A00-89AD-75AE87CEDF33}"/>
    <cellStyle name="Comma 34 2 4 2 5" xfId="19992" xr:uid="{9B6D0C89-97D2-4CC5-8737-62504C62924E}"/>
    <cellStyle name="Comma 34 2 4 2 5 2" xfId="42124" xr:uid="{E196CD22-F9F4-4659-911B-2C3D732A1AF4}"/>
    <cellStyle name="Comma 34 2 4 2 6" xfId="55188" xr:uid="{7DBB0A97-19F7-42ED-8717-FEA8C89DB90F}"/>
    <cellStyle name="Comma 34 2 4 2 7" xfId="42120" xr:uid="{1030D8C0-15B7-4674-887F-E50738405BB0}"/>
    <cellStyle name="Comma 34 2 4 2 8" xfId="19988" xr:uid="{B3DAD57F-3398-418B-A4E3-E6FBDA60A1C6}"/>
    <cellStyle name="Comma 34 2 4 3" xfId="2499" xr:uid="{BBDE7F0F-E9A5-47B1-A53C-7048C6A78447}"/>
    <cellStyle name="Comma 34 2 4 3 2" xfId="19994" xr:uid="{8618FAA6-3DFF-4DF9-9B27-15EBA1CC7681}"/>
    <cellStyle name="Comma 34 2 4 3 2 2" xfId="42126" xr:uid="{C049FA28-E60B-412D-B788-E42EE9AAAFAC}"/>
    <cellStyle name="Comma 34 2 4 3 3" xfId="19995" xr:uid="{A0F5363A-1470-4615-BA4A-83C15F1A299E}"/>
    <cellStyle name="Comma 34 2 4 3 3 2" xfId="42127" xr:uid="{51563584-435B-484A-A57B-B6FD7DF17A79}"/>
    <cellStyle name="Comma 34 2 4 3 4" xfId="19996" xr:uid="{F31EC85D-DDD8-41BB-A2C6-3B6A6F84611D}"/>
    <cellStyle name="Comma 34 2 4 3 4 2" xfId="42128" xr:uid="{073AF470-A84C-4DC3-86DE-BEDD1219F83A}"/>
    <cellStyle name="Comma 34 2 4 3 5" xfId="52587" xr:uid="{F30F68F1-DA7C-4199-8B9F-131149968AB5}"/>
    <cellStyle name="Comma 34 2 4 3 6" xfId="42125" xr:uid="{8DFCA9BF-4A20-427F-A021-69FCCC79B5BA}"/>
    <cellStyle name="Comma 34 2 4 3 7" xfId="19993" xr:uid="{C91B74F7-128E-4CE6-8092-8BE5FCDE3A6A}"/>
    <cellStyle name="Comma 34 2 4 4" xfId="19997" xr:uid="{18FBC641-F91E-482A-9583-8EC348FC99F6}"/>
    <cellStyle name="Comma 34 2 4 4 2" xfId="42129" xr:uid="{046DD88B-29B2-436D-95D4-E6A524810757}"/>
    <cellStyle name="Comma 34 2 4 5" xfId="19998" xr:uid="{80816956-FBBC-40E5-AC34-80B9BB72CB92}"/>
    <cellStyle name="Comma 34 2 4 5 2" xfId="42130" xr:uid="{9BD0A059-83E1-4E82-9A2B-6B7ABB65DCB5}"/>
    <cellStyle name="Comma 34 2 4 6" xfId="51545" xr:uid="{F86C2CED-654A-465E-A582-15829D93C478}"/>
    <cellStyle name="Comma 34 2 4 7" xfId="42119" xr:uid="{2852F431-7AA4-45A9-BC54-C9E0C742BF59}"/>
    <cellStyle name="Comma 34 2 4 8" xfId="19987" xr:uid="{2F4EC4E2-8BD5-4801-8BDF-A9E8FF5782D8}"/>
    <cellStyle name="Comma 34 2 5" xfId="3491" xr:uid="{32C91BAE-9315-4C07-A5AD-37D016923F89}"/>
    <cellStyle name="Comma 34 2 5 2" xfId="5469" xr:uid="{CFDFD0DD-5E50-401B-9931-AA51682C163F}"/>
    <cellStyle name="Comma 34 2 5 2 2" xfId="20001" xr:uid="{C9BEF393-2CAC-4778-B65B-783A2FE1D884}"/>
    <cellStyle name="Comma 34 2 5 2 2 2" xfId="42133" xr:uid="{DD6FCDEA-F2F4-4E08-ABB1-443C40779BAB}"/>
    <cellStyle name="Comma 34 2 5 2 3" xfId="20002" xr:uid="{B54F6E9B-3C27-4290-91D9-F3857ADCD416}"/>
    <cellStyle name="Comma 34 2 5 2 3 2" xfId="42134" xr:uid="{8268F3F9-6613-49A3-8953-C6C5BB0C4616}"/>
    <cellStyle name="Comma 34 2 5 2 4" xfId="20003" xr:uid="{0D3FA4DB-F67D-420C-BF9E-5BD6A2058BA4}"/>
    <cellStyle name="Comma 34 2 5 2 4 2" xfId="42135" xr:uid="{EB9D3D77-4DC6-46E4-AE38-F5944954D394}"/>
    <cellStyle name="Comma 34 2 5 2 5" xfId="20004" xr:uid="{1FAF08A2-F9A8-4962-8724-083BCF0B69B8}"/>
    <cellStyle name="Comma 34 2 5 2 5 2" xfId="42136" xr:uid="{4EAB50A6-0712-4705-99B3-9E5383CBD277}"/>
    <cellStyle name="Comma 34 2 5 2 6" xfId="55556" xr:uid="{AB6894BB-460B-45E9-9DA1-47C3CB1CD9C3}"/>
    <cellStyle name="Comma 34 2 5 2 7" xfId="42132" xr:uid="{E9CB8972-2940-4673-BE98-7B3C961CD2A7}"/>
    <cellStyle name="Comma 34 2 5 2 8" xfId="20000" xr:uid="{AB9C276A-84EF-402C-BB14-FC9B589BD100}"/>
    <cellStyle name="Comma 34 2 5 3" xfId="20005" xr:uid="{69588001-53F3-4743-A933-056A27571C99}"/>
    <cellStyle name="Comma 34 2 5 3 2" xfId="42137" xr:uid="{3BB1C4D2-EE76-4CF3-B740-29D4161E5451}"/>
    <cellStyle name="Comma 34 2 5 4" xfId="20006" xr:uid="{8AF8B2A5-F6C7-47E2-B3B3-72755AD4055C}"/>
    <cellStyle name="Comma 34 2 5 4 2" xfId="42138" xr:uid="{458CF0F7-A7D8-4FEA-A465-459641D7109C}"/>
    <cellStyle name="Comma 34 2 5 5" xfId="20007" xr:uid="{88D836A5-404E-4139-84CD-184B57816B38}"/>
    <cellStyle name="Comma 34 2 5 5 2" xfId="42139" xr:uid="{BBC56646-B21F-4380-B066-3655C811609A}"/>
    <cellStyle name="Comma 34 2 5 6" xfId="20008" xr:uid="{18BEAD4C-5D3D-409F-B810-EC0D1A1B1ED1}"/>
    <cellStyle name="Comma 34 2 5 6 2" xfId="42140" xr:uid="{44CD4322-E782-4077-A930-D4A4E243D40A}"/>
    <cellStyle name="Comma 34 2 5 7" xfId="53578" xr:uid="{64834DD8-57DE-42C6-A299-A0B8F4D7F728}"/>
    <cellStyle name="Comma 34 2 5 8" xfId="42131" xr:uid="{E749C65E-FBCC-4E68-9D7C-C248B5FB3354}"/>
    <cellStyle name="Comma 34 2 5 9" xfId="19999" xr:uid="{0599E93E-EF60-44DA-8BA8-8A860DA4873B}"/>
    <cellStyle name="Comma 34 2 6" xfId="4162" xr:uid="{5854A209-CECD-428E-9BF5-C78918825532}"/>
    <cellStyle name="Comma 34 2 6 2" xfId="20010" xr:uid="{B89DD682-0AFF-4D07-80D5-11EB1BFFB8D1}"/>
    <cellStyle name="Comma 34 2 6 2 2" xfId="42142" xr:uid="{2E4AE4A3-8B11-4ADA-8646-2E9A251AD759}"/>
    <cellStyle name="Comma 34 2 6 3" xfId="20011" xr:uid="{11D769A2-A594-4EE7-8377-5D2915717D1B}"/>
    <cellStyle name="Comma 34 2 6 3 2" xfId="42143" xr:uid="{3B3ED532-297C-45AA-A598-28923A8448EE}"/>
    <cellStyle name="Comma 34 2 6 4" xfId="20012" xr:uid="{D52EC20D-FE7D-47E6-9535-4A2D0C2951A3}"/>
    <cellStyle name="Comma 34 2 6 4 2" xfId="42144" xr:uid="{8C2901FD-4D1C-4343-94E5-A39A657D711B}"/>
    <cellStyle name="Comma 34 2 6 5" xfId="20013" xr:uid="{335AC042-ADF8-4BA5-B0F7-ACBCDF32007C}"/>
    <cellStyle name="Comma 34 2 6 5 2" xfId="42145" xr:uid="{D7499A63-20D0-463F-B0C2-F6E950E288B6}"/>
    <cellStyle name="Comma 34 2 6 6" xfId="54249" xr:uid="{97D2925A-6A06-4468-936C-89C301978FB2}"/>
    <cellStyle name="Comma 34 2 6 7" xfId="42141" xr:uid="{85A59585-63B9-4AB9-9C71-205F607D55A4}"/>
    <cellStyle name="Comma 34 2 6 8" xfId="20009" xr:uid="{A56A3DDF-F6EC-4DA4-A789-3490FF854DB7}"/>
    <cellStyle name="Comma 34 2 7" xfId="1979" xr:uid="{2DF9D2B2-B0AF-4113-BC09-682536C7FA39}"/>
    <cellStyle name="Comma 34 2 7 2" xfId="20015" xr:uid="{EC1F3064-3324-4C26-B1C0-5EE328C1AE8C}"/>
    <cellStyle name="Comma 34 2 7 2 2" xfId="42147" xr:uid="{502D102C-4FD8-4E5D-9B4F-3B03FDDE955C}"/>
    <cellStyle name="Comma 34 2 7 3" xfId="20016" xr:uid="{E7AC314F-2DEC-4CEE-BC04-506DE95C55D2}"/>
    <cellStyle name="Comma 34 2 7 3 2" xfId="42148" xr:uid="{05959310-445B-498A-A1B4-1B27B21D5B43}"/>
    <cellStyle name="Comma 34 2 7 4" xfId="20017" xr:uid="{8617432A-1F9E-44D8-AD45-05BEE2F20A95}"/>
    <cellStyle name="Comma 34 2 7 4 2" xfId="42149" xr:uid="{BC82051E-8702-46D1-87AB-312183C38858}"/>
    <cellStyle name="Comma 34 2 7 5" xfId="52068" xr:uid="{53D929B3-C5C0-4CFC-94CF-43E2B4EA2364}"/>
    <cellStyle name="Comma 34 2 7 6" xfId="42146" xr:uid="{87F09E4D-9356-4889-B2DB-B907DC05448F}"/>
    <cellStyle name="Comma 34 2 7 7" xfId="20014" xr:uid="{B7016893-E1BF-40D4-9BEC-DE23F8953C59}"/>
    <cellStyle name="Comma 34 2 8" xfId="20018" xr:uid="{75EDE022-0404-4767-BA3A-74182790AD4D}"/>
    <cellStyle name="Comma 34 2 8 2" xfId="42150" xr:uid="{64AC2DA9-2F2B-4ADD-BEBC-99C30887D97E}"/>
    <cellStyle name="Comma 34 2 9" xfId="20019" xr:uid="{8E8247F4-875F-4EE7-AB52-25DD5E7DE650}"/>
    <cellStyle name="Comma 34 2 9 2" xfId="42151" xr:uid="{6053D8F8-F632-4E85-873B-2EBA7878FA25}"/>
    <cellStyle name="Comma 34 3" xfId="578" xr:uid="{E0333000-81A3-40FF-AF7F-F06F8AAC8989}"/>
    <cellStyle name="Comma 34 3 10" xfId="42152" xr:uid="{40584741-5A33-4546-B981-D723644D74D6}"/>
    <cellStyle name="Comma 34 3 11" xfId="20020" xr:uid="{F0000852-B349-4143-9DA7-A838AAF11B4D}"/>
    <cellStyle name="Comma 34 3 2" xfId="1083" xr:uid="{CFAE5E03-6B7B-44A3-8BA3-6D4441121435}"/>
    <cellStyle name="Comma 34 3 2 2" xfId="4786" xr:uid="{3700A6E5-91B5-4B88-9FF0-D8AC30DB3A12}"/>
    <cellStyle name="Comma 34 3 2 2 2" xfId="20023" xr:uid="{EA5438CF-85E4-40F6-A82A-1F6202F3664A}"/>
    <cellStyle name="Comma 34 3 2 2 2 2" xfId="42155" xr:uid="{AC3A8A2C-E43F-4EDD-856E-8F15DB446393}"/>
    <cellStyle name="Comma 34 3 2 2 3" xfId="20024" xr:uid="{FC9DB75B-0399-4B48-B9D7-DC31E2B4702B}"/>
    <cellStyle name="Comma 34 3 2 2 3 2" xfId="42156" xr:uid="{C862E066-95D8-47B7-8901-95A757C8DEF9}"/>
    <cellStyle name="Comma 34 3 2 2 4" xfId="20025" xr:uid="{9950E129-7EB4-4045-BE75-4498A3F82153}"/>
    <cellStyle name="Comma 34 3 2 2 4 2" xfId="42157" xr:uid="{67F02BD4-2FA7-40AA-AE63-14158D75BB09}"/>
    <cellStyle name="Comma 34 3 2 2 5" xfId="20026" xr:uid="{EF60F2A2-47D6-48C7-AB05-09E78B8BD9BE}"/>
    <cellStyle name="Comma 34 3 2 2 5 2" xfId="42158" xr:uid="{87CC9488-0FE5-4287-BF9E-D4C5062ACA62}"/>
    <cellStyle name="Comma 34 3 2 2 6" xfId="54873" xr:uid="{52B2F697-75C8-4643-B76E-E8C2D3D5E5FD}"/>
    <cellStyle name="Comma 34 3 2 2 7" xfId="42154" xr:uid="{BA0DAE1F-784A-40C1-AC1C-CF1FE09E22A9}"/>
    <cellStyle name="Comma 34 3 2 2 8" xfId="20022" xr:uid="{51A41D38-7AD0-42A5-81C1-BA75F3EEE89D}"/>
    <cellStyle name="Comma 34 3 2 3" xfId="3121" xr:uid="{877BE188-875C-4ABF-BCB8-58D3EA900C8D}"/>
    <cellStyle name="Comma 34 3 2 3 2" xfId="20028" xr:uid="{D18C9D54-2A3E-4FA6-9751-55EBE09C7BF9}"/>
    <cellStyle name="Comma 34 3 2 3 2 2" xfId="42160" xr:uid="{0D1B61F9-2C4C-4A62-A7ED-C7F284004825}"/>
    <cellStyle name="Comma 34 3 2 3 3" xfId="20029" xr:uid="{507780C4-4800-4652-81AD-03BAFED4E65E}"/>
    <cellStyle name="Comma 34 3 2 3 3 2" xfId="42161" xr:uid="{75D25C2E-CE4B-4F91-BECE-9074D163CDC8}"/>
    <cellStyle name="Comma 34 3 2 3 4" xfId="20030" xr:uid="{8EBB8873-F113-4A56-9FD1-CAE7A64FE8B1}"/>
    <cellStyle name="Comma 34 3 2 3 4 2" xfId="42162" xr:uid="{83F0B2B6-BCD8-430F-AA87-89D2C911190C}"/>
    <cellStyle name="Comma 34 3 2 3 5" xfId="53208" xr:uid="{D26FECF0-1489-46BB-8B19-B568B741FA9D}"/>
    <cellStyle name="Comma 34 3 2 3 6" xfId="42159" xr:uid="{1BD21C56-1D3B-4F85-BD9E-53C32EA5A6F7}"/>
    <cellStyle name="Comma 34 3 2 3 7" xfId="20027" xr:uid="{9A370B93-B220-437D-ADDD-3A9E5C0F7FEF}"/>
    <cellStyle name="Comma 34 3 2 4" xfId="20031" xr:uid="{FAEAFF8E-1358-4B3F-8B0E-E4CF64B212B9}"/>
    <cellStyle name="Comma 34 3 2 4 2" xfId="42163" xr:uid="{2D43C02E-695D-4EE3-B47F-7EC61B77F0F3}"/>
    <cellStyle name="Comma 34 3 2 5" xfId="20032" xr:uid="{85F9F250-9EF0-4B8F-AD17-9BBAABBD5644}"/>
    <cellStyle name="Comma 34 3 2 5 2" xfId="42164" xr:uid="{38CBA403-9411-4FEC-85BD-F65F029C0D38}"/>
    <cellStyle name="Comma 34 3 2 6" xfId="51175" xr:uid="{BACED97E-B595-4B3B-BD05-261C4026B697}"/>
    <cellStyle name="Comma 34 3 2 7" xfId="42153" xr:uid="{6A65493B-6E4E-4307-A7A2-DF237DBA20E9}"/>
    <cellStyle name="Comma 34 3 2 8" xfId="20021" xr:uid="{BF9BC301-D351-4FDC-8955-6C4EDC8AB916}"/>
    <cellStyle name="Comma 34 3 3" xfId="1577" xr:uid="{967B5F79-DD31-498B-8473-E1F2AE26C51C}"/>
    <cellStyle name="Comma 34 3 3 2" xfId="5193" xr:uid="{BD157994-A761-46BE-A12A-5DFF5E83BE81}"/>
    <cellStyle name="Comma 34 3 3 2 2" xfId="20035" xr:uid="{C8A64733-4F53-4CF0-8C2A-4249E435C2E1}"/>
    <cellStyle name="Comma 34 3 3 2 2 2" xfId="42167" xr:uid="{9104D338-822D-4464-B52E-74AFC3AC5F2F}"/>
    <cellStyle name="Comma 34 3 3 2 3" xfId="20036" xr:uid="{44E58681-CA09-4B72-BC14-8A1EEE2BA4E7}"/>
    <cellStyle name="Comma 34 3 3 2 3 2" xfId="42168" xr:uid="{75CD9C54-A998-4547-8B7A-F8308D256F2B}"/>
    <cellStyle name="Comma 34 3 3 2 4" xfId="20037" xr:uid="{6865D2BF-33F3-42CA-BFC4-AF573AD1BFF4}"/>
    <cellStyle name="Comma 34 3 3 2 4 2" xfId="42169" xr:uid="{04ACA9E1-50C4-4B07-9993-1CCC89CD10B0}"/>
    <cellStyle name="Comma 34 3 3 2 5" xfId="20038" xr:uid="{09D929CA-6F05-455C-9337-913DA165752D}"/>
    <cellStyle name="Comma 34 3 3 2 5 2" xfId="42170" xr:uid="{D11C280A-B44C-4BF9-AAFC-5FEB5CB9A3FF}"/>
    <cellStyle name="Comma 34 3 3 2 6" xfId="55280" xr:uid="{3BBF3ABA-83CE-40D3-A5AE-45FE2B377400}"/>
    <cellStyle name="Comma 34 3 3 2 7" xfId="42166" xr:uid="{8DD1E0F7-2457-4B78-9307-D0F8A02BC2E7}"/>
    <cellStyle name="Comma 34 3 3 2 8" xfId="20034" xr:uid="{E75BD8C8-517A-4E9D-B7DB-936683A8A2D8}"/>
    <cellStyle name="Comma 34 3 3 3" xfId="2624" xr:uid="{6EB56CD3-FD5C-4DF4-80E4-74B44FC11171}"/>
    <cellStyle name="Comma 34 3 3 3 2" xfId="20040" xr:uid="{99BA8D5F-1201-4B72-AA8E-7B4010B69474}"/>
    <cellStyle name="Comma 34 3 3 3 2 2" xfId="42172" xr:uid="{AE4985C8-E26E-435A-A696-9F81BCB7300A}"/>
    <cellStyle name="Comma 34 3 3 3 3" xfId="20041" xr:uid="{332F24F5-A486-4825-87B3-B46D385449F3}"/>
    <cellStyle name="Comma 34 3 3 3 3 2" xfId="42173" xr:uid="{C1FFA3E8-DFF9-4DED-8D89-CF296A91BA9E}"/>
    <cellStyle name="Comma 34 3 3 3 4" xfId="20042" xr:uid="{E5657AAD-A986-4950-B3A0-A98A50088022}"/>
    <cellStyle name="Comma 34 3 3 3 4 2" xfId="42174" xr:uid="{350B5AD0-6C8C-4955-BFE9-4535C7DB5F4B}"/>
    <cellStyle name="Comma 34 3 3 3 5" xfId="52712" xr:uid="{406E1D8D-1866-4628-8DF1-6CC5A9704F31}"/>
    <cellStyle name="Comma 34 3 3 3 6" xfId="42171" xr:uid="{46C55E98-7230-42A7-A096-09DC0F8642CB}"/>
    <cellStyle name="Comma 34 3 3 3 7" xfId="20039" xr:uid="{8729721B-CD74-43AB-8754-97352F350610}"/>
    <cellStyle name="Comma 34 3 3 4" xfId="20043" xr:uid="{EE9932EE-D3CC-45E4-A095-12869B46FF46}"/>
    <cellStyle name="Comma 34 3 3 4 2" xfId="42175" xr:uid="{FFE90303-55CE-4CD0-8BB4-F7F8DD57BE50}"/>
    <cellStyle name="Comma 34 3 3 5" xfId="20044" xr:uid="{B713241D-7013-4CC1-906E-2DFEF10E665D}"/>
    <cellStyle name="Comma 34 3 3 5 2" xfId="42176" xr:uid="{3A344FE7-783F-4DB4-86FC-F466891EEDFB}"/>
    <cellStyle name="Comma 34 3 3 6" xfId="51669" xr:uid="{CD01A674-CFA4-473C-A6F8-E0A22D8D461D}"/>
    <cellStyle name="Comma 34 3 3 7" xfId="42165" xr:uid="{17F98671-C3D9-44A7-9D88-8021143C50D1}"/>
    <cellStyle name="Comma 34 3 3 8" xfId="20033" xr:uid="{BBEC381E-2601-4D41-9578-66B80E016B9F}"/>
    <cellStyle name="Comma 34 3 4" xfId="3616" xr:uid="{EB311875-39A8-4120-9FED-9595A7713F61}"/>
    <cellStyle name="Comma 34 3 4 2" xfId="5561" xr:uid="{2A66EB1F-51E3-4D0E-83EB-EA43D830DF9E}"/>
    <cellStyle name="Comma 34 3 4 2 2" xfId="20047" xr:uid="{B42D42FF-4E9B-4A31-8D15-4D6D76B752C2}"/>
    <cellStyle name="Comma 34 3 4 2 2 2" xfId="42179" xr:uid="{D6E1A635-A908-4B9F-BA5A-2092E3A76C5F}"/>
    <cellStyle name="Comma 34 3 4 2 3" xfId="20048" xr:uid="{898B5FFE-E733-4880-86B3-371762F71F3C}"/>
    <cellStyle name="Comma 34 3 4 2 3 2" xfId="42180" xr:uid="{CB982F42-7E48-49BF-8D2F-60718752293D}"/>
    <cellStyle name="Comma 34 3 4 2 4" xfId="20049" xr:uid="{13452E76-6F32-4437-B046-2AA35BDB85D3}"/>
    <cellStyle name="Comma 34 3 4 2 4 2" xfId="42181" xr:uid="{A7266EFE-FBC2-4377-BC29-3FD0018BD594}"/>
    <cellStyle name="Comma 34 3 4 2 5" xfId="20050" xr:uid="{FB661696-DBD2-46F8-AAD5-97B85EA32F7D}"/>
    <cellStyle name="Comma 34 3 4 2 5 2" xfId="42182" xr:uid="{5BB0A0E3-73CC-4026-A2F2-090F5EF461AA}"/>
    <cellStyle name="Comma 34 3 4 2 6" xfId="55648" xr:uid="{2C0109C2-43A5-4235-BD6E-1F193405C8C6}"/>
    <cellStyle name="Comma 34 3 4 2 7" xfId="42178" xr:uid="{789231E8-D2ED-4F9D-AF5E-5B674502832F}"/>
    <cellStyle name="Comma 34 3 4 2 8" xfId="20046" xr:uid="{013ADBBA-BBBC-4837-80E6-59DD4D2E1439}"/>
    <cellStyle name="Comma 34 3 4 3" xfId="20051" xr:uid="{B64E320E-64F8-4B50-9A82-B8EA30D4DE6A}"/>
    <cellStyle name="Comma 34 3 4 3 2" xfId="42183" xr:uid="{1938F61D-1A9E-4EB2-BAC4-C74DAFD8EEB2}"/>
    <cellStyle name="Comma 34 3 4 4" xfId="20052" xr:uid="{4DFD3218-0315-4FA3-BE69-45FB8DD9A629}"/>
    <cellStyle name="Comma 34 3 4 4 2" xfId="42184" xr:uid="{DF73E341-A097-4712-BEEE-0BB78B000520}"/>
    <cellStyle name="Comma 34 3 4 5" xfId="20053" xr:uid="{E5FED943-7DE4-41F1-A780-D3C800E71E15}"/>
    <cellStyle name="Comma 34 3 4 5 2" xfId="42185" xr:uid="{649ED49E-89FA-474A-AEFF-A20EF4625000}"/>
    <cellStyle name="Comma 34 3 4 6" xfId="20054" xr:uid="{45965DB6-C20F-4A17-B2C5-71CB4EB5DF48}"/>
    <cellStyle name="Comma 34 3 4 6 2" xfId="42186" xr:uid="{4CAE0BC3-BA8D-4FE8-8BAA-60A1368221A7}"/>
    <cellStyle name="Comma 34 3 4 7" xfId="53703" xr:uid="{BD563BDA-4BEC-4730-AB5C-F1025F0CDE13}"/>
    <cellStyle name="Comma 34 3 4 8" xfId="42177" xr:uid="{97B44981-AC46-4603-9DDA-4858D88F48D7}"/>
    <cellStyle name="Comma 34 3 4 9" xfId="20045" xr:uid="{E49D1C71-C02D-4F9E-9821-D8624DE6A0B2}"/>
    <cellStyle name="Comma 34 3 5" xfId="4289" xr:uid="{22F9C4DB-D66B-4B9B-B96B-C1F7805C65C0}"/>
    <cellStyle name="Comma 34 3 5 2" xfId="20056" xr:uid="{74C59F24-2278-4D00-B4C8-D85230357073}"/>
    <cellStyle name="Comma 34 3 5 2 2" xfId="42188" xr:uid="{56581B4A-33D3-4851-B444-8318F3CB9D27}"/>
    <cellStyle name="Comma 34 3 5 3" xfId="20057" xr:uid="{2474ECB6-EBCA-4044-B39A-56A2147EFE05}"/>
    <cellStyle name="Comma 34 3 5 3 2" xfId="42189" xr:uid="{74297BCD-E7DB-449B-BED4-AB6488961981}"/>
    <cellStyle name="Comma 34 3 5 4" xfId="20058" xr:uid="{53D7E44F-04EA-48F5-A6A3-660EB4A18FA1}"/>
    <cellStyle name="Comma 34 3 5 4 2" xfId="42190" xr:uid="{CC03EF85-567D-44D0-8BF4-439C6B1D1D48}"/>
    <cellStyle name="Comma 34 3 5 5" xfId="20059" xr:uid="{44F72F9A-E546-41E5-AC77-B0E435A3402E}"/>
    <cellStyle name="Comma 34 3 5 5 2" xfId="42191" xr:uid="{BFA4DD03-7FC7-4D6A-9E64-4BA7F5F3E9E2}"/>
    <cellStyle name="Comma 34 3 5 6" xfId="54376" xr:uid="{4D97947C-6542-4685-974C-96F9E5EF4243}"/>
    <cellStyle name="Comma 34 3 5 7" xfId="42187" xr:uid="{31021ED9-152F-44A6-85F5-A690F9AE9045}"/>
    <cellStyle name="Comma 34 3 5 8" xfId="20055" xr:uid="{53194A74-6039-41C2-A058-0392075E9F9D}"/>
    <cellStyle name="Comma 34 3 6" xfId="2103" xr:uid="{9EFEADC1-C14E-4CC0-9BC1-4176F8ECC00C}"/>
    <cellStyle name="Comma 34 3 6 2" xfId="20061" xr:uid="{3D0C8A56-3568-4A88-A2F4-CCD64279C807}"/>
    <cellStyle name="Comma 34 3 6 2 2" xfId="42193" xr:uid="{CA87749D-4B04-4BD7-960B-4F77E0313563}"/>
    <cellStyle name="Comma 34 3 6 3" xfId="20062" xr:uid="{B25174AC-526F-4496-BE42-7660FC69BEC2}"/>
    <cellStyle name="Comma 34 3 6 3 2" xfId="42194" xr:uid="{F1512440-34A6-492C-BBB7-54DD8B92FCC7}"/>
    <cellStyle name="Comma 34 3 6 4" xfId="20063" xr:uid="{8F10DDAF-C3D1-422F-B186-DF56DE7D74D6}"/>
    <cellStyle name="Comma 34 3 6 4 2" xfId="42195" xr:uid="{6E1716B2-0DE9-443A-9A97-D99CB509AA56}"/>
    <cellStyle name="Comma 34 3 6 5" xfId="52192" xr:uid="{3BC17663-3712-4249-AE65-A08BC73B039D}"/>
    <cellStyle name="Comma 34 3 6 6" xfId="42192" xr:uid="{23821AEA-D2A7-461B-AC01-CE98A8697A44}"/>
    <cellStyle name="Comma 34 3 6 7" xfId="20060" xr:uid="{D439C87C-5BCA-433F-AFDA-DE036D16F364}"/>
    <cellStyle name="Comma 34 3 7" xfId="20064" xr:uid="{0DA63769-FF18-470E-B444-CCA6E0A5F68A}"/>
    <cellStyle name="Comma 34 3 7 2" xfId="42196" xr:uid="{6965ADE4-6491-4FD5-A8C2-8946A275D080}"/>
    <cellStyle name="Comma 34 3 8" xfId="20065" xr:uid="{44647C01-2788-4AFB-B319-31EAE95DC2C1}"/>
    <cellStyle name="Comma 34 3 8 2" xfId="42197" xr:uid="{DC9CE359-B478-4A46-BC05-ED6717193DB9}"/>
    <cellStyle name="Comma 34 3 9" xfId="50672" xr:uid="{F9138CCE-7D23-46C7-8BFD-78E42C1D6731}"/>
    <cellStyle name="Comma 34 4" xfId="835" xr:uid="{D35CF1DF-31FF-4086-9EF4-BF5CC41793AE}"/>
    <cellStyle name="Comma 34 4 2" xfId="4538" xr:uid="{4EB8E981-5D9C-4E13-A6AA-AAE7DB674281}"/>
    <cellStyle name="Comma 34 4 2 2" xfId="20068" xr:uid="{6CDA006C-6F29-4E54-9783-5CC59422F2E8}"/>
    <cellStyle name="Comma 34 4 2 2 2" xfId="42200" xr:uid="{D7C3A801-90C1-4091-AE6A-5AF6A9B44206}"/>
    <cellStyle name="Comma 34 4 2 3" xfId="20069" xr:uid="{4B9EC9E6-07E1-499D-8F9B-07D2A0D6E8AE}"/>
    <cellStyle name="Comma 34 4 2 3 2" xfId="42201" xr:uid="{B2EBE495-1CD7-4764-92D6-8FA2511EA81B}"/>
    <cellStyle name="Comma 34 4 2 4" xfId="20070" xr:uid="{36087B34-5753-403E-AF8C-FCA3E0C79B96}"/>
    <cellStyle name="Comma 34 4 2 4 2" xfId="42202" xr:uid="{02C15AD1-3EC1-4507-B02F-E6A89537CB1D}"/>
    <cellStyle name="Comma 34 4 2 5" xfId="20071" xr:uid="{B5B07808-1665-4058-A774-0EE4F9598F22}"/>
    <cellStyle name="Comma 34 4 2 5 2" xfId="42203" xr:uid="{17C7FFE3-956A-4D50-B9B6-2AFA0DF248EB}"/>
    <cellStyle name="Comma 34 4 2 6" xfId="54625" xr:uid="{E5E4F0D2-CAA4-4867-8709-F8A421626016}"/>
    <cellStyle name="Comma 34 4 2 7" xfId="42199" xr:uid="{733F7A76-38EE-4409-B626-83428981D28A}"/>
    <cellStyle name="Comma 34 4 2 8" xfId="20067" xr:uid="{B4C67338-763F-47CC-A2D7-28D35690252E}"/>
    <cellStyle name="Comma 34 4 3" xfId="2873" xr:uid="{EA18A634-772C-4699-94ED-AE493A231E58}"/>
    <cellStyle name="Comma 34 4 3 2" xfId="20073" xr:uid="{5A74F94D-DAD7-41F5-AB91-940970748CA9}"/>
    <cellStyle name="Comma 34 4 3 2 2" xfId="42205" xr:uid="{1EF964A4-1418-42FD-9E17-5BFD57EE02D3}"/>
    <cellStyle name="Comma 34 4 3 3" xfId="20074" xr:uid="{82813E55-388E-4A01-98BD-A6C13B4AABCB}"/>
    <cellStyle name="Comma 34 4 3 3 2" xfId="42206" xr:uid="{7A055078-D4BE-4336-81FC-92E9ADE697C6}"/>
    <cellStyle name="Comma 34 4 3 4" xfId="20075" xr:uid="{29D3AB8A-AE54-41FA-9639-49333EEDA5E9}"/>
    <cellStyle name="Comma 34 4 3 4 2" xfId="42207" xr:uid="{B02EEE01-7D40-4C50-9BCA-219484422C4B}"/>
    <cellStyle name="Comma 34 4 3 5" xfId="52960" xr:uid="{33F8F3CC-5079-408D-B435-F45DDBD91CA3}"/>
    <cellStyle name="Comma 34 4 3 6" xfId="42204" xr:uid="{633E476A-A453-41AE-B888-F20AFD6DDAC1}"/>
    <cellStyle name="Comma 34 4 3 7" xfId="20072" xr:uid="{3AA24F6F-EE76-410B-B8AF-7D9655903466}"/>
    <cellStyle name="Comma 34 4 4" xfId="20076" xr:uid="{038FC685-FE4A-40B4-B644-C748229AC7D6}"/>
    <cellStyle name="Comma 34 4 4 2" xfId="42208" xr:uid="{AA0CF062-B3E4-4172-B70B-482D8AECA633}"/>
    <cellStyle name="Comma 34 4 5" xfId="20077" xr:uid="{A24F2407-57D5-4D02-AC1A-F04DD0D682DD}"/>
    <cellStyle name="Comma 34 4 5 2" xfId="42209" xr:uid="{464C7D5F-946E-4DAB-B200-2D9539F2BDDC}"/>
    <cellStyle name="Comma 34 4 6" xfId="50927" xr:uid="{C336EDDE-DFC6-4048-9033-F7973805115C}"/>
    <cellStyle name="Comma 34 4 7" xfId="42198" xr:uid="{C989112E-F2B3-40A1-8FD2-FED060EA327B}"/>
    <cellStyle name="Comma 34 4 8" xfId="20066" xr:uid="{D945E39A-2742-4498-883C-8A6A57A9EC1D}"/>
    <cellStyle name="Comma 34 5" xfId="1330" xr:uid="{F7F71C04-BBA2-4C5E-964E-AD4B60FA1C3D}"/>
    <cellStyle name="Comma 34 5 2" xfId="5010" xr:uid="{71A5FBA8-E31E-4597-ADB1-62B28E7F5F11}"/>
    <cellStyle name="Comma 34 5 2 2" xfId="20080" xr:uid="{64F7391C-D48D-4952-8AD6-21AA749B6987}"/>
    <cellStyle name="Comma 34 5 2 2 2" xfId="42212" xr:uid="{6123E1A2-691F-4956-969C-0AD0CEC9D56C}"/>
    <cellStyle name="Comma 34 5 2 3" xfId="20081" xr:uid="{1FEE0110-FF34-41F7-A700-4F096BBD0015}"/>
    <cellStyle name="Comma 34 5 2 3 2" xfId="42213" xr:uid="{8D3BFA26-D5BC-4874-A79C-0F4C7D325A92}"/>
    <cellStyle name="Comma 34 5 2 4" xfId="20082" xr:uid="{64B4C38E-FFDA-4FBE-A283-55123D9A88C0}"/>
    <cellStyle name="Comma 34 5 2 4 2" xfId="42214" xr:uid="{D240B662-06D6-44F4-A477-ED987E86BDF2}"/>
    <cellStyle name="Comma 34 5 2 5" xfId="20083" xr:uid="{122759C6-31EA-4848-9B35-5CF50F4FAFFE}"/>
    <cellStyle name="Comma 34 5 2 5 2" xfId="42215" xr:uid="{654D6A37-EC9F-41DE-B80B-69DFD5AA0F72}"/>
    <cellStyle name="Comma 34 5 2 6" xfId="55097" xr:uid="{F16C99AC-119F-43C7-A3B7-B03C84919C1A}"/>
    <cellStyle name="Comma 34 5 2 7" xfId="42211" xr:uid="{C083691A-9296-4BB2-8916-022BC58D2BA7}"/>
    <cellStyle name="Comma 34 5 2 8" xfId="20079" xr:uid="{66DFCA33-F263-4D48-A0A5-2DE7B9EA0C55}"/>
    <cellStyle name="Comma 34 5 3" xfId="2375" xr:uid="{C8BE849A-45DE-4AE5-9149-B9885CBEFE8E}"/>
    <cellStyle name="Comma 34 5 3 2" xfId="20085" xr:uid="{2DBF5E1D-6043-4786-8267-AB4B5F4C5C0A}"/>
    <cellStyle name="Comma 34 5 3 2 2" xfId="42217" xr:uid="{12E186E2-BE2E-4F0B-81AA-C3354C7148B9}"/>
    <cellStyle name="Comma 34 5 3 3" xfId="20086" xr:uid="{977E17C6-30E4-4AAA-82B5-B4F8DF1023D0}"/>
    <cellStyle name="Comma 34 5 3 3 2" xfId="42218" xr:uid="{87A04C40-E431-45B3-8113-01B49DAD8DB3}"/>
    <cellStyle name="Comma 34 5 3 4" xfId="20087" xr:uid="{CE981168-3C87-4FEB-8D4C-702A052565DE}"/>
    <cellStyle name="Comma 34 5 3 4 2" xfId="42219" xr:uid="{3EA18220-3122-4E81-B203-9F22D400160A}"/>
    <cellStyle name="Comma 34 5 3 5" xfId="52463" xr:uid="{1381D8DB-89BE-4268-93F8-F2431BD86F39}"/>
    <cellStyle name="Comma 34 5 3 6" xfId="42216" xr:uid="{C7FB58A1-6819-48B6-8E9E-916F0B3680C2}"/>
    <cellStyle name="Comma 34 5 3 7" xfId="20084" xr:uid="{11FE1A9C-AFE2-4E3D-B636-CB3C6341EDEE}"/>
    <cellStyle name="Comma 34 5 4" xfId="20088" xr:uid="{1AF4875F-7267-4680-BFB4-F1A00615DFF5}"/>
    <cellStyle name="Comma 34 5 4 2" xfId="42220" xr:uid="{AC124807-D900-4DCA-90DC-948E0FB5AB35}"/>
    <cellStyle name="Comma 34 5 5" xfId="20089" xr:uid="{25C0A1B8-EC81-4652-82F2-D29A4D676568}"/>
    <cellStyle name="Comma 34 5 5 2" xfId="42221" xr:uid="{84312842-FA9B-4A53-A57F-A0F75673A2DA}"/>
    <cellStyle name="Comma 34 5 6" xfId="51422" xr:uid="{47B08F8A-7736-48B2-A073-5814AA854788}"/>
    <cellStyle name="Comma 34 5 7" xfId="42210" xr:uid="{BB80AEF7-D576-4AB3-921B-872451257122}"/>
    <cellStyle name="Comma 34 5 8" xfId="20078" xr:uid="{4FAB334A-C0B0-4760-9F04-4D5E4D3FA76E}"/>
    <cellStyle name="Comma 34 6" xfId="3367" xr:uid="{E5496287-928D-4A1D-91CB-11BBEEE5F2C5}"/>
    <cellStyle name="Comma 34 6 2" xfId="5377" xr:uid="{67A72F2B-27EA-4CBD-9287-14D180D8F910}"/>
    <cellStyle name="Comma 34 6 2 2" xfId="20092" xr:uid="{6722DEA8-BEB5-4A88-A9FC-42524A3A5710}"/>
    <cellStyle name="Comma 34 6 2 2 2" xfId="42224" xr:uid="{1D20CD2C-F6E0-4802-9FD7-30123A1521EB}"/>
    <cellStyle name="Comma 34 6 2 3" xfId="20093" xr:uid="{3BEF6EB3-8E8C-470A-8830-088BBCE4090B}"/>
    <cellStyle name="Comma 34 6 2 3 2" xfId="42225" xr:uid="{A815A92C-E034-4F9F-ABDA-1187D0F8FC34}"/>
    <cellStyle name="Comma 34 6 2 4" xfId="20094" xr:uid="{12BA1408-FF63-48A3-9B32-C11A380DF1E7}"/>
    <cellStyle name="Comma 34 6 2 4 2" xfId="42226" xr:uid="{02BFFFFC-DD7F-4178-AB9F-A6876D61987E}"/>
    <cellStyle name="Comma 34 6 2 5" xfId="20095" xr:uid="{0D500921-2F0C-4F3C-B778-37AFEA62331B}"/>
    <cellStyle name="Comma 34 6 2 5 2" xfId="42227" xr:uid="{FF924E4D-CD38-4E80-AFE9-63073A78462D}"/>
    <cellStyle name="Comma 34 6 2 6" xfId="55464" xr:uid="{094C750A-70BD-4D53-B799-A0C370A84FF7}"/>
    <cellStyle name="Comma 34 6 2 7" xfId="42223" xr:uid="{9013A719-19A6-4F1C-A420-B214F99920E3}"/>
    <cellStyle name="Comma 34 6 2 8" xfId="20091" xr:uid="{0616B371-7CBB-47FB-B39A-CEFE339EE7D1}"/>
    <cellStyle name="Comma 34 6 3" xfId="20096" xr:uid="{37211052-EACD-4B32-B66D-EB669A0AFA42}"/>
    <cellStyle name="Comma 34 6 3 2" xfId="42228" xr:uid="{63BC31BA-A7E0-427A-B6C7-00CFB2C2CCB7}"/>
    <cellStyle name="Comma 34 6 4" xfId="20097" xr:uid="{8A66EAF2-CFC4-4670-BB67-174D781EE0FE}"/>
    <cellStyle name="Comma 34 6 4 2" xfId="42229" xr:uid="{AC5E5875-6795-4203-A76C-4B9069CF0641}"/>
    <cellStyle name="Comma 34 6 5" xfId="20098" xr:uid="{C8D1FF16-BB34-425A-9EDC-79F4B371712A}"/>
    <cellStyle name="Comma 34 6 5 2" xfId="42230" xr:uid="{D64D87F0-E2DD-4CE0-A1A4-AF32F47452B6}"/>
    <cellStyle name="Comma 34 6 6" xfId="20099" xr:uid="{A73DF6C2-E78A-46C2-8382-07DA99FD6158}"/>
    <cellStyle name="Comma 34 6 6 2" xfId="42231" xr:uid="{CC852446-793A-43E8-8788-1A237F558E90}"/>
    <cellStyle name="Comma 34 6 7" xfId="53454" xr:uid="{88E1207C-11CA-47DE-A376-15E49ED9A04D}"/>
    <cellStyle name="Comma 34 6 8" xfId="42222" xr:uid="{946BE364-426C-405D-866F-357AC0CDAF56}"/>
    <cellStyle name="Comma 34 6 9" xfId="20090" xr:uid="{DC09A487-EB2A-4702-8104-A50136AF69C3}"/>
    <cellStyle name="Comma 34 7" xfId="3978" xr:uid="{A84C0D6A-C950-4330-B381-35014EB3F67E}"/>
    <cellStyle name="Comma 34 7 2" xfId="20101" xr:uid="{20C6CC4E-AC21-4269-B3DD-D5BDFD1D0333}"/>
    <cellStyle name="Comma 34 7 2 2" xfId="42233" xr:uid="{A4B00F75-8995-4D28-ABCE-5F197D10C62E}"/>
    <cellStyle name="Comma 34 7 3" xfId="20102" xr:uid="{27CD9118-7D0C-493A-9BEB-0CD0D1CBB75C}"/>
    <cellStyle name="Comma 34 7 3 2" xfId="42234" xr:uid="{A2CA15A8-3D9F-41A4-BB3B-75AAEE3345C0}"/>
    <cellStyle name="Comma 34 7 4" xfId="20103" xr:uid="{397F3A32-1CBA-4B08-8ADE-AF3A092BC6ED}"/>
    <cellStyle name="Comma 34 7 4 2" xfId="42235" xr:uid="{E3538CEA-54B8-45C7-9C03-49F85F56A426}"/>
    <cellStyle name="Comma 34 7 5" xfId="20104" xr:uid="{4C0CEE38-2C8C-45AA-9359-BEFCE1FC41BF}"/>
    <cellStyle name="Comma 34 7 5 2" xfId="42236" xr:uid="{50DE40E6-88C5-4180-8CB8-ABC1AABF2C1C}"/>
    <cellStyle name="Comma 34 7 6" xfId="54065" xr:uid="{115E75DE-C5A2-4F46-9114-CC51D0B5BCE0}"/>
    <cellStyle name="Comma 34 7 7" xfId="42232" xr:uid="{EDEBE9D6-250C-4004-B70C-1BC86F208586}"/>
    <cellStyle name="Comma 34 7 8" xfId="20100" xr:uid="{AD18114C-5AF4-4AA8-8D00-945CD91E8D1E}"/>
    <cellStyle name="Comma 34 8" xfId="1855" xr:uid="{09557057-606F-4979-902E-7B68F0F38821}"/>
    <cellStyle name="Comma 34 8 2" xfId="20106" xr:uid="{06CF03A8-667C-4FD0-AE0A-7A53B4D53D03}"/>
    <cellStyle name="Comma 34 8 2 2" xfId="42238" xr:uid="{975A3BEF-F5EE-4DB9-A3D4-2A21F349B9AA}"/>
    <cellStyle name="Comma 34 8 3" xfId="20107" xr:uid="{8B983502-3FA3-4DB5-BA28-BEA8E162667C}"/>
    <cellStyle name="Comma 34 8 3 2" xfId="42239" xr:uid="{24CADF99-97F2-4397-9FB2-C0216E8DFF06}"/>
    <cellStyle name="Comma 34 8 4" xfId="20108" xr:uid="{46FC2952-7B7B-4061-BF8A-B5AA8904FC5D}"/>
    <cellStyle name="Comma 34 8 4 2" xfId="42240" xr:uid="{05E2E18B-3AE0-4971-8B48-FE4E03E286C8}"/>
    <cellStyle name="Comma 34 8 5" xfId="51944" xr:uid="{CAD3CD37-79A6-4BE7-B753-55D44BDAEBC2}"/>
    <cellStyle name="Comma 34 8 6" xfId="42237" xr:uid="{D4D5A1EA-A64A-4664-B516-DEA8C637C7CD}"/>
    <cellStyle name="Comma 34 8 7" xfId="20105" xr:uid="{847EF94C-5D9C-462C-85E1-E6EC7481A3FD}"/>
    <cellStyle name="Comma 34 9" xfId="20109" xr:uid="{21E842F2-42ED-4F15-A0E7-A25F4DCE0CAD}"/>
    <cellStyle name="Comma 34 9 2" xfId="42241" xr:uid="{D3F51FBB-AB17-4F51-8FDA-90F57E2DC59D}"/>
    <cellStyle name="Comma 35" xfId="55" xr:uid="{D837FF47-AE0D-44EE-A7DA-B193823E6640}"/>
    <cellStyle name="Comma 35 10" xfId="20110" xr:uid="{CB8186E1-342E-4417-AD70-C576FC3539F7}"/>
    <cellStyle name="Comma 35 10 2" xfId="42243" xr:uid="{F54200A3-6C26-41D3-B98A-7F2BD0D47224}"/>
    <cellStyle name="Comma 35 11" xfId="50154" xr:uid="{08569100-4E72-4E5C-9B77-A0811A1443A6}"/>
    <cellStyle name="Comma 35 12" xfId="42242" xr:uid="{DC0911B8-C194-4AB5-98D1-DE7D4CDBB009}"/>
    <cellStyle name="Comma 35 2" xfId="580" xr:uid="{F3327CDC-008A-4DCD-9BBC-3C6DDE7B7F5E}"/>
    <cellStyle name="Comma 35 2 10" xfId="42244" xr:uid="{F4B83BAD-FDC4-4D47-8619-62B9EB7F9D3C}"/>
    <cellStyle name="Comma 35 2 2" xfId="1085" xr:uid="{77419C06-6D8C-4FCD-8F84-8803F56A6BE1}"/>
    <cellStyle name="Comma 35 2 2 2" xfId="4788" xr:uid="{E042ACC5-1E6D-4210-AE5E-5C71CA9A2166}"/>
    <cellStyle name="Comma 35 2 2 2 2" xfId="20111" xr:uid="{8F33C06F-B2BC-41DA-AEF1-FCA6B0908265}"/>
    <cellStyle name="Comma 35 2 2 2 2 2" xfId="42247" xr:uid="{E90B2708-D4CF-4657-9C36-EE6D3202A0A0}"/>
    <cellStyle name="Comma 35 2 2 2 3" xfId="20112" xr:uid="{A4160B41-ABDA-41B6-B118-91F2C117BE56}"/>
    <cellStyle name="Comma 35 2 2 2 3 2" xfId="42248" xr:uid="{2815A467-D7E2-4A98-9CF4-6B768CFECD89}"/>
    <cellStyle name="Comma 35 2 2 2 4" xfId="20113" xr:uid="{61336163-DA28-4C96-BB3A-296C89CE215A}"/>
    <cellStyle name="Comma 35 2 2 2 4 2" xfId="42249" xr:uid="{DC09B56F-1CD9-4F43-B2E4-2A13B77CB40D}"/>
    <cellStyle name="Comma 35 2 2 2 5" xfId="54875" xr:uid="{95B55D2C-7B98-4B31-BAAF-A34D481549B7}"/>
    <cellStyle name="Comma 35 2 2 2 6" xfId="42246" xr:uid="{25CDB5FC-8E7B-4FE1-A8AF-DCA47C30F8A4}"/>
    <cellStyle name="Comma 35 2 2 3" xfId="3123" xr:uid="{C8FF1F48-EDE6-44AC-8093-F954897E8721}"/>
    <cellStyle name="Comma 35 2 2 3 2" xfId="20115" xr:uid="{0BCC8D4A-9EC9-4B66-B46C-397E5697DD31}"/>
    <cellStyle name="Comma 35 2 2 3 2 2" xfId="42251" xr:uid="{2AABC84A-A954-483F-A1AE-12FA67E079D7}"/>
    <cellStyle name="Comma 35 2 2 3 3" xfId="20116" xr:uid="{A84424AA-8AE1-406B-A00A-CECFADCB0A94}"/>
    <cellStyle name="Comma 35 2 2 3 3 2" xfId="42252" xr:uid="{1D930A0D-4B79-436B-B878-5138CBBEC671}"/>
    <cellStyle name="Comma 35 2 2 3 4" xfId="20117" xr:uid="{ED37F4C9-AFB9-4903-8C1B-E81580158E91}"/>
    <cellStyle name="Comma 35 2 2 3 4 2" xfId="42253" xr:uid="{80464E32-15CD-4270-9186-C45219708BCF}"/>
    <cellStyle name="Comma 35 2 2 3 5" xfId="53210" xr:uid="{66EC77DA-18B0-4D43-8F67-ED4A92AC7409}"/>
    <cellStyle name="Comma 35 2 2 3 6" xfId="42250" xr:uid="{3048FE84-EA2C-49BB-8587-5949FCB756DA}"/>
    <cellStyle name="Comma 35 2 2 3 7" xfId="20114" xr:uid="{922F9ECA-6F19-453B-A6D4-F6BDBB8BDFD6}"/>
    <cellStyle name="Comma 35 2 2 4" xfId="20118" xr:uid="{8D76E8B2-72FF-4D96-978D-358F3FC00FA8}"/>
    <cellStyle name="Comma 35 2 2 4 2" xfId="42254" xr:uid="{68716B6B-599F-4257-B4FC-0466230BA4E7}"/>
    <cellStyle name="Comma 35 2 2 5" xfId="20119" xr:uid="{0B7E6858-E1A7-4E39-B2AB-FC6B7A03880C}"/>
    <cellStyle name="Comma 35 2 2 5 2" xfId="42255" xr:uid="{192287C0-4FC4-48EF-913F-B93843CB0A2F}"/>
    <cellStyle name="Comma 35 2 2 6" xfId="51177" xr:uid="{880FC7EE-5968-48B3-AB8C-B4BD8DE71234}"/>
    <cellStyle name="Comma 35 2 2 7" xfId="42245" xr:uid="{4C340440-27A6-4C8C-85A3-36C41621BA2E}"/>
    <cellStyle name="Comma 35 2 3" xfId="1579" xr:uid="{8B05FD8C-E75F-498A-86DF-EA544E073672}"/>
    <cellStyle name="Comma 35 2 3 2" xfId="2626" xr:uid="{5786729C-B92B-42C4-A151-5726A2720B1D}"/>
    <cellStyle name="Comma 35 2 3 2 2" xfId="20121" xr:uid="{A213ADD5-68C6-4994-8197-C497A9743681}"/>
    <cellStyle name="Comma 35 2 3 2 2 2" xfId="42258" xr:uid="{57D81058-5B1A-4EDF-AAE6-292148B8AA30}"/>
    <cellStyle name="Comma 35 2 3 2 3" xfId="20122" xr:uid="{3D8EAC3A-450D-4A85-A420-82B5D579DF92}"/>
    <cellStyle name="Comma 35 2 3 2 3 2" xfId="42259" xr:uid="{53C71543-E018-40ED-BE60-ADCA272EDE46}"/>
    <cellStyle name="Comma 35 2 3 2 4" xfId="20123" xr:uid="{3BE2C937-42D0-493D-B308-8B1CC6F3DE0B}"/>
    <cellStyle name="Comma 35 2 3 2 4 2" xfId="42260" xr:uid="{122E1A06-F914-463F-AAC3-DFEC9104FD8C}"/>
    <cellStyle name="Comma 35 2 3 2 5" xfId="52714" xr:uid="{17824E91-EF77-498F-838C-A4A652555203}"/>
    <cellStyle name="Comma 35 2 3 2 6" xfId="42257" xr:uid="{777CF023-F2BB-4E68-9F3F-24C77B9F502A}"/>
    <cellStyle name="Comma 35 2 3 2 7" xfId="20120" xr:uid="{9104B5F2-BEA6-4187-A332-F654A5840060}"/>
    <cellStyle name="Comma 35 2 3 3" xfId="20124" xr:uid="{AD5F31BE-C854-49BF-A252-39E2F18FFFBE}"/>
    <cellStyle name="Comma 35 2 3 3 2" xfId="42261" xr:uid="{44A381A1-F2FE-4677-B0BD-AEADFDB3C880}"/>
    <cellStyle name="Comma 35 2 3 4" xfId="20125" xr:uid="{B596600E-43D0-487A-BA7F-DBE878B7B424}"/>
    <cellStyle name="Comma 35 2 3 4 2" xfId="42262" xr:uid="{63478194-3121-4129-9ADF-73139D320988}"/>
    <cellStyle name="Comma 35 2 3 5" xfId="51671" xr:uid="{E3104158-E7FE-4930-BD6A-DB7A040D125B}"/>
    <cellStyle name="Comma 35 2 3 6" xfId="42256" xr:uid="{EEFE57F1-679C-4521-AE79-7A27D6AC089C}"/>
    <cellStyle name="Comma 35 2 4" xfId="3618" xr:uid="{DEEA9831-219C-4B27-B778-87081BA52EB8}"/>
    <cellStyle name="Comma 35 2 4 2" xfId="20126" xr:uid="{1B94C211-1283-43C7-8F85-2C3C53852411}"/>
    <cellStyle name="Comma 35 2 4 2 2" xfId="42264" xr:uid="{7CAEF191-0989-4A89-A398-9F0FA4F43938}"/>
    <cellStyle name="Comma 35 2 4 3" xfId="20127" xr:uid="{0A29F1D2-B24C-41DE-96F8-63AC11D48DB6}"/>
    <cellStyle name="Comma 35 2 4 3 2" xfId="42265" xr:uid="{8C62FD1C-6590-4DF4-B0CC-ED817BA9E8DC}"/>
    <cellStyle name="Comma 35 2 4 4" xfId="20128" xr:uid="{CE31BD04-E1A6-4F33-85A3-8AEDB9AD46B3}"/>
    <cellStyle name="Comma 35 2 4 4 2" xfId="42266" xr:uid="{CDC0A431-321E-4EB4-A1E9-EBE3A33B38A2}"/>
    <cellStyle name="Comma 35 2 4 5" xfId="53705" xr:uid="{AD43B6A9-A545-4106-8FF1-B81FD7914917}"/>
    <cellStyle name="Comma 35 2 4 6" xfId="42263" xr:uid="{DFACD2B8-CBB9-4D25-A63E-05AD8DA2C88D}"/>
    <cellStyle name="Comma 35 2 5" xfId="4291" xr:uid="{EA0F9D92-7272-4BA2-BB81-90F3947ADB5F}"/>
    <cellStyle name="Comma 35 2 5 2" xfId="20129" xr:uid="{6FFDA29A-2B1D-4D61-986F-23B2B814433B}"/>
    <cellStyle name="Comma 35 2 5 2 2" xfId="42268" xr:uid="{0929A725-DCEA-481B-892F-8719D245B3C0}"/>
    <cellStyle name="Comma 35 2 5 3" xfId="20130" xr:uid="{17001EA0-5367-4723-AD91-3AB8D7604B3E}"/>
    <cellStyle name="Comma 35 2 5 3 2" xfId="42269" xr:uid="{91F2ABE8-DB4D-4BC3-BDD3-7A215DEB144A}"/>
    <cellStyle name="Comma 35 2 5 4" xfId="20131" xr:uid="{B7E4901A-321D-4FAC-B7E3-7D2D8DF315F0}"/>
    <cellStyle name="Comma 35 2 5 4 2" xfId="42270" xr:uid="{37D16A9A-5CB4-4709-80F8-838B59DD60F8}"/>
    <cellStyle name="Comma 35 2 5 5" xfId="54378" xr:uid="{5DA1667E-0F1F-4FE8-AC57-8110C54A73F7}"/>
    <cellStyle name="Comma 35 2 5 6" xfId="42267" xr:uid="{230ECFC2-A850-45A8-B8A6-DDDE4D3DCA06}"/>
    <cellStyle name="Comma 35 2 6" xfId="2105" xr:uid="{FBB10DD7-068D-47EE-B874-ED0B792C9661}"/>
    <cellStyle name="Comma 35 2 6 2" xfId="20133" xr:uid="{370BEA28-85E9-4FD0-89B9-1426F6A912E2}"/>
    <cellStyle name="Comma 35 2 6 2 2" xfId="42272" xr:uid="{834F08C1-2B67-4F3F-98FC-DB4D394E4C87}"/>
    <cellStyle name="Comma 35 2 6 3" xfId="20134" xr:uid="{CE38117E-185A-4EA8-879B-921997FD69BF}"/>
    <cellStyle name="Comma 35 2 6 3 2" xfId="42273" xr:uid="{212C6E97-DD2F-481C-A884-1DFDE111B439}"/>
    <cellStyle name="Comma 35 2 6 4" xfId="20135" xr:uid="{4C2026E5-7FCF-4FDA-A178-768EA02030D9}"/>
    <cellStyle name="Comma 35 2 6 4 2" xfId="42274" xr:uid="{F18EE41D-9ABA-4647-8ED6-E1F587BDD85E}"/>
    <cellStyle name="Comma 35 2 6 5" xfId="52194" xr:uid="{A5FCDE02-E168-4FBB-81F3-DEE56C916067}"/>
    <cellStyle name="Comma 35 2 6 6" xfId="42271" xr:uid="{33CD1A01-90AC-4179-95A6-B1003CFA9EEB}"/>
    <cellStyle name="Comma 35 2 6 7" xfId="20132" xr:uid="{D0A01466-61D1-47BE-AC36-8BDD46692ECC}"/>
    <cellStyle name="Comma 35 2 7" xfId="20136" xr:uid="{9AE238AF-C691-4664-AFA6-CC006E8D576F}"/>
    <cellStyle name="Comma 35 2 7 2" xfId="42275" xr:uid="{24E81665-6E83-475E-A5CA-D676B4D7BFCF}"/>
    <cellStyle name="Comma 35 2 8" xfId="20137" xr:uid="{241FA605-07E0-4934-AC62-075804481F94}"/>
    <cellStyle name="Comma 35 2 8 2" xfId="42276" xr:uid="{3E93C529-1D3C-4F9F-8D70-F2C7BD7FE9DF}"/>
    <cellStyle name="Comma 35 2 9" xfId="50674" xr:uid="{4AC193A1-3475-4A47-B043-153237E276F1}"/>
    <cellStyle name="Comma 35 3" xfId="267" xr:uid="{1B5A6F94-4114-434E-82D1-04760679E054}"/>
    <cellStyle name="Comma 35 3 2" xfId="3981" xr:uid="{B7C8E424-DEEC-4A9D-9FFF-4F25EBA36531}"/>
    <cellStyle name="Comma 35 3 2 2" xfId="20138" xr:uid="{7BEB208D-5F78-42E8-A9E3-77B502CDA97F}"/>
    <cellStyle name="Comma 35 3 2 2 2" xfId="42279" xr:uid="{64C1B77A-CD62-4303-8F24-0E36D4BB01D1}"/>
    <cellStyle name="Comma 35 3 2 3" xfId="20139" xr:uid="{143D2A93-6AB7-42EF-9E90-EF5964FF4A30}"/>
    <cellStyle name="Comma 35 3 2 3 2" xfId="42280" xr:uid="{81CD36C9-B16D-4383-8E93-96363535FE19}"/>
    <cellStyle name="Comma 35 3 2 4" xfId="20140" xr:uid="{1DAE369A-5CD1-49D8-ABC3-59C392E7BBF1}"/>
    <cellStyle name="Comma 35 3 2 4 2" xfId="42281" xr:uid="{EBA7DA32-78B2-4E6B-93E8-A2B6D8DBF061}"/>
    <cellStyle name="Comma 35 3 2 5" xfId="54068" xr:uid="{DBECFEAF-F66C-44D2-8FFB-A36085064268}"/>
    <cellStyle name="Comma 35 3 2 6" xfId="42278" xr:uid="{4E26A3AE-0BC9-4840-B5EF-79478A50B0DE}"/>
    <cellStyle name="Comma 35 3 3" xfId="2378" xr:uid="{268247B2-08C3-4A48-8A9C-CDADE9ABD7D7}"/>
    <cellStyle name="Comma 35 3 3 2" xfId="20142" xr:uid="{485C1EE9-DEDF-46D4-9310-33028E0CF65D}"/>
    <cellStyle name="Comma 35 3 3 2 2" xfId="42283" xr:uid="{738089DE-F3A7-4A21-8225-5B00A03DEF43}"/>
    <cellStyle name="Comma 35 3 3 3" xfId="20143" xr:uid="{3710C61E-4462-42B7-8B3A-5C204D90ED9D}"/>
    <cellStyle name="Comma 35 3 3 3 2" xfId="42284" xr:uid="{D62F74F2-5960-4A28-9279-07CFD925C671}"/>
    <cellStyle name="Comma 35 3 3 4" xfId="20144" xr:uid="{A5A9C9F4-E9BA-4FF7-BB61-E94B8B8C3C35}"/>
    <cellStyle name="Comma 35 3 3 4 2" xfId="42285" xr:uid="{9830D26C-384A-4CD8-916E-EC581CB1B0B5}"/>
    <cellStyle name="Comma 35 3 3 5" xfId="52466" xr:uid="{C4E89BEF-8116-4A17-B244-3B647966E3E1}"/>
    <cellStyle name="Comma 35 3 3 6" xfId="42282" xr:uid="{AE3490E8-0C78-4EF7-8BD4-7097FD61F247}"/>
    <cellStyle name="Comma 35 3 3 7" xfId="20141" xr:uid="{E13F61C2-F0BB-4023-99C6-E77300990198}"/>
    <cellStyle name="Comma 35 3 4" xfId="20145" xr:uid="{FA99A39F-52C5-4CD6-A232-C5C8D6D98BFF}"/>
    <cellStyle name="Comma 35 3 4 2" xfId="42286" xr:uid="{18E02FED-4FB9-40CF-9489-125B4E1998C1}"/>
    <cellStyle name="Comma 35 3 5" xfId="20146" xr:uid="{FDA8064F-CA96-419F-B632-A65ED19B96B5}"/>
    <cellStyle name="Comma 35 3 5 2" xfId="42287" xr:uid="{9907AE6E-1C4C-4BAC-8305-3EC0364EED80}"/>
    <cellStyle name="Comma 35 3 6" xfId="50363" xr:uid="{4BF5FE0C-1CBA-4490-97B8-70D6083FF4D2}"/>
    <cellStyle name="Comma 35 3 7" xfId="42277" xr:uid="{E1DC7C72-6736-4EA6-982D-D803422DE5CD}"/>
    <cellStyle name="Comma 35 4" xfId="837" xr:uid="{61A580FF-5AF8-473F-B580-D34FDCF08768}"/>
    <cellStyle name="Comma 35 4 2" xfId="4540" xr:uid="{0DC3B20C-75C5-4B4B-AF49-0E23DA12C756}"/>
    <cellStyle name="Comma 35 4 2 2" xfId="20147" xr:uid="{7AC1BD47-B9B2-4A80-81AD-586A29A75761}"/>
    <cellStyle name="Comma 35 4 2 2 2" xfId="42290" xr:uid="{D9D63EB4-0160-464F-B3A8-6929EA523FFD}"/>
    <cellStyle name="Comma 35 4 2 3" xfId="20148" xr:uid="{9568A892-ACA6-4FC3-B933-0468DC129DA2}"/>
    <cellStyle name="Comma 35 4 2 3 2" xfId="42291" xr:uid="{59232D30-107D-4CE7-AE7F-C0BA71D23F34}"/>
    <cellStyle name="Comma 35 4 2 4" xfId="20149" xr:uid="{787B1F80-D42C-46C6-8BE8-7C01BA97AF8E}"/>
    <cellStyle name="Comma 35 4 2 4 2" xfId="42292" xr:uid="{8ABB66A7-EE25-40FE-9C69-570CAAB3C9C7}"/>
    <cellStyle name="Comma 35 4 2 5" xfId="54627" xr:uid="{7438FD01-CE0D-42CA-AAA4-89FE7F9A172D}"/>
    <cellStyle name="Comma 35 4 2 6" xfId="42289" xr:uid="{374CF260-4197-4566-8B51-010E289B8537}"/>
    <cellStyle name="Comma 35 4 3" xfId="2875" xr:uid="{EA181673-1952-4126-AA6D-AA9084AC4D06}"/>
    <cellStyle name="Comma 35 4 3 2" xfId="20151" xr:uid="{3A910EA4-BE64-4FA9-A1B7-48A2058DA17E}"/>
    <cellStyle name="Comma 35 4 3 2 2" xfId="42294" xr:uid="{9BE2D3CC-2A24-47F7-BF61-86E510BDDFBC}"/>
    <cellStyle name="Comma 35 4 3 3" xfId="20152" xr:uid="{C0897E78-8AA3-48F7-BD08-3A4FA3A4C57A}"/>
    <cellStyle name="Comma 35 4 3 3 2" xfId="42295" xr:uid="{9937757E-8E73-4E1E-94B0-4340E0C895D9}"/>
    <cellStyle name="Comma 35 4 3 4" xfId="20153" xr:uid="{4421AC18-CA2A-4E16-A7EB-C432A1036ED8}"/>
    <cellStyle name="Comma 35 4 3 4 2" xfId="42296" xr:uid="{54F692DD-5E6F-4B9D-9DDB-3F914BB10DAD}"/>
    <cellStyle name="Comma 35 4 3 5" xfId="52962" xr:uid="{861F28C4-E286-48A0-9D7D-4CB51A4BBF16}"/>
    <cellStyle name="Comma 35 4 3 6" xfId="42293" xr:uid="{303B034E-F9FC-4F0D-A2C4-87423D249B10}"/>
    <cellStyle name="Comma 35 4 3 7" xfId="20150" xr:uid="{E7C2F283-2D32-4C1E-8E18-B108375E7BE1}"/>
    <cellStyle name="Comma 35 4 4" xfId="20154" xr:uid="{CF010053-B940-4384-89C4-2C235C0F97E5}"/>
    <cellStyle name="Comma 35 4 4 2" xfId="42297" xr:uid="{3FFF6DFE-B4D3-4AEF-8722-A6052B9D2D82}"/>
    <cellStyle name="Comma 35 4 5" xfId="20155" xr:uid="{90CD24C6-DF34-4CBD-B924-1F9417FADAF2}"/>
    <cellStyle name="Comma 35 4 5 2" xfId="42298" xr:uid="{CCE38D0A-02C9-4844-A3FC-ABC8780B3B52}"/>
    <cellStyle name="Comma 35 4 6" xfId="50929" xr:uid="{7193D66F-D9F3-41A3-8623-4527B624C288}"/>
    <cellStyle name="Comma 35 4 7" xfId="42288" xr:uid="{5AE97B48-1B5A-4858-B4D4-7920E4770F43}"/>
    <cellStyle name="Comma 35 5" xfId="1332" xr:uid="{4614325C-E00D-4BC3-B626-25E2BEA9096D}"/>
    <cellStyle name="Comma 35 5 2" xfId="4920" xr:uid="{90E82A40-0B09-49C1-9C91-F93BD9E1023E}"/>
    <cellStyle name="Comma 35 5 2 2" xfId="20158" xr:uid="{6EA0267F-55FD-4CA3-91F1-D58475009E96}"/>
    <cellStyle name="Comma 35 5 2 2 2" xfId="42301" xr:uid="{2C16A5F0-3C5B-4768-A1E7-3376C226F659}"/>
    <cellStyle name="Comma 35 5 2 3" xfId="20159" xr:uid="{D1B25E4D-AE68-46C0-8463-0F8AE0C5E6D8}"/>
    <cellStyle name="Comma 35 5 2 3 2" xfId="42302" xr:uid="{BE9CF383-B46E-4424-8476-9596237D2EDC}"/>
    <cellStyle name="Comma 35 5 2 4" xfId="20160" xr:uid="{DAEB9998-19D8-4888-9FCC-FD19D3111B88}"/>
    <cellStyle name="Comma 35 5 2 4 2" xfId="42303" xr:uid="{3C21C5C7-F298-45E0-8A06-2F1280750198}"/>
    <cellStyle name="Comma 35 5 2 5" xfId="20161" xr:uid="{0FA4106B-EE1E-4CD9-9661-999D1F41AB6D}"/>
    <cellStyle name="Comma 35 5 2 5 2" xfId="42304" xr:uid="{3F9F4D29-473C-478E-8A23-1F021A12F013}"/>
    <cellStyle name="Comma 35 5 2 6" xfId="55007" xr:uid="{ED6BA45F-7EBA-48A1-AFD3-688512A03943}"/>
    <cellStyle name="Comma 35 5 2 7" xfId="42300" xr:uid="{915B1151-EAAD-4A89-98FC-9A36BB910574}"/>
    <cellStyle name="Comma 35 5 2 8" xfId="20157" xr:uid="{FD7674EE-C53F-4EE7-ABC9-FE3CF60EDA8D}"/>
    <cellStyle name="Comma 35 5 3" xfId="2236" xr:uid="{C3E11177-6919-4859-AF9E-33DACED1C01C}"/>
    <cellStyle name="Comma 35 5 3 2" xfId="20163" xr:uid="{E63D8221-8F98-4124-9D7D-521A7BDEAA2E}"/>
    <cellStyle name="Comma 35 5 3 2 2" xfId="42306" xr:uid="{47C8D49C-2F34-4659-B425-72400AB787FF}"/>
    <cellStyle name="Comma 35 5 3 3" xfId="20164" xr:uid="{E14701E7-6E86-47C5-B11B-0BC23D34DC5C}"/>
    <cellStyle name="Comma 35 5 3 3 2" xfId="42307" xr:uid="{FE2314ED-220C-4D43-AF54-D01D6591BA85}"/>
    <cellStyle name="Comma 35 5 3 4" xfId="20165" xr:uid="{F8D62DA4-87CA-44BD-B87D-886E97663C60}"/>
    <cellStyle name="Comma 35 5 3 4 2" xfId="42308" xr:uid="{6186C55E-FF10-4A95-9814-8A9672C4AA3D}"/>
    <cellStyle name="Comma 35 5 3 5" xfId="52324" xr:uid="{11D55EC1-33EF-497D-B7DA-2D34F30CF455}"/>
    <cellStyle name="Comma 35 5 3 6" xfId="42305" xr:uid="{588C1C7B-6426-49CA-9E2C-269CB1A4ED38}"/>
    <cellStyle name="Comma 35 5 3 7" xfId="20162" xr:uid="{1A022599-F034-4B3A-A7C8-B38B0E438BFF}"/>
    <cellStyle name="Comma 35 5 4" xfId="20166" xr:uid="{BD1B4AC9-591F-4612-889C-10700DA8225C}"/>
    <cellStyle name="Comma 35 5 4 2" xfId="42309" xr:uid="{C5463EF8-968F-4BB7-8E21-7210E455D767}"/>
    <cellStyle name="Comma 35 5 5" xfId="20167" xr:uid="{A4EB64BB-D7D2-450E-AC9B-BD7EE8E72F9D}"/>
    <cellStyle name="Comma 35 5 5 2" xfId="42310" xr:uid="{0BFC5124-D941-46CA-BE77-3F99ACCABE70}"/>
    <cellStyle name="Comma 35 5 6" xfId="20168" xr:uid="{EEA04E4D-25DC-4AA4-89AA-47577FCDD09F}"/>
    <cellStyle name="Comma 35 5 6 2" xfId="42311" xr:uid="{76CD9EDF-039C-4E00-82CA-2BEF6FE14F58}"/>
    <cellStyle name="Comma 35 5 7" xfId="51424" xr:uid="{78938248-997E-4B50-A656-6E1FB6DEEB42}"/>
    <cellStyle name="Comma 35 5 8" xfId="42299" xr:uid="{E7D8793E-DDC0-4E2E-AF44-92BCA5DEB649}"/>
    <cellStyle name="Comma 35 5 9" xfId="20156" xr:uid="{459CA4B1-28C1-4D37-B571-58DC6F82DAB7}"/>
    <cellStyle name="Comma 35 6" xfId="3369" xr:uid="{3C3CDACB-F7E5-426F-A976-17C841B01095}"/>
    <cellStyle name="Comma 35 6 2" xfId="20169" xr:uid="{2EE51507-41E8-4010-8E9A-193F5BCB855A}"/>
    <cellStyle name="Comma 35 6 2 2" xfId="42313" xr:uid="{C41C8387-80F8-408B-A2AF-E13FCDCC3A0C}"/>
    <cellStyle name="Comma 35 6 3" xfId="20170" xr:uid="{A13F4A73-5B48-431A-A102-005DCCD1E1B7}"/>
    <cellStyle name="Comma 35 6 3 2" xfId="42314" xr:uid="{F334044B-999D-4254-8D39-299A3CFDD14F}"/>
    <cellStyle name="Comma 35 6 4" xfId="20171" xr:uid="{984431AD-FF18-4C90-A20B-7B3A4AF1CC5B}"/>
    <cellStyle name="Comma 35 6 4 2" xfId="42315" xr:uid="{EB69D42A-25D2-46B2-80E3-C03BE7A9371F}"/>
    <cellStyle name="Comma 35 6 5" xfId="53456" xr:uid="{B910B824-5106-4CB3-ACC2-D4CE304C649A}"/>
    <cellStyle name="Comma 35 6 6" xfId="42312" xr:uid="{A3F4D8C0-DA17-49B5-9C21-E581E92B3CD7}"/>
    <cellStyle name="Comma 35 7" xfId="3779" xr:uid="{46F60A4A-2E50-4A6F-BE62-F22B08ECA4E6}"/>
    <cellStyle name="Comma 35 7 2" xfId="20173" xr:uid="{CF087836-EFD4-45D4-B3C9-ACFCDD02B62D}"/>
    <cellStyle name="Comma 35 7 2 2" xfId="42317" xr:uid="{218EC89A-3A79-46D2-BAE2-9FB3D65F8FAF}"/>
    <cellStyle name="Comma 35 7 3" xfId="20174" xr:uid="{23F0D6D4-57E2-4049-AD4D-2249CC62674C}"/>
    <cellStyle name="Comma 35 7 3 2" xfId="42318" xr:uid="{C0B48443-EC9F-4D0E-B278-D1360EB226D1}"/>
    <cellStyle name="Comma 35 7 4" xfId="20175" xr:uid="{B5170E0B-0361-4B90-BAEA-A570F3B6B109}"/>
    <cellStyle name="Comma 35 7 4 2" xfId="42319" xr:uid="{27C3C886-6FB5-46E9-8542-5BFDB2292241}"/>
    <cellStyle name="Comma 35 7 5" xfId="20176" xr:uid="{93A7430A-6326-433F-AED7-FFDE9814A35E}"/>
    <cellStyle name="Comma 35 7 5 2" xfId="42320" xr:uid="{F2D4E1A5-86F1-4215-A635-D996CD88D22D}"/>
    <cellStyle name="Comma 35 7 6" xfId="53866" xr:uid="{4BB80B69-F364-40D4-A599-E2F72839D719}"/>
    <cellStyle name="Comma 35 7 7" xfId="42316" xr:uid="{3B7EAE7F-E92E-4BBC-BA7A-0E123430D100}"/>
    <cellStyle name="Comma 35 7 8" xfId="20172" xr:uid="{F20BFFA3-8B01-4A7E-A4FB-61A029B381A5}"/>
    <cellStyle name="Comma 35 8" xfId="1858" xr:uid="{3F2FEE82-D25B-4187-8965-2CC373D8D177}"/>
    <cellStyle name="Comma 35 8 2" xfId="20178" xr:uid="{24524BD4-83A3-472C-9501-CC6494AC4C6D}"/>
    <cellStyle name="Comma 35 8 2 2" xfId="42322" xr:uid="{A26CD2EB-C5DA-46DF-94F0-39792BAF4CCB}"/>
    <cellStyle name="Comma 35 8 3" xfId="20179" xr:uid="{33B58A58-1731-408B-97DC-EE7995331CB4}"/>
    <cellStyle name="Comma 35 8 3 2" xfId="42323" xr:uid="{294C5225-5048-4D09-A4ED-352ECF9FD82A}"/>
    <cellStyle name="Comma 35 8 4" xfId="20180" xr:uid="{A5632D57-26E3-42FB-892A-31AEF673AFF4}"/>
    <cellStyle name="Comma 35 8 4 2" xfId="42324" xr:uid="{37E862AE-6F88-479D-BB50-9A2F39BA17B6}"/>
    <cellStyle name="Comma 35 8 5" xfId="51947" xr:uid="{138F2F84-9E15-4D2A-8D99-C2CE2CF30BC7}"/>
    <cellStyle name="Comma 35 8 6" xfId="42321" xr:uid="{DCB8A1BE-4EDB-4ED1-BEFC-FA79769E1051}"/>
    <cellStyle name="Comma 35 8 7" xfId="20177" xr:uid="{88D03D5F-23DF-4748-9977-7858E6944746}"/>
    <cellStyle name="Comma 35 9" xfId="20181" xr:uid="{55E59D4F-438D-4902-9E08-6080F5B00F87}"/>
    <cellStyle name="Comma 35 9 2" xfId="42325" xr:uid="{9DF2A22D-C866-4FF0-867A-2F6F069CAE35}"/>
    <cellStyle name="Comma 36" xfId="334" xr:uid="{1A2AB838-64F2-4C74-ACF0-6790A12E7F19}"/>
    <cellStyle name="Comma 36 10" xfId="50430" xr:uid="{324F3490-FEF7-44A3-967D-5C8641DD4090}"/>
    <cellStyle name="Comma 36 11" xfId="42326" xr:uid="{1B7A3C96-1430-499B-B286-D8C81FFE439B}"/>
    <cellStyle name="Comma 36 2" xfId="620" xr:uid="{8BF922D1-29A2-4659-AA91-CB3E64AF36EE}"/>
    <cellStyle name="Comma 36 2 10" xfId="42327" xr:uid="{2B321225-C91A-40EE-A779-59BA2782965A}"/>
    <cellStyle name="Comma 36 2 2" xfId="1125" xr:uid="{F3FBF593-914F-4852-8C4E-1B75B6EC5A29}"/>
    <cellStyle name="Comma 36 2 2 2" xfId="4828" xr:uid="{21E6E75C-223D-403B-975F-0EEDDAAB1B49}"/>
    <cellStyle name="Comma 36 2 2 2 2" xfId="20182" xr:uid="{79661EEB-FB4D-4040-980A-CC16824B12C2}"/>
    <cellStyle name="Comma 36 2 2 2 2 2" xfId="42330" xr:uid="{52A9FDD2-7F6C-4E16-BEC3-7F1396076A11}"/>
    <cellStyle name="Comma 36 2 2 2 3" xfId="20183" xr:uid="{5B307489-247F-4F9B-ABCB-96D7E4CCF3E4}"/>
    <cellStyle name="Comma 36 2 2 2 3 2" xfId="42331" xr:uid="{E106485C-851A-42C6-80FB-1319830A9EF1}"/>
    <cellStyle name="Comma 36 2 2 2 4" xfId="20184" xr:uid="{E2A6523D-8121-454E-821E-E69D4FF1E3A0}"/>
    <cellStyle name="Comma 36 2 2 2 4 2" xfId="42332" xr:uid="{3C94AAB8-403C-44B8-A05E-CB983210E4F3}"/>
    <cellStyle name="Comma 36 2 2 2 5" xfId="54915" xr:uid="{2A064D94-6EC8-4F2E-9268-61EA731BC9D8}"/>
    <cellStyle name="Comma 36 2 2 2 6" xfId="42329" xr:uid="{AA7E966C-40BE-4694-AACF-02DF99D2CF7A}"/>
    <cellStyle name="Comma 36 2 2 3" xfId="3163" xr:uid="{E3669040-8BBA-49F1-8376-CFE1AC0F926F}"/>
    <cellStyle name="Comma 36 2 2 3 2" xfId="20186" xr:uid="{ED049A8B-4E50-4718-BB2B-509E9851F70C}"/>
    <cellStyle name="Comma 36 2 2 3 2 2" xfId="42334" xr:uid="{7A62CA63-8E0A-4DC1-8FDA-073B327F8C8E}"/>
    <cellStyle name="Comma 36 2 2 3 3" xfId="20187" xr:uid="{04866D80-A0DC-455A-937D-4D770568F9FE}"/>
    <cellStyle name="Comma 36 2 2 3 3 2" xfId="42335" xr:uid="{C31BA9FD-17BA-4EAE-B904-A41B335065B1}"/>
    <cellStyle name="Comma 36 2 2 3 4" xfId="20188" xr:uid="{DF6FF22E-263B-4E36-8986-BA6C1898D1A7}"/>
    <cellStyle name="Comma 36 2 2 3 4 2" xfId="42336" xr:uid="{2C3FB8FB-A36D-4C7C-B2FE-A197043A2FB7}"/>
    <cellStyle name="Comma 36 2 2 3 5" xfId="53250" xr:uid="{C6ED87BA-8470-48A5-8B14-B711F462EDE1}"/>
    <cellStyle name="Comma 36 2 2 3 6" xfId="42333" xr:uid="{8A3D95E9-CF65-4F93-8380-9C2994630E7B}"/>
    <cellStyle name="Comma 36 2 2 3 7" xfId="20185" xr:uid="{DD866F60-EB04-4926-B1AF-EBA1C614B374}"/>
    <cellStyle name="Comma 36 2 2 4" xfId="20189" xr:uid="{7BB5915D-3A6F-4D52-A6BA-F42673455D7C}"/>
    <cellStyle name="Comma 36 2 2 4 2" xfId="42337" xr:uid="{4282ABEA-2136-49C1-AE31-8C340F8A5720}"/>
    <cellStyle name="Comma 36 2 2 5" xfId="20190" xr:uid="{8F942BBD-E792-4DBB-B667-A702E9ADDA1A}"/>
    <cellStyle name="Comma 36 2 2 5 2" xfId="42338" xr:uid="{336A3A7C-B39E-4AF3-A0C1-1F2957A125B3}"/>
    <cellStyle name="Comma 36 2 2 6" xfId="51217" xr:uid="{652B9177-C7A6-4C03-9A38-E89CB9E0300C}"/>
    <cellStyle name="Comma 36 2 2 7" xfId="42328" xr:uid="{EE69F68C-E5AD-4578-9CD3-54ED51836117}"/>
    <cellStyle name="Comma 36 2 3" xfId="1619" xr:uid="{37D0B2A3-834D-47D1-B695-697C2EF8307C}"/>
    <cellStyle name="Comma 36 2 3 2" xfId="2666" xr:uid="{4E34A442-5BB1-491E-BD1C-85B68B2014B9}"/>
    <cellStyle name="Comma 36 2 3 2 2" xfId="20192" xr:uid="{E73E4CFE-D921-4E43-A3C7-597274F66EB8}"/>
    <cellStyle name="Comma 36 2 3 2 2 2" xfId="42341" xr:uid="{2486CE15-F92E-4941-9428-75BEEF2350B7}"/>
    <cellStyle name="Comma 36 2 3 2 3" xfId="20193" xr:uid="{628B820C-29A8-48F5-8AE9-BA0FC62DC194}"/>
    <cellStyle name="Comma 36 2 3 2 3 2" xfId="42342" xr:uid="{5D9BD215-6FD5-40B4-81EC-D2CF9926F79F}"/>
    <cellStyle name="Comma 36 2 3 2 4" xfId="20194" xr:uid="{4AF08BBF-5B7F-4156-8A83-1FE97921E8E3}"/>
    <cellStyle name="Comma 36 2 3 2 4 2" xfId="42343" xr:uid="{7637F162-D239-4753-867D-57E82C382DF0}"/>
    <cellStyle name="Comma 36 2 3 2 5" xfId="52754" xr:uid="{635C9879-FA87-4092-83DC-0A0A097F82B8}"/>
    <cellStyle name="Comma 36 2 3 2 6" xfId="42340" xr:uid="{F175D743-11A2-478F-9B1F-2E0574A28C07}"/>
    <cellStyle name="Comma 36 2 3 2 7" xfId="20191" xr:uid="{D1983A6D-430B-41B5-9127-586EC45E8AD9}"/>
    <cellStyle name="Comma 36 2 3 3" xfId="20195" xr:uid="{0F57896A-9FE3-419A-8823-E2BA5988997D}"/>
    <cellStyle name="Comma 36 2 3 3 2" xfId="42344" xr:uid="{CD16A6BF-479B-40D5-B05F-D369C64D0C39}"/>
    <cellStyle name="Comma 36 2 3 4" xfId="20196" xr:uid="{315814BE-CE24-4F07-A7AC-F81751D5C4B8}"/>
    <cellStyle name="Comma 36 2 3 4 2" xfId="42345" xr:uid="{8A9F1748-FB25-4A54-92F3-5F16EA613351}"/>
    <cellStyle name="Comma 36 2 3 5" xfId="51711" xr:uid="{9D576153-FDA9-4F67-80BB-5BED67927FD6}"/>
    <cellStyle name="Comma 36 2 3 6" xfId="42339" xr:uid="{BD9EC244-82F8-4E3C-A63A-F8BB0A799C79}"/>
    <cellStyle name="Comma 36 2 4" xfId="3658" xr:uid="{A9E7F51E-7D81-485D-81ED-A9637F9A70BF}"/>
    <cellStyle name="Comma 36 2 4 2" xfId="20197" xr:uid="{5344D354-AF7A-4159-B8ED-5E1F6B08C4D3}"/>
    <cellStyle name="Comma 36 2 4 2 2" xfId="42347" xr:uid="{FABF1CA5-FD5D-4046-8778-AFA5AD16A322}"/>
    <cellStyle name="Comma 36 2 4 3" xfId="20198" xr:uid="{726E9CEA-0769-4233-8016-F866373DEC97}"/>
    <cellStyle name="Comma 36 2 4 3 2" xfId="42348" xr:uid="{AF7E3047-5FB6-45EF-BE26-F477F48C1EAB}"/>
    <cellStyle name="Comma 36 2 4 4" xfId="20199" xr:uid="{9BB7EF8E-10EC-4760-908F-BB801794C926}"/>
    <cellStyle name="Comma 36 2 4 4 2" xfId="42349" xr:uid="{33DEC492-C275-42F1-BBE0-28CBB01160EF}"/>
    <cellStyle name="Comma 36 2 4 5" xfId="53745" xr:uid="{98FF1926-2B3C-4908-BB97-DFE7CDC5E3C7}"/>
    <cellStyle name="Comma 36 2 4 6" xfId="42346" xr:uid="{427F7400-B16E-4868-B46B-6372880CAA9E}"/>
    <cellStyle name="Comma 36 2 5" xfId="4331" xr:uid="{62C05EFF-2C59-409A-BB92-A6444060A811}"/>
    <cellStyle name="Comma 36 2 5 2" xfId="20200" xr:uid="{266B7670-A1B5-480D-AAC3-497465DFA1C5}"/>
    <cellStyle name="Comma 36 2 5 2 2" xfId="42351" xr:uid="{81121ADC-C2F1-4194-A0B0-CBEAE5BA20B8}"/>
    <cellStyle name="Comma 36 2 5 3" xfId="20201" xr:uid="{1C90730F-8A93-420E-9D84-C4AF3396D0DE}"/>
    <cellStyle name="Comma 36 2 5 3 2" xfId="42352" xr:uid="{C5E2160B-492E-47E9-92A4-4418C92DD48E}"/>
    <cellStyle name="Comma 36 2 5 4" xfId="20202" xr:uid="{982F2388-BB41-4E9A-AB4B-97AE208FF6F0}"/>
    <cellStyle name="Comma 36 2 5 4 2" xfId="42353" xr:uid="{CE6E87B6-F3E9-4059-A2F7-EA710CA5CFF6}"/>
    <cellStyle name="Comma 36 2 5 5" xfId="54418" xr:uid="{01D29FDE-4A07-4C8A-9AC5-FDCC3C022F9E}"/>
    <cellStyle name="Comma 36 2 5 6" xfId="42350" xr:uid="{32E53C5C-B2F5-42F7-95FC-0CCFA0E1520B}"/>
    <cellStyle name="Comma 36 2 6" xfId="2145" xr:uid="{097C1203-F6AE-42C6-8BE2-680DC577209A}"/>
    <cellStyle name="Comma 36 2 6 2" xfId="20204" xr:uid="{EE760852-59A2-4357-9D03-E9AD908C579F}"/>
    <cellStyle name="Comma 36 2 6 2 2" xfId="42355" xr:uid="{9EFBDC4F-2566-48C5-89C0-AFF6F7C07708}"/>
    <cellStyle name="Comma 36 2 6 3" xfId="20205" xr:uid="{72564E0C-1160-4AD0-BBED-66029FF9CD17}"/>
    <cellStyle name="Comma 36 2 6 3 2" xfId="42356" xr:uid="{5F096BF0-3F7F-4053-A65D-DDB50DDB3CB1}"/>
    <cellStyle name="Comma 36 2 6 4" xfId="20206" xr:uid="{E3998A53-8587-4449-AD57-84F6B440A9A5}"/>
    <cellStyle name="Comma 36 2 6 4 2" xfId="42357" xr:uid="{783DB1F6-27C1-4498-BFEF-C3DDF28106BA}"/>
    <cellStyle name="Comma 36 2 6 5" xfId="52234" xr:uid="{C0D64A9E-188E-469D-82C3-287726E68170}"/>
    <cellStyle name="Comma 36 2 6 6" xfId="42354" xr:uid="{96D1167F-091D-4233-B97F-1A578413DD34}"/>
    <cellStyle name="Comma 36 2 6 7" xfId="20203" xr:uid="{FC0BFC5C-6D30-4929-8A04-661322470496}"/>
    <cellStyle name="Comma 36 2 7" xfId="20207" xr:uid="{8EEC4A2A-AD95-4B52-B2EB-1F8689E9CDE9}"/>
    <cellStyle name="Comma 36 2 7 2" xfId="42358" xr:uid="{E8473062-71EE-4ECB-9F2C-7C4040382465}"/>
    <cellStyle name="Comma 36 2 8" xfId="20208" xr:uid="{B78ACE4F-8C66-4830-B790-62D13298AA80}"/>
    <cellStyle name="Comma 36 2 8 2" xfId="42359" xr:uid="{152B21FB-439D-487A-871A-7CDCCCF54BE9}"/>
    <cellStyle name="Comma 36 2 9" xfId="50714" xr:uid="{97C2722E-102F-4628-A3F1-D3BD06C90E23}"/>
    <cellStyle name="Comma 36 3" xfId="877" xr:uid="{327EE4D3-1744-402E-BAF0-25037198FFB0}"/>
    <cellStyle name="Comma 36 3 2" xfId="4580" xr:uid="{D2EDBE6B-017E-4E3F-A10E-6EEE87FBC6B6}"/>
    <cellStyle name="Comma 36 3 2 2" xfId="20209" xr:uid="{BE84C6AF-5B9D-473D-9AAC-A4DCB0332A5C}"/>
    <cellStyle name="Comma 36 3 2 2 2" xfId="42362" xr:uid="{A6D92F9C-BBCF-42C6-9F7D-B435CD5FBCFC}"/>
    <cellStyle name="Comma 36 3 2 3" xfId="20210" xr:uid="{F8758FCE-98A3-44C6-9A40-AB02EFB1F32D}"/>
    <cellStyle name="Comma 36 3 2 3 2" xfId="42363" xr:uid="{4D9D15C0-A31B-45BF-B982-2034F6CF7307}"/>
    <cellStyle name="Comma 36 3 2 4" xfId="20211" xr:uid="{CCCDC0AE-618B-4616-B077-8F3F150B039A}"/>
    <cellStyle name="Comma 36 3 2 4 2" xfId="42364" xr:uid="{D86709AB-5FBA-4633-98AF-73D6D754EC5B}"/>
    <cellStyle name="Comma 36 3 2 5" xfId="54667" xr:uid="{97001B80-5E3E-40E3-9A81-9AD249EBFF27}"/>
    <cellStyle name="Comma 36 3 2 6" xfId="42361" xr:uid="{1D3E1C8E-86E9-48E5-8CA4-7BBCE58D71C5}"/>
    <cellStyle name="Comma 36 3 3" xfId="2915" xr:uid="{861DD32C-1C1F-459A-8D40-4491D1E5971E}"/>
    <cellStyle name="Comma 36 3 3 2" xfId="20213" xr:uid="{D93AEEF4-8287-47FF-8A26-B71FCB4F7B95}"/>
    <cellStyle name="Comma 36 3 3 2 2" xfId="42366" xr:uid="{6E3294F1-1B77-43B3-9FF5-786070B078B2}"/>
    <cellStyle name="Comma 36 3 3 3" xfId="20214" xr:uid="{02F9959E-2109-41D3-BD24-12336C4EEB0A}"/>
    <cellStyle name="Comma 36 3 3 3 2" xfId="42367" xr:uid="{685DBF4E-A1C1-444D-BA98-DA1C48162C55}"/>
    <cellStyle name="Comma 36 3 3 4" xfId="20215" xr:uid="{ED7EB8FD-7D82-4BB0-BB0A-C887CA35B2E1}"/>
    <cellStyle name="Comma 36 3 3 4 2" xfId="42368" xr:uid="{8CBF38B2-5298-4265-B520-C3CBBFA3B068}"/>
    <cellStyle name="Comma 36 3 3 5" xfId="53002" xr:uid="{CE2463D1-6DF4-49AE-9425-A5F9EDB98F8A}"/>
    <cellStyle name="Comma 36 3 3 6" xfId="42365" xr:uid="{EA5C2C6B-33E6-4765-AF5B-F49048EAD9D6}"/>
    <cellStyle name="Comma 36 3 3 7" xfId="20212" xr:uid="{A844AAB5-C99D-45FE-A7FA-2270327A57E2}"/>
    <cellStyle name="Comma 36 3 4" xfId="20216" xr:uid="{9852DEB4-31ED-4428-993E-E9919E3637E0}"/>
    <cellStyle name="Comma 36 3 4 2" xfId="42369" xr:uid="{8D3CCF4D-3895-4297-9E00-CC26E737B0B7}"/>
    <cellStyle name="Comma 36 3 5" xfId="20217" xr:uid="{5429FB92-68C6-4D07-90E5-36F8F3D0D3CC}"/>
    <cellStyle name="Comma 36 3 5 2" xfId="42370" xr:uid="{CA2CE4C6-B600-48C1-9801-859C7F93D3E0}"/>
    <cellStyle name="Comma 36 3 6" xfId="50969" xr:uid="{AAB278AA-9DA2-422F-A828-5E9B51C70C4F}"/>
    <cellStyle name="Comma 36 3 7" xfId="42360" xr:uid="{BDB07AFB-E43D-4136-9253-9FEB5D38BD0A}"/>
    <cellStyle name="Comma 36 4" xfId="1372" xr:uid="{F38C1CAA-9241-427C-AAC3-9C3CCC68E8E5}"/>
    <cellStyle name="Comma 36 4 2" xfId="2418" xr:uid="{0AAC5754-FED6-42E6-A30E-E94414D99430}"/>
    <cellStyle name="Comma 36 4 2 2" xfId="20219" xr:uid="{6807A058-F39C-4B26-8F2F-344AB9775943}"/>
    <cellStyle name="Comma 36 4 2 2 2" xfId="42373" xr:uid="{83D9A44B-DA24-49EF-B1CD-0B2DF0247AF4}"/>
    <cellStyle name="Comma 36 4 2 3" xfId="20220" xr:uid="{8DCD620F-C575-4B97-AF34-43F72246BD5A}"/>
    <cellStyle name="Comma 36 4 2 3 2" xfId="42374" xr:uid="{71250240-E502-4E19-8A40-0E13DDED989F}"/>
    <cellStyle name="Comma 36 4 2 4" xfId="20221" xr:uid="{146BD219-5BC0-4C28-8500-F002F0A3C78B}"/>
    <cellStyle name="Comma 36 4 2 4 2" xfId="42375" xr:uid="{228487D2-F9C8-40D5-8BEA-7A045FBCD3C8}"/>
    <cellStyle name="Comma 36 4 2 5" xfId="52506" xr:uid="{E7A47F22-1558-4194-9B37-6FDC372341BF}"/>
    <cellStyle name="Comma 36 4 2 6" xfId="42372" xr:uid="{2EB53F6C-7F90-4392-85F8-3F93B08D688F}"/>
    <cellStyle name="Comma 36 4 2 7" xfId="20218" xr:uid="{C983741C-6DA5-4E43-B45E-7A7BFF975A89}"/>
    <cellStyle name="Comma 36 4 3" xfId="20222" xr:uid="{CEE60202-B5AC-4879-9C3D-68C91FE3967F}"/>
    <cellStyle name="Comma 36 4 3 2" xfId="42376" xr:uid="{38EDD83E-4949-46F3-96D4-8B549996DADB}"/>
    <cellStyle name="Comma 36 4 4" xfId="20223" xr:uid="{FFB78779-5FFB-4ADC-A69E-F6520349B966}"/>
    <cellStyle name="Comma 36 4 4 2" xfId="42377" xr:uid="{E94AF406-ABF8-47BA-BFBC-86B81F404805}"/>
    <cellStyle name="Comma 36 4 5" xfId="51464" xr:uid="{146E651F-2A18-49BD-9052-0479D2BB3DF0}"/>
    <cellStyle name="Comma 36 4 6" xfId="42371" xr:uid="{D46C840A-F945-43CE-BC66-0FCB6C111954}"/>
    <cellStyle name="Comma 36 5" xfId="3409" xr:uid="{FA0660AB-7CB8-4E11-8511-8CC11232BD37}"/>
    <cellStyle name="Comma 36 5 2" xfId="20224" xr:uid="{762DD00A-E125-47E0-9F8E-4C90B80309E0}"/>
    <cellStyle name="Comma 36 5 2 2" xfId="42379" xr:uid="{373A2BEF-36BF-4AC8-8F73-264BEC4FB8AF}"/>
    <cellStyle name="Comma 36 5 3" xfId="20225" xr:uid="{5667037D-3C96-4121-A795-60F38F0D3412}"/>
    <cellStyle name="Comma 36 5 3 2" xfId="42380" xr:uid="{8E3D7B1A-1603-4D06-8FDB-8A82A15B6214}"/>
    <cellStyle name="Comma 36 5 4" xfId="20226" xr:uid="{79958436-04B0-400E-9525-785F51A4C7F7}"/>
    <cellStyle name="Comma 36 5 4 2" xfId="42381" xr:uid="{EDFB2C7F-812F-4AFF-B92E-156C1028B64E}"/>
    <cellStyle name="Comma 36 5 5" xfId="53496" xr:uid="{76F17CC8-5ED4-4925-AD35-FDC1EC2F60DE}"/>
    <cellStyle name="Comma 36 5 6" xfId="42378" xr:uid="{968C45AA-D302-42F8-A184-CA33BC463734}"/>
    <cellStyle name="Comma 36 6" xfId="4048" xr:uid="{4CF0743E-6444-4B64-A1DF-A31D3849280E}"/>
    <cellStyle name="Comma 36 6 2" xfId="20227" xr:uid="{D808ED9B-A4FA-4699-95D9-53A495839427}"/>
    <cellStyle name="Comma 36 6 2 2" xfId="42383" xr:uid="{AC220DEE-D350-48C6-97AA-65BB2237910A}"/>
    <cellStyle name="Comma 36 6 3" xfId="20228" xr:uid="{6B7B38A9-7C94-4A68-B8D6-B0D8346B9804}"/>
    <cellStyle name="Comma 36 6 3 2" xfId="42384" xr:uid="{63E61BFA-8FB1-4606-8032-18BF8D5A575F}"/>
    <cellStyle name="Comma 36 6 4" xfId="20229" xr:uid="{C6ACE645-0275-416A-9416-36B331AB9D79}"/>
    <cellStyle name="Comma 36 6 4 2" xfId="42385" xr:uid="{946D570E-8264-4A25-95FD-492DA5E988CB}"/>
    <cellStyle name="Comma 36 6 5" xfId="54135" xr:uid="{D290C8D9-CFA3-4C0C-8536-8BA2D1DFFF77}"/>
    <cellStyle name="Comma 36 6 6" xfId="42382" xr:uid="{873C9DB3-4BC7-4DCD-8ED4-857D109B73D5}"/>
    <cellStyle name="Comma 36 7" xfId="1898" xr:uid="{3BC62E65-8000-412A-AD9B-112954F8702C}"/>
    <cellStyle name="Comma 36 7 2" xfId="20231" xr:uid="{E49FAA8C-AEAF-4673-8ED0-939BBF376EB0}"/>
    <cellStyle name="Comma 36 7 2 2" xfId="42387" xr:uid="{6C6D317B-04E3-41E5-9CA4-8811846BAACE}"/>
    <cellStyle name="Comma 36 7 3" xfId="20232" xr:uid="{A8F3AF7B-BCEE-4188-972D-E2BB4D51E73F}"/>
    <cellStyle name="Comma 36 7 3 2" xfId="42388" xr:uid="{A01CDE93-AC61-4CD1-B279-553B7FBD82A5}"/>
    <cellStyle name="Comma 36 7 4" xfId="20233" xr:uid="{75A4F662-12C6-41A5-A72E-07C70A178A07}"/>
    <cellStyle name="Comma 36 7 4 2" xfId="42389" xr:uid="{6A2EC4AE-CA34-47F4-B2C9-4EC336752717}"/>
    <cellStyle name="Comma 36 7 5" xfId="51987" xr:uid="{2E7EEB79-06BA-4715-9B97-601BCD86FC1E}"/>
    <cellStyle name="Comma 36 7 6" xfId="42386" xr:uid="{0F859B04-9339-492A-913C-A2441185B12E}"/>
    <cellStyle name="Comma 36 7 7" xfId="20230" xr:uid="{95A2BA4C-B603-4CEF-9C34-B384FD44D306}"/>
    <cellStyle name="Comma 36 8" xfId="20234" xr:uid="{8E03E1FC-7AD3-4CE8-9DB9-87EAD7FB0D38}"/>
    <cellStyle name="Comma 36 8 2" xfId="42390" xr:uid="{0026B172-5DB2-400E-8F57-6F6B73CF4917}"/>
    <cellStyle name="Comma 36 9" xfId="20235" xr:uid="{8E6B09F9-B66C-4A47-82F9-A2B90AB80166}"/>
    <cellStyle name="Comma 36 9 2" xfId="42391" xr:uid="{B168F3BA-E092-4E97-BF3D-DA9D5D4D4AB5}"/>
    <cellStyle name="Comma 37" xfId="458" xr:uid="{6CB28B2C-ED3A-4CFA-ADB3-90BCECBC8A82}"/>
    <cellStyle name="Comma 37 10" xfId="42392" xr:uid="{DEED7BB2-E9AA-4A08-9C5D-F30E061A3008}"/>
    <cellStyle name="Comma 37 2" xfId="963" xr:uid="{C6606090-500E-481C-98C0-BEAA95520BF3}"/>
    <cellStyle name="Comma 37 2 2" xfId="4666" xr:uid="{A313BBC6-D725-4080-B458-EDB7D2A3E413}"/>
    <cellStyle name="Comma 37 2 2 2" xfId="20236" xr:uid="{E67D4320-B2C0-47FB-90E8-2D61DB077800}"/>
    <cellStyle name="Comma 37 2 2 2 2" xfId="42395" xr:uid="{4307D053-A607-4DCE-AB62-3F2E0440943A}"/>
    <cellStyle name="Comma 37 2 2 3" xfId="20237" xr:uid="{914757A7-5E59-4710-904B-2803A747715E}"/>
    <cellStyle name="Comma 37 2 2 3 2" xfId="42396" xr:uid="{7E1A7B63-1AEC-4EBA-915B-8044C6349EA5}"/>
    <cellStyle name="Comma 37 2 2 4" xfId="20238" xr:uid="{671A36BD-CD07-45D3-A9D4-ED0A72394DC3}"/>
    <cellStyle name="Comma 37 2 2 4 2" xfId="42397" xr:uid="{4C791C5C-5EFE-44A7-A7DC-E0F8C3A1E252}"/>
    <cellStyle name="Comma 37 2 2 5" xfId="54753" xr:uid="{CD3EC491-3FEC-4A76-959D-2371BAF9D41A}"/>
    <cellStyle name="Comma 37 2 2 6" xfId="42394" xr:uid="{F7B47E30-35EF-4478-9801-E96946977E6A}"/>
    <cellStyle name="Comma 37 2 3" xfId="3001" xr:uid="{46FF0B09-2A4A-4DB4-8D34-90664ECF733A}"/>
    <cellStyle name="Comma 37 2 3 2" xfId="20240" xr:uid="{DE329BB0-195A-4D8A-B629-25BB4A97E273}"/>
    <cellStyle name="Comma 37 2 3 2 2" xfId="42399" xr:uid="{050575F3-EC2E-40E0-BEB2-08B2D2D7AC7C}"/>
    <cellStyle name="Comma 37 2 3 3" xfId="20241" xr:uid="{57DA0829-55B3-45F3-8E45-B6E7826C3ED9}"/>
    <cellStyle name="Comma 37 2 3 3 2" xfId="42400" xr:uid="{E88890B0-35D5-4220-B41D-AD1F73F7321E}"/>
    <cellStyle name="Comma 37 2 3 4" xfId="20242" xr:uid="{B0FD1D8D-DAD5-4C0C-84B6-D27A0D0F5582}"/>
    <cellStyle name="Comma 37 2 3 4 2" xfId="42401" xr:uid="{0001F194-3DE2-4B02-8FCB-0A34B3FF7BE7}"/>
    <cellStyle name="Comma 37 2 3 5" xfId="53088" xr:uid="{59B77248-1257-43FE-9763-FCB9D425BFEF}"/>
    <cellStyle name="Comma 37 2 3 6" xfId="42398" xr:uid="{BFAE5BA2-9E12-48FF-A0A3-784309CDFC58}"/>
    <cellStyle name="Comma 37 2 3 7" xfId="20239" xr:uid="{EBEED752-0206-4356-A0BE-FC1C5ADC7C58}"/>
    <cellStyle name="Comma 37 2 4" xfId="20243" xr:uid="{44F3DF9C-6747-4CB8-8C97-3B619722155A}"/>
    <cellStyle name="Comma 37 2 4 2" xfId="42402" xr:uid="{5C656367-F9D8-4C47-B2EB-1F102BAA9FD9}"/>
    <cellStyle name="Comma 37 2 5" xfId="20244" xr:uid="{8A8112F9-65CE-4582-A999-53FD4FB92CF9}"/>
    <cellStyle name="Comma 37 2 5 2" xfId="42403" xr:uid="{CD6CE13E-0EDA-41E9-86DC-4123E68BDC1C}"/>
    <cellStyle name="Comma 37 2 6" xfId="51055" xr:uid="{80F46575-C10D-41AB-99B9-6F76DF56E4F4}"/>
    <cellStyle name="Comma 37 2 7" xfId="42393" xr:uid="{2B6A3268-7DD9-40E6-B5EC-E35A8940489C}"/>
    <cellStyle name="Comma 37 3" xfId="1457" xr:uid="{A1B4B18F-1048-4812-9C36-66429165809C}"/>
    <cellStyle name="Comma 37 3 2" xfId="2504" xr:uid="{9FF52738-5A40-4A69-838B-56F8525E9B36}"/>
    <cellStyle name="Comma 37 3 2 2" xfId="20246" xr:uid="{4E2DDBCF-0972-4D21-8C8C-09B393E84968}"/>
    <cellStyle name="Comma 37 3 2 2 2" xfId="42406" xr:uid="{C5BEF3F2-E700-46EF-83B4-0D4C9A5D19B5}"/>
    <cellStyle name="Comma 37 3 2 3" xfId="20247" xr:uid="{42CE4B83-1ECB-4DE7-9D39-29A8EC97B984}"/>
    <cellStyle name="Comma 37 3 2 3 2" xfId="42407" xr:uid="{832C8CD6-8FB6-43F8-BE4E-173CF662128A}"/>
    <cellStyle name="Comma 37 3 2 4" xfId="20248" xr:uid="{8B82DD87-FE3B-42E3-A12C-896C5A88FBD1}"/>
    <cellStyle name="Comma 37 3 2 4 2" xfId="42408" xr:uid="{847900B0-DB07-4D47-8C72-CC8B49AA4D5F}"/>
    <cellStyle name="Comma 37 3 2 5" xfId="52592" xr:uid="{D3F424DD-7A5E-4C01-B5BE-228451328A2C}"/>
    <cellStyle name="Comma 37 3 2 6" xfId="42405" xr:uid="{09560713-1ACC-4A8D-BD05-62945287F4F7}"/>
    <cellStyle name="Comma 37 3 2 7" xfId="20245" xr:uid="{6497BA8D-3458-4D1B-B571-925D5A7FA231}"/>
    <cellStyle name="Comma 37 3 3" xfId="20249" xr:uid="{05095E45-C29E-4485-8F2F-D46794D8A77C}"/>
    <cellStyle name="Comma 37 3 3 2" xfId="42409" xr:uid="{6EFE9109-1CE9-4B13-A440-FCF273B7353C}"/>
    <cellStyle name="Comma 37 3 4" xfId="20250" xr:uid="{40638D6D-85FB-4CCB-B454-D3C021D86D40}"/>
    <cellStyle name="Comma 37 3 4 2" xfId="42410" xr:uid="{13FB4330-8D83-4292-9F04-A5E3F5D76853}"/>
    <cellStyle name="Comma 37 3 5" xfId="51549" xr:uid="{C3692648-CF70-47CF-897C-7EABE9CDD3A8}"/>
    <cellStyle name="Comma 37 3 6" xfId="42404" xr:uid="{327B424E-3CB9-44F6-9239-620F934E9EE3}"/>
    <cellStyle name="Comma 37 4" xfId="3496" xr:uid="{F8B99AFA-5B60-4947-97D8-126A43DA2B2B}"/>
    <cellStyle name="Comma 37 4 2" xfId="20251" xr:uid="{1B84C418-4E12-4FE1-86DF-20E9534E23A2}"/>
    <cellStyle name="Comma 37 4 2 2" xfId="42412" xr:uid="{C2FDA782-ED00-4EF1-A6D6-92E1203F71A9}"/>
    <cellStyle name="Comma 37 4 3" xfId="20252" xr:uid="{896190DE-3184-4823-B457-7F411992C207}"/>
    <cellStyle name="Comma 37 4 3 2" xfId="42413" xr:uid="{6151E6D8-AD63-4366-82C1-0B3DD23CDDDB}"/>
    <cellStyle name="Comma 37 4 4" xfId="20253" xr:uid="{660F8D90-B307-4833-9297-1630ECA6ACB4}"/>
    <cellStyle name="Comma 37 4 4 2" xfId="42414" xr:uid="{83B844DE-B4C4-464C-9BFA-FB3CEE876F3C}"/>
    <cellStyle name="Comma 37 4 5" xfId="53583" xr:uid="{EB5D7715-4985-4821-86C0-416AA9661A8D}"/>
    <cellStyle name="Comma 37 4 6" xfId="42411" xr:uid="{FBB92323-7D28-48B8-A89E-2DA2C37162D0}"/>
    <cellStyle name="Comma 37 5" xfId="4169" xr:uid="{4029FFF8-60EA-4DB8-8255-A081F928C29C}"/>
    <cellStyle name="Comma 37 5 2" xfId="20254" xr:uid="{15AB7F10-AFDE-4594-B817-4362D69F3DDF}"/>
    <cellStyle name="Comma 37 5 2 2" xfId="42416" xr:uid="{9AAE9E06-857D-4671-8644-5D7CC75748BA}"/>
    <cellStyle name="Comma 37 5 3" xfId="20255" xr:uid="{D2BE78B6-16BC-473C-A6C1-5A2ADE397041}"/>
    <cellStyle name="Comma 37 5 3 2" xfId="42417" xr:uid="{7EDCF0C8-D0A2-4950-AFC3-B980F31DC948}"/>
    <cellStyle name="Comma 37 5 4" xfId="20256" xr:uid="{043BC1E4-D705-48B8-BCB8-7535DA8CF9E7}"/>
    <cellStyle name="Comma 37 5 4 2" xfId="42418" xr:uid="{7579129B-AC23-48C0-80C9-ACD3408F61C7}"/>
    <cellStyle name="Comma 37 5 5" xfId="54256" xr:uid="{6C5D9020-3EAE-4C94-BBEE-5366CB194E85}"/>
    <cellStyle name="Comma 37 5 6" xfId="42415" xr:uid="{192D3BD2-931A-4DC1-8AC6-CD03A404FF1D}"/>
    <cellStyle name="Comma 37 6" xfId="1983" xr:uid="{77BEC6DF-E910-4474-AA73-F81B005776E9}"/>
    <cellStyle name="Comma 37 6 2" xfId="20258" xr:uid="{B3240CC6-2F69-4759-9234-27D01E87DC04}"/>
    <cellStyle name="Comma 37 6 2 2" xfId="42420" xr:uid="{F33F9117-2834-4C8F-93FF-F5F18224A04F}"/>
    <cellStyle name="Comma 37 6 3" xfId="20259" xr:uid="{D34930CE-115C-405A-AC11-1147BD020F02}"/>
    <cellStyle name="Comma 37 6 3 2" xfId="42421" xr:uid="{F8BFB37C-6109-4076-BF14-70D124CB2D0E}"/>
    <cellStyle name="Comma 37 6 4" xfId="20260" xr:uid="{DC8AF4F6-F327-4C06-96D3-E2F7BE66A545}"/>
    <cellStyle name="Comma 37 6 4 2" xfId="42422" xr:uid="{7AFD29DA-F773-4D51-A8DB-0C14B503FB58}"/>
    <cellStyle name="Comma 37 6 5" xfId="52072" xr:uid="{01CC4B9A-3766-46D6-B0AE-3EA383B21B5A}"/>
    <cellStyle name="Comma 37 6 6" xfId="42419" xr:uid="{9A517194-8EA1-47E6-BE12-8A148AAA8CED}"/>
    <cellStyle name="Comma 37 6 7" xfId="20257" xr:uid="{691B1063-9D3F-401B-B75B-53211540BDD9}"/>
    <cellStyle name="Comma 37 7" xfId="20261" xr:uid="{904C4BE3-4491-490C-8760-902B87D41BEE}"/>
    <cellStyle name="Comma 37 7 2" xfId="42423" xr:uid="{59F53B5F-5F6E-4FC1-BFD1-F6C9651F7463}"/>
    <cellStyle name="Comma 37 8" xfId="20262" xr:uid="{256691DC-9886-4705-B5C0-B35539CEC17A}"/>
    <cellStyle name="Comma 37 8 2" xfId="42424" xr:uid="{F86B928C-CAA4-4B3B-8A00-4E58139828AC}"/>
    <cellStyle name="Comma 37 9" xfId="50552" xr:uid="{A3DC558C-2994-4ECF-A1E3-198DF875ECA4}"/>
    <cellStyle name="Comma 38" xfId="59" xr:uid="{DEF58B13-6325-480F-A550-A18BA6C41950}"/>
    <cellStyle name="Comma 38 2" xfId="2238" xr:uid="{7B8BC593-F1E8-4262-90B4-326409A4B0FE}"/>
    <cellStyle name="Comma 38 2 2" xfId="20263" xr:uid="{2C981BC1-8527-439C-90BA-92F81DECEBEF}"/>
    <cellStyle name="Comma 38 2 2 2" xfId="42427" xr:uid="{E76C166E-96D4-451A-A07D-39540726A009}"/>
    <cellStyle name="Comma 38 2 3" xfId="20264" xr:uid="{51587E1A-F6DA-4EB7-B95B-E46E47356390}"/>
    <cellStyle name="Comma 38 2 3 2" xfId="42428" xr:uid="{1A572B1C-1242-4A22-A19D-AB40BC3DAE2D}"/>
    <cellStyle name="Comma 38 2 4" xfId="20265" xr:uid="{09420A7E-A698-4345-B960-3FBB2541B301}"/>
    <cellStyle name="Comma 38 2 4 2" xfId="42429" xr:uid="{D9D35E09-E861-4A07-BD58-600D27D2762C}"/>
    <cellStyle name="Comma 38 2 5" xfId="52326" xr:uid="{77E3A9F6-5246-4FDC-9C04-B2AC55A8423D}"/>
    <cellStyle name="Comma 38 2 6" xfId="42426" xr:uid="{E6369AC5-B8B6-489F-AED8-BD8974B1BBFC}"/>
    <cellStyle name="Comma 38 3" xfId="3783" xr:uid="{A5BBA2DB-3EEA-44A4-99EC-AC65D041B58A}"/>
    <cellStyle name="Comma 38 3 2" xfId="20266" xr:uid="{772EB735-CBEB-4201-9DCA-ED920A74BC85}"/>
    <cellStyle name="Comma 38 3 2 2" xfId="42431" xr:uid="{E46C05E4-6B8F-44B5-888D-6F5B86615351}"/>
    <cellStyle name="Comma 38 3 3" xfId="20267" xr:uid="{069C60AF-6027-4B99-AD33-26206D7BDAB3}"/>
    <cellStyle name="Comma 38 3 3 2" xfId="42432" xr:uid="{709C5C93-E55B-463F-B699-26B16B799168}"/>
    <cellStyle name="Comma 38 3 4" xfId="20268" xr:uid="{58AFC3F1-D878-4DE7-B502-09566784721E}"/>
    <cellStyle name="Comma 38 3 4 2" xfId="42433" xr:uid="{36D5D84F-2211-4097-90DC-F7DE51BE1B90}"/>
    <cellStyle name="Comma 38 3 5" xfId="53870" xr:uid="{FD48945C-968A-4FF7-8A9B-39F6E65AB201}"/>
    <cellStyle name="Comma 38 3 6" xfId="42430" xr:uid="{BA2D9AC4-4CC8-40C9-BCB6-557DE5100445}"/>
    <cellStyle name="Comma 38 4" xfId="2231" xr:uid="{045B91D5-496E-48E2-A8AE-9557115E460E}"/>
    <cellStyle name="Comma 38 4 2" xfId="20270" xr:uid="{5E10E528-3C4A-4EBA-ACF2-87A1DC23B647}"/>
    <cellStyle name="Comma 38 4 2 2" xfId="42435" xr:uid="{537B5F83-15E5-4C84-B2A0-8ED8CA3C72D2}"/>
    <cellStyle name="Comma 38 4 3" xfId="20271" xr:uid="{6CE3E88B-E6D4-4CFF-A943-0541E61D046B}"/>
    <cellStyle name="Comma 38 4 3 2" xfId="42436" xr:uid="{58300842-80F5-4591-9498-A65601BBB3B8}"/>
    <cellStyle name="Comma 38 4 4" xfId="20272" xr:uid="{485E9000-1997-4B26-AE9E-B9E553C6A3F4}"/>
    <cellStyle name="Comma 38 4 4 2" xfId="42437" xr:uid="{5D308967-0981-4A83-BCE8-3D2F45795367}"/>
    <cellStyle name="Comma 38 4 5" xfId="52319" xr:uid="{4B70E054-79D1-41E9-B2EA-9A38803352A9}"/>
    <cellStyle name="Comma 38 4 6" xfId="42434" xr:uid="{88EBABBC-4F0C-482E-BC6E-92E0710DC849}"/>
    <cellStyle name="Comma 38 4 7" xfId="20269" xr:uid="{5A1B2B11-122F-498E-B03B-A28EEA325162}"/>
    <cellStyle name="Comma 38 5" xfId="20273" xr:uid="{5D263C87-2E56-4F91-B152-807C48E777E0}"/>
    <cellStyle name="Comma 38 5 2" xfId="42438" xr:uid="{5E65E6ED-1936-46A4-A62A-8197EFCDF052}"/>
    <cellStyle name="Comma 38 6" xfId="20274" xr:uid="{3DE6B3AA-AAA3-4622-B804-7702F20B2A51}"/>
    <cellStyle name="Comma 38 6 2" xfId="42439" xr:uid="{8594265C-E42F-4BE3-B38A-FA7FF35DE3A9}"/>
    <cellStyle name="Comma 38 7" xfId="50159" xr:uid="{69ADEB7B-3745-49DB-9E56-F4E3D30C4E57}"/>
    <cellStyle name="Comma 38 8" xfId="42425" xr:uid="{5019A438-D22E-42EA-AB66-E9B87E19E205}"/>
    <cellStyle name="Comma 39" xfId="705" xr:uid="{D3716B5A-7A5B-4F8E-A402-262F8F85A76A}"/>
    <cellStyle name="Comma 39 2" xfId="4416" xr:uid="{4D5A6EE3-D479-4B33-B1F1-26CB1A62750E}"/>
    <cellStyle name="Comma 39 2 2" xfId="20275" xr:uid="{406FA3E7-0766-4BAF-A7C9-876DB304D550}"/>
    <cellStyle name="Comma 39 2 2 2" xfId="42442" xr:uid="{F6F6C7B6-23F9-47EB-893D-B59C827D2313}"/>
    <cellStyle name="Comma 39 2 3" xfId="20276" xr:uid="{9112BE14-CA56-4234-B11E-297BF999E366}"/>
    <cellStyle name="Comma 39 2 3 2" xfId="42443" xr:uid="{F2730103-C174-4D28-80B5-0FB1828862BA}"/>
    <cellStyle name="Comma 39 2 4" xfId="20277" xr:uid="{48C952FE-8371-496F-B8B5-E2C53728D38A}"/>
    <cellStyle name="Comma 39 2 4 2" xfId="42444" xr:uid="{E96DE670-AF06-4490-A112-B2057B950662}"/>
    <cellStyle name="Comma 39 2 5" xfId="54503" xr:uid="{2B03A9A5-5EF3-44D9-B13C-57DD23612193}"/>
    <cellStyle name="Comma 39 2 6" xfId="42441" xr:uid="{3BBD21E4-0DCB-44D0-B1A9-98A5965107A8}"/>
    <cellStyle name="Comma 39 3" xfId="2751" xr:uid="{B5E1B287-E8F5-4E18-8B4C-03EC770FBBE8}"/>
    <cellStyle name="Comma 39 3 2" xfId="20279" xr:uid="{7D84753D-DC9A-4ACD-A5C7-4105BC444EED}"/>
    <cellStyle name="Comma 39 3 2 2" xfId="42446" xr:uid="{BD303FBD-14A2-427A-AE0A-79D8CEA68B45}"/>
    <cellStyle name="Comma 39 3 3" xfId="20280" xr:uid="{83AEE962-52B7-43BD-8F5A-F68ED070A0C1}"/>
    <cellStyle name="Comma 39 3 3 2" xfId="42447" xr:uid="{004E5FA1-1F94-460B-95A9-240078A17602}"/>
    <cellStyle name="Comma 39 3 4" xfId="20281" xr:uid="{3023C9F0-852E-400E-8E11-38DD625187E2}"/>
    <cellStyle name="Comma 39 3 4 2" xfId="42448" xr:uid="{06A8B88F-3C64-4066-A9C7-80764D455E5E}"/>
    <cellStyle name="Comma 39 3 5" xfId="52839" xr:uid="{B0AA8910-9AB0-4C84-B0C5-AEA3223229B3}"/>
    <cellStyle name="Comma 39 3 6" xfId="42445" xr:uid="{06E6DEFD-A1C7-4962-83E2-903E891ADD69}"/>
    <cellStyle name="Comma 39 3 7" xfId="20278" xr:uid="{9293AE32-636E-4913-8F9D-271205FFE4BF}"/>
    <cellStyle name="Comma 39 4" xfId="20282" xr:uid="{5D059FF7-5D02-4A7C-9DCE-E5AE3381D7BF}"/>
    <cellStyle name="Comma 39 4 2" xfId="42449" xr:uid="{37EDC782-B55D-4A02-944D-D66202D28C4F}"/>
    <cellStyle name="Comma 39 5" xfId="20283" xr:uid="{0CFD0E2C-CBF8-4171-B511-ADE01CE5665C}"/>
    <cellStyle name="Comma 39 5 2" xfId="42450" xr:uid="{2F3C0FCC-4AE1-4AF9-A33F-45B2E164F084}"/>
    <cellStyle name="Comma 39 6" xfId="50799" xr:uid="{A3C32A16-EDBA-468F-91A9-BD0F90EEA462}"/>
    <cellStyle name="Comma 39 7" xfId="42440" xr:uid="{E3687A73-C439-418B-BC10-B8C498B95031}"/>
    <cellStyle name="Comma 4" xfId="85" xr:uid="{783B739A-E2C0-4AC5-8425-13137A476370}"/>
    <cellStyle name="Comma 4 10" xfId="20284" xr:uid="{15864032-54BD-4402-9969-52F5838568DD}"/>
    <cellStyle name="Comma 4 10 2" xfId="42452" xr:uid="{062F6B61-6835-4990-8141-CED05CD036A7}"/>
    <cellStyle name="Comma 4 11" xfId="20285" xr:uid="{47D7D8EA-FD95-4179-AD0C-46A184491DF6}"/>
    <cellStyle name="Comma 4 11 2" xfId="42453" xr:uid="{BA49AAF6-A978-433F-84E1-30CEC5DD10B4}"/>
    <cellStyle name="Comma 4 12" xfId="50185" xr:uid="{2D85ED0B-1025-4593-A45E-77BF06ACE541}"/>
    <cellStyle name="Comma 4 13" xfId="42451" xr:uid="{20B7C74D-6FFF-4CDF-AB50-E5B8D98FE209}"/>
    <cellStyle name="Comma 4 2" xfId="191" xr:uid="{41C93538-50EF-4134-90D1-49F28CAB7BBE}"/>
    <cellStyle name="Comma 4 2 10" xfId="20286" xr:uid="{0D220274-04AF-4752-B6A5-E51BA6D5F7F7}"/>
    <cellStyle name="Comma 4 2 10 2" xfId="42455" xr:uid="{F17131DE-8950-43A0-ADE8-B89840EC5651}"/>
    <cellStyle name="Comma 4 2 11" xfId="50288" xr:uid="{AD3FA3DA-C6FA-4F74-8521-FA9E64BEE12B}"/>
    <cellStyle name="Comma 4 2 12" xfId="42454" xr:uid="{549635EE-22A0-4FE4-9414-93B2AA93E628}"/>
    <cellStyle name="Comma 4 2 2" xfId="379" xr:uid="{16687CF2-A901-4CDA-B170-0817C46B7C8D}"/>
    <cellStyle name="Comma 4 2 2 10" xfId="50475" xr:uid="{C18333F1-3227-40EA-832D-87043429680A}"/>
    <cellStyle name="Comma 4 2 2 11" xfId="42456" xr:uid="{82F52289-ECBF-4501-B835-4D5510F131CC}"/>
    <cellStyle name="Comma 4 2 2 2" xfId="654" xr:uid="{891DB7EB-6867-4ED4-B207-33A2125D0BD7}"/>
    <cellStyle name="Comma 4 2 2 2 10" xfId="42457" xr:uid="{83206587-D115-4498-B59D-674A674CD7F2}"/>
    <cellStyle name="Comma 4 2 2 2 2" xfId="1159" xr:uid="{748EA1EA-C650-4BEC-B28A-94263378A94E}"/>
    <cellStyle name="Comma 4 2 2 2 2 2" xfId="4862" xr:uid="{50697C5C-6467-4513-8FE2-BC43A9730A3C}"/>
    <cellStyle name="Comma 4 2 2 2 2 2 2" xfId="20287" xr:uid="{376DB9C2-43A1-402A-9A25-BCA831CCD9B5}"/>
    <cellStyle name="Comma 4 2 2 2 2 2 2 2" xfId="42460" xr:uid="{49CF1882-06B9-4A2F-AA2C-EA16DF454443}"/>
    <cellStyle name="Comma 4 2 2 2 2 2 3" xfId="20288" xr:uid="{967E4EEF-099B-4B53-BDAF-9E6CDA1D668E}"/>
    <cellStyle name="Comma 4 2 2 2 2 2 3 2" xfId="42461" xr:uid="{74ED8186-94C0-4599-877A-FAAA2092DE48}"/>
    <cellStyle name="Comma 4 2 2 2 2 2 4" xfId="20289" xr:uid="{78337C13-21D1-4A91-8E3D-9AFA56A7665B}"/>
    <cellStyle name="Comma 4 2 2 2 2 2 4 2" xfId="42462" xr:uid="{246BFD6E-374A-4DFF-B8D4-F0D387CAA301}"/>
    <cellStyle name="Comma 4 2 2 2 2 2 5" xfId="54949" xr:uid="{1023EAB0-992F-4F64-B6B9-E40A45CF4B87}"/>
    <cellStyle name="Comma 4 2 2 2 2 2 6" xfId="42459" xr:uid="{354FC911-28A8-4CB6-A455-818B3ADADE27}"/>
    <cellStyle name="Comma 4 2 2 2 2 3" xfId="3197" xr:uid="{A71EBE79-25B8-4AC7-A7CB-BB1FC6579879}"/>
    <cellStyle name="Comma 4 2 2 2 2 3 2" xfId="20291" xr:uid="{6C11F96E-FE1D-4409-BE34-06ED96B28985}"/>
    <cellStyle name="Comma 4 2 2 2 2 3 2 2" xfId="42464" xr:uid="{FB3E2A4F-ADCF-437D-80ED-1540CA84136B}"/>
    <cellStyle name="Comma 4 2 2 2 2 3 3" xfId="20292" xr:uid="{DB490153-1FEE-4306-948C-677AE1238103}"/>
    <cellStyle name="Comma 4 2 2 2 2 3 3 2" xfId="42465" xr:uid="{C8045F16-65DC-47D9-8B86-DC97236009AE}"/>
    <cellStyle name="Comma 4 2 2 2 2 3 4" xfId="20293" xr:uid="{2281583D-0447-4D27-BE7D-53A8F4C8C1FA}"/>
    <cellStyle name="Comma 4 2 2 2 2 3 4 2" xfId="42466" xr:uid="{03B5D31A-2823-4987-9C4C-9970D64D4284}"/>
    <cellStyle name="Comma 4 2 2 2 2 3 5" xfId="53284" xr:uid="{D03E5E36-961F-4069-AC02-30655985DCD6}"/>
    <cellStyle name="Comma 4 2 2 2 2 3 6" xfId="42463" xr:uid="{A5746348-1D77-420F-8C58-F3A278DCF68E}"/>
    <cellStyle name="Comma 4 2 2 2 2 3 7" xfId="20290" xr:uid="{1B11010C-82F3-4A69-A2FB-D23E50AC80FC}"/>
    <cellStyle name="Comma 4 2 2 2 2 4" xfId="20294" xr:uid="{CCFC2901-40D0-4476-96BB-507ED9CDCEA2}"/>
    <cellStyle name="Comma 4 2 2 2 2 4 2" xfId="42467" xr:uid="{8339D816-33EC-41CB-B525-4DFCE9A14969}"/>
    <cellStyle name="Comma 4 2 2 2 2 5" xfId="20295" xr:uid="{CF8677BB-9CF6-4354-A4DD-787DE809D93B}"/>
    <cellStyle name="Comma 4 2 2 2 2 5 2" xfId="42468" xr:uid="{20A5875A-4ADF-45F7-9ED4-E79D3F822515}"/>
    <cellStyle name="Comma 4 2 2 2 2 6" xfId="51251" xr:uid="{AA78416B-6FD3-4DCC-A1E8-D3CF47A6D225}"/>
    <cellStyle name="Comma 4 2 2 2 2 7" xfId="42458" xr:uid="{1236CCA6-390E-4F0A-9693-DA0EF8649FCF}"/>
    <cellStyle name="Comma 4 2 2 2 3" xfId="1653" xr:uid="{89AD9FDA-A283-4EC5-9759-1B4DF62FF4F6}"/>
    <cellStyle name="Comma 4 2 2 2 3 2" xfId="2700" xr:uid="{DF1E1EF5-285B-412F-BFF6-DE7C1ED20EF3}"/>
    <cellStyle name="Comma 4 2 2 2 3 2 2" xfId="20297" xr:uid="{81F9FD69-6E92-439B-BE32-8E788EEF3827}"/>
    <cellStyle name="Comma 4 2 2 2 3 2 2 2" xfId="42471" xr:uid="{B2AAA18B-7636-4091-9702-ACCF92E13B70}"/>
    <cellStyle name="Comma 4 2 2 2 3 2 3" xfId="20298" xr:uid="{9D4D74B2-6124-4BC6-B7FF-7B246E8A7F3E}"/>
    <cellStyle name="Comma 4 2 2 2 3 2 3 2" xfId="42472" xr:uid="{AEE1F37B-7A04-4A20-87F0-F4D66964BAE2}"/>
    <cellStyle name="Comma 4 2 2 2 3 2 4" xfId="20299" xr:uid="{2143F700-36E7-4F1B-B14F-2109BAFBA240}"/>
    <cellStyle name="Comma 4 2 2 2 3 2 4 2" xfId="42473" xr:uid="{2DA7902F-8D63-40EC-A160-63056A06484D}"/>
    <cellStyle name="Comma 4 2 2 2 3 2 5" xfId="52788" xr:uid="{74D4E042-0B6E-4C34-9C16-7A6197F7103D}"/>
    <cellStyle name="Comma 4 2 2 2 3 2 6" xfId="42470" xr:uid="{964C4461-8DAB-443A-BC52-2A3C0344F2C7}"/>
    <cellStyle name="Comma 4 2 2 2 3 2 7" xfId="20296" xr:uid="{6651BE17-57ED-47B7-AD63-3B1669EC26B1}"/>
    <cellStyle name="Comma 4 2 2 2 3 3" xfId="20300" xr:uid="{D6AB5708-90D8-41CE-AC1E-B9C262DA9BE5}"/>
    <cellStyle name="Comma 4 2 2 2 3 3 2" xfId="42474" xr:uid="{E7D7B4DD-891A-4D6C-BB63-86326AF710A7}"/>
    <cellStyle name="Comma 4 2 2 2 3 4" xfId="20301" xr:uid="{4D7B3877-5037-4D28-B9C5-8729C29C8AB8}"/>
    <cellStyle name="Comma 4 2 2 2 3 4 2" xfId="42475" xr:uid="{A0A42CE7-5606-47F8-B3B8-263590ED07D3}"/>
    <cellStyle name="Comma 4 2 2 2 3 5" xfId="51745" xr:uid="{3D6DCA73-8CD9-4E4E-9E3F-C4B83B1A05BE}"/>
    <cellStyle name="Comma 4 2 2 2 3 6" xfId="42469" xr:uid="{CED95997-D327-441F-BFD9-73AB687DAEC2}"/>
    <cellStyle name="Comma 4 2 2 2 4" xfId="3692" xr:uid="{091685FB-64E2-4862-91CA-3B05D1629421}"/>
    <cellStyle name="Comma 4 2 2 2 4 2" xfId="20302" xr:uid="{39B9C4AB-4034-4A18-AE60-59C73F880BE0}"/>
    <cellStyle name="Comma 4 2 2 2 4 2 2" xfId="42477" xr:uid="{9E6DB3E0-58F9-4345-83E3-6A422844079F}"/>
    <cellStyle name="Comma 4 2 2 2 4 3" xfId="20303" xr:uid="{66B248B9-C520-43B1-8436-DA24D2F76B89}"/>
    <cellStyle name="Comma 4 2 2 2 4 3 2" xfId="42478" xr:uid="{E7AFCA26-C261-4BA0-A33E-723D41E99EA0}"/>
    <cellStyle name="Comma 4 2 2 2 4 4" xfId="20304" xr:uid="{B654C027-AE27-4BBB-AEB4-9B7196CCA450}"/>
    <cellStyle name="Comma 4 2 2 2 4 4 2" xfId="42479" xr:uid="{C05A2AD0-4C1F-49C4-A778-12695B785D53}"/>
    <cellStyle name="Comma 4 2 2 2 4 5" xfId="53779" xr:uid="{F44CC421-1D26-4D30-8047-46980117423B}"/>
    <cellStyle name="Comma 4 2 2 2 4 6" xfId="42476" xr:uid="{84966D03-A5C2-4C4A-BE9E-37187084D634}"/>
    <cellStyle name="Comma 4 2 2 2 5" xfId="4365" xr:uid="{A6F1B0FB-1368-40CD-9EF7-213DDF9B641F}"/>
    <cellStyle name="Comma 4 2 2 2 5 2" xfId="20305" xr:uid="{BF1BAA79-5FA0-4258-BF6C-60E92CAD2485}"/>
    <cellStyle name="Comma 4 2 2 2 5 2 2" xfId="42481" xr:uid="{94CF3A32-EA4F-4DDF-BA7F-5EEA97AB152A}"/>
    <cellStyle name="Comma 4 2 2 2 5 3" xfId="20306" xr:uid="{4CD53A9E-5BD9-43E1-8698-6E0913D55A68}"/>
    <cellStyle name="Comma 4 2 2 2 5 3 2" xfId="42482" xr:uid="{479CFD93-BDFE-4515-A671-CA07759D4164}"/>
    <cellStyle name="Comma 4 2 2 2 5 4" xfId="20307" xr:uid="{ACF6F80B-7829-4D8A-832D-832714D4FD60}"/>
    <cellStyle name="Comma 4 2 2 2 5 4 2" xfId="42483" xr:uid="{9CEFF5F5-8D80-44F7-A95D-89CFCD959724}"/>
    <cellStyle name="Comma 4 2 2 2 5 5" xfId="54452" xr:uid="{0719874A-4FC1-4E81-BC55-2AF8D57C5631}"/>
    <cellStyle name="Comma 4 2 2 2 5 6" xfId="42480" xr:uid="{E27D1D53-9192-4DDB-A1D8-6FACC2E14C5D}"/>
    <cellStyle name="Comma 4 2 2 2 6" xfId="2179" xr:uid="{20960E1A-2FBD-4FBF-8738-3B42A6A4C1A1}"/>
    <cellStyle name="Comma 4 2 2 2 6 2" xfId="20309" xr:uid="{4A96FF79-18B5-4DAB-B235-090E54A48726}"/>
    <cellStyle name="Comma 4 2 2 2 6 2 2" xfId="42485" xr:uid="{E4845E1A-150B-493C-9DE1-E5D9266A2C2A}"/>
    <cellStyle name="Comma 4 2 2 2 6 3" xfId="20310" xr:uid="{141CE78D-8983-4C1D-AFC6-81CA920435B5}"/>
    <cellStyle name="Comma 4 2 2 2 6 3 2" xfId="42486" xr:uid="{A643FAF4-5D47-4594-85FE-DB386CCD8FFA}"/>
    <cellStyle name="Comma 4 2 2 2 6 4" xfId="20311" xr:uid="{6698F5B2-376B-42D9-8AB0-A002068D4911}"/>
    <cellStyle name="Comma 4 2 2 2 6 4 2" xfId="42487" xr:uid="{FC695A07-BDFB-41CE-B216-F83249FD0C9B}"/>
    <cellStyle name="Comma 4 2 2 2 6 5" xfId="52268" xr:uid="{18DFEFAA-6AFA-4E2D-AEB4-59381F04DE57}"/>
    <cellStyle name="Comma 4 2 2 2 6 6" xfId="42484" xr:uid="{AC88EC39-DC98-46E6-85CD-4F25146B3F7E}"/>
    <cellStyle name="Comma 4 2 2 2 6 7" xfId="20308" xr:uid="{9BE7F0C7-08CC-42B8-A237-0727C52FD4FC}"/>
    <cellStyle name="Comma 4 2 2 2 7" xfId="20312" xr:uid="{AC89C3F0-2EFF-46CC-8EA9-3C422AD2591A}"/>
    <cellStyle name="Comma 4 2 2 2 7 2" xfId="42488" xr:uid="{781104AB-BCB6-4F4A-9941-A25AC1EFA306}"/>
    <cellStyle name="Comma 4 2 2 2 8" xfId="20313" xr:uid="{39C1EBDA-03DD-4600-8329-0A1F2CEE2573}"/>
    <cellStyle name="Comma 4 2 2 2 8 2" xfId="42489" xr:uid="{7FD661EF-730F-49B2-BC20-BE7FE1BD8C19}"/>
    <cellStyle name="Comma 4 2 2 2 9" xfId="50748" xr:uid="{FD44C624-AE0C-496D-8CE5-37D555FF4ECE}"/>
    <cellStyle name="Comma 4 2 2 3" xfId="911" xr:uid="{5E52A815-99C2-41B7-A1AD-6586621194E5}"/>
    <cellStyle name="Comma 4 2 2 3 2" xfId="4614" xr:uid="{57B9EC3E-5604-4970-81A2-93B09FACE3B8}"/>
    <cellStyle name="Comma 4 2 2 3 2 2" xfId="20314" xr:uid="{484F425E-8CA9-4D52-A5BC-A2E21B641582}"/>
    <cellStyle name="Comma 4 2 2 3 2 2 2" xfId="42492" xr:uid="{D1B3A9EC-5F04-4703-BE1F-B4B782E2AEB3}"/>
    <cellStyle name="Comma 4 2 2 3 2 3" xfId="20315" xr:uid="{B28C820E-E1C1-4B86-A276-66E587BE16F1}"/>
    <cellStyle name="Comma 4 2 2 3 2 3 2" xfId="42493" xr:uid="{660852EF-00B5-4B7A-BF38-B9D943EF7A29}"/>
    <cellStyle name="Comma 4 2 2 3 2 4" xfId="20316" xr:uid="{53E1DFA9-985C-4132-BA2E-B1D49D70DF20}"/>
    <cellStyle name="Comma 4 2 2 3 2 4 2" xfId="42494" xr:uid="{33AB47BB-C603-4312-98A1-00EA7CE7F944}"/>
    <cellStyle name="Comma 4 2 2 3 2 5" xfId="54701" xr:uid="{BEDBDB84-748F-4DFD-A80B-870C8E81F661}"/>
    <cellStyle name="Comma 4 2 2 3 2 6" xfId="42491" xr:uid="{1CE442F6-0437-4942-BAC5-65D9148C9EF6}"/>
    <cellStyle name="Comma 4 2 2 3 3" xfId="2949" xr:uid="{9C751474-8FB8-440A-B1A8-F46D270B2278}"/>
    <cellStyle name="Comma 4 2 2 3 3 2" xfId="20318" xr:uid="{4CA632FD-46D9-41DF-8366-AF4B1F6AC495}"/>
    <cellStyle name="Comma 4 2 2 3 3 2 2" xfId="42496" xr:uid="{41E7F8F2-2DC8-4E55-B8C2-9614D41DEABA}"/>
    <cellStyle name="Comma 4 2 2 3 3 3" xfId="20319" xr:uid="{06278E90-6DB9-4664-A157-1601F6303EBD}"/>
    <cellStyle name="Comma 4 2 2 3 3 3 2" xfId="42497" xr:uid="{8690CA9C-6578-4B55-AD72-2207EB98AE25}"/>
    <cellStyle name="Comma 4 2 2 3 3 4" xfId="20320" xr:uid="{7714F6A3-FF83-4A66-AB86-C968065FFF28}"/>
    <cellStyle name="Comma 4 2 2 3 3 4 2" xfId="42498" xr:uid="{98605953-51C4-4658-B649-1A8E072860F4}"/>
    <cellStyle name="Comma 4 2 2 3 3 5" xfId="53036" xr:uid="{4A56B842-E88C-4BD9-8E96-B174E6E46DBF}"/>
    <cellStyle name="Comma 4 2 2 3 3 6" xfId="42495" xr:uid="{E54B2ACA-FF8D-4A6A-B56B-CCACCBB256C4}"/>
    <cellStyle name="Comma 4 2 2 3 3 7" xfId="20317" xr:uid="{F967007D-F6C9-4429-AA40-0A228EFF567E}"/>
    <cellStyle name="Comma 4 2 2 3 4" xfId="20321" xr:uid="{721AD02D-236D-47D0-AE66-E40748E7BE5F}"/>
    <cellStyle name="Comma 4 2 2 3 4 2" xfId="42499" xr:uid="{A64C1B25-D661-44AA-B1EA-7279DA99BDBE}"/>
    <cellStyle name="Comma 4 2 2 3 5" xfId="20322" xr:uid="{38863673-446B-4011-8A98-BAC72C182279}"/>
    <cellStyle name="Comma 4 2 2 3 5 2" xfId="42500" xr:uid="{675D1266-E982-4674-A659-2C7C12404583}"/>
    <cellStyle name="Comma 4 2 2 3 6" xfId="51003" xr:uid="{EC6820B2-3477-47DE-839A-D3BD800CF5B7}"/>
    <cellStyle name="Comma 4 2 2 3 7" xfId="42490" xr:uid="{428E9940-C0D8-46A1-A42A-4FE1F34B00EC}"/>
    <cellStyle name="Comma 4 2 2 4" xfId="1406" xr:uid="{3E2A085A-10C9-4D64-A0C2-32B653CB90B6}"/>
    <cellStyle name="Comma 4 2 2 4 2" xfId="2452" xr:uid="{3A17D653-A9CD-4AC4-8EB3-C5A50F16B35F}"/>
    <cellStyle name="Comma 4 2 2 4 2 2" xfId="20324" xr:uid="{E85B6A8C-1841-4B85-8246-CD59C4BC8679}"/>
    <cellStyle name="Comma 4 2 2 4 2 2 2" xfId="42503" xr:uid="{D91827D2-AC03-4FEF-9683-87F1AAE92C47}"/>
    <cellStyle name="Comma 4 2 2 4 2 3" xfId="20325" xr:uid="{606A0506-1B52-4BDB-B5E0-5EEC783C03E2}"/>
    <cellStyle name="Comma 4 2 2 4 2 3 2" xfId="42504" xr:uid="{CE54EF49-AF2A-4898-98D7-DD2F4443FE64}"/>
    <cellStyle name="Comma 4 2 2 4 2 4" xfId="20326" xr:uid="{1D45F6A8-3EF4-4F66-8E0A-02604FEAB76E}"/>
    <cellStyle name="Comma 4 2 2 4 2 4 2" xfId="42505" xr:uid="{5D2EB244-5E4D-483A-AE4B-87E0D70E2441}"/>
    <cellStyle name="Comma 4 2 2 4 2 5" xfId="52540" xr:uid="{312D5CB7-A3E3-486A-A123-096F7CFCCF83}"/>
    <cellStyle name="Comma 4 2 2 4 2 6" xfId="42502" xr:uid="{95F280BB-5AD3-4813-8CEE-D80D68C15CB1}"/>
    <cellStyle name="Comma 4 2 2 4 2 7" xfId="20323" xr:uid="{8AC95E88-5ED1-4418-9333-B53F82EA4918}"/>
    <cellStyle name="Comma 4 2 2 4 3" xfId="20327" xr:uid="{0C242069-823D-488E-A94F-E43F7D58784C}"/>
    <cellStyle name="Comma 4 2 2 4 3 2" xfId="42506" xr:uid="{9528BDED-C586-46FC-971F-8058E422897A}"/>
    <cellStyle name="Comma 4 2 2 4 4" xfId="20328" xr:uid="{761D3FE4-5383-4AA7-8076-4C7341D39C35}"/>
    <cellStyle name="Comma 4 2 2 4 4 2" xfId="42507" xr:uid="{8E7369DA-F356-4162-8E14-87C35B12B25C}"/>
    <cellStyle name="Comma 4 2 2 4 5" xfId="51498" xr:uid="{9CA18B1D-E1AE-4287-BB8B-9AE2B1716BEC}"/>
    <cellStyle name="Comma 4 2 2 4 6" xfId="42501" xr:uid="{456583CD-E798-4F1E-856B-079422AC7FF2}"/>
    <cellStyle name="Comma 4 2 2 5" xfId="3443" xr:uid="{C66DC270-67F0-43D0-955F-1B6303441E3A}"/>
    <cellStyle name="Comma 4 2 2 5 2" xfId="20329" xr:uid="{78A970DF-3B50-4540-9EAA-C56368097F91}"/>
    <cellStyle name="Comma 4 2 2 5 2 2" xfId="42509" xr:uid="{E8E797EF-A4EB-443B-B2FB-0FEF59C26B6B}"/>
    <cellStyle name="Comma 4 2 2 5 3" xfId="20330" xr:uid="{FD6176F0-4AFB-44E8-9784-BFCA8B9C5B5C}"/>
    <cellStyle name="Comma 4 2 2 5 3 2" xfId="42510" xr:uid="{464763BA-5203-4A0A-BFC7-547872F74C7C}"/>
    <cellStyle name="Comma 4 2 2 5 4" xfId="20331" xr:uid="{6858D291-749B-4D14-8EF8-CDA1A109DA48}"/>
    <cellStyle name="Comma 4 2 2 5 4 2" xfId="42511" xr:uid="{23E0FD91-1C97-4F76-B3CC-00E2BFD1C1E8}"/>
    <cellStyle name="Comma 4 2 2 5 5" xfId="53530" xr:uid="{ACC78B0F-B85C-403E-9D91-07CB9F20A58B}"/>
    <cellStyle name="Comma 4 2 2 5 6" xfId="42508" xr:uid="{264AF13B-0F19-4F18-995D-6C9E0D64C68B}"/>
    <cellStyle name="Comma 4 2 2 6" xfId="4093" xr:uid="{E39B54E2-0EA1-4E3F-B00C-24E2D8BD03BC}"/>
    <cellStyle name="Comma 4 2 2 6 2" xfId="20332" xr:uid="{027A3D97-7228-4D10-9E18-8CC37662404A}"/>
    <cellStyle name="Comma 4 2 2 6 2 2" xfId="42513" xr:uid="{29BA5E06-837F-46B5-BCB0-12B5EABD5E61}"/>
    <cellStyle name="Comma 4 2 2 6 3" xfId="20333" xr:uid="{1C315303-64D2-4791-85C0-07ECCAAB956C}"/>
    <cellStyle name="Comma 4 2 2 6 3 2" xfId="42514" xr:uid="{DC338ABD-DE9B-4B71-9311-D8A185C681D0}"/>
    <cellStyle name="Comma 4 2 2 6 4" xfId="20334" xr:uid="{E94A06C6-62DA-41E9-B65E-E12CCD0C7611}"/>
    <cellStyle name="Comma 4 2 2 6 4 2" xfId="42515" xr:uid="{7A32DAE3-24E7-4308-B104-339E3EB79785}"/>
    <cellStyle name="Comma 4 2 2 6 5" xfId="54180" xr:uid="{9C6679E3-EB5E-4110-B36C-ED6A4A909D59}"/>
    <cellStyle name="Comma 4 2 2 6 6" xfId="42512" xr:uid="{23BDDD96-C6F4-412D-A18D-F2646951E085}"/>
    <cellStyle name="Comma 4 2 2 7" xfId="1932" xr:uid="{0BCBDC72-13CA-400F-AB8B-42C80E5AF81F}"/>
    <cellStyle name="Comma 4 2 2 7 2" xfId="20336" xr:uid="{83C5D4C3-932E-40F9-9B45-0438AEEB9963}"/>
    <cellStyle name="Comma 4 2 2 7 2 2" xfId="42517" xr:uid="{F70C3312-B762-4F74-89DC-34BA44A9148D}"/>
    <cellStyle name="Comma 4 2 2 7 3" xfId="20337" xr:uid="{41C51EE9-5780-415B-B286-CE63AF6D27C9}"/>
    <cellStyle name="Comma 4 2 2 7 3 2" xfId="42518" xr:uid="{8CC59679-C5C7-4C71-AF10-F5D15A2614CD}"/>
    <cellStyle name="Comma 4 2 2 7 4" xfId="20338" xr:uid="{A24F1E4C-A596-42C2-A91B-A6021C65089C}"/>
    <cellStyle name="Comma 4 2 2 7 4 2" xfId="42519" xr:uid="{E45ACF18-EB9F-462D-9201-6AFC0216D534}"/>
    <cellStyle name="Comma 4 2 2 7 5" xfId="52021" xr:uid="{35CE6054-A79C-469C-9CB0-460FC3013E64}"/>
    <cellStyle name="Comma 4 2 2 7 6" xfId="42516" xr:uid="{3B027DEB-C961-4838-983B-0BEBBCD99F6D}"/>
    <cellStyle name="Comma 4 2 2 7 7" xfId="20335" xr:uid="{C749CCB9-8AA8-4933-880C-2148D83D03C4}"/>
    <cellStyle name="Comma 4 2 2 8" xfId="20339" xr:uid="{970BE592-688C-4D2A-A7D8-D5FDF8FA2E05}"/>
    <cellStyle name="Comma 4 2 2 8 2" xfId="42520" xr:uid="{6606F9DE-FDEC-4BD4-AFE6-E7DFC42DF842}"/>
    <cellStyle name="Comma 4 2 2 9" xfId="20340" xr:uid="{C7374129-3433-46A0-9D8F-B88D59546003}"/>
    <cellStyle name="Comma 4 2 2 9 2" xfId="42521" xr:uid="{A6214E02-83ED-4D5C-BC38-645D8CFD39C5}"/>
    <cellStyle name="Comma 4 2 3" xfId="531" xr:uid="{41B24898-55FC-42A6-AF4D-2250BCD24B7E}"/>
    <cellStyle name="Comma 4 2 3 10" xfId="42522" xr:uid="{ACD471A1-3221-46DA-BBB5-198926FCF985}"/>
    <cellStyle name="Comma 4 2 3 2" xfId="1036" xr:uid="{4C950DE6-840E-4D9F-95DC-6618761DF415}"/>
    <cellStyle name="Comma 4 2 3 2 2" xfId="4739" xr:uid="{E18AB21F-4DA8-4B85-A983-CACE4A72125D}"/>
    <cellStyle name="Comma 4 2 3 2 2 2" xfId="20341" xr:uid="{42285A47-40C3-4705-91FA-660BC55C50C6}"/>
    <cellStyle name="Comma 4 2 3 2 2 2 2" xfId="42525" xr:uid="{8557AF78-557B-411C-A5BA-799C390070A4}"/>
    <cellStyle name="Comma 4 2 3 2 2 3" xfId="20342" xr:uid="{0183F5D7-7D4E-4B17-BB38-D24EF696D7F3}"/>
    <cellStyle name="Comma 4 2 3 2 2 3 2" xfId="42526" xr:uid="{7B639303-3B92-48C4-92F4-591B3064AE88}"/>
    <cellStyle name="Comma 4 2 3 2 2 4" xfId="20343" xr:uid="{203C7FB1-E774-48A8-963F-2DFDF04A536D}"/>
    <cellStyle name="Comma 4 2 3 2 2 4 2" xfId="42527" xr:uid="{1A4D7AEF-6476-4A24-9E53-3073FA4FE084}"/>
    <cellStyle name="Comma 4 2 3 2 2 5" xfId="54826" xr:uid="{6BD7123D-4F10-4D5A-B1AF-592EDD5FD023}"/>
    <cellStyle name="Comma 4 2 3 2 2 6" xfId="42524" xr:uid="{714F2E43-D68C-415D-8E36-3E982289AC4C}"/>
    <cellStyle name="Comma 4 2 3 2 3" xfId="3074" xr:uid="{CA476DE2-38D8-47D1-B695-D413D1CF610E}"/>
    <cellStyle name="Comma 4 2 3 2 3 2" xfId="20345" xr:uid="{890EDDBD-834B-4E7D-94CD-5422600DB015}"/>
    <cellStyle name="Comma 4 2 3 2 3 2 2" xfId="42529" xr:uid="{AC6E0AA3-9C29-40F8-BE69-D8CEC1763A65}"/>
    <cellStyle name="Comma 4 2 3 2 3 3" xfId="20346" xr:uid="{727414A5-D60E-498F-8AF2-45022E828DF8}"/>
    <cellStyle name="Comma 4 2 3 2 3 3 2" xfId="42530" xr:uid="{BF3B3580-8003-4600-A671-AD8EC9B54DFB}"/>
    <cellStyle name="Comma 4 2 3 2 3 4" xfId="20347" xr:uid="{C15B8305-2CA9-4984-AE86-31C84249BC80}"/>
    <cellStyle name="Comma 4 2 3 2 3 4 2" xfId="42531" xr:uid="{E592465A-EBA1-4E16-AC57-51D263BB02C2}"/>
    <cellStyle name="Comma 4 2 3 2 3 5" xfId="53161" xr:uid="{7B3F5666-B86A-4682-A53E-5355C4A46D1B}"/>
    <cellStyle name="Comma 4 2 3 2 3 6" xfId="42528" xr:uid="{249E9A69-084B-4D7C-BEF8-95950E925763}"/>
    <cellStyle name="Comma 4 2 3 2 3 7" xfId="20344" xr:uid="{42636200-6888-439E-BC49-B6EBFE029D92}"/>
    <cellStyle name="Comma 4 2 3 2 4" xfId="20348" xr:uid="{DDA04FC8-93B1-4177-B54F-491D191F9EE9}"/>
    <cellStyle name="Comma 4 2 3 2 4 2" xfId="42532" xr:uid="{F693FB84-709D-4F01-B27E-9903C4E3CC5F}"/>
    <cellStyle name="Comma 4 2 3 2 5" xfId="20349" xr:uid="{AE6563E0-1AC5-4DF6-8F36-8700070B5675}"/>
    <cellStyle name="Comma 4 2 3 2 5 2" xfId="42533" xr:uid="{14E42313-E49A-402B-8246-9277273263D0}"/>
    <cellStyle name="Comma 4 2 3 2 6" xfId="51128" xr:uid="{1DF18AA7-AC5E-4BFD-9C41-7E232223BDB3}"/>
    <cellStyle name="Comma 4 2 3 2 7" xfId="42523" xr:uid="{7DB53CF0-0A2A-41C7-BD50-4F6FD58B3975}"/>
    <cellStyle name="Comma 4 2 3 3" xfId="1530" xr:uid="{40D299BE-004A-4DFA-BE19-557647A40E15}"/>
    <cellStyle name="Comma 4 2 3 3 2" xfId="2577" xr:uid="{3385A403-0AAA-4263-AA29-5A8D8D6281F2}"/>
    <cellStyle name="Comma 4 2 3 3 2 2" xfId="20351" xr:uid="{E3C2CFB4-7F85-4A75-9B47-C1E17F4102E2}"/>
    <cellStyle name="Comma 4 2 3 3 2 2 2" xfId="42536" xr:uid="{9E9DD25E-D439-402D-9563-225E3740C472}"/>
    <cellStyle name="Comma 4 2 3 3 2 3" xfId="20352" xr:uid="{7E6D2CE4-899B-4A89-B584-09B14D515C0A}"/>
    <cellStyle name="Comma 4 2 3 3 2 3 2" xfId="42537" xr:uid="{486347F5-8AE9-49D5-AF22-F9207AAEFF1E}"/>
    <cellStyle name="Comma 4 2 3 3 2 4" xfId="20353" xr:uid="{CE5A877C-16AA-4284-B124-232575608ED9}"/>
    <cellStyle name="Comma 4 2 3 3 2 4 2" xfId="42538" xr:uid="{6CA6871A-57D6-4791-A3A1-BEF97C0BE713}"/>
    <cellStyle name="Comma 4 2 3 3 2 5" xfId="52665" xr:uid="{2FCDACB2-BEE3-4BF1-B7C0-C632E94D1354}"/>
    <cellStyle name="Comma 4 2 3 3 2 6" xfId="42535" xr:uid="{2D3EADB8-D364-463B-A51C-086E5644DA09}"/>
    <cellStyle name="Comma 4 2 3 3 2 7" xfId="20350" xr:uid="{877CD726-8DDE-4A7E-B6B2-4EF946D1177B}"/>
    <cellStyle name="Comma 4 2 3 3 3" xfId="20354" xr:uid="{12C27D3D-CD2B-43EE-AC61-4EC2BC686C96}"/>
    <cellStyle name="Comma 4 2 3 3 3 2" xfId="42539" xr:uid="{A27611BC-C589-4294-B581-64D48FAA34A1}"/>
    <cellStyle name="Comma 4 2 3 3 4" xfId="20355" xr:uid="{DC3020EA-2AA1-4D18-8662-A58A59CBB367}"/>
    <cellStyle name="Comma 4 2 3 3 4 2" xfId="42540" xr:uid="{1DD7D816-3315-4D4D-B3D4-CAEF8B9053B8}"/>
    <cellStyle name="Comma 4 2 3 3 5" xfId="51622" xr:uid="{1A6E8E65-7B66-49EE-B50E-90E85CD72936}"/>
    <cellStyle name="Comma 4 2 3 3 6" xfId="42534" xr:uid="{4CD21DED-72B9-464A-81AA-9EB858969FDF}"/>
    <cellStyle name="Comma 4 2 3 4" xfId="3569" xr:uid="{3A09B376-8495-49E4-8C30-76B5CDBB1B6D}"/>
    <cellStyle name="Comma 4 2 3 4 2" xfId="20356" xr:uid="{7BA4B050-EE3F-427A-A1D0-17EA9BC43524}"/>
    <cellStyle name="Comma 4 2 3 4 2 2" xfId="42542" xr:uid="{C9BE6E56-C804-450D-A66B-D10CE4B8E627}"/>
    <cellStyle name="Comma 4 2 3 4 3" xfId="20357" xr:uid="{3AEF6105-9C8A-4A45-AAB3-CB089FCA6FBF}"/>
    <cellStyle name="Comma 4 2 3 4 3 2" xfId="42543" xr:uid="{5FBE5F96-EFE4-412C-891B-160B265394D2}"/>
    <cellStyle name="Comma 4 2 3 4 4" xfId="20358" xr:uid="{EF899AC4-AC5B-4523-AE6E-4B02D6D13430}"/>
    <cellStyle name="Comma 4 2 3 4 4 2" xfId="42544" xr:uid="{1871C20D-F307-4FCA-9DC2-76C913235813}"/>
    <cellStyle name="Comma 4 2 3 4 5" xfId="53656" xr:uid="{5B31A13F-986F-4052-9B98-400E037017F7}"/>
    <cellStyle name="Comma 4 2 3 4 6" xfId="42541" xr:uid="{70E5A097-08D6-4C9A-8643-D65C7F91C313}"/>
    <cellStyle name="Comma 4 2 3 5" xfId="4242" xr:uid="{80FE1464-E811-4D54-A312-9A5372C21F7D}"/>
    <cellStyle name="Comma 4 2 3 5 2" xfId="20359" xr:uid="{91288AB6-B26D-4A73-987F-6CA0272E835C}"/>
    <cellStyle name="Comma 4 2 3 5 2 2" xfId="42546" xr:uid="{CA3E03F7-2AEB-4E20-B075-A37696750CA7}"/>
    <cellStyle name="Comma 4 2 3 5 3" xfId="20360" xr:uid="{3418764B-5E0F-4826-B9B0-3D1A84F89DE9}"/>
    <cellStyle name="Comma 4 2 3 5 3 2" xfId="42547" xr:uid="{D308FD61-4F11-4358-84CE-B74E0ACA575E}"/>
    <cellStyle name="Comma 4 2 3 5 4" xfId="20361" xr:uid="{B3F85718-05EB-4E42-8601-03018B97A793}"/>
    <cellStyle name="Comma 4 2 3 5 4 2" xfId="42548" xr:uid="{2B390C19-1326-43B5-88C7-E07CE52A2C97}"/>
    <cellStyle name="Comma 4 2 3 5 5" xfId="54329" xr:uid="{2951A76E-9C43-4B50-A644-21BFA8E0DAE1}"/>
    <cellStyle name="Comma 4 2 3 5 6" xfId="42545" xr:uid="{59182303-2B36-47B0-8400-9E0322FDEAAD}"/>
    <cellStyle name="Comma 4 2 3 6" xfId="2056" xr:uid="{29E4DD29-F1C6-4D07-A7A3-84B0F2A140DB}"/>
    <cellStyle name="Comma 4 2 3 6 2" xfId="20363" xr:uid="{902802C3-8501-4254-BAD3-AD677C1AB7AA}"/>
    <cellStyle name="Comma 4 2 3 6 2 2" xfId="42550" xr:uid="{38AA26D3-FE6D-4EB2-A699-53101B65739A}"/>
    <cellStyle name="Comma 4 2 3 6 3" xfId="20364" xr:uid="{32F311C5-856E-4AE5-922E-1F1687CE3EEB}"/>
    <cellStyle name="Comma 4 2 3 6 3 2" xfId="42551" xr:uid="{2D30B83A-A805-4CA5-BD0A-669C3A9D316D}"/>
    <cellStyle name="Comma 4 2 3 6 4" xfId="20365" xr:uid="{FAE3AD57-ACCC-4943-861E-343CB2DB14B9}"/>
    <cellStyle name="Comma 4 2 3 6 4 2" xfId="42552" xr:uid="{C95040F8-8869-40D5-AA9A-49A095253D3E}"/>
    <cellStyle name="Comma 4 2 3 6 5" xfId="52145" xr:uid="{B8B73F4A-FE22-4D50-9A3D-579C380DB08B}"/>
    <cellStyle name="Comma 4 2 3 6 6" xfId="42549" xr:uid="{A74F508F-6CBF-475B-853A-71680350ACFC}"/>
    <cellStyle name="Comma 4 2 3 6 7" xfId="20362" xr:uid="{D66A49BF-9FD4-46C8-B3F5-3D08B622EFD0}"/>
    <cellStyle name="Comma 4 2 3 7" xfId="20366" xr:uid="{C74EB2D5-4261-4C40-8FF4-869364DF8FDD}"/>
    <cellStyle name="Comma 4 2 3 7 2" xfId="42553" xr:uid="{E92EDA5F-1CA9-40BD-A977-CE0CF36841DD}"/>
    <cellStyle name="Comma 4 2 3 8" xfId="20367" xr:uid="{7CB7A4C3-C4C4-4732-BD89-50803157AFFC}"/>
    <cellStyle name="Comma 4 2 3 8 2" xfId="42554" xr:uid="{11DB5C1B-0E76-447F-AA06-092D9F3D5CB5}"/>
    <cellStyle name="Comma 4 2 3 9" xfId="50625" xr:uid="{09315E61-C1BE-400F-8CC3-D51DF2BDD317}"/>
    <cellStyle name="Comma 4 2 4" xfId="788" xr:uid="{3BA01CD8-DE31-4A33-940D-21FB31BA3B5E}"/>
    <cellStyle name="Comma 4 2 4 2" xfId="4491" xr:uid="{44BD31F3-1FEC-48FE-BACB-F19E5072CD53}"/>
    <cellStyle name="Comma 4 2 4 2 2" xfId="20368" xr:uid="{F0EE0154-F8AC-4000-8910-8C8B60707A8E}"/>
    <cellStyle name="Comma 4 2 4 2 2 2" xfId="42557" xr:uid="{B0105FF3-7291-4362-AC12-1C161024C92D}"/>
    <cellStyle name="Comma 4 2 4 2 3" xfId="20369" xr:uid="{9BD19731-8739-4E04-8852-084FD8D47426}"/>
    <cellStyle name="Comma 4 2 4 2 3 2" xfId="42558" xr:uid="{0C9E1437-0606-4159-BB67-BB2158C4AFC3}"/>
    <cellStyle name="Comma 4 2 4 2 4" xfId="20370" xr:uid="{7C8D97CC-5999-4433-8676-C29AF12D8FBE}"/>
    <cellStyle name="Comma 4 2 4 2 4 2" xfId="42559" xr:uid="{04BC288A-35AE-4E7E-9378-D61A9C0AC31B}"/>
    <cellStyle name="Comma 4 2 4 2 5" xfId="54578" xr:uid="{7347279C-EC2B-41C8-A1FD-D92C10B5E29C}"/>
    <cellStyle name="Comma 4 2 4 2 6" xfId="42556" xr:uid="{FB4FB47A-BB68-4641-BB25-B8607A851A33}"/>
    <cellStyle name="Comma 4 2 4 3" xfId="2826" xr:uid="{A058E351-0E45-4E65-A882-8E2F747C7672}"/>
    <cellStyle name="Comma 4 2 4 3 2" xfId="20372" xr:uid="{20E8B2CF-48BD-445B-82DB-52F878BFDA41}"/>
    <cellStyle name="Comma 4 2 4 3 2 2" xfId="42561" xr:uid="{111ECFCA-DD64-49C5-96BB-8804C4064242}"/>
    <cellStyle name="Comma 4 2 4 3 3" xfId="20373" xr:uid="{FD2779D2-267A-4901-A08E-E79EEC84EEE2}"/>
    <cellStyle name="Comma 4 2 4 3 3 2" xfId="42562" xr:uid="{B3ABC082-9CDA-417A-B051-DA2FCAED36FD}"/>
    <cellStyle name="Comma 4 2 4 3 4" xfId="20374" xr:uid="{01B36BA0-D2FC-414F-9490-8D556D77EC96}"/>
    <cellStyle name="Comma 4 2 4 3 4 2" xfId="42563" xr:uid="{DAFCCB67-3B56-4D04-803A-1EE49FF2173D}"/>
    <cellStyle name="Comma 4 2 4 3 5" xfId="52913" xr:uid="{A020ED28-D2B7-4479-B703-14E2B58BABEB}"/>
    <cellStyle name="Comma 4 2 4 3 6" xfId="42560" xr:uid="{AC53F518-17B1-474C-8E2B-32469D30C41E}"/>
    <cellStyle name="Comma 4 2 4 3 7" xfId="20371" xr:uid="{D8B8CCA9-2231-4BE6-B08B-1080BAB5C7DB}"/>
    <cellStyle name="Comma 4 2 4 4" xfId="20375" xr:uid="{13A26B4E-2AE9-4BC8-9E00-E817D37234FA}"/>
    <cellStyle name="Comma 4 2 4 4 2" xfId="42564" xr:uid="{18F5C76B-13D1-4817-BF81-9B57AA0A8534}"/>
    <cellStyle name="Comma 4 2 4 5" xfId="20376" xr:uid="{B13DCBDA-051F-4831-8EF3-60761D81E3B4}"/>
    <cellStyle name="Comma 4 2 4 5 2" xfId="42565" xr:uid="{617806E9-BF52-4D9D-8AE2-A494F32EE681}"/>
    <cellStyle name="Comma 4 2 4 6" xfId="50880" xr:uid="{4225A932-11C6-45DD-A8FA-C0B51CAD6BB7}"/>
    <cellStyle name="Comma 4 2 4 7" xfId="42555" xr:uid="{4EF1D624-C7D1-45C3-8DCB-50FDDD6A978B}"/>
    <cellStyle name="Comma 4 2 5" xfId="1283" xr:uid="{64242BC4-DE3D-476E-B373-48440700F57C}"/>
    <cellStyle name="Comma 4 2 5 2" xfId="2328" xr:uid="{950DD67A-F712-441E-8A37-F1275CC225BC}"/>
    <cellStyle name="Comma 4 2 5 2 2" xfId="20378" xr:uid="{296AE547-7FCB-462F-AFED-44E9C7BFF8ED}"/>
    <cellStyle name="Comma 4 2 5 2 2 2" xfId="42568" xr:uid="{6087BF37-C289-4B3B-B0CF-A3F13C7A2417}"/>
    <cellStyle name="Comma 4 2 5 2 3" xfId="20379" xr:uid="{4B4671CF-AB51-43E8-841E-C0B77213EF14}"/>
    <cellStyle name="Comma 4 2 5 2 3 2" xfId="42569" xr:uid="{A695DC93-FE37-4445-8017-08A0A8E8091B}"/>
    <cellStyle name="Comma 4 2 5 2 4" xfId="20380" xr:uid="{406A51EA-AA26-4110-9918-F82DC6652EB7}"/>
    <cellStyle name="Comma 4 2 5 2 4 2" xfId="42570" xr:uid="{F5AC4150-FC39-4F9D-A40A-AF8407E93A76}"/>
    <cellStyle name="Comma 4 2 5 2 5" xfId="52416" xr:uid="{E6008695-B2D4-40CC-BC74-E834D47CD24D}"/>
    <cellStyle name="Comma 4 2 5 2 6" xfId="42567" xr:uid="{01D5E4FE-7B00-4EAF-B701-D22FAE9FFE1B}"/>
    <cellStyle name="Comma 4 2 5 2 7" xfId="20377" xr:uid="{6892B3E2-E88A-4AC9-A9A9-23D8CFEC986C}"/>
    <cellStyle name="Comma 4 2 5 3" xfId="20381" xr:uid="{39A09A49-5A14-4615-BD01-F94F04D62EBC}"/>
    <cellStyle name="Comma 4 2 5 3 2" xfId="42571" xr:uid="{5985F10E-9145-4FFF-B6BF-137CC82DC974}"/>
    <cellStyle name="Comma 4 2 5 4" xfId="20382" xr:uid="{10A8A760-60ED-4A77-AF9A-0E1B98F16A10}"/>
    <cellStyle name="Comma 4 2 5 4 2" xfId="42572" xr:uid="{B5AF016C-28E5-4FBC-AB1F-5B8B1A65BC6E}"/>
    <cellStyle name="Comma 4 2 5 5" xfId="51375" xr:uid="{0C7F5B64-74CD-47CD-BB85-0BE69EB43437}"/>
    <cellStyle name="Comma 4 2 5 6" xfId="42566" xr:uid="{5EDE8822-308F-4C9D-B024-EE9614DAC7A5}"/>
    <cellStyle name="Comma 4 2 6" xfId="3320" xr:uid="{E7F27F26-2734-484C-B012-D7FAD6A8CEB5}"/>
    <cellStyle name="Comma 4 2 6 2" xfId="20383" xr:uid="{5C668318-766E-4F83-8CD1-05B34A026223}"/>
    <cellStyle name="Comma 4 2 6 2 2" xfId="42574" xr:uid="{E62572B1-3CD8-4E77-BF35-8BE0C611AFB1}"/>
    <cellStyle name="Comma 4 2 6 3" xfId="20384" xr:uid="{CF757658-B6FF-477E-A08C-FF0DAB3C96A3}"/>
    <cellStyle name="Comma 4 2 6 3 2" xfId="42575" xr:uid="{56B3B805-DB2D-4460-BF32-3249AF806CFD}"/>
    <cellStyle name="Comma 4 2 6 4" xfId="20385" xr:uid="{BA454CFE-2834-458D-BEB4-16F7918CC63B}"/>
    <cellStyle name="Comma 4 2 6 4 2" xfId="42576" xr:uid="{D4FEB9B7-06B1-4C5E-9B4D-622DD418CAF5}"/>
    <cellStyle name="Comma 4 2 6 5" xfId="53407" xr:uid="{7882DBC1-D387-46DF-830D-A53E19E11C76}"/>
    <cellStyle name="Comma 4 2 6 6" xfId="42573" xr:uid="{FFFC5E7A-1A48-4B3D-BBA7-F8E835E2ABA4}"/>
    <cellStyle name="Comma 4 2 7" xfId="3907" xr:uid="{9D1C8627-59E4-4123-B749-C3FA9ADED350}"/>
    <cellStyle name="Comma 4 2 7 2" xfId="20386" xr:uid="{D2B2FFAA-B5F8-4D7C-AA78-07F9120212DA}"/>
    <cellStyle name="Comma 4 2 7 2 2" xfId="42578" xr:uid="{5492843B-BD5C-4D80-8C87-2DF57C35E89C}"/>
    <cellStyle name="Comma 4 2 7 3" xfId="20387" xr:uid="{28FC8CC8-B62D-41E0-9ABC-EF61EFC2570B}"/>
    <cellStyle name="Comma 4 2 7 3 2" xfId="42579" xr:uid="{C529B2E6-8006-4C9A-BD48-3FAAD65FDA42}"/>
    <cellStyle name="Comma 4 2 7 4" xfId="20388" xr:uid="{C3CB5185-73FD-4D65-BF4B-92B81DE2F218}"/>
    <cellStyle name="Comma 4 2 7 4 2" xfId="42580" xr:uid="{293C0330-590C-4DF4-BA30-2AD520E0D770}"/>
    <cellStyle name="Comma 4 2 7 5" xfId="53994" xr:uid="{B26F10B1-59BD-41B6-9E86-9BC26DC3B588}"/>
    <cellStyle name="Comma 4 2 7 6" xfId="42577" xr:uid="{5C2D3718-43C2-425C-87F6-420E25238E60}"/>
    <cellStyle name="Comma 4 2 8" xfId="1808" xr:uid="{0003F9E3-A4F0-43C9-8362-C01B097D05C3}"/>
    <cellStyle name="Comma 4 2 8 2" xfId="20390" xr:uid="{14F8114B-65D3-48AA-8D03-31607933C5AA}"/>
    <cellStyle name="Comma 4 2 8 2 2" xfId="42582" xr:uid="{4EEDAA1A-0897-412E-83B2-8F4EA98F09D8}"/>
    <cellStyle name="Comma 4 2 8 3" xfId="20391" xr:uid="{B4E763A9-9E63-4D4C-BFAD-A6C3A1AC3272}"/>
    <cellStyle name="Comma 4 2 8 3 2" xfId="42583" xr:uid="{21CF2277-C561-49D0-8F51-48A2418F65B6}"/>
    <cellStyle name="Comma 4 2 8 4" xfId="20392" xr:uid="{EFAF6B44-220F-4A55-BCF0-62DECB527CD3}"/>
    <cellStyle name="Comma 4 2 8 4 2" xfId="42584" xr:uid="{E81EDAF7-2A28-42D4-9A3A-D6B9396F9595}"/>
    <cellStyle name="Comma 4 2 8 5" xfId="51897" xr:uid="{0CCBFDCC-1BAB-4B75-92C6-85403CDE77D0}"/>
    <cellStyle name="Comma 4 2 8 6" xfId="42581" xr:uid="{FA9F8A94-5ECB-4FEA-AAEA-DB50D11702EB}"/>
    <cellStyle name="Comma 4 2 8 7" xfId="20389" xr:uid="{BF88D6E8-E3F1-4A35-B75F-8052B758E1EB}"/>
    <cellStyle name="Comma 4 2 9" xfId="20393" xr:uid="{19A93A22-BEEC-4CCE-9491-6CFE36B97611}"/>
    <cellStyle name="Comma 4 2 9 2" xfId="42585" xr:uid="{CFAB70E7-23EA-4FF7-8E18-8C14BA54BC27}"/>
    <cellStyle name="Comma 4 3" xfId="284" xr:uid="{8A1D07F5-BBAC-4791-82EC-327FD6EDDD41}"/>
    <cellStyle name="Comma 4 3 10" xfId="50380" xr:uid="{E62CCB43-B969-4DAB-A183-AB3416583512}"/>
    <cellStyle name="Comma 4 3 11" xfId="42586" xr:uid="{33138FFF-4DEA-4F52-B54C-9A8D050357E7}"/>
    <cellStyle name="Comma 4 3 2" xfId="590" xr:uid="{1469DF15-F9D8-460C-9990-29DFD66566FB}"/>
    <cellStyle name="Comma 4 3 2 10" xfId="42587" xr:uid="{5DAF4698-6934-4A47-9D2A-5A3E510B5312}"/>
    <cellStyle name="Comma 4 3 2 2" xfId="1095" xr:uid="{AB3791C3-2D80-4F0E-8E79-ECAA467211BD}"/>
    <cellStyle name="Comma 4 3 2 2 2" xfId="4798" xr:uid="{E14FFF81-D991-43AB-81A4-932AD7906DE7}"/>
    <cellStyle name="Comma 4 3 2 2 2 2" xfId="20394" xr:uid="{0B5D4F7E-6FD7-40FA-9B81-027762F498DC}"/>
    <cellStyle name="Comma 4 3 2 2 2 2 2" xfId="42590" xr:uid="{D112995D-A36C-443B-95F4-994355210D42}"/>
    <cellStyle name="Comma 4 3 2 2 2 3" xfId="20395" xr:uid="{610868DE-7217-44DB-B0CF-966530DF0C92}"/>
    <cellStyle name="Comma 4 3 2 2 2 3 2" xfId="42591" xr:uid="{08CCCD9E-4949-42B0-A55E-0813EC66BC8F}"/>
    <cellStyle name="Comma 4 3 2 2 2 4" xfId="20396" xr:uid="{A7E1A8AC-7E8D-43E7-9D67-2D9B5913D7AA}"/>
    <cellStyle name="Comma 4 3 2 2 2 4 2" xfId="42592" xr:uid="{EE56157A-214E-4994-AA04-C5262FFB2D3F}"/>
    <cellStyle name="Comma 4 3 2 2 2 5" xfId="54885" xr:uid="{310CDBCD-5AE8-4F55-93CE-C00282E35EC6}"/>
    <cellStyle name="Comma 4 3 2 2 2 6" xfId="42589" xr:uid="{332FBF85-5916-441E-8325-88A69D194FD1}"/>
    <cellStyle name="Comma 4 3 2 2 3" xfId="3133" xr:uid="{65955036-06AD-4117-BE7C-8BCB39C8C3B5}"/>
    <cellStyle name="Comma 4 3 2 2 3 2" xfId="20398" xr:uid="{0DC3E7EE-3A24-488E-BD15-215E74193D79}"/>
    <cellStyle name="Comma 4 3 2 2 3 2 2" xfId="42594" xr:uid="{C7D0008B-0547-4627-9FA9-05DB1BD65405}"/>
    <cellStyle name="Comma 4 3 2 2 3 3" xfId="20399" xr:uid="{765938E9-FE5D-4A97-8C79-30131075253A}"/>
    <cellStyle name="Comma 4 3 2 2 3 3 2" xfId="42595" xr:uid="{5B4F4339-7740-4680-A4B2-1C94E2A04241}"/>
    <cellStyle name="Comma 4 3 2 2 3 4" xfId="20400" xr:uid="{7C0E49D5-CB32-47D3-A48D-418881749F32}"/>
    <cellStyle name="Comma 4 3 2 2 3 4 2" xfId="42596" xr:uid="{423F429D-33FA-42A6-996A-8F2B5DE50F97}"/>
    <cellStyle name="Comma 4 3 2 2 3 5" xfId="53220" xr:uid="{B6A78436-89FD-4C33-8750-16ED52CB4221}"/>
    <cellStyle name="Comma 4 3 2 2 3 6" xfId="42593" xr:uid="{D105E463-8959-4192-88A4-4C6F48B38DAD}"/>
    <cellStyle name="Comma 4 3 2 2 3 7" xfId="20397" xr:uid="{25B41A7D-1119-4F93-97D6-F18BD972CA13}"/>
    <cellStyle name="Comma 4 3 2 2 4" xfId="20401" xr:uid="{B668C0D4-1721-48FD-A369-BAEA91C8572C}"/>
    <cellStyle name="Comma 4 3 2 2 4 2" xfId="42597" xr:uid="{8953FEF0-A594-4541-897E-D6C8531E1C26}"/>
    <cellStyle name="Comma 4 3 2 2 5" xfId="20402" xr:uid="{CEC0C1C4-28CB-409D-824E-90AE91706446}"/>
    <cellStyle name="Comma 4 3 2 2 5 2" xfId="42598" xr:uid="{B1460413-7B72-480D-8DA0-2967E3CAE68D}"/>
    <cellStyle name="Comma 4 3 2 2 6" xfId="51187" xr:uid="{04879CB2-BDC4-4C51-84E1-9A0C927B0E85}"/>
    <cellStyle name="Comma 4 3 2 2 7" xfId="42588" xr:uid="{C16F592D-568A-4093-BF91-88D7E9F8530C}"/>
    <cellStyle name="Comma 4 3 2 3" xfId="1589" xr:uid="{73D42B6A-6002-4386-8135-6C50800D75C5}"/>
    <cellStyle name="Comma 4 3 2 3 2" xfId="2636" xr:uid="{7C24277A-BAAC-4BCE-BD18-29D6AD20D59B}"/>
    <cellStyle name="Comma 4 3 2 3 2 2" xfId="20404" xr:uid="{1231CED2-5491-4513-A732-8A9C8183459F}"/>
    <cellStyle name="Comma 4 3 2 3 2 2 2" xfId="42601" xr:uid="{7214B0DE-F1B9-4561-91E5-DA35B50E3718}"/>
    <cellStyle name="Comma 4 3 2 3 2 3" xfId="20405" xr:uid="{3CF924CF-C72C-4D62-8B98-3001CCAE0F4A}"/>
    <cellStyle name="Comma 4 3 2 3 2 3 2" xfId="42602" xr:uid="{0EB9785D-A207-4224-86F3-E68635F11879}"/>
    <cellStyle name="Comma 4 3 2 3 2 4" xfId="20406" xr:uid="{DCCE7A5D-D124-4630-8BAD-4A2C5C715713}"/>
    <cellStyle name="Comma 4 3 2 3 2 4 2" xfId="42603" xr:uid="{99DCB2C0-2E5F-4033-B942-913C664BBD6E}"/>
    <cellStyle name="Comma 4 3 2 3 2 5" xfId="52724" xr:uid="{6717F05A-7F33-4738-8783-47544ECF6AAF}"/>
    <cellStyle name="Comma 4 3 2 3 2 6" xfId="42600" xr:uid="{4ABCAB05-46BA-4E23-9FBF-10A3E3F7D657}"/>
    <cellStyle name="Comma 4 3 2 3 2 7" xfId="20403" xr:uid="{3BF9FCDE-6808-48BC-A881-560E3A473FEC}"/>
    <cellStyle name="Comma 4 3 2 3 3" xfId="20407" xr:uid="{45F87087-81C7-48B1-83D9-E1281D2B3443}"/>
    <cellStyle name="Comma 4 3 2 3 3 2" xfId="42604" xr:uid="{8BBF3E0C-5EA6-45AB-AC2B-A9961AE08F03}"/>
    <cellStyle name="Comma 4 3 2 3 4" xfId="20408" xr:uid="{F0E2BD06-BB92-4C7E-B408-C6F4711645D9}"/>
    <cellStyle name="Comma 4 3 2 3 4 2" xfId="42605" xr:uid="{E8F00BAA-B944-468E-AE4C-CCB6A3E39874}"/>
    <cellStyle name="Comma 4 3 2 3 5" xfId="51681" xr:uid="{64773EB4-3CA0-4272-BC01-0BB148F7A4B5}"/>
    <cellStyle name="Comma 4 3 2 3 6" xfId="42599" xr:uid="{3E462ECF-39E3-4EEE-8D3D-E7C72CB4C04F}"/>
    <cellStyle name="Comma 4 3 2 4" xfId="3628" xr:uid="{930791A3-8B8A-4F89-B010-4ED9B2D2EE76}"/>
    <cellStyle name="Comma 4 3 2 4 2" xfId="20409" xr:uid="{E1179878-5416-40AD-93F0-2D18ADB79A65}"/>
    <cellStyle name="Comma 4 3 2 4 2 2" xfId="42607" xr:uid="{A405A3A1-5C3C-4FC5-97F5-A78E28A2CC8E}"/>
    <cellStyle name="Comma 4 3 2 4 3" xfId="20410" xr:uid="{793D8AA6-7F3F-426C-A444-9F7D4129D49F}"/>
    <cellStyle name="Comma 4 3 2 4 3 2" xfId="42608" xr:uid="{AF12D044-2102-41C8-BF2B-8D55B7A03BF1}"/>
    <cellStyle name="Comma 4 3 2 4 4" xfId="20411" xr:uid="{A6E7F592-087B-464F-A550-BC9CD1AD8800}"/>
    <cellStyle name="Comma 4 3 2 4 4 2" xfId="42609" xr:uid="{EF694989-3FF1-49F3-BD48-94D48609F456}"/>
    <cellStyle name="Comma 4 3 2 4 5" xfId="53715" xr:uid="{80A90279-C898-4A41-9847-710B005C3C37}"/>
    <cellStyle name="Comma 4 3 2 4 6" xfId="42606" xr:uid="{45BAB37E-504D-4F51-AEE5-067F559E406A}"/>
    <cellStyle name="Comma 4 3 2 5" xfId="4301" xr:uid="{6D9DCB76-1FC5-4006-838E-674F8EBEA4C9}"/>
    <cellStyle name="Comma 4 3 2 5 2" xfId="20412" xr:uid="{6A87F64A-9E02-41B5-822B-33097073828D}"/>
    <cellStyle name="Comma 4 3 2 5 2 2" xfId="42611" xr:uid="{0E868BA2-AD8F-4217-BD2A-CE35DEE7768C}"/>
    <cellStyle name="Comma 4 3 2 5 3" xfId="20413" xr:uid="{E77E6317-531C-4626-B2B5-9632DC9DEAE8}"/>
    <cellStyle name="Comma 4 3 2 5 3 2" xfId="42612" xr:uid="{2488ED2A-1D08-461B-9A52-2720E303634B}"/>
    <cellStyle name="Comma 4 3 2 5 4" xfId="20414" xr:uid="{9DC37A44-FE4F-4EB9-8E1D-B94E52590148}"/>
    <cellStyle name="Comma 4 3 2 5 4 2" xfId="42613" xr:uid="{90A181D3-7EC1-4FB7-80E2-C005E1CFDC91}"/>
    <cellStyle name="Comma 4 3 2 5 5" xfId="54388" xr:uid="{60AA21CF-0A54-4510-BC10-D0CCD3FBDA4A}"/>
    <cellStyle name="Comma 4 3 2 5 6" xfId="42610" xr:uid="{FDFCD3C9-A843-49F0-9088-835A4D26D582}"/>
    <cellStyle name="Comma 4 3 2 6" xfId="2115" xr:uid="{8A4AAFA6-EF03-4195-9D19-384F3015AB84}"/>
    <cellStyle name="Comma 4 3 2 6 2" xfId="20416" xr:uid="{AE367E02-7AF8-46CB-B137-1008B89D7956}"/>
    <cellStyle name="Comma 4 3 2 6 2 2" xfId="42615" xr:uid="{C3011083-2E0A-4D0F-8D7B-90F94C9DCC08}"/>
    <cellStyle name="Comma 4 3 2 6 3" xfId="20417" xr:uid="{1A4D7F1A-5CF3-4D98-86B6-7B1FAF544E2E}"/>
    <cellStyle name="Comma 4 3 2 6 3 2" xfId="42616" xr:uid="{A51C8167-ADF1-4706-A66A-B35DF4016936}"/>
    <cellStyle name="Comma 4 3 2 6 4" xfId="20418" xr:uid="{66E7C34F-CF85-4818-A361-380E95C8DCA0}"/>
    <cellStyle name="Comma 4 3 2 6 4 2" xfId="42617" xr:uid="{B06D2879-75B4-4524-85AA-28A874BD2D98}"/>
    <cellStyle name="Comma 4 3 2 6 5" xfId="52204" xr:uid="{B70E4B62-8F44-41B2-8B0C-6CF305B93410}"/>
    <cellStyle name="Comma 4 3 2 6 6" xfId="42614" xr:uid="{0DA03B29-D550-49CE-A764-AD219BFAF9EF}"/>
    <cellStyle name="Comma 4 3 2 6 7" xfId="20415" xr:uid="{8891E009-979C-4BCB-B48C-1F563749E017}"/>
    <cellStyle name="Comma 4 3 2 7" xfId="20419" xr:uid="{2778F04C-9C41-4E92-919D-374023CBBD6A}"/>
    <cellStyle name="Comma 4 3 2 7 2" xfId="42618" xr:uid="{D5AAFAFF-A083-48C0-952B-ED754A7BD53E}"/>
    <cellStyle name="Comma 4 3 2 8" xfId="20420" xr:uid="{AB21E8B8-D2F3-4C3B-A523-324F5B63A1A2}"/>
    <cellStyle name="Comma 4 3 2 8 2" xfId="42619" xr:uid="{DD50ACCC-EF6D-480E-BE7A-ED81D2475F0D}"/>
    <cellStyle name="Comma 4 3 2 9" xfId="50684" xr:uid="{7FD05CCC-40C4-4316-8673-0ADF99EB18EA}"/>
    <cellStyle name="Comma 4 3 3" xfId="847" xr:uid="{AA302D12-8414-47DF-BD4F-322F5B976D92}"/>
    <cellStyle name="Comma 4 3 3 2" xfId="4550" xr:uid="{7440D05B-789E-4D60-AC83-262216A010F0}"/>
    <cellStyle name="Comma 4 3 3 2 2" xfId="20421" xr:uid="{56CF7947-8A47-43C0-806B-6D7422F9B649}"/>
    <cellStyle name="Comma 4 3 3 2 2 2" xfId="42622" xr:uid="{547B665B-421E-4D89-98C0-A29DEA3E687F}"/>
    <cellStyle name="Comma 4 3 3 2 3" xfId="20422" xr:uid="{0FB9B1D3-5206-416B-BB17-53311192BE7A}"/>
    <cellStyle name="Comma 4 3 3 2 3 2" xfId="42623" xr:uid="{298CCB20-CC63-4193-A698-4EA888F9ADEE}"/>
    <cellStyle name="Comma 4 3 3 2 4" xfId="20423" xr:uid="{31062B3F-BD3A-4CB1-A960-1E09DECEA61E}"/>
    <cellStyle name="Comma 4 3 3 2 4 2" xfId="42624" xr:uid="{960646CD-7B2F-4251-9B1F-026E7303C144}"/>
    <cellStyle name="Comma 4 3 3 2 5" xfId="54637" xr:uid="{D4B5EB45-7E17-4436-8779-C5B4F53D48FD}"/>
    <cellStyle name="Comma 4 3 3 2 6" xfId="42621" xr:uid="{8E04C3A7-D200-4069-887D-1B2D0DF13AAE}"/>
    <cellStyle name="Comma 4 3 3 3" xfId="2885" xr:uid="{40210E59-8A99-4642-9D3A-4B5A912E55FF}"/>
    <cellStyle name="Comma 4 3 3 3 2" xfId="20425" xr:uid="{50BD0FC5-CCF2-4837-A9F0-9B3550AD84AD}"/>
    <cellStyle name="Comma 4 3 3 3 2 2" xfId="42626" xr:uid="{66C9E8D2-E8EC-4D3A-973D-C9D227879885}"/>
    <cellStyle name="Comma 4 3 3 3 3" xfId="20426" xr:uid="{8CA5FE5C-DAB9-4A30-9A13-C7D496ECD6BB}"/>
    <cellStyle name="Comma 4 3 3 3 3 2" xfId="42627" xr:uid="{247B3B02-485B-417A-9EDF-F0FAB070E463}"/>
    <cellStyle name="Comma 4 3 3 3 4" xfId="20427" xr:uid="{1B2DC710-C85F-4182-AE68-F6E80896698F}"/>
    <cellStyle name="Comma 4 3 3 3 4 2" xfId="42628" xr:uid="{794DE9B9-D19A-4EB0-A544-B978A532D579}"/>
    <cellStyle name="Comma 4 3 3 3 5" xfId="52972" xr:uid="{5B49CC04-BD03-42ED-950D-4D04632E0DDD}"/>
    <cellStyle name="Comma 4 3 3 3 6" xfId="42625" xr:uid="{C2C9EABD-D8AB-4645-A625-3675FDF56F79}"/>
    <cellStyle name="Comma 4 3 3 3 7" xfId="20424" xr:uid="{7BE8E822-5815-412E-8C63-3ABA832ADC26}"/>
    <cellStyle name="Comma 4 3 3 4" xfId="20428" xr:uid="{83D87BC1-575F-431B-BFE9-1F0BF74DCC11}"/>
    <cellStyle name="Comma 4 3 3 4 2" xfId="42629" xr:uid="{AA0ADDBD-EB02-4162-82C3-8E441F526966}"/>
    <cellStyle name="Comma 4 3 3 5" xfId="20429" xr:uid="{7F0A7CC2-84BC-478F-B4D8-1CC7143DB962}"/>
    <cellStyle name="Comma 4 3 3 5 2" xfId="42630" xr:uid="{28B80C1B-7A59-4548-AE44-B888A37AFA55}"/>
    <cellStyle name="Comma 4 3 3 6" xfId="50939" xr:uid="{962C2AA6-8C07-4642-9ECB-ED71197DB7C2}"/>
    <cellStyle name="Comma 4 3 3 7" xfId="42620" xr:uid="{58FFAE84-2F9C-42FD-A391-38D97B8ECE19}"/>
    <cellStyle name="Comma 4 3 4" xfId="1342" xr:uid="{69C16A70-4334-4662-8EFE-D8A883C4CFBB}"/>
    <cellStyle name="Comma 4 3 4 2" xfId="2388" xr:uid="{E54FBBB4-F2F7-42FE-83E0-5FB7A7702C31}"/>
    <cellStyle name="Comma 4 3 4 2 2" xfId="20431" xr:uid="{777DAC78-7537-4572-BAA7-BCC192F92B5E}"/>
    <cellStyle name="Comma 4 3 4 2 2 2" xfId="42633" xr:uid="{A18CA80C-094C-4103-B455-CDA9B126ED1F}"/>
    <cellStyle name="Comma 4 3 4 2 3" xfId="20432" xr:uid="{E8E66F2D-706B-4CBE-AF9F-09DDB4BD87FC}"/>
    <cellStyle name="Comma 4 3 4 2 3 2" xfId="42634" xr:uid="{88731059-B518-4939-951F-86B12D93FB3C}"/>
    <cellStyle name="Comma 4 3 4 2 4" xfId="20433" xr:uid="{DF1BC50B-BC61-458E-ABAA-4C505ACBF51A}"/>
    <cellStyle name="Comma 4 3 4 2 4 2" xfId="42635" xr:uid="{9A101390-4D01-4025-BD4F-8F51EB52E289}"/>
    <cellStyle name="Comma 4 3 4 2 5" xfId="52476" xr:uid="{1934A00F-6324-455C-A055-2295B3BF9461}"/>
    <cellStyle name="Comma 4 3 4 2 6" xfId="42632" xr:uid="{CB981173-3B44-4713-ACEA-0FA9B2DC18BF}"/>
    <cellStyle name="Comma 4 3 4 2 7" xfId="20430" xr:uid="{6EB26186-15AF-4C8A-95E6-23CAD254D6C9}"/>
    <cellStyle name="Comma 4 3 4 3" xfId="20434" xr:uid="{61691385-02ED-4926-80B7-B9B8C3DFDCB2}"/>
    <cellStyle name="Comma 4 3 4 3 2" xfId="42636" xr:uid="{2DAAF749-9EF8-4B0B-ADC4-AD5B82F72994}"/>
    <cellStyle name="Comma 4 3 4 4" xfId="20435" xr:uid="{7D21BA26-B8B3-4F39-8B9E-10CFEE2E2D46}"/>
    <cellStyle name="Comma 4 3 4 4 2" xfId="42637" xr:uid="{B5608638-67E2-4F50-A588-BC90316E4A54}"/>
    <cellStyle name="Comma 4 3 4 5" xfId="51434" xr:uid="{FC31DAFF-BCAA-4D8C-A23B-1CC8F090DEE0}"/>
    <cellStyle name="Comma 4 3 4 6" xfId="42631" xr:uid="{E5518C6C-53E4-4546-9725-D1FAD64D0E27}"/>
    <cellStyle name="Comma 4 3 5" xfId="3379" xr:uid="{628954B3-418F-4175-B729-3321F842FAA9}"/>
    <cellStyle name="Comma 4 3 5 2" xfId="20436" xr:uid="{97D5EBA3-EB9B-4AE5-9768-53D135245622}"/>
    <cellStyle name="Comma 4 3 5 2 2" xfId="42639" xr:uid="{024A5249-04FF-42FD-96E7-57FF04ED568F}"/>
    <cellStyle name="Comma 4 3 5 3" xfId="20437" xr:uid="{9DFF5305-8A53-42FF-9B89-5B3F0E26376B}"/>
    <cellStyle name="Comma 4 3 5 3 2" xfId="42640" xr:uid="{183BA905-0138-430C-80B0-C8664CAD3108}"/>
    <cellStyle name="Comma 4 3 5 4" xfId="20438" xr:uid="{CEB1BCA4-861F-4B4B-BF95-72B311F42407}"/>
    <cellStyle name="Comma 4 3 5 4 2" xfId="42641" xr:uid="{6063C3D9-EFB3-4608-AE86-06ADFB4957EE}"/>
    <cellStyle name="Comma 4 3 5 5" xfId="53466" xr:uid="{E90EAEBE-AA31-4C8F-BF82-6CB0C5C03D14}"/>
    <cellStyle name="Comma 4 3 5 6" xfId="42638" xr:uid="{98F4508F-EF3D-4A67-A6A7-E4C3DC732010}"/>
    <cellStyle name="Comma 4 3 6" xfId="3998" xr:uid="{FCFC154F-1A3B-4CB6-9F6A-4425C418FC13}"/>
    <cellStyle name="Comma 4 3 6 2" xfId="20439" xr:uid="{5B2A0FE5-CFA8-4067-9013-A58844B259DC}"/>
    <cellStyle name="Comma 4 3 6 2 2" xfId="42643" xr:uid="{700FFDE9-D18D-41C5-83E7-6BCB38AD2B14}"/>
    <cellStyle name="Comma 4 3 6 3" xfId="20440" xr:uid="{11026FEB-73E6-43EA-A9DB-E58C60D8C34A}"/>
    <cellStyle name="Comma 4 3 6 3 2" xfId="42644" xr:uid="{B66503A7-B6FE-48D2-885B-23EA52F5C234}"/>
    <cellStyle name="Comma 4 3 6 4" xfId="20441" xr:uid="{5535244D-48A3-49EE-9781-AAAABF7A7190}"/>
    <cellStyle name="Comma 4 3 6 4 2" xfId="42645" xr:uid="{20F0ACEE-A168-452E-91D7-B4800B0A3EA2}"/>
    <cellStyle name="Comma 4 3 6 5" xfId="54085" xr:uid="{C398B419-6492-4C12-8A70-219BE64BC880}"/>
    <cellStyle name="Comma 4 3 6 6" xfId="42642" xr:uid="{82DBC09F-52B1-419C-BA62-7CC7757B631A}"/>
    <cellStyle name="Comma 4 3 7" xfId="1868" xr:uid="{CAE5A4E1-0D0C-4EAD-ADFD-44D16C45100A}"/>
    <cellStyle name="Comma 4 3 7 2" xfId="20443" xr:uid="{36DE6DB1-F709-4DEA-9712-6D60A4475C7D}"/>
    <cellStyle name="Comma 4 3 7 2 2" xfId="42647" xr:uid="{54E741B7-36DF-4B31-BFE5-BE4C4CD92D0F}"/>
    <cellStyle name="Comma 4 3 7 3" xfId="20444" xr:uid="{29108695-6FA5-4175-AD0F-55D22D6C8A51}"/>
    <cellStyle name="Comma 4 3 7 3 2" xfId="42648" xr:uid="{F0847505-CC2C-430B-95B7-FDD3A1462A4B}"/>
    <cellStyle name="Comma 4 3 7 4" xfId="20445" xr:uid="{938B8947-98E3-4062-AC7F-C64C2269B711}"/>
    <cellStyle name="Comma 4 3 7 4 2" xfId="42649" xr:uid="{CBC1BA89-D814-4475-A035-56B2FD31535E}"/>
    <cellStyle name="Comma 4 3 7 5" xfId="51957" xr:uid="{F67596EA-A4A7-4E54-95BA-4D5062AB43C1}"/>
    <cellStyle name="Comma 4 3 7 6" xfId="42646" xr:uid="{E92D2149-1FDC-4080-93B9-6118BDB2BD6B}"/>
    <cellStyle name="Comma 4 3 7 7" xfId="20442" xr:uid="{845770F9-5E22-438A-A5A8-7C54AB3418C2}"/>
    <cellStyle name="Comma 4 3 8" xfId="20446" xr:uid="{CCA0A3DD-EB8C-44F2-82DC-726627DA8572}"/>
    <cellStyle name="Comma 4 3 8 2" xfId="42650" xr:uid="{A8C84CC1-5FA4-4AB7-A024-11C0D3A5A2FF}"/>
    <cellStyle name="Comma 4 3 9" xfId="20447" xr:uid="{FD92D805-F9FD-4B93-9BF9-87C2C40F053D}"/>
    <cellStyle name="Comma 4 3 9 2" xfId="42651" xr:uid="{6E559FDB-EFC3-4986-8DBF-9AE52B0F26C2}"/>
    <cellStyle name="Comma 4 4" xfId="468" xr:uid="{6B9E3975-7836-4739-924F-0F547AF8D44C}"/>
    <cellStyle name="Comma 4 4 10" xfId="42652" xr:uid="{60D2BD95-0540-4A79-A988-7A8C8ECD5061}"/>
    <cellStyle name="Comma 4 4 2" xfId="973" xr:uid="{E3FBED3B-CD96-49B5-8B4F-609884EFA674}"/>
    <cellStyle name="Comma 4 4 2 2" xfId="4676" xr:uid="{240CD83E-A6D3-41B1-84AC-2D5B65648C43}"/>
    <cellStyle name="Comma 4 4 2 2 2" xfId="20448" xr:uid="{9B489E67-C0AA-4AFB-A32C-A5BD3A1AF299}"/>
    <cellStyle name="Comma 4 4 2 2 2 2" xfId="42655" xr:uid="{0754D05B-2B5D-4CDA-87E2-37716529F5A0}"/>
    <cellStyle name="Comma 4 4 2 2 3" xfId="20449" xr:uid="{2945C796-CCD1-485D-9554-98C2CCF58B4D}"/>
    <cellStyle name="Comma 4 4 2 2 3 2" xfId="42656" xr:uid="{311D153B-816E-4828-A93D-D97B1FA0A3D5}"/>
    <cellStyle name="Comma 4 4 2 2 4" xfId="20450" xr:uid="{0DFF0147-AFD6-4DEA-A0F1-D0E595246A68}"/>
    <cellStyle name="Comma 4 4 2 2 4 2" xfId="42657" xr:uid="{F2F9C0B3-E4DA-440C-996C-F708F9AA737A}"/>
    <cellStyle name="Comma 4 4 2 2 5" xfId="54763" xr:uid="{F3570835-2AA5-4B1E-9DD3-CE155038F33B}"/>
    <cellStyle name="Comma 4 4 2 2 6" xfId="42654" xr:uid="{7AF011EF-5DD3-45A1-8410-4F18E62105F8}"/>
    <cellStyle name="Comma 4 4 2 3" xfId="3011" xr:uid="{2119C5A4-7027-4AA1-89DD-66A8D3FAF935}"/>
    <cellStyle name="Comma 4 4 2 3 2" xfId="20452" xr:uid="{F23642B9-A160-4752-8C4E-4C36E2ACC1BF}"/>
    <cellStyle name="Comma 4 4 2 3 2 2" xfId="42659" xr:uid="{B0933D67-C4FB-4FE9-A001-94FE94B8411E}"/>
    <cellStyle name="Comma 4 4 2 3 3" xfId="20453" xr:uid="{4136119D-E395-45FC-931D-F11FA41261B9}"/>
    <cellStyle name="Comma 4 4 2 3 3 2" xfId="42660" xr:uid="{E36F200E-8855-4E5E-9F77-B04B31A28D34}"/>
    <cellStyle name="Comma 4 4 2 3 4" xfId="20454" xr:uid="{0FE0C760-993A-429E-BA54-0B829F77D84A}"/>
    <cellStyle name="Comma 4 4 2 3 4 2" xfId="42661" xr:uid="{B2790CA0-F078-4383-8EE7-8812F11ABFAD}"/>
    <cellStyle name="Comma 4 4 2 3 5" xfId="53098" xr:uid="{D607D720-69B4-41A3-A091-DB070063BF5C}"/>
    <cellStyle name="Comma 4 4 2 3 6" xfId="42658" xr:uid="{796267B0-DF9E-460D-9D9B-FE437AC86CF8}"/>
    <cellStyle name="Comma 4 4 2 3 7" xfId="20451" xr:uid="{F9B6D62A-A043-4B85-A733-B637B0244636}"/>
    <cellStyle name="Comma 4 4 2 4" xfId="20455" xr:uid="{2E5F60C1-1798-4425-A1D1-2C42A315D5CD}"/>
    <cellStyle name="Comma 4 4 2 4 2" xfId="42662" xr:uid="{7781C4BA-1770-4754-9BA4-F8E192C25E2B}"/>
    <cellStyle name="Comma 4 4 2 5" xfId="20456" xr:uid="{65718156-01CD-40F9-81C7-342BC6D70ADE}"/>
    <cellStyle name="Comma 4 4 2 5 2" xfId="42663" xr:uid="{D7B8F629-4256-4615-B06F-DDE78E2738DD}"/>
    <cellStyle name="Comma 4 4 2 6" xfId="51065" xr:uid="{C857DDF2-7732-4E2C-A421-001CAB8A630B}"/>
    <cellStyle name="Comma 4 4 2 7" xfId="42653" xr:uid="{E822C782-4ED0-4AD2-BF6F-015DCE5FD5D7}"/>
    <cellStyle name="Comma 4 4 3" xfId="1467" xr:uid="{431E392E-4803-4F90-981C-3A78FC69119E}"/>
    <cellStyle name="Comma 4 4 3 2" xfId="2514" xr:uid="{CC331D73-E916-4FEF-B241-6DF3D636740F}"/>
    <cellStyle name="Comma 4 4 3 2 2" xfId="20458" xr:uid="{521028F5-FF9A-4471-A78A-1609B22243E6}"/>
    <cellStyle name="Comma 4 4 3 2 2 2" xfId="42666" xr:uid="{68468D53-6C33-4167-A17A-B960DDC79F28}"/>
    <cellStyle name="Comma 4 4 3 2 3" xfId="20459" xr:uid="{476E0732-5E85-4913-A4D9-03DCCE1B59EA}"/>
    <cellStyle name="Comma 4 4 3 2 3 2" xfId="42667" xr:uid="{3358026F-9268-444F-BFD7-510C6705D7B2}"/>
    <cellStyle name="Comma 4 4 3 2 4" xfId="20460" xr:uid="{01C794F0-F5C4-49A0-A63C-CB16B60B1A44}"/>
    <cellStyle name="Comma 4 4 3 2 4 2" xfId="42668" xr:uid="{22D179F2-008B-43C2-8975-AF7A1EBB30C5}"/>
    <cellStyle name="Comma 4 4 3 2 5" xfId="52602" xr:uid="{53B51432-D1E5-48B5-9D6C-ADAAC83DF068}"/>
    <cellStyle name="Comma 4 4 3 2 6" xfId="42665" xr:uid="{96F8A139-E4B7-4735-9EBA-0680DEF558C8}"/>
    <cellStyle name="Comma 4 4 3 2 7" xfId="20457" xr:uid="{E97E6D0D-712C-48FE-954F-E694CA20992A}"/>
    <cellStyle name="Comma 4 4 3 3" xfId="20461" xr:uid="{FB35C0AD-BDA0-414A-A5A4-C6D72C34ED57}"/>
    <cellStyle name="Comma 4 4 3 3 2" xfId="42669" xr:uid="{3582928F-6180-4414-B125-C91D3D6BD01C}"/>
    <cellStyle name="Comma 4 4 3 4" xfId="20462" xr:uid="{1DB23E7C-5C4E-48F1-A9ED-16EEA453CF57}"/>
    <cellStyle name="Comma 4 4 3 4 2" xfId="42670" xr:uid="{FF0BE32F-3A79-4D11-ADDF-F83BADE9D474}"/>
    <cellStyle name="Comma 4 4 3 5" xfId="51559" xr:uid="{301C772D-E5DA-4EAA-9480-4F59CB85B5C7}"/>
    <cellStyle name="Comma 4 4 3 6" xfId="42664" xr:uid="{22BD5BFE-8FB2-4B3E-836C-D2672E95121E}"/>
    <cellStyle name="Comma 4 4 4" xfId="3506" xr:uid="{CECC60EE-5A06-4267-80ED-399E55511600}"/>
    <cellStyle name="Comma 4 4 4 2" xfId="20463" xr:uid="{80541310-D19D-407E-B5DB-55FEF7ACC970}"/>
    <cellStyle name="Comma 4 4 4 2 2" xfId="42672" xr:uid="{DC433147-CE3A-44AA-923B-340B014BFA10}"/>
    <cellStyle name="Comma 4 4 4 3" xfId="20464" xr:uid="{9907C5AD-A2DE-40B8-A686-A4FA3AFFC500}"/>
    <cellStyle name="Comma 4 4 4 3 2" xfId="42673" xr:uid="{8B2B97C1-2306-4907-A354-975F4D09E17F}"/>
    <cellStyle name="Comma 4 4 4 4" xfId="20465" xr:uid="{B78022D5-F43B-4BB1-994D-323F53AEF09D}"/>
    <cellStyle name="Comma 4 4 4 4 2" xfId="42674" xr:uid="{B8D3624D-A551-4A60-B774-E4B503062089}"/>
    <cellStyle name="Comma 4 4 4 5" xfId="53593" xr:uid="{CA3F0F4F-99D6-4F5D-9A70-64C6BCCAE129}"/>
    <cellStyle name="Comma 4 4 4 6" xfId="42671" xr:uid="{28031321-B392-41E9-8710-A7EE7B26991C}"/>
    <cellStyle name="Comma 4 4 5" xfId="4179" xr:uid="{BB59084E-B7C1-4205-BDC1-8A2793318AD1}"/>
    <cellStyle name="Comma 4 4 5 2" xfId="20466" xr:uid="{A983FCC9-50A9-48A9-9DDE-A1A05D6A1DF9}"/>
    <cellStyle name="Comma 4 4 5 2 2" xfId="42676" xr:uid="{7A3A93D2-033C-4923-A411-19D63CD00F40}"/>
    <cellStyle name="Comma 4 4 5 3" xfId="20467" xr:uid="{FEA0A270-6E08-4781-8EC0-BD545D93B6F4}"/>
    <cellStyle name="Comma 4 4 5 3 2" xfId="42677" xr:uid="{88426155-238F-407E-A883-E81BCFFFD4DE}"/>
    <cellStyle name="Comma 4 4 5 4" xfId="20468" xr:uid="{B86F3AC1-5EE8-4293-BE93-BCF3D8777714}"/>
    <cellStyle name="Comma 4 4 5 4 2" xfId="42678" xr:uid="{EBEB5757-B837-4F0D-918B-DAD4D0629140}"/>
    <cellStyle name="Comma 4 4 5 5" xfId="54266" xr:uid="{143F37E0-15FC-486F-9487-5D68DBD35AA5}"/>
    <cellStyle name="Comma 4 4 5 6" xfId="42675" xr:uid="{6A637041-7593-4C83-AD81-BCE7E59423C1}"/>
    <cellStyle name="Comma 4 4 6" xfId="1993" xr:uid="{EA7F500A-328F-490B-B6E1-0F3ECBD4C85E}"/>
    <cellStyle name="Comma 4 4 6 2" xfId="20470" xr:uid="{F3AF2331-FA0C-4BDD-BA71-972C0A59F64E}"/>
    <cellStyle name="Comma 4 4 6 2 2" xfId="42680" xr:uid="{8369E4C4-3C71-4A26-B098-98323A224E1B}"/>
    <cellStyle name="Comma 4 4 6 3" xfId="20471" xr:uid="{258A47B3-D3E6-4764-B4CF-E45F2E12E08E}"/>
    <cellStyle name="Comma 4 4 6 3 2" xfId="42681" xr:uid="{6E8AABDE-4BB8-4067-A675-24378CF25177}"/>
    <cellStyle name="Comma 4 4 6 4" xfId="20472" xr:uid="{5F4C1991-B537-40DC-B143-C5E2FA6FB9A6}"/>
    <cellStyle name="Comma 4 4 6 4 2" xfId="42682" xr:uid="{1468AADB-7BF4-4205-94BC-0F0122B76A8B}"/>
    <cellStyle name="Comma 4 4 6 5" xfId="52082" xr:uid="{A05F5E32-FE55-4D28-B845-DB15424D15D8}"/>
    <cellStyle name="Comma 4 4 6 6" xfId="42679" xr:uid="{CBBA5839-B5A6-4A79-9711-0869284CE8D6}"/>
    <cellStyle name="Comma 4 4 6 7" xfId="20469" xr:uid="{FC3DC5E9-7494-4255-B157-976E2365447B}"/>
    <cellStyle name="Comma 4 4 7" xfId="20473" xr:uid="{3A187BD5-9961-4BD1-866E-C3D32F9AAD4D}"/>
    <cellStyle name="Comma 4 4 7 2" xfId="42683" xr:uid="{F45F2511-FC6F-43E7-B0DE-5CA303D283E8}"/>
    <cellStyle name="Comma 4 4 8" xfId="20474" xr:uid="{2C23C068-C30A-4E9E-B432-6DF6E0A3C5BA}"/>
    <cellStyle name="Comma 4 4 8 2" xfId="42684" xr:uid="{014A6416-2EF9-4CBA-B30D-DF8EB709B357}"/>
    <cellStyle name="Comma 4 4 9" xfId="50562" xr:uid="{0071CBB0-C528-46F5-8981-2380B0BBDAC8}"/>
    <cellStyle name="Comma 4 5" xfId="725" xr:uid="{6DD491FF-C16C-41B4-82B7-ED7511E99C21}"/>
    <cellStyle name="Comma 4 5 2" xfId="4428" xr:uid="{64381703-190F-43C1-B0E9-536341D34D2B}"/>
    <cellStyle name="Comma 4 5 2 2" xfId="20475" xr:uid="{76E07659-4D9A-4423-8185-E039E58E2D41}"/>
    <cellStyle name="Comma 4 5 2 2 2" xfId="42687" xr:uid="{6C658008-DCAE-4FF7-A511-1697E46EB12D}"/>
    <cellStyle name="Comma 4 5 2 3" xfId="20476" xr:uid="{D75029F9-098E-4571-9A89-C33C461E785D}"/>
    <cellStyle name="Comma 4 5 2 3 2" xfId="42688" xr:uid="{E7A7E4B9-2D82-4FA5-9BBC-D7C71A8E6C00}"/>
    <cellStyle name="Comma 4 5 2 4" xfId="20477" xr:uid="{A0A9895A-F0AB-41E6-B9A6-AE2EF9A85F58}"/>
    <cellStyle name="Comma 4 5 2 4 2" xfId="42689" xr:uid="{4DFACC40-764D-4873-923A-760C09FC753F}"/>
    <cellStyle name="Comma 4 5 2 5" xfId="54515" xr:uid="{BE489444-FD6D-41D4-9D17-EE0DA3339A34}"/>
    <cellStyle name="Comma 4 5 2 6" xfId="42686" xr:uid="{D92009A5-10C5-49C5-9939-F5A99FC24B51}"/>
    <cellStyle name="Comma 4 5 3" xfId="2763" xr:uid="{BEE3F422-0D90-4E02-A828-54D737CC8D2A}"/>
    <cellStyle name="Comma 4 5 3 2" xfId="20479" xr:uid="{D4EFE000-ECE4-4E38-B953-0DA29B67447E}"/>
    <cellStyle name="Comma 4 5 3 2 2" xfId="42691" xr:uid="{3ACCBD52-C9BF-43AF-8E75-FF2CEF549866}"/>
    <cellStyle name="Comma 4 5 3 3" xfId="20480" xr:uid="{273B12B8-1447-4C96-9AB2-C1D693DA0F89}"/>
    <cellStyle name="Comma 4 5 3 3 2" xfId="42692" xr:uid="{AB76F61E-2C5B-4A06-A03F-5D9F11658F90}"/>
    <cellStyle name="Comma 4 5 3 4" xfId="20481" xr:uid="{A3BE62B3-6534-48BF-BC20-A25463AFC012}"/>
    <cellStyle name="Comma 4 5 3 4 2" xfId="42693" xr:uid="{F181B9B3-51E8-4416-A362-45A80684FF44}"/>
    <cellStyle name="Comma 4 5 3 5" xfId="52850" xr:uid="{6935C3A0-C8B8-4BE1-A455-DB8782F47255}"/>
    <cellStyle name="Comma 4 5 3 6" xfId="42690" xr:uid="{FA533795-47EF-41E6-A213-9CED6E61FA28}"/>
    <cellStyle name="Comma 4 5 3 7" xfId="20478" xr:uid="{C12E7E34-7652-4E47-8827-EF1643C31842}"/>
    <cellStyle name="Comma 4 5 4" xfId="20482" xr:uid="{6EBFE99A-C282-4074-9FEF-E529A5651D6F}"/>
    <cellStyle name="Comma 4 5 4 2" xfId="42694" xr:uid="{DB4432ED-39DE-4AAA-A972-B7783BC9E209}"/>
    <cellStyle name="Comma 4 5 5" xfId="20483" xr:uid="{2B20A429-6DC2-41EA-9A98-D11CD83C52A0}"/>
    <cellStyle name="Comma 4 5 5 2" xfId="42695" xr:uid="{D03C70E4-EC55-46CD-929D-B9BFEC46FCC8}"/>
    <cellStyle name="Comma 4 5 6" xfId="50817" xr:uid="{67678215-57FF-4285-AF97-C91BC1DCC3B6}"/>
    <cellStyle name="Comma 4 5 7" xfId="42685" xr:uid="{F6FAA9DF-AF88-4865-B02D-09C1DD5936C7}"/>
    <cellStyle name="Comma 4 6" xfId="1220" xr:uid="{E7978CEB-AFF4-4EED-BC30-A5C26E56CF92}"/>
    <cellStyle name="Comma 4 6 2" xfId="2259" xr:uid="{E19834BA-AD73-46AA-8C0C-DDEB1F361DA3}"/>
    <cellStyle name="Comma 4 6 2 2" xfId="20485" xr:uid="{460B2C12-D677-42BD-A45B-E1A1DED82869}"/>
    <cellStyle name="Comma 4 6 2 2 2" xfId="42698" xr:uid="{F89D5E73-5BF5-44D1-BB43-087970321715}"/>
    <cellStyle name="Comma 4 6 2 3" xfId="20486" xr:uid="{87797F2D-DD6C-4BC7-8BD8-0811C87EE34F}"/>
    <cellStyle name="Comma 4 6 2 3 2" xfId="42699" xr:uid="{F26AFDD9-9750-4119-8487-E13F7F1A4E60}"/>
    <cellStyle name="Comma 4 6 2 4" xfId="20487" xr:uid="{13A2BA2F-BDEB-4A77-A1D2-734B5C0F9703}"/>
    <cellStyle name="Comma 4 6 2 4 2" xfId="42700" xr:uid="{E1792E8B-455F-4D5E-9E3B-C4A9673993E3}"/>
    <cellStyle name="Comma 4 6 2 5" xfId="52347" xr:uid="{B7D1B5BB-E3AE-4770-A4E3-48FA71966DDB}"/>
    <cellStyle name="Comma 4 6 2 6" xfId="42697" xr:uid="{4882307D-8D02-4843-BE6A-5BFA31B97648}"/>
    <cellStyle name="Comma 4 6 2 7" xfId="20484" xr:uid="{44A74CF3-E85E-40E7-93C7-0B01AE208643}"/>
    <cellStyle name="Comma 4 6 3" xfId="20488" xr:uid="{2F4BC958-186D-4201-903A-1AD332FB1DA7}"/>
    <cellStyle name="Comma 4 6 3 2" xfId="42701" xr:uid="{58F5B918-7AF8-4C2F-893B-5F1318D50A66}"/>
    <cellStyle name="Comma 4 6 4" xfId="20489" xr:uid="{61222680-0528-4727-9E80-534AAD38994D}"/>
    <cellStyle name="Comma 4 6 4 2" xfId="42702" xr:uid="{FF469C6C-F868-41AF-8DD6-FA7492EDF4CF}"/>
    <cellStyle name="Comma 4 6 5" xfId="51312" xr:uid="{005F2E71-7294-42BB-9FDD-5DB3B0D32B36}"/>
    <cellStyle name="Comma 4 6 6" xfId="42696" xr:uid="{D5ACDF8E-7B9C-4602-B414-C08C18331353}"/>
    <cellStyle name="Comma 4 7" xfId="3257" xr:uid="{1FA6EFA4-78E8-49DF-9202-44FB78632D62}"/>
    <cellStyle name="Comma 4 7 2" xfId="20490" xr:uid="{EBC09AFA-B00F-473C-A9DC-E23ED92B7897}"/>
    <cellStyle name="Comma 4 7 2 2" xfId="42704" xr:uid="{72156C23-C506-4861-B6B1-BC460EF2441E}"/>
    <cellStyle name="Comma 4 7 3" xfId="20491" xr:uid="{D1EC3F3F-B6E6-4E87-9B50-BD4A90258960}"/>
    <cellStyle name="Comma 4 7 3 2" xfId="42705" xr:uid="{D0F7DDC3-D656-499D-9F70-54E38D0C4D16}"/>
    <cellStyle name="Comma 4 7 4" xfId="20492" xr:uid="{F79CD85E-01C3-48CC-8AD9-E8995E404951}"/>
    <cellStyle name="Comma 4 7 4 2" xfId="42706" xr:uid="{A83930F0-7F84-4E0A-A18D-67FF9C56CDA3}"/>
    <cellStyle name="Comma 4 7 5" xfId="53344" xr:uid="{958A26F4-423F-4C04-804C-05B56CB273FD}"/>
    <cellStyle name="Comma 4 7 6" xfId="42703" xr:uid="{10BD6ECE-F96C-4C39-96D9-1F33645B02F1}"/>
    <cellStyle name="Comma 4 8" xfId="3808" xr:uid="{6C2087A6-1219-436B-995E-E1C553252495}"/>
    <cellStyle name="Comma 4 8 2" xfId="20493" xr:uid="{C0E601BA-E182-4057-BFE9-EECE751C6E62}"/>
    <cellStyle name="Comma 4 8 2 2" xfId="42708" xr:uid="{E92743C6-E216-4A29-A2E7-47DC418753A8}"/>
    <cellStyle name="Comma 4 8 3" xfId="20494" xr:uid="{D8AB5EC3-B1FA-45EE-88A9-2881072AC623}"/>
    <cellStyle name="Comma 4 8 3 2" xfId="42709" xr:uid="{103E97B8-6D83-45AA-8BF0-A84A60F0B8B0}"/>
    <cellStyle name="Comma 4 8 4" xfId="20495" xr:uid="{4DC70936-FAD6-4853-A7A8-0CD0CD3F64DB}"/>
    <cellStyle name="Comma 4 8 4 2" xfId="42710" xr:uid="{109F8683-C93D-40F7-A8FF-55FFA6F017A7}"/>
    <cellStyle name="Comma 4 8 5" xfId="53895" xr:uid="{AE695438-824F-4C5B-8316-A0E119EC6A21}"/>
    <cellStyle name="Comma 4 8 6" xfId="42707" xr:uid="{03644A13-9881-4B3E-AEEC-D2BB9A193D3C}"/>
    <cellStyle name="Comma 4 9" xfId="1739" xr:uid="{9A37E0A6-FA9D-4C59-BF0E-459919881367}"/>
    <cellStyle name="Comma 4 9 2" xfId="20497" xr:uid="{7EF57643-ECAB-4F5D-AFE8-143EE3BA7090}"/>
    <cellStyle name="Comma 4 9 2 2" xfId="42712" xr:uid="{2A6BFE95-94F0-4056-A6BA-B01BFA3AACB1}"/>
    <cellStyle name="Comma 4 9 3" xfId="20498" xr:uid="{6752EA6A-CEE5-4776-ACA1-3EBE944A620A}"/>
    <cellStyle name="Comma 4 9 3 2" xfId="42713" xr:uid="{97D93E0B-5511-4F18-85BA-C8604CBDFE0B}"/>
    <cellStyle name="Comma 4 9 4" xfId="20499" xr:uid="{9C9B35E4-E7CF-400B-B4C6-A20EAC0650DE}"/>
    <cellStyle name="Comma 4 9 4 2" xfId="42714" xr:uid="{BC4652DF-D335-4688-9A5E-6A2E0FBDBAF7}"/>
    <cellStyle name="Comma 4 9 5" xfId="51828" xr:uid="{A4974BA4-91A5-4DB7-8149-FDEBC8E6E4C6}"/>
    <cellStyle name="Comma 4 9 6" xfId="42711" xr:uid="{F06A8A1C-10A0-43E6-9251-ADFAA982DF16}"/>
    <cellStyle name="Comma 4 9 7" xfId="20496" xr:uid="{37586CC5-1070-4E9E-A91F-4BEDBF0986BD}"/>
    <cellStyle name="Comma 40" xfId="715" xr:uid="{26D79FD7-0415-4745-B02C-117A85B7AEC1}"/>
    <cellStyle name="Comma 40 2" xfId="4418" xr:uid="{14FE60B9-46F7-4AF7-83A4-17F7741FAC07}"/>
    <cellStyle name="Comma 40 2 2" xfId="20500" xr:uid="{B57D17B4-1221-4805-8D9C-3851CCF819F5}"/>
    <cellStyle name="Comma 40 2 2 2" xfId="42717" xr:uid="{924D506E-26C2-4C9F-9694-45F92F4D92C2}"/>
    <cellStyle name="Comma 40 2 3" xfId="20501" xr:uid="{B4CCC573-6C59-4E43-A734-FBFDD649185F}"/>
    <cellStyle name="Comma 40 2 3 2" xfId="42718" xr:uid="{037577FC-5607-4904-8E45-FFACF5E0D851}"/>
    <cellStyle name="Comma 40 2 4" xfId="20502" xr:uid="{7F3836A1-80D2-48B4-9CFA-CC2629579C5E}"/>
    <cellStyle name="Comma 40 2 4 2" xfId="42719" xr:uid="{A8651AEF-BC50-473C-87C4-943F2B9DAF0A}"/>
    <cellStyle name="Comma 40 2 5" xfId="54505" xr:uid="{E0280AEB-1D92-481B-B276-14AF53016E69}"/>
    <cellStyle name="Comma 40 2 6" xfId="42716" xr:uid="{AADC9DFC-FC19-40E4-A905-C3CE9D58E4A3}"/>
    <cellStyle name="Comma 40 3" xfId="2753" xr:uid="{7702C722-986B-42AD-9BAA-F66B455535EC}"/>
    <cellStyle name="Comma 40 3 2" xfId="20504" xr:uid="{F71AD2FB-8EDA-4D97-A400-44CD7D7C19DE}"/>
    <cellStyle name="Comma 40 3 2 2" xfId="42721" xr:uid="{EE3DC196-6D16-41C9-98A7-DE52C00CF53B}"/>
    <cellStyle name="Comma 40 3 3" xfId="20505" xr:uid="{B9296878-E5B8-42E4-9350-61D7EC53F4FB}"/>
    <cellStyle name="Comma 40 3 3 2" xfId="42722" xr:uid="{FF5891FA-F408-43EA-B3B7-903B8BF91469}"/>
    <cellStyle name="Comma 40 3 4" xfId="20506" xr:uid="{601C126F-16EB-4FAB-B770-6CA81DEE80BD}"/>
    <cellStyle name="Comma 40 3 4 2" xfId="42723" xr:uid="{DC252544-1198-45A6-A7EC-4453A8FCC79A}"/>
    <cellStyle name="Comma 40 3 5" xfId="52840" xr:uid="{E748308C-979C-4542-AFE1-3D838D70BCC8}"/>
    <cellStyle name="Comma 40 3 6" xfId="42720" xr:uid="{3575EC6D-8F21-493C-A461-17ED5B860CB3}"/>
    <cellStyle name="Comma 40 3 7" xfId="20503" xr:uid="{A98B2575-3E00-4E7B-995A-A1C5278C6A82}"/>
    <cellStyle name="Comma 40 4" xfId="20507" xr:uid="{0ECA45C8-279F-4A10-BE27-A730398A0F99}"/>
    <cellStyle name="Comma 40 4 2" xfId="42724" xr:uid="{701B54C4-19E9-4382-AD04-ED7660D961BF}"/>
    <cellStyle name="Comma 40 5" xfId="20508" xr:uid="{CBF4DE45-7894-41D1-BA7B-F0F04EBE0DD3}"/>
    <cellStyle name="Comma 40 5 2" xfId="42725" xr:uid="{A7F5D832-C4F1-4EEE-8488-7E66567BD8C6}"/>
    <cellStyle name="Comma 40 6" xfId="50807" xr:uid="{9422224B-876B-41EF-86A3-C4FE4A51E47D}"/>
    <cellStyle name="Comma 40 7" xfId="42715" xr:uid="{85E43997-4489-4071-9295-31285198AD69}"/>
    <cellStyle name="Comma 41" xfId="962" xr:uid="{C6928F40-90CC-4527-8E64-9A63054B3EE9}"/>
    <cellStyle name="Comma 41 2" xfId="4665" xr:uid="{FECCF6FF-B507-4CD2-9854-D2EEB4C7C7C5}"/>
    <cellStyle name="Comma 41 2 2" xfId="20509" xr:uid="{3AAAD771-D17A-4527-8B18-1A9B1660A101}"/>
    <cellStyle name="Comma 41 2 2 2" xfId="42728" xr:uid="{D5F8207E-A930-4015-995F-1B61B88FDCDF}"/>
    <cellStyle name="Comma 41 2 3" xfId="20510" xr:uid="{B9A493FE-14B0-4F37-A883-45318BCF8CA8}"/>
    <cellStyle name="Comma 41 2 3 2" xfId="42729" xr:uid="{57569835-3972-4127-B137-0F81D1B029A0}"/>
    <cellStyle name="Comma 41 2 4" xfId="20511" xr:uid="{35680F55-81FA-4CBF-A79F-596E75DED7D0}"/>
    <cellStyle name="Comma 41 2 4 2" xfId="42730" xr:uid="{07FAA485-3E56-4639-AFE0-5CC22BD94895}"/>
    <cellStyle name="Comma 41 2 5" xfId="54752" xr:uid="{D3B435DC-FCDE-434C-A02C-6E23C15EE4A0}"/>
    <cellStyle name="Comma 41 2 6" xfId="42727" xr:uid="{CDB52121-985C-42CA-84EF-A362237F4975}"/>
    <cellStyle name="Comma 41 3" xfId="3000" xr:uid="{2BC1EFEF-121F-4519-A5D9-FDABB277AD0A}"/>
    <cellStyle name="Comma 41 3 2" xfId="20513" xr:uid="{05E7B98F-C68B-4AF3-9332-4B9C229C2D90}"/>
    <cellStyle name="Comma 41 3 2 2" xfId="42732" xr:uid="{3FD70111-6429-421D-903D-28A6BC11C72F}"/>
    <cellStyle name="Comma 41 3 3" xfId="20514" xr:uid="{4160816C-0A76-42EA-AA70-C0027EBAF456}"/>
    <cellStyle name="Comma 41 3 3 2" xfId="42733" xr:uid="{CC0E2320-62E5-4410-9BE9-CC24E869DD0F}"/>
    <cellStyle name="Comma 41 3 4" xfId="20515" xr:uid="{D17EDF58-71D0-404D-B918-036313AFDE92}"/>
    <cellStyle name="Comma 41 3 4 2" xfId="42734" xr:uid="{1E129EBE-F2DD-400A-9BE8-B1AC6A256FF5}"/>
    <cellStyle name="Comma 41 3 5" xfId="53087" xr:uid="{39B961AF-2940-4BD3-B1EE-74BD9827138D}"/>
    <cellStyle name="Comma 41 3 6" xfId="42731" xr:uid="{C8A311DF-34EF-4F1A-B8F9-158F8BF30F68}"/>
    <cellStyle name="Comma 41 3 7" xfId="20512" xr:uid="{C6F78FF3-B325-4E04-B499-8F26DC7DE9ED}"/>
    <cellStyle name="Comma 41 4" xfId="20516" xr:uid="{5655323B-4A7F-4800-9A6E-C165A21E5F27}"/>
    <cellStyle name="Comma 41 4 2" xfId="42735" xr:uid="{BD7C93B5-D0FB-41DD-82CD-F77DC8C46999}"/>
    <cellStyle name="Comma 41 5" xfId="20517" xr:uid="{BCEE0778-419E-48B8-B449-4C632AF98FA0}"/>
    <cellStyle name="Comma 41 5 2" xfId="42736" xr:uid="{B74ACC1C-0083-4F6C-926E-8781C8E88553}"/>
    <cellStyle name="Comma 41 6" xfId="51054" xr:uid="{C82C27E9-0B77-4A71-B81A-5EC80B34B270}"/>
    <cellStyle name="Comma 41 7" xfId="42726" xr:uid="{ADAD10FB-3C1C-4074-9202-2EEC287334C6}"/>
    <cellStyle name="Comma 42" xfId="1210" xr:uid="{E40771A9-6537-45D3-9BAB-4A6AABD609CA}"/>
    <cellStyle name="Comma 42 2" xfId="2232" xr:uid="{2ADA8E7B-1F9E-40E0-8B3D-16C9982A2430}"/>
    <cellStyle name="Comma 42 2 2" xfId="20519" xr:uid="{1E5CB8F9-A0F9-4730-9379-F39FF840CD23}"/>
    <cellStyle name="Comma 42 2 2 2" xfId="42739" xr:uid="{76CB8BFE-67E3-4DFD-9FA7-FF02EDEB02B1}"/>
    <cellStyle name="Comma 42 2 3" xfId="20520" xr:uid="{E7DFDB49-34E4-4422-AB71-9AC0DE0956FF}"/>
    <cellStyle name="Comma 42 2 3 2" xfId="42740" xr:uid="{604F2E2C-BF81-4244-A20D-E52A0B3A91ED}"/>
    <cellStyle name="Comma 42 2 4" xfId="20521" xr:uid="{9AAC729E-A747-4E97-ACDD-33C190A93584}"/>
    <cellStyle name="Comma 42 2 4 2" xfId="42741" xr:uid="{FBDEA5F9-BE62-49AA-BA51-22921D1C0554}"/>
    <cellStyle name="Comma 42 2 5" xfId="52320" xr:uid="{D7BC69F1-7FE5-4EA7-9DFA-22834D978BC4}"/>
    <cellStyle name="Comma 42 2 6" xfId="42738" xr:uid="{F411D642-0CEB-489A-AA0F-12D5F2CBB707}"/>
    <cellStyle name="Comma 42 2 7" xfId="20518" xr:uid="{D037EE50-8A7C-462E-84A7-A77379315E47}"/>
    <cellStyle name="Comma 42 3" xfId="20522" xr:uid="{AF41A992-0DA6-4FE7-8128-C4CA2C2831E0}"/>
    <cellStyle name="Comma 42 3 2" xfId="42742" xr:uid="{B656A9F1-05F1-4DE8-8AFB-741F37A045B2}"/>
    <cellStyle name="Comma 42 4" xfId="20523" xr:uid="{540941F1-0F93-405B-A299-DE82B1828D98}"/>
    <cellStyle name="Comma 42 4 2" xfId="42743" xr:uid="{03B8C1A9-94BB-405E-8C54-816142D8EF46}"/>
    <cellStyle name="Comma 42 5" xfId="51302" xr:uid="{22C09FB0-79D6-4085-BAE4-7503F36092E4}"/>
    <cellStyle name="Comma 42 6" xfId="42737" xr:uid="{71A5E1A2-B867-4515-A74D-6DEC05273D5D}"/>
    <cellStyle name="Comma 43" xfId="1713" xr:uid="{7C29DB53-E03C-4057-8475-F0E1B411FFB2}"/>
    <cellStyle name="Comma 43 2" xfId="2503" xr:uid="{6F9156B2-3D06-4B85-8B57-CAE4036012B6}"/>
    <cellStyle name="Comma 43 2 2" xfId="20525" xr:uid="{EDBDEC18-6396-4A40-A983-C35AA3E26765}"/>
    <cellStyle name="Comma 43 2 2 2" xfId="42746" xr:uid="{2C93E3F1-CFCD-42E2-9BD2-8162951CD1A4}"/>
    <cellStyle name="Comma 43 2 3" xfId="20526" xr:uid="{B4F7AFEB-223B-4BE9-BEB7-CD09A5BD238F}"/>
    <cellStyle name="Comma 43 2 3 2" xfId="42747" xr:uid="{9F93D667-405D-47F4-90B7-44649094E885}"/>
    <cellStyle name="Comma 43 2 4" xfId="20527" xr:uid="{2FCF9EE9-882C-40A8-A356-73B705145622}"/>
    <cellStyle name="Comma 43 2 4 2" xfId="42748" xr:uid="{4FC0234F-1B4C-4F94-BCF4-12C32FFCB221}"/>
    <cellStyle name="Comma 43 2 5" xfId="52591" xr:uid="{C8D2E676-D1E4-4CA5-8A24-DF473BB4B1EF}"/>
    <cellStyle name="Comma 43 2 6" xfId="42745" xr:uid="{F537D2D8-4877-452E-B58C-4DB88FBF9EEA}"/>
    <cellStyle name="Comma 43 2 7" xfId="20524" xr:uid="{8173BD76-1325-4093-86B9-76956B06CDA3}"/>
    <cellStyle name="Comma 43 3" xfId="20528" xr:uid="{8C23786F-14AF-42B5-9DD8-35394EBD57EB}"/>
    <cellStyle name="Comma 43 3 2" xfId="42749" xr:uid="{527D98A2-0379-4463-96E5-16C91897AE4C}"/>
    <cellStyle name="Comma 43 4" xfId="20529" xr:uid="{34210E5F-4C58-4B9C-B5A3-E322864CECFD}"/>
    <cellStyle name="Comma 43 4 2" xfId="42750" xr:uid="{9820AC32-45C7-4FC9-8E80-93E931FB6A5F}"/>
    <cellStyle name="Comma 43 5" xfId="51800" xr:uid="{F780E30B-09B3-45BD-B449-C610986A8EE4}"/>
    <cellStyle name="Comma 43 6" xfId="42744" xr:uid="{4A0D3B88-AA20-42E1-9E41-162757704D3B}"/>
    <cellStyle name="Comma 44" xfId="1712" xr:uid="{EA0E77B5-430A-4012-A47C-10A0CC92102C}"/>
    <cellStyle name="Comma 44 2" xfId="20530" xr:uid="{ED224727-EA25-49F6-A274-F24EA34F5A0F}"/>
    <cellStyle name="Comma 44 2 2" xfId="42752" xr:uid="{3A9E93D8-2528-45C8-AE01-9B06AD513816}"/>
    <cellStyle name="Comma 44 3" xfId="20531" xr:uid="{49B8FF7F-71E8-4F65-969F-FC5ABD61BF88}"/>
    <cellStyle name="Comma 44 3 2" xfId="42753" xr:uid="{23CDD8B3-6D44-4B90-8E38-EE494F54ABB9}"/>
    <cellStyle name="Comma 44 4" xfId="20532" xr:uid="{551DE82C-46A1-4C8C-B00B-F072B6411D1C}"/>
    <cellStyle name="Comma 44 4 2" xfId="42754" xr:uid="{229A4BDB-B995-43D7-949B-5A3E6E3934B2}"/>
    <cellStyle name="Comma 44 5" xfId="51799" xr:uid="{A25706AE-D6B6-4CD4-BD91-B871F12042DB}"/>
    <cellStyle name="Comma 44 6" xfId="42751" xr:uid="{D96AC539-6D8D-4CD1-80B8-ED64DE7C96BD}"/>
    <cellStyle name="Comma 45" xfId="1719" xr:uid="{23453FAD-C8C7-4F10-82C7-DCFD38C11EC7}"/>
    <cellStyle name="Comma 45 2" xfId="20533" xr:uid="{E5BF22CF-0A49-4C9F-81B5-8B448391223B}"/>
    <cellStyle name="Comma 45 2 2" xfId="42756" xr:uid="{AC974413-F8FF-4F71-BDBE-EB85F84C86A5}"/>
    <cellStyle name="Comma 45 3" xfId="20534" xr:uid="{3C5EDE7E-D960-4249-9BA9-8DC048EECD0E}"/>
    <cellStyle name="Comma 45 3 2" xfId="42757" xr:uid="{785C315B-CF9C-4C67-9E16-AF150178E825}"/>
    <cellStyle name="Comma 45 4" xfId="20535" xr:uid="{74FC45F4-D2DA-4932-A47C-E563D4729F99}"/>
    <cellStyle name="Comma 45 4 2" xfId="42758" xr:uid="{C2CB47BA-3817-4061-8C3C-C13F036E2E15}"/>
    <cellStyle name="Comma 45 5" xfId="51806" xr:uid="{DD2B4E26-7BD5-478E-A61C-102B4866F609}"/>
    <cellStyle name="Comma 45 6" xfId="42755" xr:uid="{340B6016-0CA4-4637-BE97-D912E26BCC12}"/>
    <cellStyle name="Comma 46" xfId="3495" xr:uid="{57547C6A-8409-49AC-8204-22E64CCFD8E0}"/>
    <cellStyle name="Comma 46 2" xfId="20536" xr:uid="{AE2210E8-AEF1-4608-8BA0-BC19D36D1760}"/>
    <cellStyle name="Comma 46 2 2" xfId="42760" xr:uid="{F6A6348C-4D19-4C1E-AAAD-5A3827F808F4}"/>
    <cellStyle name="Comma 46 3" xfId="20537" xr:uid="{6E44F1AA-FFA6-4A3D-9B70-3F67AACF6028}"/>
    <cellStyle name="Comma 46 3 2" xfId="42761" xr:uid="{BAFD404E-CA71-4547-B53B-2B9E7B430E60}"/>
    <cellStyle name="Comma 46 4" xfId="20538" xr:uid="{4C43835C-B53B-4B68-BB9A-6AFA8216E886}"/>
    <cellStyle name="Comma 46 4 2" xfId="42762" xr:uid="{81B6FF82-90CF-4288-99D2-374D18373E53}"/>
    <cellStyle name="Comma 46 5" xfId="53582" xr:uid="{D3224AD5-601C-403C-A795-0CD8A96145EB}"/>
    <cellStyle name="Comma 46 6" xfId="42759" xr:uid="{6E2938CF-2F99-408B-B1FF-64A9F5A96081}"/>
    <cellStyle name="Comma 47" xfId="3745" xr:uid="{2D034C0C-855D-417D-9EAD-3B051081BDBE}"/>
    <cellStyle name="Comma 47 2" xfId="20539" xr:uid="{C97D0451-6C2A-457B-BDEA-77B85100B67D}"/>
    <cellStyle name="Comma 47 2 2" xfId="42764" xr:uid="{84A565F9-5551-489A-BCB3-7A37E699E35F}"/>
    <cellStyle name="Comma 47 3" xfId="20540" xr:uid="{F34AEBA3-6974-4D23-A0DF-39C5D18EE4E9}"/>
    <cellStyle name="Comma 47 3 2" xfId="42765" xr:uid="{C77AE61C-6A5D-4ECF-A6A3-85761F2F603D}"/>
    <cellStyle name="Comma 47 4" xfId="20541" xr:uid="{AC1E221D-1A64-493F-9A00-C95935A3665B}"/>
    <cellStyle name="Comma 47 4 2" xfId="42766" xr:uid="{8CC25AEF-E798-439B-B38A-DF3CAA9BDE04}"/>
    <cellStyle name="Comma 47 5" xfId="53832" xr:uid="{A68287DA-6CD6-4965-B2FF-E9E16092C9C9}"/>
    <cellStyle name="Comma 47 6" xfId="42763" xr:uid="{A4E0D82F-4754-4088-B9B7-2C631B0D26C9}"/>
    <cellStyle name="Comma 48" xfId="3470" xr:uid="{10362327-6935-43A8-94D8-938760025A8A}"/>
    <cellStyle name="Comma 48 2" xfId="20542" xr:uid="{CAA5AC26-3891-444C-9E01-77EA45E8855F}"/>
    <cellStyle name="Comma 48 2 2" xfId="42768" xr:uid="{3A22926F-BFE0-48C4-9F88-A00D236675A5}"/>
    <cellStyle name="Comma 48 3" xfId="20543" xr:uid="{00AF8868-534A-453D-8B89-82C49037E67F}"/>
    <cellStyle name="Comma 48 3 2" xfId="42769" xr:uid="{A438D5FB-7CDF-413C-88DA-08F804AF4A06}"/>
    <cellStyle name="Comma 48 4" xfId="20544" xr:uid="{8FC53D64-3D54-4ABA-AD32-2DD3AA83D2DF}"/>
    <cellStyle name="Comma 48 4 2" xfId="42770" xr:uid="{850181C7-7C22-41C0-9D64-DBCCB9370CB7}"/>
    <cellStyle name="Comma 48 5" xfId="53557" xr:uid="{9C2C673E-2558-4B51-B799-8C76A0F3AC70}"/>
    <cellStyle name="Comma 48 6" xfId="42767" xr:uid="{84B09471-BF02-40FF-A6C0-392E0F98993D}"/>
    <cellStyle name="Comma 49" xfId="3744" xr:uid="{442D88C1-702B-402C-A900-75B9F668767C}"/>
    <cellStyle name="Comma 49 2" xfId="20545" xr:uid="{4031A1C7-31D4-43B7-AB48-04269DB16781}"/>
    <cellStyle name="Comma 49 2 2" xfId="42772" xr:uid="{03B44988-039C-4C77-B88D-DC6D7E8D7813}"/>
    <cellStyle name="Comma 49 3" xfId="20546" xr:uid="{31BEF78E-55FB-452E-B5B1-0EAD13F3E9B1}"/>
    <cellStyle name="Comma 49 3 2" xfId="42773" xr:uid="{0737F300-FE14-4186-AA42-E960C064ADBE}"/>
    <cellStyle name="Comma 49 4" xfId="20547" xr:uid="{1C292A4E-9405-4227-BA99-EA91FC58CAE8}"/>
    <cellStyle name="Comma 49 4 2" xfId="42774" xr:uid="{E54354C0-DEBA-4CEB-8DDA-8139ABBC1CCB}"/>
    <cellStyle name="Comma 49 5" xfId="53831" xr:uid="{75791295-16BB-45A6-977E-55659B2A4A9F}"/>
    <cellStyle name="Comma 49 6" xfId="42771" xr:uid="{1924E6D4-023D-4AB9-BB92-10DBA98D6F63}"/>
    <cellStyle name="Comma 5" xfId="117" xr:uid="{61C4E79A-354D-4349-9960-3BE57EB6A0FD}"/>
    <cellStyle name="Comma 5 10" xfId="20549" xr:uid="{01EEBC89-817A-4E92-A931-61A61B664AA4}"/>
    <cellStyle name="Comma 5 10 2" xfId="42776" xr:uid="{91BED17B-9965-43EF-ABBE-0908F55DB249}"/>
    <cellStyle name="Comma 5 11" xfId="20550" xr:uid="{D369AE80-C509-4DE8-A302-993236B210DE}"/>
    <cellStyle name="Comma 5 11 2" xfId="42777" xr:uid="{EEB50683-0574-412B-B18D-99987F70867D}"/>
    <cellStyle name="Comma 5 12" xfId="50216" xr:uid="{79943336-3BA2-4460-88BE-59E91CCD95A2}"/>
    <cellStyle name="Comma 5 13" xfId="42775" xr:uid="{D751E8AC-1865-4836-9A1C-E05ECE76A8D8}"/>
    <cellStyle name="Comma 5 14" xfId="20548" xr:uid="{B56E1405-10FC-4560-A880-B3B8D9A4FCCE}"/>
    <cellStyle name="Comma 5 2" xfId="222" xr:uid="{67BFD6E0-290D-4D92-A850-195DB31C5EFC}"/>
    <cellStyle name="Comma 5 2 10" xfId="20552" xr:uid="{254D8EAF-3377-4777-9593-346F9B0A3C7F}"/>
    <cellStyle name="Comma 5 2 10 2" xfId="42779" xr:uid="{8B9A4CC1-6738-438E-95E2-7B29CB55C44E}"/>
    <cellStyle name="Comma 5 2 11" xfId="50319" xr:uid="{AC1AF346-A78D-468A-9337-C32058212E26}"/>
    <cellStyle name="Comma 5 2 12" xfId="42778" xr:uid="{F523A94E-7D02-4E09-B999-D981645DB481}"/>
    <cellStyle name="Comma 5 2 13" xfId="20551" xr:uid="{6E84EDB0-5C73-4775-9BF5-C251DF0194DB}"/>
    <cellStyle name="Comma 5 2 2" xfId="408" xr:uid="{7197B3D4-9C96-4794-9037-AA6C85380516}"/>
    <cellStyle name="Comma 5 2 2 10" xfId="50504" xr:uid="{40ABFF33-739E-46B0-A310-DE0531237B96}"/>
    <cellStyle name="Comma 5 2 2 11" xfId="42780" xr:uid="{7DC55366-9554-4B15-89AC-AD284A403377}"/>
    <cellStyle name="Comma 5 2 2 12" xfId="20553" xr:uid="{2FCA15B7-8B4A-4721-9DE6-7ED8AB2B51DB}"/>
    <cellStyle name="Comma 5 2 2 2" xfId="671" xr:uid="{751E8A53-2574-477B-9E48-5A2D70879372}"/>
    <cellStyle name="Comma 5 2 2 2 10" xfId="42781" xr:uid="{2047FE5A-8B4B-457B-8A08-0E94FE529C71}"/>
    <cellStyle name="Comma 5 2 2 2 11" xfId="20554" xr:uid="{CD7D8B29-F7E6-428F-BCF1-A61641067A9C}"/>
    <cellStyle name="Comma 5 2 2 2 2" xfId="1176" xr:uid="{3F8C4625-F3F3-4748-BCA4-F4F2A71BF0DA}"/>
    <cellStyle name="Comma 5 2 2 2 2 2" xfId="4879" xr:uid="{05BC7AF8-70AD-4268-968B-169984184370}"/>
    <cellStyle name="Comma 5 2 2 2 2 2 2" xfId="20557" xr:uid="{7ECFC794-2546-44CB-9BC1-0D9AC0D014DA}"/>
    <cellStyle name="Comma 5 2 2 2 2 2 2 2" xfId="42784" xr:uid="{B9DDEFFD-C2F6-400D-868D-723EBEEB93ED}"/>
    <cellStyle name="Comma 5 2 2 2 2 2 3" xfId="20558" xr:uid="{3602059D-168D-4693-BF2E-26CCF01A7C48}"/>
    <cellStyle name="Comma 5 2 2 2 2 2 3 2" xfId="42785" xr:uid="{ED635BEC-CB86-4CFB-AD2C-B77F86D040E2}"/>
    <cellStyle name="Comma 5 2 2 2 2 2 4" xfId="20559" xr:uid="{8DA219D4-7015-45F8-9E93-0677EBEAC08F}"/>
    <cellStyle name="Comma 5 2 2 2 2 2 4 2" xfId="42786" xr:uid="{470562D2-EB48-4438-AF00-B6016AF351B2}"/>
    <cellStyle name="Comma 5 2 2 2 2 2 5" xfId="20560" xr:uid="{1E448A4C-D1AD-4700-ADB2-12BECB9DC42F}"/>
    <cellStyle name="Comma 5 2 2 2 2 2 5 2" xfId="42787" xr:uid="{AAFEF8D9-9A5F-496D-88B4-2DE754C8535C}"/>
    <cellStyle name="Comma 5 2 2 2 2 2 6" xfId="54966" xr:uid="{412FFC29-1C47-4EFC-A433-088585FED41B}"/>
    <cellStyle name="Comma 5 2 2 2 2 2 7" xfId="42783" xr:uid="{465A7DF2-EB52-41E9-9542-AA9D79E16F56}"/>
    <cellStyle name="Comma 5 2 2 2 2 2 8" xfId="20556" xr:uid="{08A8E785-6ABE-4D07-92B6-029C07611BC6}"/>
    <cellStyle name="Comma 5 2 2 2 2 3" xfId="3214" xr:uid="{C2C262BE-CE74-454A-8C2F-EA09F527139A}"/>
    <cellStyle name="Comma 5 2 2 2 2 3 2" xfId="20562" xr:uid="{0F1918EC-8C26-4A13-A5FC-DDA930BAC477}"/>
    <cellStyle name="Comma 5 2 2 2 2 3 2 2" xfId="42789" xr:uid="{E1122CBF-3FC5-44B5-810A-B2079E6EEDCB}"/>
    <cellStyle name="Comma 5 2 2 2 2 3 3" xfId="20563" xr:uid="{53D7F365-DE64-454C-8B7F-2286BC962CDE}"/>
    <cellStyle name="Comma 5 2 2 2 2 3 3 2" xfId="42790" xr:uid="{18765CB8-16D5-48EE-B51C-1B54D940138B}"/>
    <cellStyle name="Comma 5 2 2 2 2 3 4" xfId="20564" xr:uid="{F74F7FCD-7DE0-4549-A9B8-892EA39D3DC6}"/>
    <cellStyle name="Comma 5 2 2 2 2 3 4 2" xfId="42791" xr:uid="{94E0F7F7-4E51-4FF8-BFDE-1BB30B31071D}"/>
    <cellStyle name="Comma 5 2 2 2 2 3 5" xfId="53301" xr:uid="{D255A7B7-238E-4DF5-AAD4-6B9D5E434D47}"/>
    <cellStyle name="Comma 5 2 2 2 2 3 6" xfId="42788" xr:uid="{A7E64E50-AFB3-4EF4-8D91-C1059A8FE290}"/>
    <cellStyle name="Comma 5 2 2 2 2 3 7" xfId="20561" xr:uid="{7B3F71A2-8A07-46A1-9C4F-44B25510524E}"/>
    <cellStyle name="Comma 5 2 2 2 2 4" xfId="20565" xr:uid="{F6BEFDA5-5D28-4500-B764-96E203FE0853}"/>
    <cellStyle name="Comma 5 2 2 2 2 4 2" xfId="42792" xr:uid="{8C0C9947-0840-44AD-AA0C-30505CACDC0E}"/>
    <cellStyle name="Comma 5 2 2 2 2 5" xfId="20566" xr:uid="{E3E4D51C-1440-4711-8A0D-78A40E9886E4}"/>
    <cellStyle name="Comma 5 2 2 2 2 5 2" xfId="42793" xr:uid="{2B2762C2-C44D-4864-98E3-359081B46F85}"/>
    <cellStyle name="Comma 5 2 2 2 2 6" xfId="51268" xr:uid="{18D83F47-C6B4-4C44-901D-3A7B965BC3C8}"/>
    <cellStyle name="Comma 5 2 2 2 2 7" xfId="42782" xr:uid="{198B6B5B-C208-442D-BD2E-3C0189774072}"/>
    <cellStyle name="Comma 5 2 2 2 2 8" xfId="20555" xr:uid="{E29AB24C-6EBE-4027-B956-D63F505D63FA}"/>
    <cellStyle name="Comma 5 2 2 2 3" xfId="1670" xr:uid="{FAEB8D98-D394-4FCB-9FF7-DD339562EBFE}"/>
    <cellStyle name="Comma 5 2 2 2 3 2" xfId="5264" xr:uid="{00B02F33-9BDB-41A9-A0AD-4FEDD9BC04B4}"/>
    <cellStyle name="Comma 5 2 2 2 3 2 2" xfId="20569" xr:uid="{766944C2-C472-410A-ACC0-E0F35F0B9F10}"/>
    <cellStyle name="Comma 5 2 2 2 3 2 2 2" xfId="42796" xr:uid="{9B0E273E-C6C1-461F-8466-B0358F23E7A4}"/>
    <cellStyle name="Comma 5 2 2 2 3 2 3" xfId="20570" xr:uid="{2B207617-1758-45E6-BA54-C57B99DAE8A6}"/>
    <cellStyle name="Comma 5 2 2 2 3 2 3 2" xfId="42797" xr:uid="{A59CF424-CA8A-445D-9499-795357D1546D}"/>
    <cellStyle name="Comma 5 2 2 2 3 2 4" xfId="20571" xr:uid="{B9443919-56DB-42C7-A9BF-3919E26AD7D8}"/>
    <cellStyle name="Comma 5 2 2 2 3 2 4 2" xfId="42798" xr:uid="{620B5C63-3ECA-4A81-BF8A-C41583FA5C85}"/>
    <cellStyle name="Comma 5 2 2 2 3 2 5" xfId="20572" xr:uid="{E0F06DA2-4EA1-422F-94DA-B0E295141829}"/>
    <cellStyle name="Comma 5 2 2 2 3 2 5 2" xfId="42799" xr:uid="{5859ADA7-B897-4149-A55A-27B15334024A}"/>
    <cellStyle name="Comma 5 2 2 2 3 2 6" xfId="55351" xr:uid="{AFC1F7A8-55F8-4068-805D-165430F02EB3}"/>
    <cellStyle name="Comma 5 2 2 2 3 2 7" xfId="42795" xr:uid="{03F7ED1C-1CFA-4524-9CC3-98FC99CA75AE}"/>
    <cellStyle name="Comma 5 2 2 2 3 2 8" xfId="20568" xr:uid="{52511A3B-64AB-492D-993E-3AAA7C8E18C9}"/>
    <cellStyle name="Comma 5 2 2 2 3 3" xfId="2717" xr:uid="{8B5BBE0B-C79A-48BD-9BF2-7FAB9751B7B1}"/>
    <cellStyle name="Comma 5 2 2 2 3 3 2" xfId="20574" xr:uid="{79B64EF7-B0EE-43A4-8358-BFCFECC9C55E}"/>
    <cellStyle name="Comma 5 2 2 2 3 3 2 2" xfId="42801" xr:uid="{3EADC711-3CA0-44D7-BC53-1A4CF34F4080}"/>
    <cellStyle name="Comma 5 2 2 2 3 3 3" xfId="20575" xr:uid="{9482FAA1-F614-4E1B-9C07-B4684E1416A4}"/>
    <cellStyle name="Comma 5 2 2 2 3 3 3 2" xfId="42802" xr:uid="{19772A06-F0F5-4EE0-8B82-A069B674FE99}"/>
    <cellStyle name="Comma 5 2 2 2 3 3 4" xfId="20576" xr:uid="{6E3AFBB3-9B8E-44D8-A7DC-44FE6F88DF8D}"/>
    <cellStyle name="Comma 5 2 2 2 3 3 4 2" xfId="42803" xr:uid="{55BAC6AB-C218-4B58-955C-F4892CC72925}"/>
    <cellStyle name="Comma 5 2 2 2 3 3 5" xfId="52805" xr:uid="{C076F472-607F-4B74-9DE0-002CB400C6D8}"/>
    <cellStyle name="Comma 5 2 2 2 3 3 6" xfId="42800" xr:uid="{002A33BC-EB45-4926-A02B-A49A022B202C}"/>
    <cellStyle name="Comma 5 2 2 2 3 3 7" xfId="20573" xr:uid="{69C41097-A6CD-48B2-B4ED-AEF69069F13F}"/>
    <cellStyle name="Comma 5 2 2 2 3 4" xfId="20577" xr:uid="{A50C5A8E-742C-498D-93B9-4F10DE2E61F6}"/>
    <cellStyle name="Comma 5 2 2 2 3 4 2" xfId="42804" xr:uid="{727E2DDB-9CFD-437B-9229-876B48353FF9}"/>
    <cellStyle name="Comma 5 2 2 2 3 5" xfId="20578" xr:uid="{B078B46E-6BD2-4D80-B7BA-642C398ED5B7}"/>
    <cellStyle name="Comma 5 2 2 2 3 5 2" xfId="42805" xr:uid="{870D71FB-9B84-4953-84F6-58BA21A67C14}"/>
    <cellStyle name="Comma 5 2 2 2 3 6" xfId="51762" xr:uid="{B9CAABAA-106C-40E2-8253-D676FFE69CE0}"/>
    <cellStyle name="Comma 5 2 2 2 3 7" xfId="42794" xr:uid="{66D4A170-1F8D-493C-BD59-66E61C74EBDF}"/>
    <cellStyle name="Comma 5 2 2 2 3 8" xfId="20567" xr:uid="{DC68C588-4910-4100-9028-D70EE8CD77BC}"/>
    <cellStyle name="Comma 5 2 2 2 4" xfId="3709" xr:uid="{8EC349BA-D053-4771-AA4E-5C80374EDF0D}"/>
    <cellStyle name="Comma 5 2 2 2 4 2" xfId="5632" xr:uid="{39AF0672-D18F-49B4-BE1F-694FA42A3951}"/>
    <cellStyle name="Comma 5 2 2 2 4 2 2" xfId="20581" xr:uid="{150C8994-6DDC-4C39-B7C0-50A7BD69ABDB}"/>
    <cellStyle name="Comma 5 2 2 2 4 2 2 2" xfId="42808" xr:uid="{B9360DF6-CF17-4982-9412-ADECCF7EBC31}"/>
    <cellStyle name="Comma 5 2 2 2 4 2 3" xfId="20582" xr:uid="{2B3DE61D-0953-4249-A9F6-665A95038634}"/>
    <cellStyle name="Comma 5 2 2 2 4 2 3 2" xfId="42809" xr:uid="{0EDB7242-AA1B-417B-9464-2FDA8659B7AE}"/>
    <cellStyle name="Comma 5 2 2 2 4 2 4" xfId="20583" xr:uid="{F20A9FCD-EFD9-4C96-AB73-9B71D56600E7}"/>
    <cellStyle name="Comma 5 2 2 2 4 2 4 2" xfId="42810" xr:uid="{7E9B9795-CC8A-449E-A159-6FEC53FF25CD}"/>
    <cellStyle name="Comma 5 2 2 2 4 2 5" xfId="20584" xr:uid="{9776568A-33E1-4D5D-9D3C-0343EC5BE236}"/>
    <cellStyle name="Comma 5 2 2 2 4 2 5 2" xfId="42811" xr:uid="{D2825A7B-A117-49C8-82CB-816A4B536813}"/>
    <cellStyle name="Comma 5 2 2 2 4 2 6" xfId="55719" xr:uid="{31F30D62-7128-40ED-A750-FAB259EFE346}"/>
    <cellStyle name="Comma 5 2 2 2 4 2 7" xfId="42807" xr:uid="{4471CF27-1DF5-45B0-BBA5-5AF686F620DC}"/>
    <cellStyle name="Comma 5 2 2 2 4 2 8" xfId="20580" xr:uid="{25C5BF8A-52C2-4FC7-ABB5-1210A383F551}"/>
    <cellStyle name="Comma 5 2 2 2 4 3" xfId="20585" xr:uid="{6A568F68-2B12-4AE8-A54C-D0F7350FFE56}"/>
    <cellStyle name="Comma 5 2 2 2 4 3 2" xfId="42812" xr:uid="{AFD366C3-B7C6-49B3-BF3A-F0A54CA7016B}"/>
    <cellStyle name="Comma 5 2 2 2 4 4" xfId="20586" xr:uid="{C29BA6C0-F125-432B-8C87-73ED967BC362}"/>
    <cellStyle name="Comma 5 2 2 2 4 4 2" xfId="42813" xr:uid="{3DD642CE-4325-4A81-9FAD-B338645A6852}"/>
    <cellStyle name="Comma 5 2 2 2 4 5" xfId="20587" xr:uid="{971DDF1A-7F92-4E40-A0C1-461C4CA738FB}"/>
    <cellStyle name="Comma 5 2 2 2 4 5 2" xfId="42814" xr:uid="{88668D87-21F4-4181-B5A4-92A9E059B9B9}"/>
    <cellStyle name="Comma 5 2 2 2 4 6" xfId="20588" xr:uid="{AC588A80-6913-46F3-A0D6-F9D1913DC401}"/>
    <cellStyle name="Comma 5 2 2 2 4 6 2" xfId="42815" xr:uid="{02B7358B-507D-43F9-942A-51DFB009A753}"/>
    <cellStyle name="Comma 5 2 2 2 4 7" xfId="53796" xr:uid="{6F66AFA7-17F2-4804-8344-2E98B0D94678}"/>
    <cellStyle name="Comma 5 2 2 2 4 8" xfId="42806" xr:uid="{7A8E606E-1159-4B2A-8FEA-5FE12ACF0E3A}"/>
    <cellStyle name="Comma 5 2 2 2 4 9" xfId="20579" xr:uid="{BD9D8616-F19A-40F9-9044-D41331B2CBFB}"/>
    <cellStyle name="Comma 5 2 2 2 5" xfId="4382" xr:uid="{9F9AC8A4-3184-4A38-9F13-F601A171F766}"/>
    <cellStyle name="Comma 5 2 2 2 5 2" xfId="20590" xr:uid="{A18FC959-13D9-4CBB-9286-751FFF0168B2}"/>
    <cellStyle name="Comma 5 2 2 2 5 2 2" xfId="42817" xr:uid="{FC6AC738-1771-45DE-A71A-F5816A94953E}"/>
    <cellStyle name="Comma 5 2 2 2 5 3" xfId="20591" xr:uid="{7C8241CD-4C8E-4E90-931A-D7E43A240922}"/>
    <cellStyle name="Comma 5 2 2 2 5 3 2" xfId="42818" xr:uid="{CAB577F0-182C-4E79-9CD6-33D0FD6A78AD}"/>
    <cellStyle name="Comma 5 2 2 2 5 4" xfId="20592" xr:uid="{3D6B61B4-EFBF-4FEB-9A8B-E9C492F803BE}"/>
    <cellStyle name="Comma 5 2 2 2 5 4 2" xfId="42819" xr:uid="{804FBFED-C83C-4A6A-85D2-B4EBB9A90D06}"/>
    <cellStyle name="Comma 5 2 2 2 5 5" xfId="20593" xr:uid="{693F2CD8-0FE5-4C43-A605-763A1A0BE6E1}"/>
    <cellStyle name="Comma 5 2 2 2 5 5 2" xfId="42820" xr:uid="{DD96569C-9C1E-4D89-827E-D226B7B3CEA3}"/>
    <cellStyle name="Comma 5 2 2 2 5 6" xfId="54469" xr:uid="{BD2C5654-0D54-4987-A41A-C383320EDFE8}"/>
    <cellStyle name="Comma 5 2 2 2 5 7" xfId="42816" xr:uid="{4D24A72B-213A-445F-BA32-7FB38DC0B4EA}"/>
    <cellStyle name="Comma 5 2 2 2 5 8" xfId="20589" xr:uid="{40DED84B-62B2-4720-9B75-28A73C379D94}"/>
    <cellStyle name="Comma 5 2 2 2 6" xfId="2196" xr:uid="{EA198182-52CE-4433-8BB3-75761052C031}"/>
    <cellStyle name="Comma 5 2 2 2 6 2" xfId="20595" xr:uid="{86449AB1-49EA-412E-B748-53A5FFA0F909}"/>
    <cellStyle name="Comma 5 2 2 2 6 2 2" xfId="42822" xr:uid="{0B5B5ABE-BEC5-4C1D-8550-7CE3D82D10B0}"/>
    <cellStyle name="Comma 5 2 2 2 6 3" xfId="20596" xr:uid="{171B4F56-F257-4AE9-85B7-49206AC81BEC}"/>
    <cellStyle name="Comma 5 2 2 2 6 3 2" xfId="42823" xr:uid="{19527600-BCC6-4946-AEFB-D43164880035}"/>
    <cellStyle name="Comma 5 2 2 2 6 4" xfId="20597" xr:uid="{23E42788-5DBC-4BDD-A030-C38ABDA5F1AC}"/>
    <cellStyle name="Comma 5 2 2 2 6 4 2" xfId="42824" xr:uid="{982AF8E9-DC1E-451B-AC2B-0D0D9743FA7C}"/>
    <cellStyle name="Comma 5 2 2 2 6 5" xfId="52285" xr:uid="{F5C07D27-3FF8-46B6-BA34-B1E0FF070605}"/>
    <cellStyle name="Comma 5 2 2 2 6 6" xfId="42821" xr:uid="{03DD1B80-1615-4409-B1AD-F6301B9E8440}"/>
    <cellStyle name="Comma 5 2 2 2 6 7" xfId="20594" xr:uid="{2634FE1F-08AE-4AED-AF88-D3D72D5F2BB4}"/>
    <cellStyle name="Comma 5 2 2 2 7" xfId="20598" xr:uid="{82DCD412-9CB7-4029-876B-73E022E21894}"/>
    <cellStyle name="Comma 5 2 2 2 7 2" xfId="42825" xr:uid="{D127835F-9F03-4A70-B4A5-72CA631EE3A1}"/>
    <cellStyle name="Comma 5 2 2 2 8" xfId="20599" xr:uid="{D4BCFB38-E6BB-498B-81A2-EB10394600A9}"/>
    <cellStyle name="Comma 5 2 2 2 8 2" xfId="42826" xr:uid="{519CC638-1AAB-4683-85A1-A189B70FB25D}"/>
    <cellStyle name="Comma 5 2 2 2 9" xfId="50765" xr:uid="{4A5141D6-BE5F-49EF-8C44-628AEEFFBB68}"/>
    <cellStyle name="Comma 5 2 2 3" xfId="928" xr:uid="{4227290D-D305-4E50-AED5-FCDAC46A908C}"/>
    <cellStyle name="Comma 5 2 2 3 2" xfId="4631" xr:uid="{0940D4FE-A7D8-47F7-9980-BF39373BA6F1}"/>
    <cellStyle name="Comma 5 2 2 3 2 2" xfId="20602" xr:uid="{F53F09C8-1268-4142-8E7A-C31A0A9220EB}"/>
    <cellStyle name="Comma 5 2 2 3 2 2 2" xfId="42829" xr:uid="{1D772D19-068A-4D73-9825-E6905F4C6087}"/>
    <cellStyle name="Comma 5 2 2 3 2 3" xfId="20603" xr:uid="{58988958-61F9-4092-8191-EA8FC558BF39}"/>
    <cellStyle name="Comma 5 2 2 3 2 3 2" xfId="42830" xr:uid="{4F03E2E9-3696-4F5E-8D80-2D3FF3BFEB6D}"/>
    <cellStyle name="Comma 5 2 2 3 2 4" xfId="20604" xr:uid="{8DEC74DF-FEA0-4D52-B7F9-3BC1A9BB4105}"/>
    <cellStyle name="Comma 5 2 2 3 2 4 2" xfId="42831" xr:uid="{1AABD279-8A88-4C57-A3A4-FD52B8EE700D}"/>
    <cellStyle name="Comma 5 2 2 3 2 5" xfId="20605" xr:uid="{D46E020B-2589-42FC-9A13-5D26EA14F59A}"/>
    <cellStyle name="Comma 5 2 2 3 2 5 2" xfId="42832" xr:uid="{08268D3E-C1CC-4B0B-9614-6AA9F2E8E673}"/>
    <cellStyle name="Comma 5 2 2 3 2 6" xfId="54718" xr:uid="{50E35686-3C50-41EE-B1E6-07C77AC96C70}"/>
    <cellStyle name="Comma 5 2 2 3 2 7" xfId="42828" xr:uid="{F38BDC7D-A0C1-4B9D-8073-EF2B5A2A2F43}"/>
    <cellStyle name="Comma 5 2 2 3 2 8" xfId="20601" xr:uid="{EE5A0EFE-A25E-47B3-870B-D70C9BB61613}"/>
    <cellStyle name="Comma 5 2 2 3 3" xfId="2966" xr:uid="{A5945362-0803-4E5B-963A-26F0DE98FEC8}"/>
    <cellStyle name="Comma 5 2 2 3 3 2" xfId="20607" xr:uid="{57CB0FED-1856-44BB-9FD7-14528F16D3FE}"/>
    <cellStyle name="Comma 5 2 2 3 3 2 2" xfId="42834" xr:uid="{CF765FDB-AD2D-4B76-9D99-DEFA115B1216}"/>
    <cellStyle name="Comma 5 2 2 3 3 3" xfId="20608" xr:uid="{6396A425-D440-4F42-98FC-6C175150ABD8}"/>
    <cellStyle name="Comma 5 2 2 3 3 3 2" xfId="42835" xr:uid="{FF78E778-6253-4805-9C50-9980AC96E954}"/>
    <cellStyle name="Comma 5 2 2 3 3 4" xfId="20609" xr:uid="{80235C08-E786-4A01-855E-C44DF0027F94}"/>
    <cellStyle name="Comma 5 2 2 3 3 4 2" xfId="42836" xr:uid="{12D7D316-FE77-4772-A30C-2057E5C42842}"/>
    <cellStyle name="Comma 5 2 2 3 3 5" xfId="53053" xr:uid="{FDDBDA42-E32E-471E-B53D-0C574E34C28D}"/>
    <cellStyle name="Comma 5 2 2 3 3 6" xfId="42833" xr:uid="{0308BF4D-EE3A-4011-A5D7-A8AAC686A99B}"/>
    <cellStyle name="Comma 5 2 2 3 3 7" xfId="20606" xr:uid="{1A69B4A7-425A-44A9-9D35-B7A35906E565}"/>
    <cellStyle name="Comma 5 2 2 3 4" xfId="20610" xr:uid="{FD680CCB-0428-4100-B353-A5CBEFF38779}"/>
    <cellStyle name="Comma 5 2 2 3 4 2" xfId="42837" xr:uid="{A9785D04-7975-499A-9ABD-3CA588AABE87}"/>
    <cellStyle name="Comma 5 2 2 3 5" xfId="20611" xr:uid="{4E3E4AF4-1C80-47BB-B27F-97647F019AF7}"/>
    <cellStyle name="Comma 5 2 2 3 5 2" xfId="42838" xr:uid="{53D65C0C-28A3-48EB-BA44-EA70CD17C1A7}"/>
    <cellStyle name="Comma 5 2 2 3 6" xfId="51020" xr:uid="{717FF734-1A16-41FE-8AB5-9DEF559D0179}"/>
    <cellStyle name="Comma 5 2 2 3 7" xfId="42827" xr:uid="{2BFA0819-D067-4A61-9325-779014DCB7CB}"/>
    <cellStyle name="Comma 5 2 2 3 8" xfId="20600" xr:uid="{73022B43-BFCC-444C-A310-BD53EDB99DCD}"/>
    <cellStyle name="Comma 5 2 2 4" xfId="1423" xr:uid="{79678D4C-CDB4-466C-B255-8C4450D9F176}"/>
    <cellStyle name="Comma 5 2 2 4 2" xfId="5080" xr:uid="{E360E768-B0A1-4A0E-BED8-53C335D043B2}"/>
    <cellStyle name="Comma 5 2 2 4 2 2" xfId="20614" xr:uid="{3D37104C-4D99-46D8-9E9A-4ADE33C5A582}"/>
    <cellStyle name="Comma 5 2 2 4 2 2 2" xfId="42841" xr:uid="{BB0320C0-272B-42C9-B72B-B76BA1ED5222}"/>
    <cellStyle name="Comma 5 2 2 4 2 3" xfId="20615" xr:uid="{63334FD2-4A87-404E-A9F9-17B64D50D23B}"/>
    <cellStyle name="Comma 5 2 2 4 2 3 2" xfId="42842" xr:uid="{C16B0026-5C3D-4A7A-AC62-4388BAEF1E4B}"/>
    <cellStyle name="Comma 5 2 2 4 2 4" xfId="20616" xr:uid="{54AA18E5-17F2-49A1-AC91-153D7A705829}"/>
    <cellStyle name="Comma 5 2 2 4 2 4 2" xfId="42843" xr:uid="{EA78003A-40F2-4EA4-B955-B3F382A03EDE}"/>
    <cellStyle name="Comma 5 2 2 4 2 5" xfId="20617" xr:uid="{834DD204-72D3-4AF4-B75A-F75114340DD9}"/>
    <cellStyle name="Comma 5 2 2 4 2 5 2" xfId="42844" xr:uid="{E37F5F4E-8BD6-400D-ADB5-ABBA81C1BEFA}"/>
    <cellStyle name="Comma 5 2 2 4 2 6" xfId="55167" xr:uid="{1B6BBD7C-61E5-4CC3-86D1-F5CB5E95B42F}"/>
    <cellStyle name="Comma 5 2 2 4 2 7" xfId="42840" xr:uid="{354E0409-4EC4-491B-A8E8-27D09DE27FF3}"/>
    <cellStyle name="Comma 5 2 2 4 2 8" xfId="20613" xr:uid="{979CBC3D-EF48-4461-8F03-D33FA718510E}"/>
    <cellStyle name="Comma 5 2 2 4 3" xfId="2469" xr:uid="{8B09D1D6-F8C8-4540-BB9A-6D12118A0CD1}"/>
    <cellStyle name="Comma 5 2 2 4 3 2" xfId="20619" xr:uid="{E37EF834-7883-4B8D-ACCB-974DE3BFF91A}"/>
    <cellStyle name="Comma 5 2 2 4 3 2 2" xfId="42846" xr:uid="{B0F050C2-15A6-4E63-B3F1-5B15C90BD930}"/>
    <cellStyle name="Comma 5 2 2 4 3 3" xfId="20620" xr:uid="{EAE92A97-7AC0-4744-91D9-0CCD9E25FB3F}"/>
    <cellStyle name="Comma 5 2 2 4 3 3 2" xfId="42847" xr:uid="{F57A81BF-8D6A-4552-898E-BE4014324FE4}"/>
    <cellStyle name="Comma 5 2 2 4 3 4" xfId="20621" xr:uid="{F0F6A848-0362-4C81-B065-C199C0E25CB8}"/>
    <cellStyle name="Comma 5 2 2 4 3 4 2" xfId="42848" xr:uid="{1793E290-6A4A-4D66-BCEE-DADE655E537A}"/>
    <cellStyle name="Comma 5 2 2 4 3 5" xfId="52557" xr:uid="{14D8AA4B-104B-4E7C-8787-B8AF9A9844C6}"/>
    <cellStyle name="Comma 5 2 2 4 3 6" xfId="42845" xr:uid="{BC7AA859-C791-4462-9BB5-C07C428C504D}"/>
    <cellStyle name="Comma 5 2 2 4 3 7" xfId="20618" xr:uid="{E58AF685-0E4B-46AA-978F-EBD4C56B52DF}"/>
    <cellStyle name="Comma 5 2 2 4 4" xfId="20622" xr:uid="{24DF7B76-6DE7-422C-AFB7-AFC1316B987D}"/>
    <cellStyle name="Comma 5 2 2 4 4 2" xfId="42849" xr:uid="{EF07ABAF-1DD3-4E73-AB14-79238E7123FE}"/>
    <cellStyle name="Comma 5 2 2 4 5" xfId="20623" xr:uid="{7C0A8FEF-4BC0-4ED8-B8AD-3F771605E6EA}"/>
    <cellStyle name="Comma 5 2 2 4 5 2" xfId="42850" xr:uid="{FD063B0B-2B06-4DAF-8350-A72C5B986FBF}"/>
    <cellStyle name="Comma 5 2 2 4 6" xfId="51515" xr:uid="{B0485197-EE01-4015-9DFE-88E5BB74F689}"/>
    <cellStyle name="Comma 5 2 2 4 7" xfId="42839" xr:uid="{0924DEED-3A06-42AC-9B45-686ABE85723B}"/>
    <cellStyle name="Comma 5 2 2 4 8" xfId="20612" xr:uid="{87E92081-D6AC-4185-9F79-362ED0BF6001}"/>
    <cellStyle name="Comma 5 2 2 5" xfId="3460" xr:uid="{3B283F0F-16E6-4775-9653-B31218D5C4F8}"/>
    <cellStyle name="Comma 5 2 2 5 2" xfId="5448" xr:uid="{A8068CE6-F27C-460E-A580-9FE92407824B}"/>
    <cellStyle name="Comma 5 2 2 5 2 2" xfId="20626" xr:uid="{575331A8-8A59-46AD-A7E1-272D8D9EE4A1}"/>
    <cellStyle name="Comma 5 2 2 5 2 2 2" xfId="42853" xr:uid="{CE1EE1C9-E833-41AF-9ABC-27D895F56606}"/>
    <cellStyle name="Comma 5 2 2 5 2 3" xfId="20627" xr:uid="{0EBF048C-87FC-4FD3-B29B-33CE4E1DFE7B}"/>
    <cellStyle name="Comma 5 2 2 5 2 3 2" xfId="42854" xr:uid="{0534C0EB-8EE5-4CE8-B7FF-BC6A9EEF5EEF}"/>
    <cellStyle name="Comma 5 2 2 5 2 4" xfId="20628" xr:uid="{5FBE5145-82F7-494C-9A27-72538D931983}"/>
    <cellStyle name="Comma 5 2 2 5 2 4 2" xfId="42855" xr:uid="{D2CE9A18-2D3F-4E9C-B525-3FE44065FF2B}"/>
    <cellStyle name="Comma 5 2 2 5 2 5" xfId="20629" xr:uid="{5FE20EF4-B453-4CF5-B6A1-7D3CCCFBFC2F}"/>
    <cellStyle name="Comma 5 2 2 5 2 5 2" xfId="42856" xr:uid="{299ED6BC-4F42-41B4-A5E7-4212EBBD4AFF}"/>
    <cellStyle name="Comma 5 2 2 5 2 6" xfId="55535" xr:uid="{C5B02217-2A13-4514-A014-64E354C10991}"/>
    <cellStyle name="Comma 5 2 2 5 2 7" xfId="42852" xr:uid="{49763515-A961-48A7-9876-7AB8EEB0BF03}"/>
    <cellStyle name="Comma 5 2 2 5 2 8" xfId="20625" xr:uid="{ADFD51CF-6FCA-474B-A122-3CBBF970DD15}"/>
    <cellStyle name="Comma 5 2 2 5 3" xfId="20630" xr:uid="{2DCC97CD-4F9A-4E96-9B7A-98617306F9FC}"/>
    <cellStyle name="Comma 5 2 2 5 3 2" xfId="42857" xr:uid="{0A98CEC4-5821-457D-83EA-D6845DFE4EBD}"/>
    <cellStyle name="Comma 5 2 2 5 4" xfId="20631" xr:uid="{087B06D7-1833-4E90-8A08-062EC2B632B4}"/>
    <cellStyle name="Comma 5 2 2 5 4 2" xfId="42858" xr:uid="{C985D227-EC76-47F4-A0A4-D57BADFBEE9A}"/>
    <cellStyle name="Comma 5 2 2 5 5" xfId="20632" xr:uid="{09CC6CAD-975A-4AA3-9953-AEE2EF07A616}"/>
    <cellStyle name="Comma 5 2 2 5 5 2" xfId="42859" xr:uid="{2A406A9E-7EFE-49F3-99EC-B7EDAC531186}"/>
    <cellStyle name="Comma 5 2 2 5 6" xfId="20633" xr:uid="{4AE9DFFD-D476-49E8-BDB0-1B7F5F652819}"/>
    <cellStyle name="Comma 5 2 2 5 6 2" xfId="42860" xr:uid="{C54083F5-8B69-494F-A3F7-79379A49A842}"/>
    <cellStyle name="Comma 5 2 2 5 7" xfId="53547" xr:uid="{CA3FA500-A78D-4490-B92A-95A778BC7696}"/>
    <cellStyle name="Comma 5 2 2 5 8" xfId="42851" xr:uid="{2F1F4C53-1218-4EF1-BF04-7B46D033A0EC}"/>
    <cellStyle name="Comma 5 2 2 5 9" xfId="20624" xr:uid="{2521EF3E-F217-4BDF-80AD-F600E8860D24}"/>
    <cellStyle name="Comma 5 2 2 6" xfId="4122" xr:uid="{87212317-A7B2-432D-BF83-001F7D77AC1C}"/>
    <cellStyle name="Comma 5 2 2 6 2" xfId="20635" xr:uid="{13D56F1A-BC12-451F-A102-4CCAC15EECC7}"/>
    <cellStyle name="Comma 5 2 2 6 2 2" xfId="42862" xr:uid="{34B13ECA-C1BA-4B95-8781-1FE221FE7D14}"/>
    <cellStyle name="Comma 5 2 2 6 3" xfId="20636" xr:uid="{ABE19480-2AA4-4B8A-B8CC-4432AEFAD965}"/>
    <cellStyle name="Comma 5 2 2 6 3 2" xfId="42863" xr:uid="{E6139F10-4E52-4226-B9E7-DEA6692EDC0D}"/>
    <cellStyle name="Comma 5 2 2 6 4" xfId="20637" xr:uid="{7F2EECE6-4F1C-4C10-960E-8232D5B81BD9}"/>
    <cellStyle name="Comma 5 2 2 6 4 2" xfId="42864" xr:uid="{9ABA4120-25FF-4CF2-B6C1-A68999431F75}"/>
    <cellStyle name="Comma 5 2 2 6 5" xfId="20638" xr:uid="{3004F6BC-A552-479A-A106-E0B814DAE783}"/>
    <cellStyle name="Comma 5 2 2 6 5 2" xfId="42865" xr:uid="{F5F50AA2-08DB-40B7-9BF4-BB72A2BDBC57}"/>
    <cellStyle name="Comma 5 2 2 6 6" xfId="54209" xr:uid="{2197F360-ECFE-4CB1-B7FC-FB91334326B4}"/>
    <cellStyle name="Comma 5 2 2 6 7" xfId="42861" xr:uid="{0631D6F7-7F09-44D2-8849-D5562F6B704C}"/>
    <cellStyle name="Comma 5 2 2 6 8" xfId="20634" xr:uid="{94B7E707-B9CB-446E-AAD1-1C6BFC57A1DA}"/>
    <cellStyle name="Comma 5 2 2 7" xfId="1949" xr:uid="{FD767486-E7D2-4039-8620-223F69917D57}"/>
    <cellStyle name="Comma 5 2 2 7 2" xfId="20640" xr:uid="{5BC10E32-FC51-4E80-A3B1-8EBF06A6504D}"/>
    <cellStyle name="Comma 5 2 2 7 2 2" xfId="42867" xr:uid="{206836A5-3A79-4C16-95E2-15E8EE7644A0}"/>
    <cellStyle name="Comma 5 2 2 7 3" xfId="20641" xr:uid="{FD8579DF-20EB-4F88-8954-6EBF13AEB996}"/>
    <cellStyle name="Comma 5 2 2 7 3 2" xfId="42868" xr:uid="{367CBCC6-FDEB-439C-AEEF-A84F61B809E9}"/>
    <cellStyle name="Comma 5 2 2 7 4" xfId="20642" xr:uid="{B4EDF239-788F-4D47-8A86-D82A6E5554BB}"/>
    <cellStyle name="Comma 5 2 2 7 4 2" xfId="42869" xr:uid="{8271768A-2599-4677-A63F-A8D90FE41AE7}"/>
    <cellStyle name="Comma 5 2 2 7 5" xfId="52038" xr:uid="{AB51F50B-304B-4090-A965-801676DC77C9}"/>
    <cellStyle name="Comma 5 2 2 7 6" xfId="42866" xr:uid="{9B343850-E09B-422A-BBCF-6E184A57F233}"/>
    <cellStyle name="Comma 5 2 2 7 7" xfId="20639" xr:uid="{A3EDCC35-7245-40F8-A439-1D772053EDC5}"/>
    <cellStyle name="Comma 5 2 2 8" xfId="20643" xr:uid="{20C45BA1-E09D-4837-A646-49F90417D96A}"/>
    <cellStyle name="Comma 5 2 2 8 2" xfId="42870" xr:uid="{A4F583DA-03A7-4453-8E02-010A772E6245}"/>
    <cellStyle name="Comma 5 2 2 9" xfId="20644" xr:uid="{8F7C4ED7-8C93-4234-B9CB-781B9C46DE27}"/>
    <cellStyle name="Comma 5 2 2 9 2" xfId="42871" xr:uid="{61276FEF-A87C-4031-BD42-2B348B00E297}"/>
    <cellStyle name="Comma 5 2 3" xfId="548" xr:uid="{1ECE9E7C-0B74-4831-93E8-3BA5F3C24B6A}"/>
    <cellStyle name="Comma 5 2 3 10" xfId="42872" xr:uid="{958E2309-B42A-4D64-8B12-0FE1D5D7026A}"/>
    <cellStyle name="Comma 5 2 3 11" xfId="20645" xr:uid="{AC7A737D-D949-469B-BEFC-00F4B62126C8}"/>
    <cellStyle name="Comma 5 2 3 2" xfId="1053" xr:uid="{67AE8917-99E8-4DFB-A1E6-3EE001C9CAF6}"/>
    <cellStyle name="Comma 5 2 3 2 2" xfId="4756" xr:uid="{DE4A584F-FA8A-4DD1-9482-A825B83D342C}"/>
    <cellStyle name="Comma 5 2 3 2 2 2" xfId="20648" xr:uid="{3FF73A42-C720-4DE7-99CA-4ED9EC9943F0}"/>
    <cellStyle name="Comma 5 2 3 2 2 2 2" xfId="42875" xr:uid="{4CB1C1C9-8D6F-4199-85D3-8157DAD9D5EA}"/>
    <cellStyle name="Comma 5 2 3 2 2 3" xfId="20649" xr:uid="{4EA4CF8B-642B-4EB9-B582-78E00B751DAF}"/>
    <cellStyle name="Comma 5 2 3 2 2 3 2" xfId="42876" xr:uid="{1692C886-8635-45D0-8C1A-09E3807BAD86}"/>
    <cellStyle name="Comma 5 2 3 2 2 4" xfId="20650" xr:uid="{DD4082AC-7487-4EB0-A1DC-009DB2A6CB53}"/>
    <cellStyle name="Comma 5 2 3 2 2 4 2" xfId="42877" xr:uid="{02C720BE-377F-4AD6-94D7-090AF087DF75}"/>
    <cellStyle name="Comma 5 2 3 2 2 5" xfId="20651" xr:uid="{20E651B4-B8FF-4BF8-8923-719B336E5CD0}"/>
    <cellStyle name="Comma 5 2 3 2 2 5 2" xfId="42878" xr:uid="{157C3BA9-B2D1-4A75-BC0B-4E712EF48C17}"/>
    <cellStyle name="Comma 5 2 3 2 2 6" xfId="54843" xr:uid="{73246AA0-9F8E-4D81-BF63-FAE81EDCD239}"/>
    <cellStyle name="Comma 5 2 3 2 2 7" xfId="42874" xr:uid="{E698A16A-464A-4E2E-BB5B-F429EF86F26A}"/>
    <cellStyle name="Comma 5 2 3 2 2 8" xfId="20647" xr:uid="{00175FEA-1C35-4179-BD63-4CEE578B81FE}"/>
    <cellStyle name="Comma 5 2 3 2 3" xfId="3091" xr:uid="{3CB43602-A902-4147-9C37-EDB66661EFE4}"/>
    <cellStyle name="Comma 5 2 3 2 3 2" xfId="20653" xr:uid="{2B0F6B9F-247A-4E9E-8690-3FCE1AA440FE}"/>
    <cellStyle name="Comma 5 2 3 2 3 2 2" xfId="42880" xr:uid="{F6547349-FD18-445B-AF3A-FE8E227567DC}"/>
    <cellStyle name="Comma 5 2 3 2 3 3" xfId="20654" xr:uid="{09720432-EFAF-4DDA-BB28-9E696567413F}"/>
    <cellStyle name="Comma 5 2 3 2 3 3 2" xfId="42881" xr:uid="{38F43619-9347-4E75-A4D5-E7437F62FF68}"/>
    <cellStyle name="Comma 5 2 3 2 3 4" xfId="20655" xr:uid="{25D748D4-41D9-484C-948B-093944236077}"/>
    <cellStyle name="Comma 5 2 3 2 3 4 2" xfId="42882" xr:uid="{F9CABB7D-3BBD-4C8C-BD71-4F3BCF325846}"/>
    <cellStyle name="Comma 5 2 3 2 3 5" xfId="53178" xr:uid="{0816A285-64C5-428A-9EDE-5459528D50FC}"/>
    <cellStyle name="Comma 5 2 3 2 3 6" xfId="42879" xr:uid="{CA6D7D0A-EC57-406A-9CC7-D3AC1AC661AF}"/>
    <cellStyle name="Comma 5 2 3 2 3 7" xfId="20652" xr:uid="{61E907EC-AD6F-4C05-89E4-B12C8EFAE063}"/>
    <cellStyle name="Comma 5 2 3 2 4" xfId="20656" xr:uid="{E4769443-4092-49E6-A185-EAC5BEA05B8F}"/>
    <cellStyle name="Comma 5 2 3 2 4 2" xfId="42883" xr:uid="{8D90620B-A4E7-461A-83D2-C463CCE6121E}"/>
    <cellStyle name="Comma 5 2 3 2 5" xfId="20657" xr:uid="{83DBF979-BBE0-40B6-918C-83DBC34A350B}"/>
    <cellStyle name="Comma 5 2 3 2 5 2" xfId="42884" xr:uid="{8C6DC790-484B-4D9F-A2FB-392966E133C9}"/>
    <cellStyle name="Comma 5 2 3 2 6" xfId="51145" xr:uid="{B6DFC319-3A1D-432D-B162-210B9642A2B7}"/>
    <cellStyle name="Comma 5 2 3 2 7" xfId="42873" xr:uid="{AB906EA3-4A6E-4577-B5B8-2B906357E980}"/>
    <cellStyle name="Comma 5 2 3 2 8" xfId="20646" xr:uid="{BB6EA838-7836-4392-A88F-52ABD9FF71B6}"/>
    <cellStyle name="Comma 5 2 3 3" xfId="1547" xr:uid="{1E327D47-3EF0-401D-B05C-8359B0F95B30}"/>
    <cellStyle name="Comma 5 2 3 3 2" xfId="5172" xr:uid="{FC234870-6472-4B63-81DB-0BD9A567FCA2}"/>
    <cellStyle name="Comma 5 2 3 3 2 2" xfId="20660" xr:uid="{1708A518-979A-4601-8A10-6FA893B3AFEF}"/>
    <cellStyle name="Comma 5 2 3 3 2 2 2" xfId="42887" xr:uid="{8242BF5B-D844-48A4-B7B0-A4358FED7B41}"/>
    <cellStyle name="Comma 5 2 3 3 2 3" xfId="20661" xr:uid="{4D1ED0DD-9141-4CA2-8D65-8DA4B00D0109}"/>
    <cellStyle name="Comma 5 2 3 3 2 3 2" xfId="42888" xr:uid="{330E59BC-D2B3-497B-BA2C-EF6F6FC30961}"/>
    <cellStyle name="Comma 5 2 3 3 2 4" xfId="20662" xr:uid="{71168861-65E6-42F2-8544-525FF4E10661}"/>
    <cellStyle name="Comma 5 2 3 3 2 4 2" xfId="42889" xr:uid="{DD0CE70A-00BD-4CAD-BBA7-EBF2E53B9A03}"/>
    <cellStyle name="Comma 5 2 3 3 2 5" xfId="20663" xr:uid="{29FDB3D4-DCF0-4500-AC1D-04D329F2C1D8}"/>
    <cellStyle name="Comma 5 2 3 3 2 5 2" xfId="42890" xr:uid="{3B0E2845-2761-41D6-A50F-D5BFFC0F7A59}"/>
    <cellStyle name="Comma 5 2 3 3 2 6" xfId="55259" xr:uid="{F62028AD-F2AD-41D8-AC45-5E4C5098BCDA}"/>
    <cellStyle name="Comma 5 2 3 3 2 7" xfId="42886" xr:uid="{4F5D08B5-F8F2-4856-8288-100FDA3FE9AE}"/>
    <cellStyle name="Comma 5 2 3 3 2 8" xfId="20659" xr:uid="{01E95CB0-2A35-4EF1-BFE8-403272F6E115}"/>
    <cellStyle name="Comma 5 2 3 3 3" xfId="2594" xr:uid="{2F6E977E-A004-4449-8983-ABFE4489DE72}"/>
    <cellStyle name="Comma 5 2 3 3 3 2" xfId="20665" xr:uid="{62E25871-AFDF-4987-8BF9-B407AD359DA1}"/>
    <cellStyle name="Comma 5 2 3 3 3 2 2" xfId="42892" xr:uid="{2035B097-7496-4FD7-BE8F-D5D70C94F6CC}"/>
    <cellStyle name="Comma 5 2 3 3 3 3" xfId="20666" xr:uid="{8C4A153E-9109-4022-B368-FB3EF02098FC}"/>
    <cellStyle name="Comma 5 2 3 3 3 3 2" xfId="42893" xr:uid="{C222092F-9C1C-4150-9B37-4912FED3A8AE}"/>
    <cellStyle name="Comma 5 2 3 3 3 4" xfId="20667" xr:uid="{447C025A-0CC8-4B76-8378-B86A4F84CA27}"/>
    <cellStyle name="Comma 5 2 3 3 3 4 2" xfId="42894" xr:uid="{F51A64F3-5928-4E76-A51F-23C1B3E71CFD}"/>
    <cellStyle name="Comma 5 2 3 3 3 5" xfId="52682" xr:uid="{B8E9632D-0DDC-4CE1-B9F3-869F4FDEC417}"/>
    <cellStyle name="Comma 5 2 3 3 3 6" xfId="42891" xr:uid="{F28D0AE2-8516-4845-AE96-1A1CE7235BC5}"/>
    <cellStyle name="Comma 5 2 3 3 3 7" xfId="20664" xr:uid="{F000314A-73B0-4870-8EA5-9371F2A03746}"/>
    <cellStyle name="Comma 5 2 3 3 4" xfId="20668" xr:uid="{A27D80EC-57B8-4AE5-91BB-E63BA40A72B6}"/>
    <cellStyle name="Comma 5 2 3 3 4 2" xfId="42895" xr:uid="{D977AE92-1873-46DE-9B1E-BE428E9B9093}"/>
    <cellStyle name="Comma 5 2 3 3 5" xfId="20669" xr:uid="{8ED86DB5-A6FB-47C8-8F90-B5A24DECBCA3}"/>
    <cellStyle name="Comma 5 2 3 3 5 2" xfId="42896" xr:uid="{68A6B008-4A75-4D22-A5B9-FCF838981032}"/>
    <cellStyle name="Comma 5 2 3 3 6" xfId="51639" xr:uid="{E3485958-FCA5-48CC-A742-CFADFB1414AC}"/>
    <cellStyle name="Comma 5 2 3 3 7" xfId="42885" xr:uid="{316CAC1E-1AAF-4ED5-8664-C27728D011C1}"/>
    <cellStyle name="Comma 5 2 3 3 8" xfId="20658" xr:uid="{32B50796-AB3A-47D4-91E1-F91D1CBB0CBE}"/>
    <cellStyle name="Comma 5 2 3 4" xfId="3586" xr:uid="{907AABCA-EC89-41C4-A9BE-0A6D704C570F}"/>
    <cellStyle name="Comma 5 2 3 4 2" xfId="5540" xr:uid="{E8FBBBE1-695A-4D82-A9D2-8D4975D0F380}"/>
    <cellStyle name="Comma 5 2 3 4 2 2" xfId="20672" xr:uid="{2FAC878B-6D6A-4459-B031-B14A29039ED4}"/>
    <cellStyle name="Comma 5 2 3 4 2 2 2" xfId="42899" xr:uid="{1FAD638B-D402-4B7D-8D34-8F61392882E6}"/>
    <cellStyle name="Comma 5 2 3 4 2 3" xfId="20673" xr:uid="{53C4496B-E196-460A-B931-6CA3A5E97BC5}"/>
    <cellStyle name="Comma 5 2 3 4 2 3 2" xfId="42900" xr:uid="{FBF767BB-093E-4DA3-938A-679277C772F1}"/>
    <cellStyle name="Comma 5 2 3 4 2 4" xfId="20674" xr:uid="{CA7F5153-6031-4B08-AA4E-5C2232682E7D}"/>
    <cellStyle name="Comma 5 2 3 4 2 4 2" xfId="42901" xr:uid="{6E1C77E7-6A19-4EB3-93AF-5BBB7545B2D1}"/>
    <cellStyle name="Comma 5 2 3 4 2 5" xfId="20675" xr:uid="{5A7FC31E-1A1B-4135-9247-0B5158B1165E}"/>
    <cellStyle name="Comma 5 2 3 4 2 5 2" xfId="42902" xr:uid="{A8050FF0-0076-440E-8E09-24E9A4056231}"/>
    <cellStyle name="Comma 5 2 3 4 2 6" xfId="55627" xr:uid="{9BFBBED3-846B-4D3F-8F11-336C060E91CE}"/>
    <cellStyle name="Comma 5 2 3 4 2 7" xfId="42898" xr:uid="{9924EA95-BEC4-4B4E-9935-0CCAB90D2FED}"/>
    <cellStyle name="Comma 5 2 3 4 2 8" xfId="20671" xr:uid="{649189AC-237F-4081-9FA1-54627D12F99F}"/>
    <cellStyle name="Comma 5 2 3 4 3" xfId="20676" xr:uid="{A8D03DB3-A788-436D-A810-3B26F635ED86}"/>
    <cellStyle name="Comma 5 2 3 4 3 2" xfId="42903" xr:uid="{F4CFCF47-1BD5-45E5-A0B9-4ABA91F564E6}"/>
    <cellStyle name="Comma 5 2 3 4 4" xfId="20677" xr:uid="{18E42BF1-42F6-4048-BED6-E6A9CD192506}"/>
    <cellStyle name="Comma 5 2 3 4 4 2" xfId="42904" xr:uid="{850D5E47-349F-4DCC-BCA5-0065273A9C8D}"/>
    <cellStyle name="Comma 5 2 3 4 5" xfId="20678" xr:uid="{EB731265-7161-46C3-89CA-5E4C52BF30DF}"/>
    <cellStyle name="Comma 5 2 3 4 5 2" xfId="42905" xr:uid="{FFAB383E-1A6D-4C49-82E8-005AA4F653BE}"/>
    <cellStyle name="Comma 5 2 3 4 6" xfId="20679" xr:uid="{676331CA-C9E3-497B-AE02-0CF14DC0F272}"/>
    <cellStyle name="Comma 5 2 3 4 6 2" xfId="42906" xr:uid="{6B4BE6A8-884D-440C-95FE-9E93A303FAA2}"/>
    <cellStyle name="Comma 5 2 3 4 7" xfId="53673" xr:uid="{CCC43E8D-AE59-459C-870B-A2222B2BCE4A}"/>
    <cellStyle name="Comma 5 2 3 4 8" xfId="42897" xr:uid="{6BC021D2-61E2-4C73-9BB7-844338821A69}"/>
    <cellStyle name="Comma 5 2 3 4 9" xfId="20670" xr:uid="{58881DC4-FCB0-4B79-A546-ADD295ECA8B0}"/>
    <cellStyle name="Comma 5 2 3 5" xfId="4259" xr:uid="{E4305561-0C88-4487-8F83-E29F80124DDF}"/>
    <cellStyle name="Comma 5 2 3 5 2" xfId="20681" xr:uid="{DFAAC3FF-06CF-4332-ADF2-9E40CC37F5AA}"/>
    <cellStyle name="Comma 5 2 3 5 2 2" xfId="42908" xr:uid="{EB122669-9506-4E5A-87C2-15D395906ACF}"/>
    <cellStyle name="Comma 5 2 3 5 3" xfId="20682" xr:uid="{903E10CA-924E-412E-AAF3-942A6CBC36EF}"/>
    <cellStyle name="Comma 5 2 3 5 3 2" xfId="42909" xr:uid="{5EA70CBE-0075-4A45-B21B-3B5E76DA1414}"/>
    <cellStyle name="Comma 5 2 3 5 4" xfId="20683" xr:uid="{D556FDE0-A5E7-4902-9F3C-0940CCB77F16}"/>
    <cellStyle name="Comma 5 2 3 5 4 2" xfId="42910" xr:uid="{CA1E2DAB-437C-44E2-8334-6F5069A14693}"/>
    <cellStyle name="Comma 5 2 3 5 5" xfId="20684" xr:uid="{7AD312B4-006E-48B0-8252-4DFB40F71D9C}"/>
    <cellStyle name="Comma 5 2 3 5 5 2" xfId="42911" xr:uid="{45CF6BD3-E260-4DFA-832D-68F54644E349}"/>
    <cellStyle name="Comma 5 2 3 5 6" xfId="54346" xr:uid="{346A140B-2A88-4C1C-8347-7AE3477ADD26}"/>
    <cellStyle name="Comma 5 2 3 5 7" xfId="42907" xr:uid="{49D86D9B-4FDB-4D9F-97E5-205FCD5B4903}"/>
    <cellStyle name="Comma 5 2 3 5 8" xfId="20680" xr:uid="{8FC14B4C-63D6-431B-B25B-0379BE3DE4E7}"/>
    <cellStyle name="Comma 5 2 3 6" xfId="2073" xr:uid="{81625DB4-F974-4220-B21A-D3CBB0DC8301}"/>
    <cellStyle name="Comma 5 2 3 6 2" xfId="20686" xr:uid="{07505D13-9AE4-47EF-A672-B572C40C5689}"/>
    <cellStyle name="Comma 5 2 3 6 2 2" xfId="42913" xr:uid="{E9578C58-DA0C-4BBF-895A-374689A58D6E}"/>
    <cellStyle name="Comma 5 2 3 6 3" xfId="20687" xr:uid="{DFA00F7E-69B0-47CA-AD6B-8511E353D954}"/>
    <cellStyle name="Comma 5 2 3 6 3 2" xfId="42914" xr:uid="{9FCE2710-FDC0-41F3-BDFC-E5FF3FACCDE3}"/>
    <cellStyle name="Comma 5 2 3 6 4" xfId="20688" xr:uid="{F5459EA5-E59B-4E20-916F-1F99410C9878}"/>
    <cellStyle name="Comma 5 2 3 6 4 2" xfId="42915" xr:uid="{665654B9-BD7D-428E-97C3-397A3CAC0250}"/>
    <cellStyle name="Comma 5 2 3 6 5" xfId="52162" xr:uid="{A6394C0F-457B-4E38-AE89-BA30BD25548E}"/>
    <cellStyle name="Comma 5 2 3 6 6" xfId="42912" xr:uid="{7FF48AA0-D73A-4E97-8830-8DBEADFD966A}"/>
    <cellStyle name="Comma 5 2 3 6 7" xfId="20685" xr:uid="{ADA4605D-C47B-49A7-A89A-5835F731DF2D}"/>
    <cellStyle name="Comma 5 2 3 7" xfId="20689" xr:uid="{4A5804AC-288A-4A13-9BE9-45E40A40F18C}"/>
    <cellStyle name="Comma 5 2 3 7 2" xfId="42916" xr:uid="{C4BED030-449A-40DE-9D72-1B0F79B826CB}"/>
    <cellStyle name="Comma 5 2 3 8" xfId="20690" xr:uid="{02EB1731-D485-4DB7-88F7-8E544F145530}"/>
    <cellStyle name="Comma 5 2 3 8 2" xfId="42917" xr:uid="{E3AA4182-D255-43F5-AE4D-4E308E4F0BD9}"/>
    <cellStyle name="Comma 5 2 3 9" xfId="50642" xr:uid="{1F7005F6-B427-4A3E-843D-12B480FEC66E}"/>
    <cellStyle name="Comma 5 2 4" xfId="805" xr:uid="{40CA2F3C-A0DE-4559-97CE-3EF419E9DA75}"/>
    <cellStyle name="Comma 5 2 4 2" xfId="4508" xr:uid="{15655CB3-32E8-4A75-8E67-F5F1F0E44D38}"/>
    <cellStyle name="Comma 5 2 4 2 2" xfId="20693" xr:uid="{5759A39A-DC47-4854-AE21-43EFB3584F11}"/>
    <cellStyle name="Comma 5 2 4 2 2 2" xfId="42920" xr:uid="{4F15A23D-F859-436E-A49D-9D77DBC8493D}"/>
    <cellStyle name="Comma 5 2 4 2 3" xfId="20694" xr:uid="{81AF2E0C-D435-428B-A5E4-1A980AA9BCD8}"/>
    <cellStyle name="Comma 5 2 4 2 3 2" xfId="42921" xr:uid="{E6554A8C-52D8-43EC-9D23-3BDE905CDC48}"/>
    <cellStyle name="Comma 5 2 4 2 4" xfId="20695" xr:uid="{E66D33F0-0DDA-47B4-90F4-C582B6F3A3F9}"/>
    <cellStyle name="Comma 5 2 4 2 4 2" xfId="42922" xr:uid="{8DAEC1D5-2D13-4CA9-BEAA-F48CA9522B7F}"/>
    <cellStyle name="Comma 5 2 4 2 5" xfId="20696" xr:uid="{71C46848-28BC-413F-9215-0099B79413C2}"/>
    <cellStyle name="Comma 5 2 4 2 5 2" xfId="42923" xr:uid="{1E13B65D-45B7-4A2B-BB12-F8E1E1A5F0BA}"/>
    <cellStyle name="Comma 5 2 4 2 6" xfId="54595" xr:uid="{2DEFEC02-D755-42B8-88AD-46CA37C7ADD7}"/>
    <cellStyle name="Comma 5 2 4 2 7" xfId="42919" xr:uid="{DD1E8332-9336-4B29-8E38-56B076BE4792}"/>
    <cellStyle name="Comma 5 2 4 2 8" xfId="20692" xr:uid="{C565D36C-53B0-497F-9F2B-6164A906BECC}"/>
    <cellStyle name="Comma 5 2 4 3" xfId="2843" xr:uid="{DEECC5A5-FC7B-4A8D-9861-91621233B5EC}"/>
    <cellStyle name="Comma 5 2 4 3 2" xfId="20698" xr:uid="{720B43B1-2AE6-40A9-9F28-CA0014EF8639}"/>
    <cellStyle name="Comma 5 2 4 3 2 2" xfId="42925" xr:uid="{30C16339-89CC-4351-8386-85F0B7FD8C5C}"/>
    <cellStyle name="Comma 5 2 4 3 3" xfId="20699" xr:uid="{4495EA25-3CE8-4F42-950F-09776D831974}"/>
    <cellStyle name="Comma 5 2 4 3 3 2" xfId="42926" xr:uid="{C92E4EB5-6F6E-4A28-BFCF-77DE1A701F11}"/>
    <cellStyle name="Comma 5 2 4 3 4" xfId="20700" xr:uid="{3DAE2A93-5F7A-4C70-AF71-C1B33089E7C8}"/>
    <cellStyle name="Comma 5 2 4 3 4 2" xfId="42927" xr:uid="{1C5331CA-F18E-4907-9078-5BC2C4F41395}"/>
    <cellStyle name="Comma 5 2 4 3 5" xfId="52930" xr:uid="{E930D92F-F98A-497C-82DF-5C01701F7BBA}"/>
    <cellStyle name="Comma 5 2 4 3 6" xfId="42924" xr:uid="{2892ACEA-2171-4B68-9FEE-115E4C02CAB7}"/>
    <cellStyle name="Comma 5 2 4 3 7" xfId="20697" xr:uid="{3C67700B-E302-43BC-BF6A-546087231FD7}"/>
    <cellStyle name="Comma 5 2 4 4" xfId="20701" xr:uid="{00C8778F-E020-4C6E-B02B-077CC255E33F}"/>
    <cellStyle name="Comma 5 2 4 4 2" xfId="42928" xr:uid="{E737CA14-D946-47C8-824F-28622D77E763}"/>
    <cellStyle name="Comma 5 2 4 5" xfId="20702" xr:uid="{79563FF2-7473-445F-B152-F9367D11CFC2}"/>
    <cellStyle name="Comma 5 2 4 5 2" xfId="42929" xr:uid="{2D6EAB52-80AD-4677-9AF8-EFF3049FEBD9}"/>
    <cellStyle name="Comma 5 2 4 6" xfId="50897" xr:uid="{2185CF45-32B7-4650-9FE4-F61BE1D06791}"/>
    <cellStyle name="Comma 5 2 4 7" xfId="42918" xr:uid="{D911A669-ED7B-492C-BC50-3CF5BF037A7D}"/>
    <cellStyle name="Comma 5 2 4 8" xfId="20691" xr:uid="{4BB40818-72E1-49F7-9F1D-1CDBE9C198B9}"/>
    <cellStyle name="Comma 5 2 5" xfId="1300" xr:uid="{E162CF56-828A-46BD-8F4F-27E966A1C00D}"/>
    <cellStyle name="Comma 5 2 5 2" xfId="4989" xr:uid="{E0E2D0B0-999C-441B-9C0A-072B5637E319}"/>
    <cellStyle name="Comma 5 2 5 2 2" xfId="20705" xr:uid="{7726ADE6-BB84-4481-868D-66BBFE3F84FD}"/>
    <cellStyle name="Comma 5 2 5 2 2 2" xfId="42932" xr:uid="{52069AD5-50C7-4BCF-A88B-DA5A8D54316D}"/>
    <cellStyle name="Comma 5 2 5 2 3" xfId="20706" xr:uid="{B8022387-69F5-4856-906D-1F6569729B17}"/>
    <cellStyle name="Comma 5 2 5 2 3 2" xfId="42933" xr:uid="{D5570CF7-C628-4B18-B84F-867FDC1AF42D}"/>
    <cellStyle name="Comma 5 2 5 2 4" xfId="20707" xr:uid="{E6714990-99BB-433B-ABD2-390801D5B200}"/>
    <cellStyle name="Comma 5 2 5 2 4 2" xfId="42934" xr:uid="{FCD26948-42D1-410F-8C9C-23B56AAEC582}"/>
    <cellStyle name="Comma 5 2 5 2 5" xfId="20708" xr:uid="{C581A016-38F2-4AB5-AA2E-DFE12264C863}"/>
    <cellStyle name="Comma 5 2 5 2 5 2" xfId="42935" xr:uid="{B7FCC0EA-9719-44BC-96DF-2531AACB62BD}"/>
    <cellStyle name="Comma 5 2 5 2 6" xfId="55076" xr:uid="{98F9C5CB-73F3-4D4A-B3C6-BCFB676F9F4D}"/>
    <cellStyle name="Comma 5 2 5 2 7" xfId="42931" xr:uid="{B6377777-2A1C-47B7-A3CE-3E784B609B39}"/>
    <cellStyle name="Comma 5 2 5 2 8" xfId="20704" xr:uid="{B1ED8B75-1F95-4E63-8353-DFFD508082CD}"/>
    <cellStyle name="Comma 5 2 5 3" xfId="2345" xr:uid="{967E6795-DEFE-46F2-A0AB-C0B82515FAD6}"/>
    <cellStyle name="Comma 5 2 5 3 2" xfId="20710" xr:uid="{4E630D21-55A2-4173-8339-D80AC08EDCA0}"/>
    <cellStyle name="Comma 5 2 5 3 2 2" xfId="42937" xr:uid="{422C9B3A-F6D7-4F2D-A0F0-B8C0E2902B28}"/>
    <cellStyle name="Comma 5 2 5 3 3" xfId="20711" xr:uid="{42D087B7-2431-43F8-8836-F2CC13632650}"/>
    <cellStyle name="Comma 5 2 5 3 3 2" xfId="42938" xr:uid="{C95F186D-B0C9-43C9-B3F9-9C6EB0151493}"/>
    <cellStyle name="Comma 5 2 5 3 4" xfId="20712" xr:uid="{42D6F9AE-225F-4AF2-981A-A7769007AE33}"/>
    <cellStyle name="Comma 5 2 5 3 4 2" xfId="42939" xr:uid="{B1D2ACAB-B821-43A6-9A47-971CE1AEFDE5}"/>
    <cellStyle name="Comma 5 2 5 3 5" xfId="52433" xr:uid="{2D1E05CD-965F-4175-A59A-41686FF9743B}"/>
    <cellStyle name="Comma 5 2 5 3 6" xfId="42936" xr:uid="{65BCE563-90D2-424E-8CCD-AC75D3A56097}"/>
    <cellStyle name="Comma 5 2 5 3 7" xfId="20709" xr:uid="{8B13845A-58B4-41C6-8709-4BE529305B29}"/>
    <cellStyle name="Comma 5 2 5 4" xfId="20713" xr:uid="{339D1575-76B7-4196-9B28-B46BB323985D}"/>
    <cellStyle name="Comma 5 2 5 4 2" xfId="42940" xr:uid="{AA03A833-FD4F-4808-8EE4-EE19B6B84D1B}"/>
    <cellStyle name="Comma 5 2 5 5" xfId="20714" xr:uid="{DFB6116A-9FF4-4A37-A205-580DC8B80C9E}"/>
    <cellStyle name="Comma 5 2 5 5 2" xfId="42941" xr:uid="{39E80A05-07DA-4BF8-940B-7457A6623050}"/>
    <cellStyle name="Comma 5 2 5 6" xfId="51392" xr:uid="{B102E900-9DFC-4999-8A40-E735BBBB7407}"/>
    <cellStyle name="Comma 5 2 5 7" xfId="42930" xr:uid="{7FA073A5-9301-4B87-9D2E-1390630C2D26}"/>
    <cellStyle name="Comma 5 2 5 8" xfId="20703" xr:uid="{876EB7B6-C9C1-4670-9888-5524CDF2C463}"/>
    <cellStyle name="Comma 5 2 6" xfId="3337" xr:uid="{638119D2-EE34-4550-888D-3DA23626A9D5}"/>
    <cellStyle name="Comma 5 2 6 2" xfId="5356" xr:uid="{EAB26C13-940B-4569-B9FD-2E16E52DC5C6}"/>
    <cellStyle name="Comma 5 2 6 2 2" xfId="20717" xr:uid="{DBCEBA9B-240D-4EAF-85C6-F41D20415E85}"/>
    <cellStyle name="Comma 5 2 6 2 2 2" xfId="42944" xr:uid="{356878AF-EAF0-4C46-9143-65623556B70C}"/>
    <cellStyle name="Comma 5 2 6 2 3" xfId="20718" xr:uid="{AF6FE8B9-A945-45E1-9A66-63B53CB87007}"/>
    <cellStyle name="Comma 5 2 6 2 3 2" xfId="42945" xr:uid="{28048613-7A67-4E7E-A98C-39F305276CE7}"/>
    <cellStyle name="Comma 5 2 6 2 4" xfId="20719" xr:uid="{9EEC4353-A172-474E-B7CB-5A2B553CFF2C}"/>
    <cellStyle name="Comma 5 2 6 2 4 2" xfId="42946" xr:uid="{B8A18CD2-9039-4FCA-98A4-91B7A318924E}"/>
    <cellStyle name="Comma 5 2 6 2 5" xfId="20720" xr:uid="{775CEF20-9E97-4C24-B205-B00A7F1E1E49}"/>
    <cellStyle name="Comma 5 2 6 2 5 2" xfId="42947" xr:uid="{7DBEA9FC-BA71-4B90-8E0D-F519ABD2A11F}"/>
    <cellStyle name="Comma 5 2 6 2 6" xfId="55443" xr:uid="{BDD4A084-B595-4823-8536-CDD6EE3B0F93}"/>
    <cellStyle name="Comma 5 2 6 2 7" xfId="42943" xr:uid="{DF241574-CB22-4582-9332-2939928FD86B}"/>
    <cellStyle name="Comma 5 2 6 2 8" xfId="20716" xr:uid="{DB9502A2-CD13-4CB3-9BE9-F5AA4E1D8229}"/>
    <cellStyle name="Comma 5 2 6 3" xfId="20721" xr:uid="{BF3B3626-5114-48C0-9830-0B9328FB5FA5}"/>
    <cellStyle name="Comma 5 2 6 3 2" xfId="42948" xr:uid="{5B57024F-E02E-4ED1-B760-799EF903A527}"/>
    <cellStyle name="Comma 5 2 6 4" xfId="20722" xr:uid="{B4B135FE-7FA5-4F28-8ADC-3AD65746BC54}"/>
    <cellStyle name="Comma 5 2 6 4 2" xfId="42949" xr:uid="{380134D1-BF36-4D09-B6BC-FA1D57B856B5}"/>
    <cellStyle name="Comma 5 2 6 5" xfId="20723" xr:uid="{595B5F7A-2ACE-4C70-A740-8E632CB56925}"/>
    <cellStyle name="Comma 5 2 6 5 2" xfId="42950" xr:uid="{96288E86-C05C-495F-9012-3DE52334861B}"/>
    <cellStyle name="Comma 5 2 6 6" xfId="20724" xr:uid="{E1C5D812-3EB9-4F60-93C3-3E5FEF3FDAE0}"/>
    <cellStyle name="Comma 5 2 6 6 2" xfId="42951" xr:uid="{4EBE60D7-F1EA-4335-A4E1-F230811504FB}"/>
    <cellStyle name="Comma 5 2 6 7" xfId="53424" xr:uid="{3D85F361-A11E-49CA-BE34-38AC52D80608}"/>
    <cellStyle name="Comma 5 2 6 8" xfId="42942" xr:uid="{72F9D7C3-C935-4C06-B8D5-81578EE9CC06}"/>
    <cellStyle name="Comma 5 2 6 9" xfId="20715" xr:uid="{0F14854B-582B-4A65-9E43-94C38951273D}"/>
    <cellStyle name="Comma 5 2 7" xfId="3938" xr:uid="{831573CA-F034-47A4-892A-6707342DFC1C}"/>
    <cellStyle name="Comma 5 2 7 2" xfId="20726" xr:uid="{0D34B556-E006-492E-9D16-A20927D2B400}"/>
    <cellStyle name="Comma 5 2 7 2 2" xfId="42953" xr:uid="{D3A2B7CB-447B-4FE3-9B60-89AC3206C326}"/>
    <cellStyle name="Comma 5 2 7 3" xfId="20727" xr:uid="{D740EAE8-0C6D-4E8F-83F6-B23427A22BB0}"/>
    <cellStyle name="Comma 5 2 7 3 2" xfId="42954" xr:uid="{8532FE3B-F270-48B9-B9D3-493299677742}"/>
    <cellStyle name="Comma 5 2 7 4" xfId="20728" xr:uid="{443492F2-A28D-4493-9534-1B06F6176EFE}"/>
    <cellStyle name="Comma 5 2 7 4 2" xfId="42955" xr:uid="{B6AC2BA3-7F59-46C3-A300-890B81C655D3}"/>
    <cellStyle name="Comma 5 2 7 5" xfId="20729" xr:uid="{DB598129-D90C-420E-8406-589600A8602E}"/>
    <cellStyle name="Comma 5 2 7 5 2" xfId="42956" xr:uid="{89E9BA51-199E-4BEC-936E-2C9544D513C4}"/>
    <cellStyle name="Comma 5 2 7 6" xfId="54025" xr:uid="{30341A98-F81F-4310-9A30-FE9C63C6AAF5}"/>
    <cellStyle name="Comma 5 2 7 7" xfId="42952" xr:uid="{2946FB40-9986-4C39-880E-C5F6EE7DB441}"/>
    <cellStyle name="Comma 5 2 7 8" xfId="20725" xr:uid="{23FB0BB2-9596-44FD-B19D-201C5D427954}"/>
    <cellStyle name="Comma 5 2 8" xfId="1825" xr:uid="{E9E8F749-E0C5-4CF1-B4B3-F29CD2AA5A31}"/>
    <cellStyle name="Comma 5 2 8 2" xfId="20731" xr:uid="{63E7079E-C5DB-40D7-AD5D-B88C4189149F}"/>
    <cellStyle name="Comma 5 2 8 2 2" xfId="42958" xr:uid="{799143A4-D67C-4DBD-A20C-AA1C7EEDAD9E}"/>
    <cellStyle name="Comma 5 2 8 3" xfId="20732" xr:uid="{87B640AC-9BD8-4E4B-BBB8-BE921D68A40C}"/>
    <cellStyle name="Comma 5 2 8 3 2" xfId="42959" xr:uid="{39A0DAE6-ABBC-416A-A659-EABC7C16C5AF}"/>
    <cellStyle name="Comma 5 2 8 4" xfId="20733" xr:uid="{90799CEF-EE79-4648-B4ED-4E063412121F}"/>
    <cellStyle name="Comma 5 2 8 4 2" xfId="42960" xr:uid="{0062964D-02B2-4A18-8629-CDB9E012C6C0}"/>
    <cellStyle name="Comma 5 2 8 5" xfId="51914" xr:uid="{6236010D-E5D4-427D-B0E8-D2955633695B}"/>
    <cellStyle name="Comma 5 2 8 6" xfId="42957" xr:uid="{43596E76-9100-4160-9160-B218053274EF}"/>
    <cellStyle name="Comma 5 2 8 7" xfId="20730" xr:uid="{B41E36D8-2592-479B-8BCE-C5701E1355A6}"/>
    <cellStyle name="Comma 5 2 9" xfId="20734" xr:uid="{06938567-17CE-4C0C-8C2A-E5E54E22F447}"/>
    <cellStyle name="Comma 5 2 9 2" xfId="42961" xr:uid="{2618537E-9A4E-40F7-8D5B-128F78F5A51D}"/>
    <cellStyle name="Comma 5 3" xfId="315" xr:uid="{9979C759-2CA8-4D7C-9887-49734D5D7CA8}"/>
    <cellStyle name="Comma 5 3 10" xfId="50411" xr:uid="{8001F4DB-E62D-431B-91BE-ABACBDB024B1}"/>
    <cellStyle name="Comma 5 3 11" xfId="42962" xr:uid="{253535E5-643F-4AEC-8F18-4F62AE18D20D}"/>
    <cellStyle name="Comma 5 3 12" xfId="20735" xr:uid="{49321380-3079-42D1-872D-A8968EBC1D1F}"/>
    <cellStyle name="Comma 5 3 2" xfId="607" xr:uid="{9DB6F32F-0CE3-4CB9-A05B-6334CB3BB82C}"/>
    <cellStyle name="Comma 5 3 2 10" xfId="42963" xr:uid="{3F594CCE-236E-4C9D-AC48-95A331833F8D}"/>
    <cellStyle name="Comma 5 3 2 11" xfId="20736" xr:uid="{36F1EB91-1DC2-4728-9CEE-9DF00D7704B9}"/>
    <cellStyle name="Comma 5 3 2 2" xfId="1112" xr:uid="{DCFD4D9A-0863-475C-89B3-D02F3BA543DD}"/>
    <cellStyle name="Comma 5 3 2 2 2" xfId="4815" xr:uid="{3A071E25-2274-420A-AE58-F2BF1F129C67}"/>
    <cellStyle name="Comma 5 3 2 2 2 2" xfId="20739" xr:uid="{1EB0FC86-D3AD-41C3-B421-8AFAC400431A}"/>
    <cellStyle name="Comma 5 3 2 2 2 2 2" xfId="42966" xr:uid="{D3D43AC7-ABC7-4B43-871A-23FED239A532}"/>
    <cellStyle name="Comma 5 3 2 2 2 3" xfId="20740" xr:uid="{75020F3D-59D1-4E72-B289-3238E7ABBF31}"/>
    <cellStyle name="Comma 5 3 2 2 2 3 2" xfId="42967" xr:uid="{3E9C3CB7-32F4-4B21-9E25-2E0BAC3BFD55}"/>
    <cellStyle name="Comma 5 3 2 2 2 4" xfId="20741" xr:uid="{F7478256-7D4B-43D3-8981-9BAABD4778DE}"/>
    <cellStyle name="Comma 5 3 2 2 2 4 2" xfId="42968" xr:uid="{BC6D5635-D88A-4C96-B86E-D5DF20D3AF98}"/>
    <cellStyle name="Comma 5 3 2 2 2 5" xfId="20742" xr:uid="{FCBD16CE-1402-40C5-A036-DAA03F485C8D}"/>
    <cellStyle name="Comma 5 3 2 2 2 5 2" xfId="42969" xr:uid="{1DF2088D-2924-4EB9-8B84-2F242FD3C113}"/>
    <cellStyle name="Comma 5 3 2 2 2 6" xfId="54902" xr:uid="{93DD5651-E847-43D5-A823-130CDAF4449E}"/>
    <cellStyle name="Comma 5 3 2 2 2 7" xfId="42965" xr:uid="{B7B1D14C-7949-47E6-A223-237ED7FD376E}"/>
    <cellStyle name="Comma 5 3 2 2 2 8" xfId="20738" xr:uid="{E3FF44CD-C1AA-4827-BBB0-D0380A373C0E}"/>
    <cellStyle name="Comma 5 3 2 2 3" xfId="3150" xr:uid="{4A47CE25-2A61-4CA6-A443-F7DE1987E19A}"/>
    <cellStyle name="Comma 5 3 2 2 3 2" xfId="20744" xr:uid="{4B063B79-CF81-455D-98C4-46467B4328E4}"/>
    <cellStyle name="Comma 5 3 2 2 3 2 2" xfId="42971" xr:uid="{2B460F85-18E8-438C-920F-78391F7DE777}"/>
    <cellStyle name="Comma 5 3 2 2 3 3" xfId="20745" xr:uid="{35A18C1D-0BDA-4AE7-9483-CF153E15F96B}"/>
    <cellStyle name="Comma 5 3 2 2 3 3 2" xfId="42972" xr:uid="{45C4C5D5-4B26-4F9E-9D0B-349C09331E51}"/>
    <cellStyle name="Comma 5 3 2 2 3 4" xfId="20746" xr:uid="{5D762CA6-A430-4EC1-94F8-00695568905D}"/>
    <cellStyle name="Comma 5 3 2 2 3 4 2" xfId="42973" xr:uid="{A643654D-D814-4582-B618-E6D0124696EF}"/>
    <cellStyle name="Comma 5 3 2 2 3 5" xfId="53237" xr:uid="{B666ECD5-092D-45D8-8BE0-3D3025F699EA}"/>
    <cellStyle name="Comma 5 3 2 2 3 6" xfId="42970" xr:uid="{0041DBBC-5DF3-4692-82DB-DCEFE9733508}"/>
    <cellStyle name="Comma 5 3 2 2 3 7" xfId="20743" xr:uid="{0580710E-8B14-4D75-B1C8-F2B0EA94D3B1}"/>
    <cellStyle name="Comma 5 3 2 2 4" xfId="20747" xr:uid="{3F9F15B2-AF85-432C-B5AF-337744BCCAA7}"/>
    <cellStyle name="Comma 5 3 2 2 4 2" xfId="42974" xr:uid="{8B5EA431-5612-4340-84AD-D58AA433209F}"/>
    <cellStyle name="Comma 5 3 2 2 5" xfId="20748" xr:uid="{5699FF4D-36F3-4216-B759-1B73FFA48738}"/>
    <cellStyle name="Comma 5 3 2 2 5 2" xfId="42975" xr:uid="{F63BD377-15F4-4E58-8460-BD464D70A491}"/>
    <cellStyle name="Comma 5 3 2 2 6" xfId="51204" xr:uid="{CFF3EE3B-F32F-449A-8538-8EB96A729F18}"/>
    <cellStyle name="Comma 5 3 2 2 7" xfId="42964" xr:uid="{6D3FB083-F8B2-4F35-A72E-789E3CB9095A}"/>
    <cellStyle name="Comma 5 3 2 2 8" xfId="20737" xr:uid="{509C3BD9-B732-42BE-BBA6-973236F28EBA}"/>
    <cellStyle name="Comma 5 3 2 3" xfId="1606" xr:uid="{43207D1F-A433-451B-B5F2-85EE6132A7E8}"/>
    <cellStyle name="Comma 5 3 2 3 2" xfId="5219" xr:uid="{BB5F6ECB-FE43-4445-81A7-1F56A1EE13E1}"/>
    <cellStyle name="Comma 5 3 2 3 2 2" xfId="20751" xr:uid="{9A32CD06-BE62-43A7-949A-D97FBC816497}"/>
    <cellStyle name="Comma 5 3 2 3 2 2 2" xfId="42978" xr:uid="{E5A10EDE-52AF-4F89-9E1E-93D8E9461035}"/>
    <cellStyle name="Comma 5 3 2 3 2 3" xfId="20752" xr:uid="{95C2DB31-D03A-4E19-B16E-B68E967927F2}"/>
    <cellStyle name="Comma 5 3 2 3 2 3 2" xfId="42979" xr:uid="{51819D35-51A4-4F84-B463-25147D2D2BD3}"/>
    <cellStyle name="Comma 5 3 2 3 2 4" xfId="20753" xr:uid="{C75E87AD-CBE3-4FA1-A0A5-5FCCD6C23CD3}"/>
    <cellStyle name="Comma 5 3 2 3 2 4 2" xfId="42980" xr:uid="{983E3AC8-6E26-46B9-8FB1-7DEBD5A39E50}"/>
    <cellStyle name="Comma 5 3 2 3 2 5" xfId="20754" xr:uid="{68293B9E-4887-49FA-A1BD-2B246812B684}"/>
    <cellStyle name="Comma 5 3 2 3 2 5 2" xfId="42981" xr:uid="{F4DDEE22-70CE-4776-BA11-FDE87220F892}"/>
    <cellStyle name="Comma 5 3 2 3 2 6" xfId="55306" xr:uid="{53C97FDA-31A8-48BF-9A27-CB335667F4CE}"/>
    <cellStyle name="Comma 5 3 2 3 2 7" xfId="42977" xr:uid="{DFD754BD-53BF-4954-A40F-9352010D2D0C}"/>
    <cellStyle name="Comma 5 3 2 3 2 8" xfId="20750" xr:uid="{04FFA08D-4ABA-45F3-8379-A1DDAE579CB9}"/>
    <cellStyle name="Comma 5 3 2 3 3" xfId="2653" xr:uid="{97899FC5-492E-4AE0-831D-0357C18F3C79}"/>
    <cellStyle name="Comma 5 3 2 3 3 2" xfId="20756" xr:uid="{36A78F2D-31D1-4054-BB2C-3254392FDAE6}"/>
    <cellStyle name="Comma 5 3 2 3 3 2 2" xfId="42983" xr:uid="{7B46B9C7-7B73-4A4B-9A20-828EC65D5646}"/>
    <cellStyle name="Comma 5 3 2 3 3 3" xfId="20757" xr:uid="{9BD0423C-BDEF-4522-B9BB-D64F49A551EC}"/>
    <cellStyle name="Comma 5 3 2 3 3 3 2" xfId="42984" xr:uid="{FDF91771-6C37-4D39-B2EF-63230D996CEA}"/>
    <cellStyle name="Comma 5 3 2 3 3 4" xfId="20758" xr:uid="{A7589B05-8FAF-4E3A-922C-F74E905A5303}"/>
    <cellStyle name="Comma 5 3 2 3 3 4 2" xfId="42985" xr:uid="{CA88E208-5622-4D8D-9277-FB03300CDEC4}"/>
    <cellStyle name="Comma 5 3 2 3 3 5" xfId="52741" xr:uid="{8BEE090E-6221-4907-8CF9-E2227D193683}"/>
    <cellStyle name="Comma 5 3 2 3 3 6" xfId="42982" xr:uid="{8A0ACF28-B822-4A20-92E3-608AC87E485B}"/>
    <cellStyle name="Comma 5 3 2 3 3 7" xfId="20755" xr:uid="{AD3CA825-2A3E-44BB-A8E2-515E69533EB1}"/>
    <cellStyle name="Comma 5 3 2 3 4" xfId="20759" xr:uid="{9ED424D0-518B-4BEF-AC2E-55A1C6F5C208}"/>
    <cellStyle name="Comma 5 3 2 3 4 2" xfId="42986" xr:uid="{3C5F5FAD-D436-4534-8B38-7D1BA5D5DC65}"/>
    <cellStyle name="Comma 5 3 2 3 5" xfId="20760" xr:uid="{FDAE5179-A16B-467E-9A71-A460DE78DD13}"/>
    <cellStyle name="Comma 5 3 2 3 5 2" xfId="42987" xr:uid="{E46A3D93-DFE6-424A-9FD1-EDD336419C88}"/>
    <cellStyle name="Comma 5 3 2 3 6" xfId="51698" xr:uid="{DC0A858D-3946-406E-BD07-407CBAA82621}"/>
    <cellStyle name="Comma 5 3 2 3 7" xfId="42976" xr:uid="{8F5221B1-FB66-4647-908F-39424B9FA273}"/>
    <cellStyle name="Comma 5 3 2 3 8" xfId="20749" xr:uid="{4D54E5A7-0A18-474E-8CD2-C61D7915E61B}"/>
    <cellStyle name="Comma 5 3 2 4" xfId="3645" xr:uid="{A8674AF7-D594-479A-A52F-F2154E64162B}"/>
    <cellStyle name="Comma 5 3 2 4 2" xfId="5587" xr:uid="{8581FE00-D033-4CEA-8A81-87D26B4A3EF5}"/>
    <cellStyle name="Comma 5 3 2 4 2 2" xfId="20763" xr:uid="{28D5C5E4-BE4C-4958-8C78-05E17CAF8388}"/>
    <cellStyle name="Comma 5 3 2 4 2 2 2" xfId="42990" xr:uid="{1AB99B5D-2408-4BC1-AE9A-3177A16B7FC0}"/>
    <cellStyle name="Comma 5 3 2 4 2 3" xfId="20764" xr:uid="{E1703727-89B4-4D27-88C0-3ABE3CC3509E}"/>
    <cellStyle name="Comma 5 3 2 4 2 3 2" xfId="42991" xr:uid="{8D506E7B-1707-41C9-BA58-C45B39F4C684}"/>
    <cellStyle name="Comma 5 3 2 4 2 4" xfId="20765" xr:uid="{799659CD-C728-4104-93EC-9575909A82E1}"/>
    <cellStyle name="Comma 5 3 2 4 2 4 2" xfId="42992" xr:uid="{F550722D-B2CC-409C-A601-06623B7EDD0F}"/>
    <cellStyle name="Comma 5 3 2 4 2 5" xfId="20766" xr:uid="{03D6BBA8-4582-41B1-A6B3-BA80D0F13C7A}"/>
    <cellStyle name="Comma 5 3 2 4 2 5 2" xfId="42993" xr:uid="{290B6579-21B6-441D-ACF3-FBEF3746161F}"/>
    <cellStyle name="Comma 5 3 2 4 2 6" xfId="55674" xr:uid="{A4B327EA-96B6-462A-9A8F-48D5376AB1F8}"/>
    <cellStyle name="Comma 5 3 2 4 2 7" xfId="42989" xr:uid="{D4720ABE-C78C-4077-A9F1-33354363F258}"/>
    <cellStyle name="Comma 5 3 2 4 2 8" xfId="20762" xr:uid="{887D3E31-8B42-40A1-BCBA-620399247AC6}"/>
    <cellStyle name="Comma 5 3 2 4 3" xfId="20767" xr:uid="{E8C25FF1-C11F-4833-9E4A-34B285F98D4C}"/>
    <cellStyle name="Comma 5 3 2 4 3 2" xfId="42994" xr:uid="{A09ABD98-20F2-4212-B3D4-9E7159381226}"/>
    <cellStyle name="Comma 5 3 2 4 4" xfId="20768" xr:uid="{42A64432-9E60-4C9A-9089-FF5CF7D7A2FE}"/>
    <cellStyle name="Comma 5 3 2 4 4 2" xfId="42995" xr:uid="{34631591-334F-4BD1-BE69-4F92253D30B5}"/>
    <cellStyle name="Comma 5 3 2 4 5" xfId="20769" xr:uid="{FD69BA1E-9A65-4706-9634-1EDED969B4CB}"/>
    <cellStyle name="Comma 5 3 2 4 5 2" xfId="42996" xr:uid="{1D2F3550-45E1-4849-B608-C4C12FCFA12C}"/>
    <cellStyle name="Comma 5 3 2 4 6" xfId="20770" xr:uid="{25B6CC85-301C-464D-A2F4-08E4C5C3D5DF}"/>
    <cellStyle name="Comma 5 3 2 4 6 2" xfId="42997" xr:uid="{CA908381-B83E-4C6B-A58B-580FD1C24084}"/>
    <cellStyle name="Comma 5 3 2 4 7" xfId="53732" xr:uid="{9CD68867-BCFE-4AD1-AD0E-3ADA7D58DEFE}"/>
    <cellStyle name="Comma 5 3 2 4 8" xfId="42988" xr:uid="{CD7ACEFA-B4D6-4750-BF82-BDC613FF3A47}"/>
    <cellStyle name="Comma 5 3 2 4 9" xfId="20761" xr:uid="{86A09D0B-1ABA-4B89-9D3D-BA5CB805E269}"/>
    <cellStyle name="Comma 5 3 2 5" xfId="4318" xr:uid="{3B8A365D-57B0-45A4-8D16-68339B326E3C}"/>
    <cellStyle name="Comma 5 3 2 5 2" xfId="20772" xr:uid="{61453D8B-4970-4EBE-ACBC-0198A05311C7}"/>
    <cellStyle name="Comma 5 3 2 5 2 2" xfId="42999" xr:uid="{3244EB83-DE00-4A9D-922B-5361538A7C9A}"/>
    <cellStyle name="Comma 5 3 2 5 3" xfId="20773" xr:uid="{F93507BB-10B5-4457-899B-DC9A8B3B2BE4}"/>
    <cellStyle name="Comma 5 3 2 5 3 2" xfId="43000" xr:uid="{00435B3B-B8CD-4A25-9FC5-D04FDC8E4BFC}"/>
    <cellStyle name="Comma 5 3 2 5 4" xfId="20774" xr:uid="{026E2909-A056-418A-A5D4-E15092906FB2}"/>
    <cellStyle name="Comma 5 3 2 5 4 2" xfId="43001" xr:uid="{83A8024C-9560-4966-B4A5-471CF8041D09}"/>
    <cellStyle name="Comma 5 3 2 5 5" xfId="20775" xr:uid="{BCA548C8-142D-4896-B0C6-A588C3CF4935}"/>
    <cellStyle name="Comma 5 3 2 5 5 2" xfId="43002" xr:uid="{7C57F5D6-7859-4716-B1A7-0D2F38F08C7E}"/>
    <cellStyle name="Comma 5 3 2 5 6" xfId="54405" xr:uid="{9584289D-C74A-4F8C-AABE-562C52A92F14}"/>
    <cellStyle name="Comma 5 3 2 5 7" xfId="42998" xr:uid="{67008142-518C-4D87-AA96-00DBD9947818}"/>
    <cellStyle name="Comma 5 3 2 5 8" xfId="20771" xr:uid="{B585E122-2787-4B40-9CD3-196E5DD37901}"/>
    <cellStyle name="Comma 5 3 2 6" xfId="2132" xr:uid="{5C285D8D-6BE8-452A-B0B4-127C18D1C599}"/>
    <cellStyle name="Comma 5 3 2 6 2" xfId="20777" xr:uid="{426016BC-BEDE-4436-958C-59DDC307A986}"/>
    <cellStyle name="Comma 5 3 2 6 2 2" xfId="43004" xr:uid="{FFEC26BE-67B6-4081-A89F-41226BC1F0CA}"/>
    <cellStyle name="Comma 5 3 2 6 3" xfId="20778" xr:uid="{946E84C2-7C30-48E0-82A1-7A16BF435CE3}"/>
    <cellStyle name="Comma 5 3 2 6 3 2" xfId="43005" xr:uid="{BDFE30E5-90D0-4942-BE28-C40FC9552E87}"/>
    <cellStyle name="Comma 5 3 2 6 4" xfId="20779" xr:uid="{411ECBCF-5B0D-4CFC-B08F-58F472F31DA9}"/>
    <cellStyle name="Comma 5 3 2 6 4 2" xfId="43006" xr:uid="{5C6BD50F-4892-45EA-A5B0-59999EDCC44C}"/>
    <cellStyle name="Comma 5 3 2 6 5" xfId="52221" xr:uid="{83BCE2A6-CD1E-4470-81E6-FC9684429FA9}"/>
    <cellStyle name="Comma 5 3 2 6 6" xfId="43003" xr:uid="{6253553A-0730-4BD2-B5CD-0C68ABEF3F67}"/>
    <cellStyle name="Comma 5 3 2 6 7" xfId="20776" xr:uid="{7035F756-10EF-40A6-9C4B-8335816AEA38}"/>
    <cellStyle name="Comma 5 3 2 7" xfId="20780" xr:uid="{D82133F0-5A19-4621-ADC3-B5D801F093EA}"/>
    <cellStyle name="Comma 5 3 2 7 2" xfId="43007" xr:uid="{F51E2259-633F-4DCA-9913-A5EACD66929E}"/>
    <cellStyle name="Comma 5 3 2 8" xfId="20781" xr:uid="{23E48478-CC1A-4835-A767-4438FE1DE05B}"/>
    <cellStyle name="Comma 5 3 2 8 2" xfId="43008" xr:uid="{55EE8AC1-03F4-4151-BD99-0356D7557B8D}"/>
    <cellStyle name="Comma 5 3 2 9" xfId="50701" xr:uid="{9CD9DDC5-E23A-46C6-91A9-B95ED74286E6}"/>
    <cellStyle name="Comma 5 3 3" xfId="864" xr:uid="{E5280D1F-F415-457A-A573-9772073E089C}"/>
    <cellStyle name="Comma 5 3 3 2" xfId="4567" xr:uid="{0DC0FB29-84CA-44F3-9434-7356A818F0C2}"/>
    <cellStyle name="Comma 5 3 3 2 2" xfId="20784" xr:uid="{8F6A9A3E-1C06-44AA-A0D6-A057F02AFAC7}"/>
    <cellStyle name="Comma 5 3 3 2 2 2" xfId="43011" xr:uid="{FE40C4FD-1F6D-4250-89BB-E0D68AF9772D}"/>
    <cellStyle name="Comma 5 3 3 2 3" xfId="20785" xr:uid="{B7348A77-D7F2-4550-80DB-A7CCCFB74F4B}"/>
    <cellStyle name="Comma 5 3 3 2 3 2" xfId="43012" xr:uid="{56306EAB-4F35-4507-8C46-78E36CD2A522}"/>
    <cellStyle name="Comma 5 3 3 2 4" xfId="20786" xr:uid="{826C9BD3-A9C9-4038-B924-CF18B71D8968}"/>
    <cellStyle name="Comma 5 3 3 2 4 2" xfId="43013" xr:uid="{51DF1F8D-7C49-4416-8331-804E1798B7AD}"/>
    <cellStyle name="Comma 5 3 3 2 5" xfId="20787" xr:uid="{DB1E08B1-50FE-4F01-9C5E-ED4C8EC16E6D}"/>
    <cellStyle name="Comma 5 3 3 2 5 2" xfId="43014" xr:uid="{73A0D061-BE2A-4719-8949-8F60B0590CD6}"/>
    <cellStyle name="Comma 5 3 3 2 6" xfId="54654" xr:uid="{8948FD2F-1197-441C-9138-11A0E3420E6B}"/>
    <cellStyle name="Comma 5 3 3 2 7" xfId="43010" xr:uid="{36807DA9-147B-411D-B72D-5E1BEDDBD525}"/>
    <cellStyle name="Comma 5 3 3 2 8" xfId="20783" xr:uid="{2474B323-51B2-4421-AB28-717F0B67C8EF}"/>
    <cellStyle name="Comma 5 3 3 3" xfId="2902" xr:uid="{8D34A5BE-16F3-44AF-BFF1-FAAA4AC20F91}"/>
    <cellStyle name="Comma 5 3 3 3 2" xfId="20789" xr:uid="{D9A3AD29-7C02-46BE-95A8-8A30C6996E2B}"/>
    <cellStyle name="Comma 5 3 3 3 2 2" xfId="43016" xr:uid="{857D5CC0-E5F8-4108-B712-2B54C259FAB7}"/>
    <cellStyle name="Comma 5 3 3 3 3" xfId="20790" xr:uid="{56B3BAD8-79B1-4675-A52D-0E2CC8E7E60D}"/>
    <cellStyle name="Comma 5 3 3 3 3 2" xfId="43017" xr:uid="{AA758F30-818B-4DAE-88C0-9ED5ADD67315}"/>
    <cellStyle name="Comma 5 3 3 3 4" xfId="20791" xr:uid="{E88B1571-233D-4ACC-84E4-88F3AF078223}"/>
    <cellStyle name="Comma 5 3 3 3 4 2" xfId="43018" xr:uid="{823E726F-D39E-430C-8947-509F60A8A6D8}"/>
    <cellStyle name="Comma 5 3 3 3 5" xfId="52989" xr:uid="{CCFBE279-7F39-4A4F-A34F-922D6E8E0372}"/>
    <cellStyle name="Comma 5 3 3 3 6" xfId="43015" xr:uid="{5535C081-B2BE-429C-AE83-DFEF62867899}"/>
    <cellStyle name="Comma 5 3 3 3 7" xfId="20788" xr:uid="{66F0E7A0-DAF9-4F2E-85A6-96D9E0A5407B}"/>
    <cellStyle name="Comma 5 3 3 4" xfId="20792" xr:uid="{DF9AA14D-3246-4225-9ED3-ADC9C19A9E6E}"/>
    <cellStyle name="Comma 5 3 3 4 2" xfId="43019" xr:uid="{3E863F34-B597-438B-BDF5-5CD8FC7CFE20}"/>
    <cellStyle name="Comma 5 3 3 5" xfId="20793" xr:uid="{48070ACE-A74B-4749-B359-BD56EF69888B}"/>
    <cellStyle name="Comma 5 3 3 5 2" xfId="43020" xr:uid="{8D024755-5C23-400D-9450-24DE0005BBDE}"/>
    <cellStyle name="Comma 5 3 3 6" xfId="50956" xr:uid="{1DD37959-4D53-4BAA-A74F-364000227B7B}"/>
    <cellStyle name="Comma 5 3 3 7" xfId="43009" xr:uid="{1E22EED8-3641-4D3E-B58D-AE3D6189D6B9}"/>
    <cellStyle name="Comma 5 3 3 8" xfId="20782" xr:uid="{2ED88D6F-B263-4702-9F67-505EC45A002E}"/>
    <cellStyle name="Comma 5 3 4" xfId="1359" xr:uid="{A402D55C-6BC0-42C1-8E82-9C48F5CC63E2}"/>
    <cellStyle name="Comma 5 3 4 2" xfId="5036" xr:uid="{C1138DA2-6C4C-4E18-BF40-5FAC395A2DF9}"/>
    <cellStyle name="Comma 5 3 4 2 2" xfId="20796" xr:uid="{83F6F52B-5521-4CD4-A1D0-04CBFE3D8F27}"/>
    <cellStyle name="Comma 5 3 4 2 2 2" xfId="43023" xr:uid="{F0A0AD35-256B-4672-8408-F7DC04E5A748}"/>
    <cellStyle name="Comma 5 3 4 2 3" xfId="20797" xr:uid="{D54A1E6D-23E0-4DFD-AF82-381BA871B341}"/>
    <cellStyle name="Comma 5 3 4 2 3 2" xfId="43024" xr:uid="{BAC1E219-FBF5-4659-968B-9DB9C9AF1395}"/>
    <cellStyle name="Comma 5 3 4 2 4" xfId="20798" xr:uid="{280F2DD3-ABD6-4D2B-A6AC-41F667578809}"/>
    <cellStyle name="Comma 5 3 4 2 4 2" xfId="43025" xr:uid="{75139008-6D13-4825-8DAF-5BE6C5CC02B6}"/>
    <cellStyle name="Comma 5 3 4 2 5" xfId="20799" xr:uid="{F114606C-5E70-406C-A1B4-3FBA502EA180}"/>
    <cellStyle name="Comma 5 3 4 2 5 2" xfId="43026" xr:uid="{0015B724-56BF-4B0F-8DF4-F808D24EE552}"/>
    <cellStyle name="Comma 5 3 4 2 6" xfId="55123" xr:uid="{0AD470EC-FF7B-4C63-ADEA-D5D6E884A93A}"/>
    <cellStyle name="Comma 5 3 4 2 7" xfId="43022" xr:uid="{0E85DC1C-2ED0-4791-852F-768BC5825EFC}"/>
    <cellStyle name="Comma 5 3 4 2 8" xfId="20795" xr:uid="{F77B704A-B356-442C-9A10-DBF8583DEFE8}"/>
    <cellStyle name="Comma 5 3 4 3" xfId="2405" xr:uid="{5FC06CE5-BC68-4580-912A-2C3E69E57CC4}"/>
    <cellStyle name="Comma 5 3 4 3 2" xfId="20801" xr:uid="{67E9C384-0967-433F-B405-5C67FF9B438B}"/>
    <cellStyle name="Comma 5 3 4 3 2 2" xfId="43028" xr:uid="{DF8A98F8-E346-4E55-9459-8F6110749FB9}"/>
    <cellStyle name="Comma 5 3 4 3 3" xfId="20802" xr:uid="{D36F66B0-90D9-4031-8A68-F55B65FD8D8F}"/>
    <cellStyle name="Comma 5 3 4 3 3 2" xfId="43029" xr:uid="{6F356946-9753-4F8C-BF5C-2D12785F365A}"/>
    <cellStyle name="Comma 5 3 4 3 4" xfId="20803" xr:uid="{60D3A3CC-863F-4F65-BF9B-6FEBB32B2BBC}"/>
    <cellStyle name="Comma 5 3 4 3 4 2" xfId="43030" xr:uid="{7A280DE4-FDD6-4862-AF23-E04AE57CCB54}"/>
    <cellStyle name="Comma 5 3 4 3 5" xfId="52493" xr:uid="{7D0E9441-6CA1-48EE-801B-31BA25DA61CC}"/>
    <cellStyle name="Comma 5 3 4 3 6" xfId="43027" xr:uid="{B440AA01-0077-4CE4-AB8F-95F57034AF31}"/>
    <cellStyle name="Comma 5 3 4 3 7" xfId="20800" xr:uid="{53889EEF-9400-435B-9505-EA48AF5AAD1C}"/>
    <cellStyle name="Comma 5 3 4 4" xfId="20804" xr:uid="{416ED4A0-CA1F-40B6-9DCA-67619CABFD70}"/>
    <cellStyle name="Comma 5 3 4 4 2" xfId="43031" xr:uid="{C93A5F20-E770-4575-82BE-3C67BBABB661}"/>
    <cellStyle name="Comma 5 3 4 5" xfId="20805" xr:uid="{CDC3E36C-1EA1-4E1E-9BEB-C34E02712F6D}"/>
    <cellStyle name="Comma 5 3 4 5 2" xfId="43032" xr:uid="{1CEB2411-F1E9-4ACA-B785-710790BD5133}"/>
    <cellStyle name="Comma 5 3 4 6" xfId="51451" xr:uid="{BBF843F0-8522-4878-A79F-ED7CBD4BF660}"/>
    <cellStyle name="Comma 5 3 4 7" xfId="43021" xr:uid="{03258430-4542-407E-8D3C-AD02F3DAC847}"/>
    <cellStyle name="Comma 5 3 4 8" xfId="20794" xr:uid="{95D1F010-70D3-426A-8AD5-774A94A0123A}"/>
    <cellStyle name="Comma 5 3 5" xfId="3396" xr:uid="{0A7E6A7E-D5C2-4688-A79B-C78E56059E4C}"/>
    <cellStyle name="Comma 5 3 5 2" xfId="5403" xr:uid="{7198A291-E41B-44DC-86CE-EC7454524F30}"/>
    <cellStyle name="Comma 5 3 5 2 2" xfId="20808" xr:uid="{B4B03C1C-3D2A-4224-A9DA-0E8D8CCBA420}"/>
    <cellStyle name="Comma 5 3 5 2 2 2" xfId="43035" xr:uid="{4C9884C6-78CA-4E6A-902C-3182258519A8}"/>
    <cellStyle name="Comma 5 3 5 2 3" xfId="20809" xr:uid="{61ADDECB-498D-446D-B3DD-DE2E866FE9CD}"/>
    <cellStyle name="Comma 5 3 5 2 3 2" xfId="43036" xr:uid="{AAC8F4CF-8C68-41AD-A374-B095AF9C6F5C}"/>
    <cellStyle name="Comma 5 3 5 2 4" xfId="20810" xr:uid="{0BFDF2CA-8F85-40CD-B2C7-3766BD48E8A5}"/>
    <cellStyle name="Comma 5 3 5 2 4 2" xfId="43037" xr:uid="{A4D2141B-3C35-4F7A-AC05-051F73557142}"/>
    <cellStyle name="Comma 5 3 5 2 5" xfId="20811" xr:uid="{B1679158-BC4E-4FF4-BE41-4F34736AB80A}"/>
    <cellStyle name="Comma 5 3 5 2 5 2" xfId="43038" xr:uid="{126C8139-148F-4323-AC51-FD2C6511A868}"/>
    <cellStyle name="Comma 5 3 5 2 6" xfId="55490" xr:uid="{2B6C1D7E-413F-4FA6-B54B-CC1CC7B8804C}"/>
    <cellStyle name="Comma 5 3 5 2 7" xfId="43034" xr:uid="{7F6EE630-71AC-4695-A3CC-06A3F1350955}"/>
    <cellStyle name="Comma 5 3 5 2 8" xfId="20807" xr:uid="{D9322DCF-D90E-47AD-907B-A9D569B3F799}"/>
    <cellStyle name="Comma 5 3 5 3" xfId="20812" xr:uid="{93A067D5-9E43-4968-A10E-570B20B1EE5D}"/>
    <cellStyle name="Comma 5 3 5 3 2" xfId="43039" xr:uid="{6E1820F7-370E-4207-8129-71D3D764E6B3}"/>
    <cellStyle name="Comma 5 3 5 4" xfId="20813" xr:uid="{6F196B6B-BFA4-4B29-B3C8-6041B0643511}"/>
    <cellStyle name="Comma 5 3 5 4 2" xfId="43040" xr:uid="{F9C341AC-99CF-4C53-B5E8-1902B5B25AC5}"/>
    <cellStyle name="Comma 5 3 5 5" xfId="20814" xr:uid="{AEC1DADB-650E-4B71-923E-AAE81B528C46}"/>
    <cellStyle name="Comma 5 3 5 5 2" xfId="43041" xr:uid="{57CDB86E-AF87-4BDB-AD21-05B0686E3697}"/>
    <cellStyle name="Comma 5 3 5 6" xfId="20815" xr:uid="{A599D175-791C-444C-8FBE-731DA839F9CD}"/>
    <cellStyle name="Comma 5 3 5 6 2" xfId="43042" xr:uid="{81190022-F555-4B97-866A-945B7FA89B2A}"/>
    <cellStyle name="Comma 5 3 5 7" xfId="53483" xr:uid="{131DBEF7-F5C9-4953-AC52-68C3CD0CCF3D}"/>
    <cellStyle name="Comma 5 3 5 8" xfId="43033" xr:uid="{E43BA779-DC5E-4688-85A1-2F3955A1B857}"/>
    <cellStyle name="Comma 5 3 5 9" xfId="20806" xr:uid="{38D78A88-205F-42DC-A933-A7BB2965DFDD}"/>
    <cellStyle name="Comma 5 3 6" xfId="4029" xr:uid="{59B44B82-EA73-433B-AB3D-FE11564880F7}"/>
    <cellStyle name="Comma 5 3 6 2" xfId="20817" xr:uid="{368C9F93-1DD8-4498-BEAF-825824169880}"/>
    <cellStyle name="Comma 5 3 6 2 2" xfId="43044" xr:uid="{B55307F3-FAF1-455C-86FC-E09333A94758}"/>
    <cellStyle name="Comma 5 3 6 3" xfId="20818" xr:uid="{F6980072-5AE8-4E42-BCE2-ABAB554E5A49}"/>
    <cellStyle name="Comma 5 3 6 3 2" xfId="43045" xr:uid="{BFB73B65-A3B5-40FD-8D6B-994E7C502959}"/>
    <cellStyle name="Comma 5 3 6 4" xfId="20819" xr:uid="{0DCAF3D0-605C-420C-BD15-45DD9DC26FCC}"/>
    <cellStyle name="Comma 5 3 6 4 2" xfId="43046" xr:uid="{AACA31BD-4816-4BF8-9375-B82AFB100CDA}"/>
    <cellStyle name="Comma 5 3 6 5" xfId="20820" xr:uid="{9AA2E6B0-AFC1-4823-A504-5C9A59D7CC4A}"/>
    <cellStyle name="Comma 5 3 6 5 2" xfId="43047" xr:uid="{228ED39A-473A-4D93-BC99-A8F0C605445C}"/>
    <cellStyle name="Comma 5 3 6 6" xfId="54116" xr:uid="{3C166E06-9C84-44F6-8262-FC9A89466FE4}"/>
    <cellStyle name="Comma 5 3 6 7" xfId="43043" xr:uid="{023A8DF8-7E5A-48EF-966A-74E0B7DD73EB}"/>
    <cellStyle name="Comma 5 3 6 8" xfId="20816" xr:uid="{AD07AFBB-B291-4662-80D2-67294EF1986C}"/>
    <cellStyle name="Comma 5 3 7" xfId="1885" xr:uid="{2CA75FB0-0BBA-4511-8096-6F996BB48CDD}"/>
    <cellStyle name="Comma 5 3 7 2" xfId="20822" xr:uid="{AA471047-D6DA-4FFD-AB8C-1DE4AC75168B}"/>
    <cellStyle name="Comma 5 3 7 2 2" xfId="43049" xr:uid="{227E62CB-0815-4E76-8758-5EA3BB056D7F}"/>
    <cellStyle name="Comma 5 3 7 3" xfId="20823" xr:uid="{3912581D-7258-496C-A276-43664235D347}"/>
    <cellStyle name="Comma 5 3 7 3 2" xfId="43050" xr:uid="{19E38298-B5BA-4A51-91FA-28609832ACE3}"/>
    <cellStyle name="Comma 5 3 7 4" xfId="20824" xr:uid="{56DC4643-B848-49E3-835A-88868A34B727}"/>
    <cellStyle name="Comma 5 3 7 4 2" xfId="43051" xr:uid="{89F37BB0-CF39-4EDD-BD8F-88E89B945086}"/>
    <cellStyle name="Comma 5 3 7 5" xfId="51974" xr:uid="{6CD3FE9A-7158-4464-A03B-66A1BE0E78A3}"/>
    <cellStyle name="Comma 5 3 7 6" xfId="43048" xr:uid="{D5CF9D91-8DDC-489F-8882-2F902B7338E7}"/>
    <cellStyle name="Comma 5 3 7 7" xfId="20821" xr:uid="{0FFB35C7-BEEE-4B81-A4FE-D11B55F3F617}"/>
    <cellStyle name="Comma 5 3 8" xfId="20825" xr:uid="{6E35DFDE-F6B0-4E6F-AD75-473A0487DCC0}"/>
    <cellStyle name="Comma 5 3 8 2" xfId="43052" xr:uid="{D6B78BBB-4CFD-4D05-AD90-8779D9D68009}"/>
    <cellStyle name="Comma 5 3 9" xfId="20826" xr:uid="{57069C02-BCCE-4DC3-8FBE-9E61CEEC845A}"/>
    <cellStyle name="Comma 5 3 9 2" xfId="43053" xr:uid="{3C7DC960-7B33-46A9-A6CF-5A7955D984AE}"/>
    <cellStyle name="Comma 5 4" xfId="485" xr:uid="{CAEA5F8E-03BC-4F8F-81D1-304077D74D28}"/>
    <cellStyle name="Comma 5 4 10" xfId="43054" xr:uid="{C8F6612F-819E-4089-B00B-52C4563404D5}"/>
    <cellStyle name="Comma 5 4 11" xfId="20827" xr:uid="{337F8F6A-1ABE-4C59-A2D2-DA760304909E}"/>
    <cellStyle name="Comma 5 4 2" xfId="990" xr:uid="{69551037-882E-4D90-85EA-9EEFF1D8A763}"/>
    <cellStyle name="Comma 5 4 2 2" xfId="4693" xr:uid="{5E4B58EC-F0F0-464F-928F-27CBA4F6677E}"/>
    <cellStyle name="Comma 5 4 2 2 2" xfId="20830" xr:uid="{C1EB0DBE-5119-4358-A603-A577E106940D}"/>
    <cellStyle name="Comma 5 4 2 2 2 2" xfId="43057" xr:uid="{7B877C0F-15ED-4157-8271-4BBED461FB20}"/>
    <cellStyle name="Comma 5 4 2 2 3" xfId="20831" xr:uid="{A0E581F5-2E08-4386-B274-2EA3C00DA9E9}"/>
    <cellStyle name="Comma 5 4 2 2 3 2" xfId="43058" xr:uid="{7CF59496-93CE-41A3-AB46-12B118B38823}"/>
    <cellStyle name="Comma 5 4 2 2 4" xfId="20832" xr:uid="{F02347E0-672D-4B31-8229-5FAD28D7FEC8}"/>
    <cellStyle name="Comma 5 4 2 2 4 2" xfId="43059" xr:uid="{D9DB86E9-EC0E-49D5-BAAA-1176ED13BEA9}"/>
    <cellStyle name="Comma 5 4 2 2 5" xfId="20833" xr:uid="{CF353E27-9577-4C66-B560-8BADB598622F}"/>
    <cellStyle name="Comma 5 4 2 2 5 2" xfId="43060" xr:uid="{B7A30D7F-2D3D-46F9-A91C-482F36FDF43E}"/>
    <cellStyle name="Comma 5 4 2 2 6" xfId="54780" xr:uid="{5386BD55-CA61-4F9A-98CD-FFC20264AD7A}"/>
    <cellStyle name="Comma 5 4 2 2 7" xfId="43056" xr:uid="{6EC43CA1-06E3-47D1-A0A3-29363765DDBD}"/>
    <cellStyle name="Comma 5 4 2 2 8" xfId="20829" xr:uid="{29D03C68-BB26-45E2-BB95-3F4803FA0FE0}"/>
    <cellStyle name="Comma 5 4 2 3" xfId="3028" xr:uid="{562524F7-6426-4A1C-B4EC-12D0A3592CF5}"/>
    <cellStyle name="Comma 5 4 2 3 2" xfId="20835" xr:uid="{A36DA004-5E97-469F-ABBB-68626F25494D}"/>
    <cellStyle name="Comma 5 4 2 3 2 2" xfId="43062" xr:uid="{D044374C-4E0A-4389-8220-5DB91817BB4E}"/>
    <cellStyle name="Comma 5 4 2 3 3" xfId="20836" xr:uid="{CD6ADD36-D916-4B72-998B-EF71E4161B48}"/>
    <cellStyle name="Comma 5 4 2 3 3 2" xfId="43063" xr:uid="{053E4F9E-4BB3-48D9-8B99-27214374F0A7}"/>
    <cellStyle name="Comma 5 4 2 3 4" xfId="20837" xr:uid="{187DA08F-9E18-4509-AC4B-8143427D6564}"/>
    <cellStyle name="Comma 5 4 2 3 4 2" xfId="43064" xr:uid="{43608D0D-FF2B-4491-B3AB-E2450A9A01E3}"/>
    <cellStyle name="Comma 5 4 2 3 5" xfId="53115" xr:uid="{854A65D6-6D07-4D9A-8B33-E89E7D847F59}"/>
    <cellStyle name="Comma 5 4 2 3 6" xfId="43061" xr:uid="{65621CD7-3F04-45F4-A05E-53813CE69B82}"/>
    <cellStyle name="Comma 5 4 2 3 7" xfId="20834" xr:uid="{77767A16-4362-4A87-BD64-46A566593471}"/>
    <cellStyle name="Comma 5 4 2 4" xfId="20838" xr:uid="{BEDD4679-9D28-4CE3-A405-83BD07E83E0A}"/>
    <cellStyle name="Comma 5 4 2 4 2" xfId="43065" xr:uid="{96195683-A69F-43BD-965A-CCE852B4D095}"/>
    <cellStyle name="Comma 5 4 2 5" xfId="20839" xr:uid="{E96A03B4-46DB-4296-A51A-08B7FDE2E2AB}"/>
    <cellStyle name="Comma 5 4 2 5 2" xfId="43066" xr:uid="{6FE4BD15-C1F8-4F85-8666-D5A1F99490F6}"/>
    <cellStyle name="Comma 5 4 2 6" xfId="51082" xr:uid="{9988A1EF-A905-4E5A-B7F4-0D1314FD8C86}"/>
    <cellStyle name="Comma 5 4 2 7" xfId="43055" xr:uid="{45B6351D-3BEB-4D7E-B39B-E0653E3C308C}"/>
    <cellStyle name="Comma 5 4 2 8" xfId="20828" xr:uid="{CF1D6FEA-0E50-450A-B361-B8DF8314AC85}"/>
    <cellStyle name="Comma 5 4 3" xfId="1484" xr:uid="{ECD6C841-7922-4F52-946B-4B31F6D2BC0D}"/>
    <cellStyle name="Comma 5 4 3 2" xfId="5127" xr:uid="{3E47C6E0-CF95-4F05-BFEC-E184A51D4A1C}"/>
    <cellStyle name="Comma 5 4 3 2 2" xfId="20842" xr:uid="{AF814D6E-37F7-4AC5-8FFE-365247C620D9}"/>
    <cellStyle name="Comma 5 4 3 2 2 2" xfId="43069" xr:uid="{9A17C4E9-1BF0-4E7A-AB30-DBEF9320A861}"/>
    <cellStyle name="Comma 5 4 3 2 3" xfId="20843" xr:uid="{34C068CD-5574-41AD-A827-EDB8187176F9}"/>
    <cellStyle name="Comma 5 4 3 2 3 2" xfId="43070" xr:uid="{0427AD74-F0EC-463C-B519-0D7695F3E255}"/>
    <cellStyle name="Comma 5 4 3 2 4" xfId="20844" xr:uid="{4872F0AF-5801-4397-AF9D-C1A90D2D0FDE}"/>
    <cellStyle name="Comma 5 4 3 2 4 2" xfId="43071" xr:uid="{F4F44552-836E-4E83-9B45-9788EEF540C2}"/>
    <cellStyle name="Comma 5 4 3 2 5" xfId="20845" xr:uid="{8F83BAB9-6793-4DCD-B5CB-019BF920BC17}"/>
    <cellStyle name="Comma 5 4 3 2 5 2" xfId="43072" xr:uid="{4088DEB2-9ACD-435C-B935-D0C442F925C0}"/>
    <cellStyle name="Comma 5 4 3 2 6" xfId="55214" xr:uid="{3FB4EE40-375B-4301-BB2C-62FE6940BE76}"/>
    <cellStyle name="Comma 5 4 3 2 7" xfId="43068" xr:uid="{231F8DBB-EC43-4818-92F2-E831B18FC001}"/>
    <cellStyle name="Comma 5 4 3 2 8" xfId="20841" xr:uid="{F1F6FFFD-F2AF-4153-81D8-75F24ED6644D}"/>
    <cellStyle name="Comma 5 4 3 3" xfId="2531" xr:uid="{A1BB229B-D96F-4D93-B93D-A43CCC7BEC69}"/>
    <cellStyle name="Comma 5 4 3 3 2" xfId="20847" xr:uid="{34F3B235-BD66-42DC-8001-DDDCED243DBB}"/>
    <cellStyle name="Comma 5 4 3 3 2 2" xfId="43074" xr:uid="{12615FA0-1E68-49FD-A129-A6504395EFC2}"/>
    <cellStyle name="Comma 5 4 3 3 3" xfId="20848" xr:uid="{718B5D4E-9B80-40C2-93BE-F8102B473750}"/>
    <cellStyle name="Comma 5 4 3 3 3 2" xfId="43075" xr:uid="{4D1F208F-FC5F-4300-9465-A8175DC23829}"/>
    <cellStyle name="Comma 5 4 3 3 4" xfId="20849" xr:uid="{3F2064EE-6FD1-4CCC-8106-050B8AF581DF}"/>
    <cellStyle name="Comma 5 4 3 3 4 2" xfId="43076" xr:uid="{CA40D4DA-C86A-47B5-93C0-F14AF2F134D3}"/>
    <cellStyle name="Comma 5 4 3 3 5" xfId="52619" xr:uid="{CB665EF6-A5E8-4DD2-94DD-986B009BC6A7}"/>
    <cellStyle name="Comma 5 4 3 3 6" xfId="43073" xr:uid="{A84D50E5-4EB9-4B15-A605-5FE240BF78EB}"/>
    <cellStyle name="Comma 5 4 3 3 7" xfId="20846" xr:uid="{4A655375-AA47-4E49-8887-E55C4FF30453}"/>
    <cellStyle name="Comma 5 4 3 4" xfId="20850" xr:uid="{37A9CC85-B764-4AB3-8FC1-2E30AB7A73B7}"/>
    <cellStyle name="Comma 5 4 3 4 2" xfId="43077" xr:uid="{DDB3ABAC-82C3-46EC-8AFF-BD8C44C4B38D}"/>
    <cellStyle name="Comma 5 4 3 5" xfId="20851" xr:uid="{71D0A4B4-B3A2-45D0-8916-5244A90AE7EE}"/>
    <cellStyle name="Comma 5 4 3 5 2" xfId="43078" xr:uid="{19C8ACD7-DC18-42C6-BD23-D125E3076227}"/>
    <cellStyle name="Comma 5 4 3 6" xfId="51576" xr:uid="{51AE8D3A-6A3F-404E-A07A-55ABC80C3AC9}"/>
    <cellStyle name="Comma 5 4 3 7" xfId="43067" xr:uid="{FB0896B3-2CC4-4F8D-B383-4F9A68333B4E}"/>
    <cellStyle name="Comma 5 4 3 8" xfId="20840" xr:uid="{7C31B88A-4152-4887-B4D9-4DA0DDA670B3}"/>
    <cellStyle name="Comma 5 4 4" xfId="3523" xr:uid="{D65F9C7D-6679-4F9B-854E-ECEF816BDF9E}"/>
    <cellStyle name="Comma 5 4 4 2" xfId="5495" xr:uid="{305DA00F-34D8-43EB-B897-DA3E30495771}"/>
    <cellStyle name="Comma 5 4 4 2 2" xfId="20854" xr:uid="{7313F815-4F43-4760-BB4E-D4764A28B6A1}"/>
    <cellStyle name="Comma 5 4 4 2 2 2" xfId="43081" xr:uid="{727A13FA-9580-482D-AF9C-724F79AB4C0E}"/>
    <cellStyle name="Comma 5 4 4 2 3" xfId="20855" xr:uid="{052F21BB-7012-4D93-A974-79054DD91DF4}"/>
    <cellStyle name="Comma 5 4 4 2 3 2" xfId="43082" xr:uid="{2F095F30-A882-4F3B-9F5E-4CD65114E49D}"/>
    <cellStyle name="Comma 5 4 4 2 4" xfId="20856" xr:uid="{6FE11877-9184-4371-95A7-45A8A6CAD4D7}"/>
    <cellStyle name="Comma 5 4 4 2 4 2" xfId="43083" xr:uid="{A20D6E6F-E5CF-4E3F-B1BE-D3424434F317}"/>
    <cellStyle name="Comma 5 4 4 2 5" xfId="20857" xr:uid="{BCFCC636-FB07-4E12-B9FA-3984E361E988}"/>
    <cellStyle name="Comma 5 4 4 2 5 2" xfId="43084" xr:uid="{988F9FD8-F46B-4091-A5E6-B9714AD79140}"/>
    <cellStyle name="Comma 5 4 4 2 6" xfId="55582" xr:uid="{C2C0DBCF-8D27-403B-9ABE-6BD41A46EA1C}"/>
    <cellStyle name="Comma 5 4 4 2 7" xfId="43080" xr:uid="{E02C9AB8-B0D3-40B4-A634-5F40649E43A5}"/>
    <cellStyle name="Comma 5 4 4 2 8" xfId="20853" xr:uid="{2A13BEE6-4739-45E0-B716-125344212F90}"/>
    <cellStyle name="Comma 5 4 4 3" xfId="20858" xr:uid="{63FBE96A-C909-41D3-AC7D-18048F59B5F9}"/>
    <cellStyle name="Comma 5 4 4 3 2" xfId="43085" xr:uid="{B62F0DAA-074C-4F7A-B379-F546E030D87C}"/>
    <cellStyle name="Comma 5 4 4 4" xfId="20859" xr:uid="{6B35679C-25B3-4037-B28A-3655729CFBE2}"/>
    <cellStyle name="Comma 5 4 4 4 2" xfId="43086" xr:uid="{91949833-453D-4738-9B77-94B079E6F0BA}"/>
    <cellStyle name="Comma 5 4 4 5" xfId="20860" xr:uid="{832BF163-FA9E-4ADD-8024-86D8754C31AE}"/>
    <cellStyle name="Comma 5 4 4 5 2" xfId="43087" xr:uid="{D423F18F-D26E-46BC-B146-65FBC9A32A54}"/>
    <cellStyle name="Comma 5 4 4 6" xfId="20861" xr:uid="{F74ED08C-AD10-4DEE-951A-59EB4EA1A2BB}"/>
    <cellStyle name="Comma 5 4 4 6 2" xfId="43088" xr:uid="{5D1DDE22-EFF8-492D-9560-4A537378EE39}"/>
    <cellStyle name="Comma 5 4 4 7" xfId="53610" xr:uid="{D73AB318-10D6-4798-A3AB-C9A3F3181F0F}"/>
    <cellStyle name="Comma 5 4 4 8" xfId="43079" xr:uid="{2630995F-B25D-41A6-A38F-19F439091189}"/>
    <cellStyle name="Comma 5 4 4 9" xfId="20852" xr:uid="{381E5989-957F-4A2E-A58F-5C617A2573CC}"/>
    <cellStyle name="Comma 5 4 5" xfId="4196" xr:uid="{970DBA77-03E2-48BD-839F-5370436358BE}"/>
    <cellStyle name="Comma 5 4 5 2" xfId="20863" xr:uid="{A2910032-55D8-44AA-BF44-DD0B34B43631}"/>
    <cellStyle name="Comma 5 4 5 2 2" xfId="43090" xr:uid="{B995D904-EC2C-4038-BCEC-17DDB62D9F33}"/>
    <cellStyle name="Comma 5 4 5 3" xfId="20864" xr:uid="{F746E7B9-472D-4D2F-9FF1-22CE95DE1446}"/>
    <cellStyle name="Comma 5 4 5 3 2" xfId="43091" xr:uid="{29BB5E9C-3C5A-49FC-962A-06EC2FB99553}"/>
    <cellStyle name="Comma 5 4 5 4" xfId="20865" xr:uid="{B9D531CD-6A22-4093-A70C-336B0278A900}"/>
    <cellStyle name="Comma 5 4 5 4 2" xfId="43092" xr:uid="{2654E0CD-E288-41CB-BFCF-653341981D28}"/>
    <cellStyle name="Comma 5 4 5 5" xfId="20866" xr:uid="{DEF2311E-50A1-4BAB-8ADF-61C592FF4170}"/>
    <cellStyle name="Comma 5 4 5 5 2" xfId="43093" xr:uid="{3CDDE277-9F1E-41DD-B375-92253AAE3BCD}"/>
    <cellStyle name="Comma 5 4 5 6" xfId="54283" xr:uid="{BF7768DF-1133-486A-9014-1E23C6044D8B}"/>
    <cellStyle name="Comma 5 4 5 7" xfId="43089" xr:uid="{03EB51D1-089B-47A7-AFF7-391155B7E505}"/>
    <cellStyle name="Comma 5 4 5 8" xfId="20862" xr:uid="{2DC60E6F-EC61-431A-B131-5B8FB2B9B859}"/>
    <cellStyle name="Comma 5 4 6" xfId="2010" xr:uid="{8DB19335-1E43-4167-9409-1D0C152F2FDB}"/>
    <cellStyle name="Comma 5 4 6 2" xfId="20868" xr:uid="{21F58E83-AB50-400B-92A3-2BAE3C1785F4}"/>
    <cellStyle name="Comma 5 4 6 2 2" xfId="43095" xr:uid="{7D63D9C1-B04B-4024-BA11-086B588D584E}"/>
    <cellStyle name="Comma 5 4 6 3" xfId="20869" xr:uid="{B436933F-7FF6-4359-BB04-690B726785A4}"/>
    <cellStyle name="Comma 5 4 6 3 2" xfId="43096" xr:uid="{A9934E7E-619C-4D42-A177-104E254DAE1B}"/>
    <cellStyle name="Comma 5 4 6 4" xfId="20870" xr:uid="{16B1A80B-5BE7-4F78-9D15-FF42AA82A16C}"/>
    <cellStyle name="Comma 5 4 6 4 2" xfId="43097" xr:uid="{97DA6D75-A772-4882-B212-659B5B3749D3}"/>
    <cellStyle name="Comma 5 4 6 5" xfId="52099" xr:uid="{24666F93-1B32-405B-B68B-33CBC3EA8D4E}"/>
    <cellStyle name="Comma 5 4 6 6" xfId="43094" xr:uid="{7EBD3CC7-B617-4E98-9F65-D7608BD883CF}"/>
    <cellStyle name="Comma 5 4 6 7" xfId="20867" xr:uid="{599F902F-5084-4133-BF5C-8A1D6C97DE7E}"/>
    <cellStyle name="Comma 5 4 7" xfId="20871" xr:uid="{CA8F53F0-CB2A-463D-A6E1-20AD0F65CAE2}"/>
    <cellStyle name="Comma 5 4 7 2" xfId="43098" xr:uid="{BF6C4773-1FE4-4993-9333-259868F66B4F}"/>
    <cellStyle name="Comma 5 4 8" xfId="20872" xr:uid="{59646BDF-7DF6-4E39-842C-43A443A749D5}"/>
    <cellStyle name="Comma 5 4 8 2" xfId="43099" xr:uid="{BEA08FBE-12A9-43DC-AC55-18EB5FA34F7B}"/>
    <cellStyle name="Comma 5 4 9" xfId="50579" xr:uid="{7D45CE85-4F50-4628-A636-C865288890A0}"/>
    <cellStyle name="Comma 5 5" xfId="742" xr:uid="{D468E8C3-661B-4986-9003-41E79F32C7DC}"/>
    <cellStyle name="Comma 5 5 2" xfId="4445" xr:uid="{A132D482-D358-4237-A269-940430364AC0}"/>
    <cellStyle name="Comma 5 5 2 2" xfId="20875" xr:uid="{321D3460-FF08-4131-8BDC-BD8169355780}"/>
    <cellStyle name="Comma 5 5 2 2 2" xfId="43102" xr:uid="{26560402-8557-4DFC-A6A5-A82012C65EC3}"/>
    <cellStyle name="Comma 5 5 2 3" xfId="20876" xr:uid="{85D1583C-43C6-4AA7-B144-3F597F1DAC2B}"/>
    <cellStyle name="Comma 5 5 2 3 2" xfId="43103" xr:uid="{C73F0074-F4BA-4CF8-B3D7-3CA0AC2B14ED}"/>
    <cellStyle name="Comma 5 5 2 4" xfId="20877" xr:uid="{A20C4546-CD8F-4602-B17E-57D1A095D55B}"/>
    <cellStyle name="Comma 5 5 2 4 2" xfId="43104" xr:uid="{C1E697E7-EDBE-4B5B-A715-2DEDF0E80975}"/>
    <cellStyle name="Comma 5 5 2 5" xfId="20878" xr:uid="{F6DFB126-435B-4CF8-943A-B684F8E471F8}"/>
    <cellStyle name="Comma 5 5 2 5 2" xfId="43105" xr:uid="{6EE1CDB1-EEEB-4951-9700-19418A1BC23A}"/>
    <cellStyle name="Comma 5 5 2 6" xfId="54532" xr:uid="{95928436-286B-40AE-8582-73ECA700B31A}"/>
    <cellStyle name="Comma 5 5 2 7" xfId="43101" xr:uid="{A1838CB7-CA66-414D-B9EC-7C63574F9951}"/>
    <cellStyle name="Comma 5 5 2 8" xfId="20874" xr:uid="{3C6A4E58-D09C-49F5-8D6D-629CE656C638}"/>
    <cellStyle name="Comma 5 5 3" xfId="2780" xr:uid="{B283057C-A725-497A-B1D1-AB2726D813D6}"/>
    <cellStyle name="Comma 5 5 3 2" xfId="20880" xr:uid="{10E0606A-647F-4CC6-9371-87C4CDC217B1}"/>
    <cellStyle name="Comma 5 5 3 2 2" xfId="43107" xr:uid="{CE9149E1-C01E-4A4A-B6E9-F3EBA24564EB}"/>
    <cellStyle name="Comma 5 5 3 3" xfId="20881" xr:uid="{4673DEAF-C475-4CBD-A890-3CA164DFD46A}"/>
    <cellStyle name="Comma 5 5 3 3 2" xfId="43108" xr:uid="{D410B8F1-4673-4112-B3B6-53D4E68A5552}"/>
    <cellStyle name="Comma 5 5 3 4" xfId="20882" xr:uid="{F4B5B250-F3E8-4DB6-9124-894F441A6A7B}"/>
    <cellStyle name="Comma 5 5 3 4 2" xfId="43109" xr:uid="{A597FCED-17A1-42CC-BDF6-71BE6FB41647}"/>
    <cellStyle name="Comma 5 5 3 5" xfId="52867" xr:uid="{039504EF-7254-4A31-8FCB-67F51554784B}"/>
    <cellStyle name="Comma 5 5 3 6" xfId="43106" xr:uid="{235CED9C-0F67-41C5-ACEA-AE1BBE7A5522}"/>
    <cellStyle name="Comma 5 5 3 7" xfId="20879" xr:uid="{12DD931A-09FB-45B3-B16C-FB5267730B87}"/>
    <cellStyle name="Comma 5 5 4" xfId="20883" xr:uid="{A69A66E5-5AF4-4478-B6F1-C488BF20E337}"/>
    <cellStyle name="Comma 5 5 4 2" xfId="43110" xr:uid="{6F5F0C5B-7E84-4921-BD55-62E307204AAA}"/>
    <cellStyle name="Comma 5 5 5" xfId="20884" xr:uid="{3F230B91-4BB7-4E6A-8526-1890F296C1BE}"/>
    <cellStyle name="Comma 5 5 5 2" xfId="43111" xr:uid="{083E19AF-2444-4FB4-A9F6-BD9653F25408}"/>
    <cellStyle name="Comma 5 5 6" xfId="50834" xr:uid="{9AC06D7F-0BE1-4CC1-86A1-332489EF3450}"/>
    <cellStyle name="Comma 5 5 7" xfId="43100" xr:uid="{50369D8F-D23D-4691-9EB7-9CE71E4D8B84}"/>
    <cellStyle name="Comma 5 5 8" xfId="20873" xr:uid="{0B20FACA-64B5-44AA-B167-2C56DC1F1DD5}"/>
    <cellStyle name="Comma 5 6" xfId="1237" xr:uid="{F8ADF2D6-D152-4E0F-AC64-5CFBA2DB8089}"/>
    <cellStyle name="Comma 5 6 2" xfId="4944" xr:uid="{AF13B573-C4FE-47DB-B221-EF8E8E42C907}"/>
    <cellStyle name="Comma 5 6 2 2" xfId="20887" xr:uid="{04D02A7F-6B85-42A3-88A2-3599F74C60C6}"/>
    <cellStyle name="Comma 5 6 2 2 2" xfId="43114" xr:uid="{946F6E76-0155-419E-B183-B797D64EA770}"/>
    <cellStyle name="Comma 5 6 2 3" xfId="20888" xr:uid="{17DF949F-0558-41CE-988C-BFEEBAB9520C}"/>
    <cellStyle name="Comma 5 6 2 3 2" xfId="43115" xr:uid="{28240D56-3A43-44E2-B6D5-74D9D6AA8D6D}"/>
    <cellStyle name="Comma 5 6 2 4" xfId="20889" xr:uid="{C2AA56BC-41B9-491C-936E-2DE1788F141F}"/>
    <cellStyle name="Comma 5 6 2 4 2" xfId="43116" xr:uid="{74E5203C-94E4-4262-A4F3-F4AE521F9CE3}"/>
    <cellStyle name="Comma 5 6 2 5" xfId="20890" xr:uid="{596DD1AD-A8A5-4FA3-B461-075BED0A69E5}"/>
    <cellStyle name="Comma 5 6 2 5 2" xfId="43117" xr:uid="{1F90D56A-0A8F-477C-A932-BD7CEA0A0046}"/>
    <cellStyle name="Comma 5 6 2 6" xfId="55031" xr:uid="{0A9CF4FA-5243-45B1-80F2-4B1493391BAB}"/>
    <cellStyle name="Comma 5 6 2 7" xfId="43113" xr:uid="{ACE21A5F-FCBC-4E18-B241-86692CFC4586}"/>
    <cellStyle name="Comma 5 6 2 8" xfId="20886" xr:uid="{6A78980F-0BD5-49A1-978B-655693EE091C}"/>
    <cellStyle name="Comma 5 6 3" xfId="2276" xr:uid="{3C4EAEBE-E56D-4079-AC9F-07E2661E35E5}"/>
    <cellStyle name="Comma 5 6 3 2" xfId="20892" xr:uid="{51B6C92B-26FD-4F0E-BB5F-3A6F58AED412}"/>
    <cellStyle name="Comma 5 6 3 2 2" xfId="43119" xr:uid="{E2456AD3-28F1-4DAA-A99F-6D40C179F098}"/>
    <cellStyle name="Comma 5 6 3 3" xfId="20893" xr:uid="{DFD1A5FA-A85E-475B-99F7-6539D764D04D}"/>
    <cellStyle name="Comma 5 6 3 3 2" xfId="43120" xr:uid="{94704EC7-A457-41D9-8C6A-B811F8B5F90E}"/>
    <cellStyle name="Comma 5 6 3 4" xfId="20894" xr:uid="{E4DF64B6-7267-4139-A663-47F99C1EC1FD}"/>
    <cellStyle name="Comma 5 6 3 4 2" xfId="43121" xr:uid="{A7B78A18-3469-44CD-9786-D0FD42EC1407}"/>
    <cellStyle name="Comma 5 6 3 5" xfId="52364" xr:uid="{216444DD-C160-4472-AE9E-A070E47CA520}"/>
    <cellStyle name="Comma 5 6 3 6" xfId="43118" xr:uid="{6BDD2448-BA0E-4F26-AD13-9AFAF17C95C8}"/>
    <cellStyle name="Comma 5 6 3 7" xfId="20891" xr:uid="{00A066AC-7581-4F36-8A54-7216B6637E59}"/>
    <cellStyle name="Comma 5 6 4" xfId="20895" xr:uid="{8159A1E4-3BA6-4795-9FB0-6FB266A8D99B}"/>
    <cellStyle name="Comma 5 6 4 2" xfId="43122" xr:uid="{C7AE0370-07E3-4343-B7E7-06D510CB4720}"/>
    <cellStyle name="Comma 5 6 5" xfId="20896" xr:uid="{CE92B685-7F6A-45EB-8DD5-5D62300FB7C7}"/>
    <cellStyle name="Comma 5 6 5 2" xfId="43123" xr:uid="{36CA4A12-EACB-4BD8-AF5B-09558CE31CCB}"/>
    <cellStyle name="Comma 5 6 6" xfId="51329" xr:uid="{CC5619BA-4C56-480B-8299-2FE69209AD11}"/>
    <cellStyle name="Comma 5 6 7" xfId="43112" xr:uid="{4CAF70E9-19C4-4060-9347-E276338CB091}"/>
    <cellStyle name="Comma 5 6 8" xfId="20885" xr:uid="{C0E2C562-0C64-442C-BAD3-1FEA14910C15}"/>
    <cellStyle name="Comma 5 7" xfId="3274" xr:uid="{E4C75323-B078-4CC9-AFF9-09389FAEBF47}"/>
    <cellStyle name="Comma 5 7 2" xfId="5311" xr:uid="{DEF5BDED-378F-4EB7-9FC4-7405B7927F3B}"/>
    <cellStyle name="Comma 5 7 2 2" xfId="20899" xr:uid="{AE28F74D-45A2-4BE2-ABAA-8E4B5F929EBA}"/>
    <cellStyle name="Comma 5 7 2 2 2" xfId="43126" xr:uid="{0F9D238E-BAB4-4DF3-BC44-FC4A97717EB3}"/>
    <cellStyle name="Comma 5 7 2 3" xfId="20900" xr:uid="{C1DEB1A9-1875-4071-A81A-661DDD92EBEA}"/>
    <cellStyle name="Comma 5 7 2 3 2" xfId="43127" xr:uid="{720C7F61-1F63-4086-A69B-76B5C8F54340}"/>
    <cellStyle name="Comma 5 7 2 4" xfId="20901" xr:uid="{35A17BF7-948C-46CB-8AE6-5FED4C070854}"/>
    <cellStyle name="Comma 5 7 2 4 2" xfId="43128" xr:uid="{8CB4C172-3FBD-49F1-8C48-57B4DED79619}"/>
    <cellStyle name="Comma 5 7 2 5" xfId="20902" xr:uid="{3C798E17-96DB-432F-8979-BF40DF5BBFFC}"/>
    <cellStyle name="Comma 5 7 2 5 2" xfId="43129" xr:uid="{54F9E61D-D3EE-49A9-9C6C-D3C84935F29B}"/>
    <cellStyle name="Comma 5 7 2 6" xfId="55398" xr:uid="{D3EB9013-4C73-47C7-B215-0E5765659193}"/>
    <cellStyle name="Comma 5 7 2 7" xfId="43125" xr:uid="{11ED2538-A35E-40BD-B736-F6B6F7A682AA}"/>
    <cellStyle name="Comma 5 7 2 8" xfId="20898" xr:uid="{43A1F7EB-5CE8-415B-8F54-33F5E621CCFB}"/>
    <cellStyle name="Comma 5 7 3" xfId="20903" xr:uid="{FB019B1B-F9C9-442D-BA14-F2D2BA9F06F1}"/>
    <cellStyle name="Comma 5 7 3 2" xfId="43130" xr:uid="{998E6A8A-882A-4675-AD1C-C3AF76546420}"/>
    <cellStyle name="Comma 5 7 4" xfId="20904" xr:uid="{B078E473-F861-4E49-A8B8-19DA812539EB}"/>
    <cellStyle name="Comma 5 7 4 2" xfId="43131" xr:uid="{B521F1E7-5119-4DEB-9DBE-65563FC8D19A}"/>
    <cellStyle name="Comma 5 7 5" xfId="20905" xr:uid="{5164F054-A5C4-4ABD-A225-2CB67560BED1}"/>
    <cellStyle name="Comma 5 7 5 2" xfId="43132" xr:uid="{F0BDFEBD-E3C6-475C-AC80-A521A6067D08}"/>
    <cellStyle name="Comma 5 7 6" xfId="20906" xr:uid="{AA28B770-0263-47AD-9DE0-4AE5C9515F2B}"/>
    <cellStyle name="Comma 5 7 6 2" xfId="43133" xr:uid="{AF6F4DED-1A75-4BDA-A1D2-818607400E5F}"/>
    <cellStyle name="Comma 5 7 7" xfId="53361" xr:uid="{642D4A97-821F-470A-B03A-C9CCE1C552B6}"/>
    <cellStyle name="Comma 5 7 8" xfId="43124" xr:uid="{83B0D31F-9A80-4D21-9108-AEF9B62908E0}"/>
    <cellStyle name="Comma 5 7 9" xfId="20897" xr:uid="{328FA7FB-FBA6-44B6-B922-1F1B9ACF8305}"/>
    <cellStyle name="Comma 5 8" xfId="3838" xr:uid="{40DCB37C-07DE-4E9A-989C-74A76B4E3DEC}"/>
    <cellStyle name="Comma 5 8 2" xfId="20908" xr:uid="{5189F713-8AAA-44D3-9606-061890A35B2E}"/>
    <cellStyle name="Comma 5 8 2 2" xfId="43135" xr:uid="{DD196439-85D0-47FD-82E7-4F2D1996ED15}"/>
    <cellStyle name="Comma 5 8 3" xfId="20909" xr:uid="{C9E4A1D8-39FA-4C11-A190-83D9E87732A4}"/>
    <cellStyle name="Comma 5 8 3 2" xfId="43136" xr:uid="{D9DF5475-B1B4-4B9A-9110-5DCE6FA4ABA7}"/>
    <cellStyle name="Comma 5 8 4" xfId="20910" xr:uid="{FF2A17CD-D76A-4F01-86E9-19B1E8DF238C}"/>
    <cellStyle name="Comma 5 8 4 2" xfId="43137" xr:uid="{7E1F7ED6-1A5C-4F59-BE1C-913BD164FEDE}"/>
    <cellStyle name="Comma 5 8 5" xfId="20911" xr:uid="{4DA89D98-348E-4D04-9C2D-B9B781504DB1}"/>
    <cellStyle name="Comma 5 8 5 2" xfId="43138" xr:uid="{8F07345E-0D34-4358-9D22-CF3F51899DFC}"/>
    <cellStyle name="Comma 5 8 6" xfId="53925" xr:uid="{A011B687-2DFE-4C7C-8AD8-7FBACB9C78EE}"/>
    <cellStyle name="Comma 5 8 7" xfId="43134" xr:uid="{8F480388-DAB6-40E6-B3AB-C07AB472BDE3}"/>
    <cellStyle name="Comma 5 8 8" xfId="20907" xr:uid="{174B2ED9-2F67-4056-B8B2-A069C3B37AD0}"/>
    <cellStyle name="Comma 5 9" xfId="1756" xr:uid="{880B49F4-1C1A-4E1F-A8C5-F8173B747738}"/>
    <cellStyle name="Comma 5 9 2" xfId="20913" xr:uid="{A0B17721-F4D5-45A8-9611-A135A9511979}"/>
    <cellStyle name="Comma 5 9 2 2" xfId="43140" xr:uid="{14140434-2887-4061-9C1E-0A4F1B3A7612}"/>
    <cellStyle name="Comma 5 9 3" xfId="20914" xr:uid="{843D2369-7BEB-4841-AF09-60A88CF494B3}"/>
    <cellStyle name="Comma 5 9 3 2" xfId="43141" xr:uid="{3C787677-5C11-41B3-AD69-C9BE0468F703}"/>
    <cellStyle name="Comma 5 9 4" xfId="20915" xr:uid="{71BEBE2F-9F72-42CA-9082-38D79A889EA9}"/>
    <cellStyle name="Comma 5 9 4 2" xfId="43142" xr:uid="{8489F335-6806-4E75-B41F-404729CCB855}"/>
    <cellStyle name="Comma 5 9 5" xfId="51845" xr:uid="{1C315C79-64CA-48C0-85AB-EEC47BD2A8B6}"/>
    <cellStyle name="Comma 5 9 6" xfId="43139" xr:uid="{832062D6-9094-4C41-AEF1-27C318D0B8E2}"/>
    <cellStyle name="Comma 5 9 7" xfId="20912" xr:uid="{4A40E3B8-E2B0-40F0-8B68-1194D297F0C8}"/>
    <cellStyle name="Comma 50" xfId="3743" xr:uid="{E148080D-EF4B-4617-97C3-ED5667F28C94}"/>
    <cellStyle name="Comma 50 2" xfId="20916" xr:uid="{B914600A-8854-484A-B1BB-3A39A3440BAD}"/>
    <cellStyle name="Comma 50 2 2" xfId="43144" xr:uid="{0934421D-9365-42E8-9E5A-F78CA35A3485}"/>
    <cellStyle name="Comma 50 3" xfId="20917" xr:uid="{DA4B5E72-FC4E-41C2-A99C-305E1005F0B1}"/>
    <cellStyle name="Comma 50 3 2" xfId="43145" xr:uid="{FC9FE5AB-A798-4544-B6BF-9A19130EA913}"/>
    <cellStyle name="Comma 50 4" xfId="20918" xr:uid="{B50135A0-57B1-46BB-B4C4-0F72366740ED}"/>
    <cellStyle name="Comma 50 4 2" xfId="43146" xr:uid="{1A2894A1-6192-4DF3-B709-B11AA469215D}"/>
    <cellStyle name="Comma 50 5" xfId="53830" xr:uid="{3F9DF054-E42A-440B-A610-CB3DA96AA5C9}"/>
    <cellStyle name="Comma 50 6" xfId="43143" xr:uid="{67F1781C-DC6D-4776-9D13-E4139A46E4E0}"/>
    <cellStyle name="Comma 51" xfId="3769" xr:uid="{A86B3066-C46B-4D75-948B-B05A18A20EE9}"/>
    <cellStyle name="Comma 51 2" xfId="20919" xr:uid="{E5A9A205-98B0-464B-A0D8-AF72B4AD8501}"/>
    <cellStyle name="Comma 51 2 2" xfId="43148" xr:uid="{613011FD-B9BC-4E07-A116-CA69BD981A37}"/>
    <cellStyle name="Comma 51 3" xfId="20920" xr:uid="{F060E74C-B4DD-4675-BF12-BC17FC6407ED}"/>
    <cellStyle name="Comma 51 3 2" xfId="43149" xr:uid="{90D00716-BAFE-460A-B2BF-9F66F930EAFD}"/>
    <cellStyle name="Comma 51 4" xfId="20921" xr:uid="{59CEDCFE-4F3F-4124-B437-D782D6699CBD}"/>
    <cellStyle name="Comma 51 4 2" xfId="43150" xr:uid="{8DFD51CC-59EE-4731-B109-9637473760D4}"/>
    <cellStyle name="Comma 51 5" xfId="53856" xr:uid="{7102E3BD-F570-419B-AF51-221D3A8EC9F9}"/>
    <cellStyle name="Comma 51 6" xfId="43147" xr:uid="{54EE4B97-1D8A-48A5-8D03-0A208F9714C8}"/>
    <cellStyle name="Comma 52" xfId="3789" xr:uid="{1A892656-CF45-492B-AFEC-1E6301D5530E}"/>
    <cellStyle name="Comma 52 2" xfId="20922" xr:uid="{2A977AE1-7D72-4682-BD86-B8519B114D21}"/>
    <cellStyle name="Comma 52 2 2" xfId="43152" xr:uid="{F9562A2F-F6D6-46D1-81C4-C8FC695D31C1}"/>
    <cellStyle name="Comma 52 3" xfId="20923" xr:uid="{A2428ADB-77BF-465B-A3AD-84297681BCAA}"/>
    <cellStyle name="Comma 52 3 2" xfId="43153" xr:uid="{EEDC2979-C2E8-40E0-960E-75FC90BC674B}"/>
    <cellStyle name="Comma 52 4" xfId="20924" xr:uid="{B0517BBA-729D-46C8-8ED5-2541B1C28ED9}"/>
    <cellStyle name="Comma 52 4 2" xfId="43154" xr:uid="{028014D7-AE81-4511-889E-52A1AB41785C}"/>
    <cellStyle name="Comma 52 5" xfId="53876" xr:uid="{CF63A56E-7359-4D51-90AF-4484DC7C02DD}"/>
    <cellStyle name="Comma 52 6" xfId="43151" xr:uid="{08CE11F4-6690-4B49-BDE8-298D817F305B}"/>
    <cellStyle name="Comma 53" xfId="4917" xr:uid="{93488722-87FD-4878-8F39-FABE14B89E1C}"/>
    <cellStyle name="Comma 53 2" xfId="20925" xr:uid="{6FAFC8A0-8350-41CE-AD5F-97E4F9279EA3}"/>
    <cellStyle name="Comma 53 2 2" xfId="43156" xr:uid="{004355D7-51FC-49B5-80EA-7BECABB3C398}"/>
    <cellStyle name="Comma 53 3" xfId="20926" xr:uid="{89C203D2-FF05-448C-B458-6EC34C3FA192}"/>
    <cellStyle name="Comma 53 3 2" xfId="43157" xr:uid="{72DA6BB4-D819-4BC5-93EA-588227077481}"/>
    <cellStyle name="Comma 53 4" xfId="20927" xr:uid="{8DD5C289-899D-42DA-AC21-F4EC8B814931}"/>
    <cellStyle name="Comma 53 4 2" xfId="43158" xr:uid="{62D9A50A-0EE9-4178-9497-2E14910B5193}"/>
    <cellStyle name="Comma 53 5" xfId="55004" xr:uid="{D4DAE09E-5268-4E15-9416-357F8CB85466}"/>
    <cellStyle name="Comma 53 6" xfId="43155" xr:uid="{07033117-D08E-4935-B44D-BD21AC731D7B}"/>
    <cellStyle name="Comma 54" xfId="3775" xr:uid="{5AA57845-8258-4B86-B41D-DF93E62304E3}"/>
    <cellStyle name="Comma 54 2" xfId="20928" xr:uid="{0C1F7BFE-E290-406E-BBA9-7BADDD42D7B0}"/>
    <cellStyle name="Comma 54 2 2" xfId="43160" xr:uid="{CD9933BE-91B1-41E4-BBD7-C1AE8A53E5A2}"/>
    <cellStyle name="Comma 54 3" xfId="20929" xr:uid="{3DA7F27B-28F2-4B2D-8CBA-51CBC26B9CD4}"/>
    <cellStyle name="Comma 54 3 2" xfId="43161" xr:uid="{6028F5FA-946D-49B5-8588-43ACD49FD3C6}"/>
    <cellStyle name="Comma 54 4" xfId="20930" xr:uid="{A4A36D38-EA0C-4E6E-8514-F89322B2EBDA}"/>
    <cellStyle name="Comma 54 4 2" xfId="43162" xr:uid="{D96A801B-8F77-4FE9-8C4F-4D6D3F5A36E0}"/>
    <cellStyle name="Comma 54 5" xfId="53862" xr:uid="{879EA553-3553-49D9-853F-160BA13B1679}"/>
    <cellStyle name="Comma 54 6" xfId="43159" xr:uid="{325460EA-4250-4E23-A530-1D614A2933D8}"/>
    <cellStyle name="Comma 55" xfId="4914" xr:uid="{68602A15-6359-4938-B796-4A7CE85DFA4F}"/>
    <cellStyle name="Comma 55 2" xfId="20931" xr:uid="{EB1982E2-DC23-4ABE-AB9E-A0B113D82D50}"/>
    <cellStyle name="Comma 55 2 2" xfId="43164" xr:uid="{8C7AE00A-8DA6-42BC-B396-0E92117591A6}"/>
    <cellStyle name="Comma 55 3" xfId="20932" xr:uid="{D488C8D1-B935-405A-BCE7-D0B0EE5EBA85}"/>
    <cellStyle name="Comma 55 3 2" xfId="43165" xr:uid="{C2E65510-8B3E-449B-8AE9-B363E424D07F}"/>
    <cellStyle name="Comma 55 4" xfId="20933" xr:uid="{99F84387-E39D-4BA2-8975-EEE23D625485}"/>
    <cellStyle name="Comma 55 4 2" xfId="43166" xr:uid="{DDB0177C-5A67-4FEA-95B5-E7995053263D}"/>
    <cellStyle name="Comma 55 5" xfId="55001" xr:uid="{DF6C0BFD-3A6C-425C-8ED3-D2745F9115AC}"/>
    <cellStyle name="Comma 55 6" xfId="43163" xr:uid="{A5C8B197-49AF-48B8-867E-E724E8B7217A}"/>
    <cellStyle name="Comma 56" xfId="4417" xr:uid="{3F8F66D7-A6F9-4D8A-97D4-1928D73EE00E}"/>
    <cellStyle name="Comma 56 2" xfId="20934" xr:uid="{84FD09AB-24AE-4CC9-886E-F66A8ADF5036}"/>
    <cellStyle name="Comma 56 2 2" xfId="43168" xr:uid="{1CF89D7D-FE98-4488-98C8-7566ECFEEFE8}"/>
    <cellStyle name="Comma 56 3" xfId="20935" xr:uid="{0896B4B8-45E8-40FE-AF73-FDF903863008}"/>
    <cellStyle name="Comma 56 3 2" xfId="43169" xr:uid="{4CA7095B-4247-44F6-A684-37FEBDF5171C}"/>
    <cellStyle name="Comma 56 4" xfId="20936" xr:uid="{06E159A9-B99E-4C74-8BD5-FC92A3D0AE6D}"/>
    <cellStyle name="Comma 56 4 2" xfId="43170" xr:uid="{AE542BBC-F3EB-4C68-87A6-F1583EBB34CA}"/>
    <cellStyle name="Comma 56 5" xfId="54504" xr:uid="{F6DA42F6-BEE4-4C33-9843-6CD314114FBD}"/>
    <cellStyle name="Comma 56 6" xfId="43167" xr:uid="{1E709B7D-1900-4CF5-B1E2-3E9ED0033912}"/>
    <cellStyle name="Comma 57" xfId="4913" xr:uid="{AE284018-670D-4B42-97A7-773ED70EC424}"/>
    <cellStyle name="Comma 57 2" xfId="20937" xr:uid="{F8B7ECCB-E689-42F5-9820-6828B61DEE54}"/>
    <cellStyle name="Comma 57 2 2" xfId="43172" xr:uid="{B26CC038-4221-4AC1-B1DA-FF38CACC7F8C}"/>
    <cellStyle name="Comma 57 3" xfId="20938" xr:uid="{3F9FF506-E5D0-4206-BA62-C22950A2F6C3}"/>
    <cellStyle name="Comma 57 3 2" xfId="43173" xr:uid="{30E2E65E-9F55-4A1F-BF69-CAAD321CC61A}"/>
    <cellStyle name="Comma 57 4" xfId="20939" xr:uid="{58EF1846-8A05-4A3C-8588-EA453705A4E7}"/>
    <cellStyle name="Comma 57 4 2" xfId="43174" xr:uid="{824CA650-9549-42C9-99B6-293191377FEB}"/>
    <cellStyle name="Comma 57 5" xfId="55000" xr:uid="{D8E9B3CC-60C4-4E78-8EC3-7AA258034C26}"/>
    <cellStyle name="Comma 57 6" xfId="43171" xr:uid="{CC6D47AD-770B-41A2-8DAA-6D8610015911}"/>
    <cellStyle name="Comma 58" xfId="4916" xr:uid="{5FD89B42-C3DC-4AC4-B8BB-31AD1CF9BE53}"/>
    <cellStyle name="Comma 58 2" xfId="20940" xr:uid="{B48A7DD5-5625-4310-BE9A-74A3DDFAC690}"/>
    <cellStyle name="Comma 58 2 2" xfId="43176" xr:uid="{5642E996-6785-49EE-97BA-34F98948597D}"/>
    <cellStyle name="Comma 58 3" xfId="20941" xr:uid="{0C30770B-5AF0-4376-8647-A4CC017A70F5}"/>
    <cellStyle name="Comma 58 3 2" xfId="43177" xr:uid="{282C6476-0D1F-4B1D-9977-F0C214B2880D}"/>
    <cellStyle name="Comma 58 4" xfId="20942" xr:uid="{F938AA3D-ACF1-49CA-BA14-182F45D14489}"/>
    <cellStyle name="Comma 58 4 2" xfId="43178" xr:uid="{43A828FA-F664-484E-B125-AC659D507DBE}"/>
    <cellStyle name="Comma 58 5" xfId="55003" xr:uid="{00083D52-9370-4A69-BDD9-648974B19962}"/>
    <cellStyle name="Comma 58 6" xfId="43175" xr:uid="{F16EE8CF-6E4D-439B-9BE8-0810CD71FBF6}"/>
    <cellStyle name="Comma 59" xfId="4915" xr:uid="{45E8D837-8B62-4B3D-9EC7-FA8F1FE882A2}"/>
    <cellStyle name="Comma 59 2" xfId="20943" xr:uid="{CD4EC39A-9115-4B55-8458-6EAF27FFFCAC}"/>
    <cellStyle name="Comma 59 2 2" xfId="43180" xr:uid="{E692479E-104F-4F5B-9AF5-D3024669CEB4}"/>
    <cellStyle name="Comma 59 3" xfId="20944" xr:uid="{6C300F78-2D42-4943-9BE0-30C87F3F651C}"/>
    <cellStyle name="Comma 59 3 2" xfId="43181" xr:uid="{989DE048-019A-4FD6-A44F-D5F649ACFE7B}"/>
    <cellStyle name="Comma 59 4" xfId="20945" xr:uid="{23CE1FE2-B753-4675-B86F-4BD8C48B889C}"/>
    <cellStyle name="Comma 59 4 2" xfId="43182" xr:uid="{A3005D99-AF8E-47DC-80CD-0CFAB881B073}"/>
    <cellStyle name="Comma 59 5" xfId="55002" xr:uid="{589D16A4-0434-4470-8C30-A37E4BE7CBEF}"/>
    <cellStyle name="Comma 59 6" xfId="43179" xr:uid="{27E93222-6B8A-4774-9DD9-CE718397034E}"/>
    <cellStyle name="Comma 6" xfId="121" xr:uid="{825A0AC6-0C8E-41AA-9058-CC0B0955A60F}"/>
    <cellStyle name="Comma 6 10" xfId="20947" xr:uid="{FD97DDE0-9C24-4B4F-83DF-48819E602E65}"/>
    <cellStyle name="Comma 6 10 2" xfId="43184" xr:uid="{9FD96E16-C7FF-4793-9B5F-32E9980BED9D}"/>
    <cellStyle name="Comma 6 11" xfId="20948" xr:uid="{6245CF89-FB04-435B-B85E-25757CEC5FDE}"/>
    <cellStyle name="Comma 6 11 2" xfId="43185" xr:uid="{A3648C8C-0B65-4384-9883-5039514DE900}"/>
    <cellStyle name="Comma 6 12" xfId="50220" xr:uid="{7E0CFC67-84AC-4EEC-99F5-F5B8FCC7187B}"/>
    <cellStyle name="Comma 6 13" xfId="43183" xr:uid="{6047FDFF-53E2-48CC-B8B7-A7F2B26397D6}"/>
    <cellStyle name="Comma 6 14" xfId="20946" xr:uid="{94C13071-2081-44D3-9902-69AF3CF8DA83}"/>
    <cellStyle name="Comma 6 2" xfId="226" xr:uid="{F76519BC-E915-452C-83F3-D00108D4B2D9}"/>
    <cellStyle name="Comma 6 2 10" xfId="20950" xr:uid="{A29AA164-9DEC-43F2-AA72-F4E8CF96D627}"/>
    <cellStyle name="Comma 6 2 10 2" xfId="43187" xr:uid="{E6AA7C40-1C54-4825-839F-77ECBBD02D24}"/>
    <cellStyle name="Comma 6 2 11" xfId="50323" xr:uid="{387E594B-0A35-4C9D-B1EB-304D192D2519}"/>
    <cellStyle name="Comma 6 2 12" xfId="43186" xr:uid="{2F20361E-301C-43FC-B961-CBFCBC40B7F8}"/>
    <cellStyle name="Comma 6 2 13" xfId="20949" xr:uid="{2570B68C-C8A4-46E9-8406-5CDD61CC4697}"/>
    <cellStyle name="Comma 6 2 2" xfId="412" xr:uid="{A34CBC75-1559-459B-9E09-FABDC923F0DE}"/>
    <cellStyle name="Comma 6 2 2 10" xfId="50508" xr:uid="{1085CF8F-D7FF-46FB-A38C-AC3CE294EFEA}"/>
    <cellStyle name="Comma 6 2 2 11" xfId="43188" xr:uid="{807C4983-4155-4644-B803-366153BAF59B}"/>
    <cellStyle name="Comma 6 2 2 12" xfId="20951" xr:uid="{14D4B2F2-34D1-4DC9-AF97-54A7F56123B5}"/>
    <cellStyle name="Comma 6 2 2 2" xfId="674" xr:uid="{1ABE9ED1-F1AE-4F63-900B-57210B496411}"/>
    <cellStyle name="Comma 6 2 2 2 10" xfId="43189" xr:uid="{ADCFF02E-9A0C-471E-9C32-9F61BB492EF7}"/>
    <cellStyle name="Comma 6 2 2 2 11" xfId="20952" xr:uid="{ABB5DF13-7D8A-4157-BB2B-BA41EDE0DC97}"/>
    <cellStyle name="Comma 6 2 2 2 2" xfId="1179" xr:uid="{AC642CDF-40BA-4F08-8CD1-609AD914393C}"/>
    <cellStyle name="Comma 6 2 2 2 2 2" xfId="4882" xr:uid="{34613061-B737-4C75-8346-95333D01B8ED}"/>
    <cellStyle name="Comma 6 2 2 2 2 2 2" xfId="20955" xr:uid="{D92F1018-684A-4C38-BACF-C171E7155BBA}"/>
    <cellStyle name="Comma 6 2 2 2 2 2 2 2" xfId="43192" xr:uid="{7DDE2A64-AE8C-424F-9E88-93992B292533}"/>
    <cellStyle name="Comma 6 2 2 2 2 2 3" xfId="20956" xr:uid="{072C106C-70FA-4CD9-B732-06D6AE954509}"/>
    <cellStyle name="Comma 6 2 2 2 2 2 3 2" xfId="43193" xr:uid="{80F60C18-E501-4B40-837A-A4DD8558CD64}"/>
    <cellStyle name="Comma 6 2 2 2 2 2 4" xfId="20957" xr:uid="{9F6BFFB1-1742-4077-8728-E400010D2551}"/>
    <cellStyle name="Comma 6 2 2 2 2 2 4 2" xfId="43194" xr:uid="{4C5A8B96-538C-43CB-A629-5A791077D9EA}"/>
    <cellStyle name="Comma 6 2 2 2 2 2 5" xfId="20958" xr:uid="{7B31AD06-DD7F-48D6-9517-EBBA929D8019}"/>
    <cellStyle name="Comma 6 2 2 2 2 2 5 2" xfId="43195" xr:uid="{BF2247A4-C8D1-415E-9F7D-457135BDBE23}"/>
    <cellStyle name="Comma 6 2 2 2 2 2 6" xfId="54969" xr:uid="{C91E7A78-FA05-4D4C-B9AA-9C8C04F75009}"/>
    <cellStyle name="Comma 6 2 2 2 2 2 7" xfId="43191" xr:uid="{75AEB042-A0BD-400E-A645-A181A3DC4B9F}"/>
    <cellStyle name="Comma 6 2 2 2 2 2 8" xfId="20954" xr:uid="{52F35B90-75B0-4D22-8CF3-31086C52E5EF}"/>
    <cellStyle name="Comma 6 2 2 2 2 3" xfId="3217" xr:uid="{1D0BA55D-4BD1-4620-91A2-17F98BD3EAF1}"/>
    <cellStyle name="Comma 6 2 2 2 2 3 2" xfId="20960" xr:uid="{9AC8ABC2-359A-46A7-9F33-92037C217D7B}"/>
    <cellStyle name="Comma 6 2 2 2 2 3 2 2" xfId="43197" xr:uid="{FBF1B4B3-E2DE-4FA3-B33D-AFBE36CA01D9}"/>
    <cellStyle name="Comma 6 2 2 2 2 3 3" xfId="20961" xr:uid="{97605EF3-FF2A-47F7-A98D-78DC83E3A5A0}"/>
    <cellStyle name="Comma 6 2 2 2 2 3 3 2" xfId="43198" xr:uid="{83487107-8AAF-4FAD-8BC5-5197E1D2B1FF}"/>
    <cellStyle name="Comma 6 2 2 2 2 3 4" xfId="20962" xr:uid="{BB39D3C6-DEBB-4981-A8A8-D472945EBF2C}"/>
    <cellStyle name="Comma 6 2 2 2 2 3 4 2" xfId="43199" xr:uid="{99D77C59-4FA4-47F5-A4EB-5F1EB6D1F980}"/>
    <cellStyle name="Comma 6 2 2 2 2 3 5" xfId="53304" xr:uid="{19D6FB30-F74A-4C38-B208-699E48DDA653}"/>
    <cellStyle name="Comma 6 2 2 2 2 3 6" xfId="43196" xr:uid="{27058FAE-99EE-4B0C-9A78-84C18D9AA3C9}"/>
    <cellStyle name="Comma 6 2 2 2 2 3 7" xfId="20959" xr:uid="{F91FDC0C-1CEC-476B-938D-C40AA0838D6D}"/>
    <cellStyle name="Comma 6 2 2 2 2 4" xfId="20963" xr:uid="{93587D4E-4279-4CAB-8D3D-1E79DFDA808B}"/>
    <cellStyle name="Comma 6 2 2 2 2 4 2" xfId="43200" xr:uid="{222C5235-D6E7-46AF-BA72-25BA5636F83D}"/>
    <cellStyle name="Comma 6 2 2 2 2 5" xfId="20964" xr:uid="{59F13341-5B34-4C41-86B0-B45003A2A25E}"/>
    <cellStyle name="Comma 6 2 2 2 2 5 2" xfId="43201" xr:uid="{C6A6DBEA-70F9-43BB-AAC2-AFE1044E2CC7}"/>
    <cellStyle name="Comma 6 2 2 2 2 6" xfId="51271" xr:uid="{01180C13-C7C5-4FA4-8AE1-45019465BD75}"/>
    <cellStyle name="Comma 6 2 2 2 2 7" xfId="43190" xr:uid="{4BDB5D90-A554-4D95-BE9F-54C0798656DD}"/>
    <cellStyle name="Comma 6 2 2 2 2 8" xfId="20953" xr:uid="{3AF3AA88-EE14-4A5F-A1E2-0E044515B88D}"/>
    <cellStyle name="Comma 6 2 2 2 3" xfId="1673" xr:uid="{AAD038CB-56CF-44BA-A374-3FBB48B7D72C}"/>
    <cellStyle name="Comma 6 2 2 2 3 2" xfId="5266" xr:uid="{8C4C5CBB-5B6C-41EB-8E3C-63C0098838FE}"/>
    <cellStyle name="Comma 6 2 2 2 3 2 2" xfId="20967" xr:uid="{A9096A45-5C8B-4C6B-9C99-F73703903479}"/>
    <cellStyle name="Comma 6 2 2 2 3 2 2 2" xfId="43204" xr:uid="{A06CE58F-8AB1-4820-9EE4-300B751BFF94}"/>
    <cellStyle name="Comma 6 2 2 2 3 2 3" xfId="20968" xr:uid="{DF7EAC07-3913-499F-9D25-3CD5B3084A21}"/>
    <cellStyle name="Comma 6 2 2 2 3 2 3 2" xfId="43205" xr:uid="{C90FBE04-135D-42D8-8D8B-06DB779DD0E4}"/>
    <cellStyle name="Comma 6 2 2 2 3 2 4" xfId="20969" xr:uid="{C0A123A7-F7D0-4381-902A-9C24F0C705FD}"/>
    <cellStyle name="Comma 6 2 2 2 3 2 4 2" xfId="43206" xr:uid="{65CDCB19-E381-48BD-9ADD-25D9042B7840}"/>
    <cellStyle name="Comma 6 2 2 2 3 2 5" xfId="20970" xr:uid="{ECFE221C-0EB4-4623-ACD5-E9EA52F438F5}"/>
    <cellStyle name="Comma 6 2 2 2 3 2 5 2" xfId="43207" xr:uid="{65D568BF-89B6-48E7-9A2D-EC6311F68388}"/>
    <cellStyle name="Comma 6 2 2 2 3 2 6" xfId="55353" xr:uid="{2CD18709-13EF-4DB3-BBCF-743E2169BDDF}"/>
    <cellStyle name="Comma 6 2 2 2 3 2 7" xfId="43203" xr:uid="{4288A046-54FB-4028-8FA9-4799ECE6AAD2}"/>
    <cellStyle name="Comma 6 2 2 2 3 2 8" xfId="20966" xr:uid="{BC59A37A-76E8-4EF3-B3BF-2045728A2183}"/>
    <cellStyle name="Comma 6 2 2 2 3 3" xfId="2720" xr:uid="{BB62842A-3070-43E5-A70E-019161A54B51}"/>
    <cellStyle name="Comma 6 2 2 2 3 3 2" xfId="20972" xr:uid="{5055E697-1743-458A-B38C-11F79DA3C8A7}"/>
    <cellStyle name="Comma 6 2 2 2 3 3 2 2" xfId="43209" xr:uid="{34AA63E9-8A8B-49F9-8EF5-B055E395BA46}"/>
    <cellStyle name="Comma 6 2 2 2 3 3 3" xfId="20973" xr:uid="{339A9848-CD27-4171-B61E-404090A7AC46}"/>
    <cellStyle name="Comma 6 2 2 2 3 3 3 2" xfId="43210" xr:uid="{F7901F22-F54C-4DAB-99F0-9DF3DBF75919}"/>
    <cellStyle name="Comma 6 2 2 2 3 3 4" xfId="20974" xr:uid="{1EC7AD98-3221-4AAB-9632-8FA78B8BAB7A}"/>
    <cellStyle name="Comma 6 2 2 2 3 3 4 2" xfId="43211" xr:uid="{2466E873-2BEB-4588-9800-35C6F4B714AF}"/>
    <cellStyle name="Comma 6 2 2 2 3 3 5" xfId="52808" xr:uid="{BF7D0F6D-39DB-466D-BF29-242D9F4AB055}"/>
    <cellStyle name="Comma 6 2 2 2 3 3 6" xfId="43208" xr:uid="{704583C7-3A7C-43DD-B5C0-128934EAC8E4}"/>
    <cellStyle name="Comma 6 2 2 2 3 3 7" xfId="20971" xr:uid="{D45A2EF9-8EC8-432B-A5C8-96CD7E1A964F}"/>
    <cellStyle name="Comma 6 2 2 2 3 4" xfId="20975" xr:uid="{DA75489B-3456-4FDE-9C7F-C33D3E28E782}"/>
    <cellStyle name="Comma 6 2 2 2 3 4 2" xfId="43212" xr:uid="{F9D03C77-7372-4306-A95E-9083B56CD111}"/>
    <cellStyle name="Comma 6 2 2 2 3 5" xfId="20976" xr:uid="{0CBD20FC-808E-4395-913A-F47DF59E1EE6}"/>
    <cellStyle name="Comma 6 2 2 2 3 5 2" xfId="43213" xr:uid="{67CF6A04-EA56-430D-8C50-87FC424BA5F9}"/>
    <cellStyle name="Comma 6 2 2 2 3 6" xfId="51765" xr:uid="{F4C5B51F-9F50-4C5F-9DB4-14206104512F}"/>
    <cellStyle name="Comma 6 2 2 2 3 7" xfId="43202" xr:uid="{33969B1F-7BB8-445A-B114-FEB6470A80A9}"/>
    <cellStyle name="Comma 6 2 2 2 3 8" xfId="20965" xr:uid="{C5AA10F0-E933-4CCB-87B4-3501EC7E70D0}"/>
    <cellStyle name="Comma 6 2 2 2 4" xfId="3712" xr:uid="{1D8D844C-1772-46AD-9F49-72E613D2C530}"/>
    <cellStyle name="Comma 6 2 2 2 4 2" xfId="5634" xr:uid="{E2842004-8D29-4767-8AD6-2119D58218C8}"/>
    <cellStyle name="Comma 6 2 2 2 4 2 2" xfId="20979" xr:uid="{59BF49C6-D246-4AA6-AF6B-72A83702CECC}"/>
    <cellStyle name="Comma 6 2 2 2 4 2 2 2" xfId="43216" xr:uid="{6A89AF9B-287D-4C08-AC5D-60937E280C2F}"/>
    <cellStyle name="Comma 6 2 2 2 4 2 3" xfId="20980" xr:uid="{F9FE14E3-73AD-4389-814D-21269259AC3B}"/>
    <cellStyle name="Comma 6 2 2 2 4 2 3 2" xfId="43217" xr:uid="{97EB1C40-A05D-4FFB-B074-D375E4B12AF7}"/>
    <cellStyle name="Comma 6 2 2 2 4 2 4" xfId="20981" xr:uid="{04E8C2E0-B78A-4DB3-AE42-5DD1930D0EAD}"/>
    <cellStyle name="Comma 6 2 2 2 4 2 4 2" xfId="43218" xr:uid="{4FD39426-752A-421B-80E2-7739ADBDD922}"/>
    <cellStyle name="Comma 6 2 2 2 4 2 5" xfId="20982" xr:uid="{C3274958-5C97-4414-9BF1-DD80832C827A}"/>
    <cellStyle name="Comma 6 2 2 2 4 2 5 2" xfId="43219" xr:uid="{939A2053-4DCF-4FB7-9648-5AAF941568E6}"/>
    <cellStyle name="Comma 6 2 2 2 4 2 6" xfId="55721" xr:uid="{14ABE043-6799-4AC2-952F-2600E45499EE}"/>
    <cellStyle name="Comma 6 2 2 2 4 2 7" xfId="43215" xr:uid="{30A796B6-2DDD-443F-89CC-C8011F8BD782}"/>
    <cellStyle name="Comma 6 2 2 2 4 2 8" xfId="20978" xr:uid="{B73DF93C-1569-4ED9-B8D1-ED7D4F723722}"/>
    <cellStyle name="Comma 6 2 2 2 4 3" xfId="20983" xr:uid="{E4124F8F-2344-423A-A73E-25E665A3A2AF}"/>
    <cellStyle name="Comma 6 2 2 2 4 3 2" xfId="43220" xr:uid="{A7F56942-7ED0-4442-913F-A32949F618BE}"/>
    <cellStyle name="Comma 6 2 2 2 4 4" xfId="20984" xr:uid="{6CDE3A4C-033E-496F-BEA9-96BEAED27C08}"/>
    <cellStyle name="Comma 6 2 2 2 4 4 2" xfId="43221" xr:uid="{4537A9E3-3BE7-4983-9975-C6D836C72A61}"/>
    <cellStyle name="Comma 6 2 2 2 4 5" xfId="20985" xr:uid="{F42B4420-6715-4C17-8D10-B04D4453BE68}"/>
    <cellStyle name="Comma 6 2 2 2 4 5 2" xfId="43222" xr:uid="{C406D1A6-9449-42FE-B4F0-6B5CB2F15A51}"/>
    <cellStyle name="Comma 6 2 2 2 4 6" xfId="20986" xr:uid="{C359C162-499F-46C1-BA79-8018086E6211}"/>
    <cellStyle name="Comma 6 2 2 2 4 6 2" xfId="43223" xr:uid="{8B2649C8-01D8-4140-B668-358E14814069}"/>
    <cellStyle name="Comma 6 2 2 2 4 7" xfId="53799" xr:uid="{225D608E-1440-40A6-B6F9-874A5BD9D676}"/>
    <cellStyle name="Comma 6 2 2 2 4 8" xfId="43214" xr:uid="{DE7D8A44-A8F7-4796-9090-9707DAFD4802}"/>
    <cellStyle name="Comma 6 2 2 2 4 9" xfId="20977" xr:uid="{CC1EFC25-F37F-441F-8AF1-CE3FECBBFBA5}"/>
    <cellStyle name="Comma 6 2 2 2 5" xfId="4385" xr:uid="{4FDE60EF-D2DD-48A8-8CDF-FE10E93FCC66}"/>
    <cellStyle name="Comma 6 2 2 2 5 2" xfId="20988" xr:uid="{919C26EF-629B-4EF1-87C0-7462FDE63D5F}"/>
    <cellStyle name="Comma 6 2 2 2 5 2 2" xfId="43225" xr:uid="{3CC02B05-229F-47DA-A195-9CED0C1D4516}"/>
    <cellStyle name="Comma 6 2 2 2 5 3" xfId="20989" xr:uid="{91F407A2-30D1-487A-B3DD-7356EAE9D0C6}"/>
    <cellStyle name="Comma 6 2 2 2 5 3 2" xfId="43226" xr:uid="{0516512E-21CD-4B2F-8518-E2DE97875A5B}"/>
    <cellStyle name="Comma 6 2 2 2 5 4" xfId="20990" xr:uid="{6F9CFC07-4B2C-4DE8-9D18-239F5B21AE4F}"/>
    <cellStyle name="Comma 6 2 2 2 5 4 2" xfId="43227" xr:uid="{014669C0-833F-4681-B2CC-898C0849A763}"/>
    <cellStyle name="Comma 6 2 2 2 5 5" xfId="20991" xr:uid="{F3406EB1-7A5B-49C8-BCC4-1BAA8374E6E5}"/>
    <cellStyle name="Comma 6 2 2 2 5 5 2" xfId="43228" xr:uid="{EA0EEF45-688A-49D2-9BD2-C25CAEAA398B}"/>
    <cellStyle name="Comma 6 2 2 2 5 6" xfId="54472" xr:uid="{3E72A599-9011-4F57-86D8-FF31B8BBB79C}"/>
    <cellStyle name="Comma 6 2 2 2 5 7" xfId="43224" xr:uid="{413468A4-8C4E-49A4-9B67-F5958435C560}"/>
    <cellStyle name="Comma 6 2 2 2 5 8" xfId="20987" xr:uid="{44B98435-D46B-4CF9-B6B1-74A0B4E3A22D}"/>
    <cellStyle name="Comma 6 2 2 2 6" xfId="2199" xr:uid="{108F974F-CECD-4C38-A0EE-05AF54853681}"/>
    <cellStyle name="Comma 6 2 2 2 6 2" xfId="20993" xr:uid="{5F184ABD-CEDF-4D1E-BFA8-02F4178924FE}"/>
    <cellStyle name="Comma 6 2 2 2 6 2 2" xfId="43230" xr:uid="{DED55D5E-C7B6-4C4C-9EB8-F244A00CF521}"/>
    <cellStyle name="Comma 6 2 2 2 6 3" xfId="20994" xr:uid="{E7115BAA-0C04-4080-A32A-142976DFC7C5}"/>
    <cellStyle name="Comma 6 2 2 2 6 3 2" xfId="43231" xr:uid="{B1FBB8FB-86E8-4660-B6F4-075195A7BC48}"/>
    <cellStyle name="Comma 6 2 2 2 6 4" xfId="20995" xr:uid="{680EF4C5-E5F9-4FAB-9B01-58620AC0087B}"/>
    <cellStyle name="Comma 6 2 2 2 6 4 2" xfId="43232" xr:uid="{586A41B2-BB82-4488-87E6-25B4CDECF67A}"/>
    <cellStyle name="Comma 6 2 2 2 6 5" xfId="52288" xr:uid="{F71FE578-06B4-4644-9AA9-D88C78EF152D}"/>
    <cellStyle name="Comma 6 2 2 2 6 6" xfId="43229" xr:uid="{C677FE93-6403-4509-AA45-CBD5A94C9BC8}"/>
    <cellStyle name="Comma 6 2 2 2 6 7" xfId="20992" xr:uid="{13262090-7810-42BC-BE37-BEAD63FD6E89}"/>
    <cellStyle name="Comma 6 2 2 2 7" xfId="20996" xr:uid="{B1E73F97-DEC2-4C62-877A-F59842BAB9A2}"/>
    <cellStyle name="Comma 6 2 2 2 7 2" xfId="43233" xr:uid="{1C420BE6-BBC1-44E7-8886-3BC73105982D}"/>
    <cellStyle name="Comma 6 2 2 2 8" xfId="20997" xr:uid="{A9EB2B21-0CF3-4D1E-AA5D-4D017A170F71}"/>
    <cellStyle name="Comma 6 2 2 2 8 2" xfId="43234" xr:uid="{3A04D7E5-FD54-43A1-A32C-3C0EABBDC6DB}"/>
    <cellStyle name="Comma 6 2 2 2 9" xfId="50768" xr:uid="{B667D2F6-0428-4409-B7E0-607D2DC53F1A}"/>
    <cellStyle name="Comma 6 2 2 3" xfId="931" xr:uid="{B6CD10A1-BC92-4C44-AE63-6BA098549474}"/>
    <cellStyle name="Comma 6 2 2 3 2" xfId="4634" xr:uid="{5B952C77-0DED-4D9C-9326-04CB6DFA8916}"/>
    <cellStyle name="Comma 6 2 2 3 2 2" xfId="21000" xr:uid="{A9A59824-7E2A-4937-AF13-2A439C7B6893}"/>
    <cellStyle name="Comma 6 2 2 3 2 2 2" xfId="43237" xr:uid="{0C0945A9-D26D-434A-99EC-A4BB63F27BFC}"/>
    <cellStyle name="Comma 6 2 2 3 2 3" xfId="21001" xr:uid="{36B44946-A9F4-4696-8CA7-F9D49479D64D}"/>
    <cellStyle name="Comma 6 2 2 3 2 3 2" xfId="43238" xr:uid="{7E903836-D0F3-44EB-BA08-F48C4B10556E}"/>
    <cellStyle name="Comma 6 2 2 3 2 4" xfId="21002" xr:uid="{0C58358C-15AD-4BD9-B2A5-FF68C04185E9}"/>
    <cellStyle name="Comma 6 2 2 3 2 4 2" xfId="43239" xr:uid="{90705989-2F5F-4715-AEEF-229DBFC72575}"/>
    <cellStyle name="Comma 6 2 2 3 2 5" xfId="21003" xr:uid="{983D2CA2-14C2-4FC0-988C-F7AA115028C6}"/>
    <cellStyle name="Comma 6 2 2 3 2 5 2" xfId="43240" xr:uid="{CBD5841A-D3EC-447C-A6CB-C5D567BBB229}"/>
    <cellStyle name="Comma 6 2 2 3 2 6" xfId="54721" xr:uid="{5191B123-1B31-4FD8-A125-E23B54314F79}"/>
    <cellStyle name="Comma 6 2 2 3 2 7" xfId="43236" xr:uid="{B138B80F-3E3F-4171-9B97-23B6D2048E87}"/>
    <cellStyle name="Comma 6 2 2 3 2 8" xfId="20999" xr:uid="{38E34D69-0293-4AE1-B85C-BE3DB82B3921}"/>
    <cellStyle name="Comma 6 2 2 3 3" xfId="2969" xr:uid="{3A9FC0E3-C3DD-4832-B78A-83A3BA7E5313}"/>
    <cellStyle name="Comma 6 2 2 3 3 2" xfId="21005" xr:uid="{BE99EDE5-5C80-453B-BC71-C068C1A672C1}"/>
    <cellStyle name="Comma 6 2 2 3 3 2 2" xfId="43242" xr:uid="{80A342EF-1CDF-4802-87FC-BF134E67BC66}"/>
    <cellStyle name="Comma 6 2 2 3 3 3" xfId="21006" xr:uid="{00F1C21F-1F58-42DB-9D14-4A24923EFA3E}"/>
    <cellStyle name="Comma 6 2 2 3 3 3 2" xfId="43243" xr:uid="{9F88E9DC-808A-4033-AEEA-684E5F7D7A8F}"/>
    <cellStyle name="Comma 6 2 2 3 3 4" xfId="21007" xr:uid="{B2671526-8AA0-498D-9CB6-9FF7D102FBB5}"/>
    <cellStyle name="Comma 6 2 2 3 3 4 2" xfId="43244" xr:uid="{ADA264D1-E4D8-49F3-85D4-CA3B3F5296F5}"/>
    <cellStyle name="Comma 6 2 2 3 3 5" xfId="53056" xr:uid="{FF08201B-47B2-4023-9131-EC0C1F81B5AA}"/>
    <cellStyle name="Comma 6 2 2 3 3 6" xfId="43241" xr:uid="{71FAE38A-906B-4A86-8301-256926EBBED9}"/>
    <cellStyle name="Comma 6 2 2 3 3 7" xfId="21004" xr:uid="{B991EC1C-2203-426C-A7D2-15D08443D501}"/>
    <cellStyle name="Comma 6 2 2 3 4" xfId="21008" xr:uid="{CDA1A56E-95A4-4694-AD40-74E89B851F5C}"/>
    <cellStyle name="Comma 6 2 2 3 4 2" xfId="43245" xr:uid="{3A2EE010-EB0D-4D1F-B149-321EFBC39EC7}"/>
    <cellStyle name="Comma 6 2 2 3 5" xfId="21009" xr:uid="{0AB9783A-1D5B-4B0B-B88B-D9CE365DC1D2}"/>
    <cellStyle name="Comma 6 2 2 3 5 2" xfId="43246" xr:uid="{37B4F04B-8A9A-4C0D-A7D2-251E8D7467DA}"/>
    <cellStyle name="Comma 6 2 2 3 6" xfId="51023" xr:uid="{77D5BBBB-AC34-4B60-8036-DE78EBD89A68}"/>
    <cellStyle name="Comma 6 2 2 3 7" xfId="43235" xr:uid="{D90C3575-7883-472F-8ABD-3AB9D8C1B708}"/>
    <cellStyle name="Comma 6 2 2 3 8" xfId="20998" xr:uid="{48231822-7DF4-485D-8591-59D25A7F8760}"/>
    <cellStyle name="Comma 6 2 2 4" xfId="1426" xr:uid="{E9E0F2A0-5D21-40C5-9DAF-7779D0200148}"/>
    <cellStyle name="Comma 6 2 2 4 2" xfId="5082" xr:uid="{DC9DFBD0-9790-48D1-9A47-6AB70A586633}"/>
    <cellStyle name="Comma 6 2 2 4 2 2" xfId="21012" xr:uid="{1F6E81DF-D627-4759-A416-F03B72434FAC}"/>
    <cellStyle name="Comma 6 2 2 4 2 2 2" xfId="43249" xr:uid="{E8BE4573-42B2-4A26-AB58-6757BE61B6A8}"/>
    <cellStyle name="Comma 6 2 2 4 2 3" xfId="21013" xr:uid="{F345002A-AE63-4B1A-96DC-D07D16A94448}"/>
    <cellStyle name="Comma 6 2 2 4 2 3 2" xfId="43250" xr:uid="{2916F58A-8DCE-4053-BAC7-256E7B6BD388}"/>
    <cellStyle name="Comma 6 2 2 4 2 4" xfId="21014" xr:uid="{0284F1D6-1E2C-4679-9C02-6274377FC591}"/>
    <cellStyle name="Comma 6 2 2 4 2 4 2" xfId="43251" xr:uid="{B40E700B-EBF5-4800-AEF7-70EBB92AFFE0}"/>
    <cellStyle name="Comma 6 2 2 4 2 5" xfId="21015" xr:uid="{08B5B6CD-D78F-4A55-844E-623C6E513FCA}"/>
    <cellStyle name="Comma 6 2 2 4 2 5 2" xfId="43252" xr:uid="{D3539D8F-82AF-4473-A744-14D832D6A0D4}"/>
    <cellStyle name="Comma 6 2 2 4 2 6" xfId="55169" xr:uid="{F985F3D3-2C4F-459E-8CEA-5E11401052CD}"/>
    <cellStyle name="Comma 6 2 2 4 2 7" xfId="43248" xr:uid="{80B09E01-FD1F-4418-9199-E543ACD3DD48}"/>
    <cellStyle name="Comma 6 2 2 4 2 8" xfId="21011" xr:uid="{56F3451C-0B64-4C1E-B42D-B2CEEDD78DF5}"/>
    <cellStyle name="Comma 6 2 2 4 3" xfId="2472" xr:uid="{1E2E77E4-32F2-46E6-B600-41CB34B58050}"/>
    <cellStyle name="Comma 6 2 2 4 3 2" xfId="21017" xr:uid="{EEA30F33-9D2B-46F0-BE4B-B632DE94E4EF}"/>
    <cellStyle name="Comma 6 2 2 4 3 2 2" xfId="43254" xr:uid="{52DE558E-65DA-4641-8EB7-D0600B3AF79B}"/>
    <cellStyle name="Comma 6 2 2 4 3 3" xfId="21018" xr:uid="{49968C0D-D51C-4580-B790-5060FFA91869}"/>
    <cellStyle name="Comma 6 2 2 4 3 3 2" xfId="43255" xr:uid="{851018D9-7F4F-45F9-AADA-6457CC9A5D71}"/>
    <cellStyle name="Comma 6 2 2 4 3 4" xfId="21019" xr:uid="{DEB36BC9-0AEA-4CA4-BC74-1BF1396C0602}"/>
    <cellStyle name="Comma 6 2 2 4 3 4 2" xfId="43256" xr:uid="{CAA95FE8-FFE6-47FE-BA93-4DD9BD45BF52}"/>
    <cellStyle name="Comma 6 2 2 4 3 5" xfId="52560" xr:uid="{5B8CA4F9-BA0E-4A45-81B8-ED012DBCD1B1}"/>
    <cellStyle name="Comma 6 2 2 4 3 6" xfId="43253" xr:uid="{BC809D00-3CD3-4C3B-B42E-E57C5985DFB6}"/>
    <cellStyle name="Comma 6 2 2 4 3 7" xfId="21016" xr:uid="{BA56FF4F-3BB5-4486-8593-FA11C27AE2B7}"/>
    <cellStyle name="Comma 6 2 2 4 4" xfId="21020" xr:uid="{CF9852B6-CE63-4B20-9174-0009C6991B13}"/>
    <cellStyle name="Comma 6 2 2 4 4 2" xfId="43257" xr:uid="{F6342620-4D89-42D1-9C0D-07CAEF5D073A}"/>
    <cellStyle name="Comma 6 2 2 4 5" xfId="21021" xr:uid="{84E97FC3-CD9C-4ABD-A33C-2209DD1A9FB4}"/>
    <cellStyle name="Comma 6 2 2 4 5 2" xfId="43258" xr:uid="{BD447B21-CB7F-4551-BA82-3DE72700D05F}"/>
    <cellStyle name="Comma 6 2 2 4 6" xfId="51518" xr:uid="{AC62079E-1378-4651-A5BC-780DB4A07C83}"/>
    <cellStyle name="Comma 6 2 2 4 7" xfId="43247" xr:uid="{6DD764E5-C584-46ED-9F74-4F5FC65990A6}"/>
    <cellStyle name="Comma 6 2 2 4 8" xfId="21010" xr:uid="{6F36317E-CA8A-4CDD-97F7-5A6FDA114004}"/>
    <cellStyle name="Comma 6 2 2 5" xfId="3463" xr:uid="{08799425-2073-4F1F-8861-A3036F70959D}"/>
    <cellStyle name="Comma 6 2 2 5 2" xfId="5450" xr:uid="{CF127AE9-CA9B-4E5C-B681-C93506D6AEA9}"/>
    <cellStyle name="Comma 6 2 2 5 2 2" xfId="21024" xr:uid="{E717E6D9-1B40-4929-A5E7-B9C3D91B12EF}"/>
    <cellStyle name="Comma 6 2 2 5 2 2 2" xfId="43261" xr:uid="{69D67A34-F113-4CA9-8FC8-14228D6E737E}"/>
    <cellStyle name="Comma 6 2 2 5 2 3" xfId="21025" xr:uid="{93567EEB-4C64-4B01-A7C9-C734D166BE68}"/>
    <cellStyle name="Comma 6 2 2 5 2 3 2" xfId="43262" xr:uid="{CE8A93C1-E2FB-4C42-A9D9-E364F25522BF}"/>
    <cellStyle name="Comma 6 2 2 5 2 4" xfId="21026" xr:uid="{3BE0901C-95B7-411E-B207-ED1B8AAA5577}"/>
    <cellStyle name="Comma 6 2 2 5 2 4 2" xfId="43263" xr:uid="{1B39D47C-7B96-4DD3-A0EB-AACBA10FF824}"/>
    <cellStyle name="Comma 6 2 2 5 2 5" xfId="21027" xr:uid="{64AB4484-077E-4037-9638-3E4C368D4578}"/>
    <cellStyle name="Comma 6 2 2 5 2 5 2" xfId="43264" xr:uid="{85E3309A-FA7B-4FD9-ABE0-E08F0BFF5C02}"/>
    <cellStyle name="Comma 6 2 2 5 2 6" xfId="55537" xr:uid="{BE20EDDD-2478-49A2-92BB-5AE3F23D821B}"/>
    <cellStyle name="Comma 6 2 2 5 2 7" xfId="43260" xr:uid="{1B670926-E3E2-4ADC-9B62-BD33F0015C45}"/>
    <cellStyle name="Comma 6 2 2 5 2 8" xfId="21023" xr:uid="{A34D1E38-74B1-4C52-98DB-D731ADB86756}"/>
    <cellStyle name="Comma 6 2 2 5 3" xfId="21028" xr:uid="{24642CC8-0EFD-42D9-94C5-FFCE71A0516F}"/>
    <cellStyle name="Comma 6 2 2 5 3 2" xfId="43265" xr:uid="{F4E009A0-7704-40F2-8271-8B493F6A6D1F}"/>
    <cellStyle name="Comma 6 2 2 5 4" xfId="21029" xr:uid="{02335FBD-B171-44AC-B452-3FB1867C84E7}"/>
    <cellStyle name="Comma 6 2 2 5 4 2" xfId="43266" xr:uid="{8D04C1B6-3B6D-458C-A8EE-BBC9B416E8FA}"/>
    <cellStyle name="Comma 6 2 2 5 5" xfId="21030" xr:uid="{519603D0-C0A8-4B61-B55D-0C0B1BDE446A}"/>
    <cellStyle name="Comma 6 2 2 5 5 2" xfId="43267" xr:uid="{6B009355-91A4-4978-A94C-4ED30E55A38C}"/>
    <cellStyle name="Comma 6 2 2 5 6" xfId="21031" xr:uid="{12F4C2CA-7358-4F08-85BC-4EF923EB5827}"/>
    <cellStyle name="Comma 6 2 2 5 6 2" xfId="43268" xr:uid="{393181A5-176A-4B0C-9B53-566BEAAD0374}"/>
    <cellStyle name="Comma 6 2 2 5 7" xfId="53550" xr:uid="{63B5C095-1A05-4C74-8022-831F0F1BDD86}"/>
    <cellStyle name="Comma 6 2 2 5 8" xfId="43259" xr:uid="{364BAA2E-26E8-4D78-8AB7-3304345A558D}"/>
    <cellStyle name="Comma 6 2 2 5 9" xfId="21022" xr:uid="{78ED471C-10F0-4848-B117-BA61BEC7FB61}"/>
    <cellStyle name="Comma 6 2 2 6" xfId="4126" xr:uid="{2806BDD7-E1FC-4867-BA65-764B21D76BF5}"/>
    <cellStyle name="Comma 6 2 2 6 2" xfId="21033" xr:uid="{99AB580A-6CF2-429C-A4C7-161D54A3476F}"/>
    <cellStyle name="Comma 6 2 2 6 2 2" xfId="43270" xr:uid="{C95410C5-6D91-49CC-9899-099D3B0C9B6D}"/>
    <cellStyle name="Comma 6 2 2 6 3" xfId="21034" xr:uid="{BB566563-7549-4928-9BD8-73A7525B53EE}"/>
    <cellStyle name="Comma 6 2 2 6 3 2" xfId="43271" xr:uid="{B0155424-3D10-438F-A990-DFFA7A884B99}"/>
    <cellStyle name="Comma 6 2 2 6 4" xfId="21035" xr:uid="{07B0918E-176D-423E-95BA-F76F9F3332A4}"/>
    <cellStyle name="Comma 6 2 2 6 4 2" xfId="43272" xr:uid="{933B7B9C-46BD-4CE1-9634-0E078090335A}"/>
    <cellStyle name="Comma 6 2 2 6 5" xfId="21036" xr:uid="{EDB28186-4018-4230-B70B-DD8FCDD0185D}"/>
    <cellStyle name="Comma 6 2 2 6 5 2" xfId="43273" xr:uid="{3439C3B6-D18B-4C33-9777-687DD980FB2A}"/>
    <cellStyle name="Comma 6 2 2 6 6" xfId="54213" xr:uid="{36B33C46-1605-434D-99AB-C8E1B0DE4682}"/>
    <cellStyle name="Comma 6 2 2 6 7" xfId="43269" xr:uid="{3F39CDA9-FE4A-4503-A29F-58D6E6FE9B3E}"/>
    <cellStyle name="Comma 6 2 2 6 8" xfId="21032" xr:uid="{F73F3F8C-ABF8-4B4F-BAAE-CA20B9D36967}"/>
    <cellStyle name="Comma 6 2 2 7" xfId="1952" xr:uid="{630E512A-607D-41F8-BCC4-8231AFB0BCF9}"/>
    <cellStyle name="Comma 6 2 2 7 2" xfId="21038" xr:uid="{B14ED7DF-61F8-4278-A42E-4020336F65C9}"/>
    <cellStyle name="Comma 6 2 2 7 2 2" xfId="43275" xr:uid="{B6736208-E15C-48EE-9138-CC36F151DA41}"/>
    <cellStyle name="Comma 6 2 2 7 3" xfId="21039" xr:uid="{230248F3-25B9-4253-8BC9-859691E2CBC8}"/>
    <cellStyle name="Comma 6 2 2 7 3 2" xfId="43276" xr:uid="{6591AF41-FBE2-4919-8B45-63CE25B23326}"/>
    <cellStyle name="Comma 6 2 2 7 4" xfId="21040" xr:uid="{1180675D-D0DF-4752-B635-CC8B228E1EA7}"/>
    <cellStyle name="Comma 6 2 2 7 4 2" xfId="43277" xr:uid="{F84D4A16-91F3-4E0E-A2D8-D89D60CE9D40}"/>
    <cellStyle name="Comma 6 2 2 7 5" xfId="52041" xr:uid="{EA0C5B3C-FBD8-4ABD-855E-5007F05A5BB1}"/>
    <cellStyle name="Comma 6 2 2 7 6" xfId="43274" xr:uid="{0581BEDD-266B-4988-9B4C-3C5FA6174074}"/>
    <cellStyle name="Comma 6 2 2 7 7" xfId="21037" xr:uid="{CA0CCB70-F6FF-4E0D-9E11-3A97F2191CCA}"/>
    <cellStyle name="Comma 6 2 2 8" xfId="21041" xr:uid="{0205DE7E-0D31-4ED0-BF95-A62CF2B520D8}"/>
    <cellStyle name="Comma 6 2 2 8 2" xfId="43278" xr:uid="{F941E3F4-A4F9-4B64-9FF3-A32C5D63015A}"/>
    <cellStyle name="Comma 6 2 2 9" xfId="21042" xr:uid="{3F3FFD19-6D2A-49DC-9679-98DD25D97BC0}"/>
    <cellStyle name="Comma 6 2 2 9 2" xfId="43279" xr:uid="{E2EE3556-5124-4E4F-AD35-92F8549EEBC7}"/>
    <cellStyle name="Comma 6 2 3" xfId="551" xr:uid="{C809AAF3-D7A2-463C-B957-12B97EB8A3DC}"/>
    <cellStyle name="Comma 6 2 3 10" xfId="43280" xr:uid="{54185080-9DCA-48F3-8453-0B563385C2AD}"/>
    <cellStyle name="Comma 6 2 3 11" xfId="21043" xr:uid="{F59ABA1E-1360-4E1D-8D70-73E0BAF56702}"/>
    <cellStyle name="Comma 6 2 3 2" xfId="1056" xr:uid="{39177DDF-46E2-45E4-BC2F-5B42573A1CE2}"/>
    <cellStyle name="Comma 6 2 3 2 2" xfId="4759" xr:uid="{AD7C56D3-881E-46FA-BE26-B1995C6C4D53}"/>
    <cellStyle name="Comma 6 2 3 2 2 2" xfId="21046" xr:uid="{1C00DC8E-F7EE-4EC3-8C52-2CD429BEAAD5}"/>
    <cellStyle name="Comma 6 2 3 2 2 2 2" xfId="43283" xr:uid="{3FE5E0B9-F935-41A2-9B27-AE72F1CE1D60}"/>
    <cellStyle name="Comma 6 2 3 2 2 3" xfId="21047" xr:uid="{E2E54DC3-6A3D-4D59-A528-8949FEEDD249}"/>
    <cellStyle name="Comma 6 2 3 2 2 3 2" xfId="43284" xr:uid="{6AFAB063-E006-4CB6-9ABA-5AB8845FD1E5}"/>
    <cellStyle name="Comma 6 2 3 2 2 4" xfId="21048" xr:uid="{AADEEB45-4396-48E9-B505-EE131E0F4F46}"/>
    <cellStyle name="Comma 6 2 3 2 2 4 2" xfId="43285" xr:uid="{CCF00D91-C259-41D7-803A-912BB6E4D4CD}"/>
    <cellStyle name="Comma 6 2 3 2 2 5" xfId="21049" xr:uid="{B1AF33F2-BABB-40B8-AD9E-53C359A680B9}"/>
    <cellStyle name="Comma 6 2 3 2 2 5 2" xfId="43286" xr:uid="{91E2146D-C04C-4DB0-99A1-E5F6F940C3C2}"/>
    <cellStyle name="Comma 6 2 3 2 2 6" xfId="54846" xr:uid="{09CF8778-792F-479E-BDAD-FF60858C8378}"/>
    <cellStyle name="Comma 6 2 3 2 2 7" xfId="43282" xr:uid="{B49CA944-F0F3-48CF-BFFD-60F3EF8B0370}"/>
    <cellStyle name="Comma 6 2 3 2 2 8" xfId="21045" xr:uid="{E8F08F87-B0D7-40DD-B9F7-ED9FE0E922F4}"/>
    <cellStyle name="Comma 6 2 3 2 3" xfId="3094" xr:uid="{1CEDBCAD-B33B-4A72-9379-9AF05E7B28C9}"/>
    <cellStyle name="Comma 6 2 3 2 3 2" xfId="21051" xr:uid="{0154B7B5-8FA3-44EC-91AA-472519929E06}"/>
    <cellStyle name="Comma 6 2 3 2 3 2 2" xfId="43288" xr:uid="{8A0E9061-897B-40B0-AA32-D47712C350FC}"/>
    <cellStyle name="Comma 6 2 3 2 3 3" xfId="21052" xr:uid="{AA25B1DF-6685-4047-A53C-C57A5BC1847D}"/>
    <cellStyle name="Comma 6 2 3 2 3 3 2" xfId="43289" xr:uid="{DF075F6B-99CC-4368-AF72-921ECE8DB197}"/>
    <cellStyle name="Comma 6 2 3 2 3 4" xfId="21053" xr:uid="{40D4C459-7DC1-48FE-9FB1-100CFC5083A7}"/>
    <cellStyle name="Comma 6 2 3 2 3 4 2" xfId="43290" xr:uid="{8ADECA9D-E221-43D0-A893-E66BE904DCE2}"/>
    <cellStyle name="Comma 6 2 3 2 3 5" xfId="53181" xr:uid="{2144FF72-C7BD-4026-B285-8A242D11B69D}"/>
    <cellStyle name="Comma 6 2 3 2 3 6" xfId="43287" xr:uid="{5A87AA66-10B0-4DD3-9213-DD4EBE4449FF}"/>
    <cellStyle name="Comma 6 2 3 2 3 7" xfId="21050" xr:uid="{AE3A8229-55CA-4950-96BD-2A9CF7F175B0}"/>
    <cellStyle name="Comma 6 2 3 2 4" xfId="21054" xr:uid="{562E375C-45AD-4321-A21C-ABD8DBE42E42}"/>
    <cellStyle name="Comma 6 2 3 2 4 2" xfId="43291" xr:uid="{90AA4C25-88A2-447E-A731-76FB4BC0ED59}"/>
    <cellStyle name="Comma 6 2 3 2 5" xfId="21055" xr:uid="{D85242AD-0195-4567-99D0-DF1F4F3BBE20}"/>
    <cellStyle name="Comma 6 2 3 2 5 2" xfId="43292" xr:uid="{88352015-2CB5-4A6B-96CD-09A510D2CD5D}"/>
    <cellStyle name="Comma 6 2 3 2 6" xfId="51148" xr:uid="{F0C9AA5F-E4A9-4805-BAD9-94684B8F5656}"/>
    <cellStyle name="Comma 6 2 3 2 7" xfId="43281" xr:uid="{5FD63B1F-3546-4763-BF7F-0A1C1073ECB7}"/>
    <cellStyle name="Comma 6 2 3 2 8" xfId="21044" xr:uid="{FEDE1FBA-22B8-49F2-BADE-CDA7B8AF431C}"/>
    <cellStyle name="Comma 6 2 3 3" xfId="1550" xr:uid="{BC2CF95A-551D-4EBC-AFBB-52DFFF47F2CD}"/>
    <cellStyle name="Comma 6 2 3 3 2" xfId="5174" xr:uid="{5BCE67C5-9AD2-4B01-A869-6B3F811963D4}"/>
    <cellStyle name="Comma 6 2 3 3 2 2" xfId="21058" xr:uid="{D9703E1B-0090-41D4-9AF7-02C27F3D9771}"/>
    <cellStyle name="Comma 6 2 3 3 2 2 2" xfId="43295" xr:uid="{4DF9A6FE-7A96-4C46-87A4-4160FB2D8450}"/>
    <cellStyle name="Comma 6 2 3 3 2 3" xfId="21059" xr:uid="{7B32C8A8-ED09-42FA-B94C-0C3F6B94E7E8}"/>
    <cellStyle name="Comma 6 2 3 3 2 3 2" xfId="43296" xr:uid="{8EEF340F-AA76-4DEF-9F7F-1DF1930C9F6A}"/>
    <cellStyle name="Comma 6 2 3 3 2 4" xfId="21060" xr:uid="{E0A510DA-5307-45A7-A6BA-678431174878}"/>
    <cellStyle name="Comma 6 2 3 3 2 4 2" xfId="43297" xr:uid="{2BFE8D32-BA3E-4763-9B89-6F57EC594CF9}"/>
    <cellStyle name="Comma 6 2 3 3 2 5" xfId="21061" xr:uid="{81655A16-46EC-4EC9-86F0-0153E7350981}"/>
    <cellStyle name="Comma 6 2 3 3 2 5 2" xfId="43298" xr:uid="{21D61CA9-3875-4865-90D1-B58042D00E50}"/>
    <cellStyle name="Comma 6 2 3 3 2 6" xfId="55261" xr:uid="{0945C0A7-3EBB-412C-BFCE-5143D5BA946D}"/>
    <cellStyle name="Comma 6 2 3 3 2 7" xfId="43294" xr:uid="{10CBCBCE-A844-47D1-83CF-501D43CA3F8B}"/>
    <cellStyle name="Comma 6 2 3 3 2 8" xfId="21057" xr:uid="{D3C2C59D-0CE4-43CF-B489-77C41D3A8608}"/>
    <cellStyle name="Comma 6 2 3 3 3" xfId="2597" xr:uid="{2CC48E6B-B799-4B50-A535-A7302717E4BC}"/>
    <cellStyle name="Comma 6 2 3 3 3 2" xfId="21063" xr:uid="{119574C7-D062-4A74-AF2B-F58196616899}"/>
    <cellStyle name="Comma 6 2 3 3 3 2 2" xfId="43300" xr:uid="{EAC41950-6103-4F79-A0C4-EF3C593AC93A}"/>
    <cellStyle name="Comma 6 2 3 3 3 3" xfId="21064" xr:uid="{993DE832-1EA3-44F7-A207-6AA555E09D99}"/>
    <cellStyle name="Comma 6 2 3 3 3 3 2" xfId="43301" xr:uid="{3B58F881-DE84-4F30-8E4F-AE97D6019E75}"/>
    <cellStyle name="Comma 6 2 3 3 3 4" xfId="21065" xr:uid="{FE4C38E9-DAC4-4A5F-8FDB-20CA2BA1E58A}"/>
    <cellStyle name="Comma 6 2 3 3 3 4 2" xfId="43302" xr:uid="{63B6E4B2-C297-4197-B596-478B61EC03C9}"/>
    <cellStyle name="Comma 6 2 3 3 3 5" xfId="52685" xr:uid="{574D5D4B-2B2D-403E-AA18-EAD4DE2EC043}"/>
    <cellStyle name="Comma 6 2 3 3 3 6" xfId="43299" xr:uid="{42D90465-EAF4-4DCA-BF77-9049C2AEC32F}"/>
    <cellStyle name="Comma 6 2 3 3 3 7" xfId="21062" xr:uid="{AB5C0A95-2DEC-4069-A826-C76EDF18B6DE}"/>
    <cellStyle name="Comma 6 2 3 3 4" xfId="21066" xr:uid="{392331D2-1913-4C51-8889-991F2FF5284F}"/>
    <cellStyle name="Comma 6 2 3 3 4 2" xfId="43303" xr:uid="{4C7F05F3-F7C6-46C4-8B48-19DC2C39B9FC}"/>
    <cellStyle name="Comma 6 2 3 3 5" xfId="21067" xr:uid="{B7E9186E-F90E-49E4-8080-FF996F0337CA}"/>
    <cellStyle name="Comma 6 2 3 3 5 2" xfId="43304" xr:uid="{8E77AC05-2C31-4EAF-BD1D-559E9153DF2F}"/>
    <cellStyle name="Comma 6 2 3 3 6" xfId="51642" xr:uid="{1B4ED9FC-7455-478A-9CEF-FE3F413C950D}"/>
    <cellStyle name="Comma 6 2 3 3 7" xfId="43293" xr:uid="{8DD715C7-75E5-4588-813B-123D668EAAE4}"/>
    <cellStyle name="Comma 6 2 3 3 8" xfId="21056" xr:uid="{AAC5DBF6-76F6-4D28-84A5-DAEED213AC36}"/>
    <cellStyle name="Comma 6 2 3 4" xfId="3589" xr:uid="{B70E61A2-9C0B-4841-AC21-B7DCC639D50A}"/>
    <cellStyle name="Comma 6 2 3 4 2" xfId="5542" xr:uid="{4E283A46-A3F0-47DF-A4A6-FF9CA3145B31}"/>
    <cellStyle name="Comma 6 2 3 4 2 2" xfId="21070" xr:uid="{21961021-FF02-4A2C-9B80-D3D46175EA31}"/>
    <cellStyle name="Comma 6 2 3 4 2 2 2" xfId="43307" xr:uid="{97C84B5D-6B7D-4594-9780-7057BD7498A9}"/>
    <cellStyle name="Comma 6 2 3 4 2 3" xfId="21071" xr:uid="{6D348E8C-CC80-47F5-8850-DD7AC046455E}"/>
    <cellStyle name="Comma 6 2 3 4 2 3 2" xfId="43308" xr:uid="{0A7A5F96-4B35-4050-A55E-E61F0C78465D}"/>
    <cellStyle name="Comma 6 2 3 4 2 4" xfId="21072" xr:uid="{837B6BE9-1E6C-44E0-82B5-328C4DFE351F}"/>
    <cellStyle name="Comma 6 2 3 4 2 4 2" xfId="43309" xr:uid="{818CE88B-8712-4256-923E-CBE8EF895DC9}"/>
    <cellStyle name="Comma 6 2 3 4 2 5" xfId="21073" xr:uid="{D14B6EB6-657D-4297-8245-CA95DAC5945F}"/>
    <cellStyle name="Comma 6 2 3 4 2 5 2" xfId="43310" xr:uid="{CE764B8C-2239-4BAA-A5A9-E5F4C02788CA}"/>
    <cellStyle name="Comma 6 2 3 4 2 6" xfId="55629" xr:uid="{FDDB29FE-FBA9-4D90-8DB3-488FC271F78A}"/>
    <cellStyle name="Comma 6 2 3 4 2 7" xfId="43306" xr:uid="{1A09C5DF-9C65-4713-9031-BD6D875747D2}"/>
    <cellStyle name="Comma 6 2 3 4 2 8" xfId="21069" xr:uid="{509586EB-5499-4187-BF43-E24E7D376156}"/>
    <cellStyle name="Comma 6 2 3 4 3" xfId="21074" xr:uid="{0B481D26-79D9-437F-B1AC-101075CDA09F}"/>
    <cellStyle name="Comma 6 2 3 4 3 2" xfId="43311" xr:uid="{EDE9AEAE-9B00-4BD2-A6C0-6D4BB482CE85}"/>
    <cellStyle name="Comma 6 2 3 4 4" xfId="21075" xr:uid="{29147E8E-FF26-4442-BF7C-2BE6A89A0D1A}"/>
    <cellStyle name="Comma 6 2 3 4 4 2" xfId="43312" xr:uid="{6E76DAF6-A32C-4933-88A5-94D33AF311F0}"/>
    <cellStyle name="Comma 6 2 3 4 5" xfId="21076" xr:uid="{1BA4C770-A495-4ED8-B4B1-1CCF759B8DAF}"/>
    <cellStyle name="Comma 6 2 3 4 5 2" xfId="43313" xr:uid="{842DA8DD-F796-4135-A918-36FF7EACC55A}"/>
    <cellStyle name="Comma 6 2 3 4 6" xfId="21077" xr:uid="{598FD3F9-9516-46FE-8594-4F150FEA32B6}"/>
    <cellStyle name="Comma 6 2 3 4 6 2" xfId="43314" xr:uid="{EA7CB1F0-4411-46A5-8AEA-598AF335A925}"/>
    <cellStyle name="Comma 6 2 3 4 7" xfId="53676" xr:uid="{C9C20070-E190-4111-A931-87246C3F760F}"/>
    <cellStyle name="Comma 6 2 3 4 8" xfId="43305" xr:uid="{C4D38001-C66D-49E9-919D-CE9E9E428DBC}"/>
    <cellStyle name="Comma 6 2 3 4 9" xfId="21068" xr:uid="{B59B4A12-C537-438A-A5A6-DAF49D22F3FE}"/>
    <cellStyle name="Comma 6 2 3 5" xfId="4262" xr:uid="{B9702533-EAC0-4F13-8132-EEF16F71FB76}"/>
    <cellStyle name="Comma 6 2 3 5 2" xfId="21079" xr:uid="{BE46EA31-4840-46FE-9778-1BD8D20F6A2B}"/>
    <cellStyle name="Comma 6 2 3 5 2 2" xfId="43316" xr:uid="{C346EEC0-AE43-4D13-9A54-58E15B014ED6}"/>
    <cellStyle name="Comma 6 2 3 5 3" xfId="21080" xr:uid="{70F16E48-545B-41A0-AB1A-BB18C71425ED}"/>
    <cellStyle name="Comma 6 2 3 5 3 2" xfId="43317" xr:uid="{49A6F6CD-B38B-4575-8B9E-392DA73E38AC}"/>
    <cellStyle name="Comma 6 2 3 5 4" xfId="21081" xr:uid="{B98F2B1F-92CF-4116-9C5C-BCF62EDD2BC0}"/>
    <cellStyle name="Comma 6 2 3 5 4 2" xfId="43318" xr:uid="{9745F518-FB43-4D5C-A142-ADBF7B58ED2E}"/>
    <cellStyle name="Comma 6 2 3 5 5" xfId="21082" xr:uid="{DF7845D9-D50D-4488-B643-E9A39F42B544}"/>
    <cellStyle name="Comma 6 2 3 5 5 2" xfId="43319" xr:uid="{E3E26B66-1981-4E47-B885-A0DC0DD48C84}"/>
    <cellStyle name="Comma 6 2 3 5 6" xfId="54349" xr:uid="{F732E1FF-BB88-4772-A1E0-E5595D0CDAF8}"/>
    <cellStyle name="Comma 6 2 3 5 7" xfId="43315" xr:uid="{324EC2A3-BC0D-4D63-80BA-1B8F7F31AC92}"/>
    <cellStyle name="Comma 6 2 3 5 8" xfId="21078" xr:uid="{FC15AE0F-4222-47DC-9BB7-909B540DECB6}"/>
    <cellStyle name="Comma 6 2 3 6" xfId="2076" xr:uid="{67D0BDC2-4D3E-4553-A787-00DBC4AA4C8A}"/>
    <cellStyle name="Comma 6 2 3 6 2" xfId="21084" xr:uid="{003B2C1F-C44F-4C61-BF6B-91206EC98972}"/>
    <cellStyle name="Comma 6 2 3 6 2 2" xfId="43321" xr:uid="{653AD914-1FC6-41E4-AFD8-CE5A7E10F6E8}"/>
    <cellStyle name="Comma 6 2 3 6 3" xfId="21085" xr:uid="{275404BA-8C72-4FA9-AFAC-9822EE347762}"/>
    <cellStyle name="Comma 6 2 3 6 3 2" xfId="43322" xr:uid="{C537B80E-8C99-45C8-B73F-B99CC721136B}"/>
    <cellStyle name="Comma 6 2 3 6 4" xfId="21086" xr:uid="{99C5E4FB-2582-4EA3-92A1-9231BF5A9B0D}"/>
    <cellStyle name="Comma 6 2 3 6 4 2" xfId="43323" xr:uid="{F41FA98A-5516-4C2B-9533-3DCE50625399}"/>
    <cellStyle name="Comma 6 2 3 6 5" xfId="52165" xr:uid="{DD631F87-2911-44D3-9119-34F5BAF6B222}"/>
    <cellStyle name="Comma 6 2 3 6 6" xfId="43320" xr:uid="{39F1EECB-5371-4171-A8C2-D22698CC84B5}"/>
    <cellStyle name="Comma 6 2 3 6 7" xfId="21083" xr:uid="{FFFC733C-FB61-4AD5-A628-458288DB4CA1}"/>
    <cellStyle name="Comma 6 2 3 7" xfId="21087" xr:uid="{076A2CBB-FE99-4F06-9798-8B39D67B109B}"/>
    <cellStyle name="Comma 6 2 3 7 2" xfId="43324" xr:uid="{F466484D-8F82-4FDE-8D13-49F2A7BD244F}"/>
    <cellStyle name="Comma 6 2 3 8" xfId="21088" xr:uid="{7350B6FB-7018-4D6F-B721-F7D3A8829672}"/>
    <cellStyle name="Comma 6 2 3 8 2" xfId="43325" xr:uid="{2D6FAFF4-A535-4019-B078-849AE9CF4FB4}"/>
    <cellStyle name="Comma 6 2 3 9" xfId="50645" xr:uid="{4C62234E-5A37-4C06-87FD-77E75064FE8F}"/>
    <cellStyle name="Comma 6 2 4" xfId="808" xr:uid="{9B831C42-0301-4383-AC0B-CA1B798151A3}"/>
    <cellStyle name="Comma 6 2 4 2" xfId="4511" xr:uid="{9F368669-533D-4B8A-B194-23BB5EC8E6AB}"/>
    <cellStyle name="Comma 6 2 4 2 2" xfId="21091" xr:uid="{5119398E-E021-4B35-A11A-BD30E3D9E6B6}"/>
    <cellStyle name="Comma 6 2 4 2 2 2" xfId="43328" xr:uid="{A1DFF7F6-E01B-43BA-BDB0-697B0E58E639}"/>
    <cellStyle name="Comma 6 2 4 2 3" xfId="21092" xr:uid="{675F5671-09A9-4F4E-8988-EBC8EB9D3EEF}"/>
    <cellStyle name="Comma 6 2 4 2 3 2" xfId="43329" xr:uid="{02C2F73A-959A-40DF-B4F2-DD8A341F6ADE}"/>
    <cellStyle name="Comma 6 2 4 2 4" xfId="21093" xr:uid="{D3FDAD71-9FA3-4763-91EC-3C92694DAE01}"/>
    <cellStyle name="Comma 6 2 4 2 4 2" xfId="43330" xr:uid="{F0B16912-F466-49D2-9EFC-C2876D7D4757}"/>
    <cellStyle name="Comma 6 2 4 2 5" xfId="21094" xr:uid="{FC7DB34A-40C6-4278-B771-6C7F6BDD5602}"/>
    <cellStyle name="Comma 6 2 4 2 5 2" xfId="43331" xr:uid="{99044ACF-0E23-466D-95C8-C7CCC57AB3A4}"/>
    <cellStyle name="Comma 6 2 4 2 6" xfId="54598" xr:uid="{20493606-2143-45E3-8C09-BFDD386A23E7}"/>
    <cellStyle name="Comma 6 2 4 2 7" xfId="43327" xr:uid="{1193E232-58B2-493B-B27B-BF63B868A261}"/>
    <cellStyle name="Comma 6 2 4 2 8" xfId="21090" xr:uid="{5C09B0A4-5216-4CB3-9102-276FB6FCF874}"/>
    <cellStyle name="Comma 6 2 4 3" xfId="2846" xr:uid="{764D9340-F3C7-4BE9-A5E9-3B0F1D666210}"/>
    <cellStyle name="Comma 6 2 4 3 2" xfId="21096" xr:uid="{1C91580E-66F7-49E5-BD5B-BB07A56AA874}"/>
    <cellStyle name="Comma 6 2 4 3 2 2" xfId="43333" xr:uid="{90D51881-8F1A-4A8F-B87C-E83C959005DB}"/>
    <cellStyle name="Comma 6 2 4 3 3" xfId="21097" xr:uid="{48189AC0-4607-4C8E-9515-5A52348544B2}"/>
    <cellStyle name="Comma 6 2 4 3 3 2" xfId="43334" xr:uid="{2BE39FC7-37F6-4A19-89B0-5F7667B7A75E}"/>
    <cellStyle name="Comma 6 2 4 3 4" xfId="21098" xr:uid="{C556A53E-2E09-4AFF-A5D4-3CCE3D616F51}"/>
    <cellStyle name="Comma 6 2 4 3 4 2" xfId="43335" xr:uid="{DFA5BA96-E82C-4B7F-9686-930FB2DEBE5C}"/>
    <cellStyle name="Comma 6 2 4 3 5" xfId="52933" xr:uid="{2E87C9C7-CD89-40AC-8140-8415CE1F4D52}"/>
    <cellStyle name="Comma 6 2 4 3 6" xfId="43332" xr:uid="{E9D39F77-81AF-4B1B-B82F-027A379E6830}"/>
    <cellStyle name="Comma 6 2 4 3 7" xfId="21095" xr:uid="{5FB74D1C-766E-4EC8-B498-7150E1105BB0}"/>
    <cellStyle name="Comma 6 2 4 4" xfId="21099" xr:uid="{776F05E5-BDEF-4F64-91F4-280B4E960288}"/>
    <cellStyle name="Comma 6 2 4 4 2" xfId="43336" xr:uid="{AF4981DF-AD9B-4573-9A28-3F88DFDD50D7}"/>
    <cellStyle name="Comma 6 2 4 5" xfId="21100" xr:uid="{A0E9352F-4F05-4D3D-A171-C825CDBEA085}"/>
    <cellStyle name="Comma 6 2 4 5 2" xfId="43337" xr:uid="{E23AA4A2-DBE3-49B6-AFD1-05DAE65004D5}"/>
    <cellStyle name="Comma 6 2 4 6" xfId="50900" xr:uid="{9743F649-3F87-47BF-9EA2-443A4F8CD258}"/>
    <cellStyle name="Comma 6 2 4 7" xfId="43326" xr:uid="{EBAF9966-525B-4B12-86EA-9910433CBAFE}"/>
    <cellStyle name="Comma 6 2 4 8" xfId="21089" xr:uid="{28D6DF83-C9A3-49F4-89BD-E5787B94A0DB}"/>
    <cellStyle name="Comma 6 2 5" xfId="1303" xr:uid="{A41995E7-FB86-400D-B1B8-24A55B590EF7}"/>
    <cellStyle name="Comma 6 2 5 2" xfId="4991" xr:uid="{DF305937-6A96-4FFF-803C-FB1D1DFEE20B}"/>
    <cellStyle name="Comma 6 2 5 2 2" xfId="21103" xr:uid="{B155BC05-0542-48C3-ADCD-742E1082C4D8}"/>
    <cellStyle name="Comma 6 2 5 2 2 2" xfId="43340" xr:uid="{57E1DCDC-D675-4C2C-A924-AF5D4A4530AB}"/>
    <cellStyle name="Comma 6 2 5 2 3" xfId="21104" xr:uid="{CE654E92-21C2-4D9F-BB1D-862A94803E25}"/>
    <cellStyle name="Comma 6 2 5 2 3 2" xfId="43341" xr:uid="{659B097B-C2C1-4B13-BB2E-D5A332472991}"/>
    <cellStyle name="Comma 6 2 5 2 4" xfId="21105" xr:uid="{DE9D08AA-CECC-42A0-A189-3B38C43B82FD}"/>
    <cellStyle name="Comma 6 2 5 2 4 2" xfId="43342" xr:uid="{28690A11-A05E-4934-8539-93A5CAC2DD6A}"/>
    <cellStyle name="Comma 6 2 5 2 5" xfId="21106" xr:uid="{E9A77A94-6180-4CC3-A53D-96CAF844D226}"/>
    <cellStyle name="Comma 6 2 5 2 5 2" xfId="43343" xr:uid="{59C114C7-079E-4892-9DF2-7F4F2C6A5396}"/>
    <cellStyle name="Comma 6 2 5 2 6" xfId="55078" xr:uid="{C32C739E-2A0C-456D-B7B4-F7FC4BF0A769}"/>
    <cellStyle name="Comma 6 2 5 2 7" xfId="43339" xr:uid="{A6DA1E72-DDD5-48DA-93A0-3F22F0724BC8}"/>
    <cellStyle name="Comma 6 2 5 2 8" xfId="21102" xr:uid="{8D5C85F8-8A7C-4A01-9235-8E5AB9D2AB48}"/>
    <cellStyle name="Comma 6 2 5 3" xfId="2348" xr:uid="{50C03690-8CE9-4B2D-848E-FA202F16FAA3}"/>
    <cellStyle name="Comma 6 2 5 3 2" xfId="21108" xr:uid="{893C5480-9D9A-422D-9348-F4888CD40462}"/>
    <cellStyle name="Comma 6 2 5 3 2 2" xfId="43345" xr:uid="{3F117BEB-DE98-4EDF-BC36-9AD0DCADB62E}"/>
    <cellStyle name="Comma 6 2 5 3 3" xfId="21109" xr:uid="{3A3F8D70-0218-4978-A1FF-16D75A3FE2B3}"/>
    <cellStyle name="Comma 6 2 5 3 3 2" xfId="43346" xr:uid="{ED8AB1E0-9978-4BD7-9FA5-41EC1B78038C}"/>
    <cellStyle name="Comma 6 2 5 3 4" xfId="21110" xr:uid="{3598B208-1696-461D-95C5-D9C9FEBE958C}"/>
    <cellStyle name="Comma 6 2 5 3 4 2" xfId="43347" xr:uid="{49BF92A1-539C-487D-92A6-A983FA259028}"/>
    <cellStyle name="Comma 6 2 5 3 5" xfId="52436" xr:uid="{DBDA6913-A26C-4CBC-AF33-34FF38F607D1}"/>
    <cellStyle name="Comma 6 2 5 3 6" xfId="43344" xr:uid="{3D0A48B8-9E54-4947-8CE0-4ECA09CB8B8F}"/>
    <cellStyle name="Comma 6 2 5 3 7" xfId="21107" xr:uid="{FEDDEA7A-B599-4891-918B-F193E6C6CEAE}"/>
    <cellStyle name="Comma 6 2 5 4" xfId="21111" xr:uid="{072AA94C-57F0-43D9-9399-6ABF745A6C95}"/>
    <cellStyle name="Comma 6 2 5 4 2" xfId="43348" xr:uid="{9237CD9E-99DE-447F-A1E0-4491904DD664}"/>
    <cellStyle name="Comma 6 2 5 5" xfId="21112" xr:uid="{C92C3287-D473-467A-9C69-BBCC15E7A3C0}"/>
    <cellStyle name="Comma 6 2 5 5 2" xfId="43349" xr:uid="{8F13AF30-1B95-494A-9BB4-8BC6C26F6D05}"/>
    <cellStyle name="Comma 6 2 5 6" xfId="51395" xr:uid="{8915622C-CB63-4392-98C7-E74008BD18D7}"/>
    <cellStyle name="Comma 6 2 5 7" xfId="43338" xr:uid="{51FB45E6-44A6-4DAB-BA72-1903CE44AA3A}"/>
    <cellStyle name="Comma 6 2 5 8" xfId="21101" xr:uid="{299E59BE-9881-463D-B02E-C67071475676}"/>
    <cellStyle name="Comma 6 2 6" xfId="3340" xr:uid="{6DC853CC-1978-4ADC-8ECB-C6093FBF6D2A}"/>
    <cellStyle name="Comma 6 2 6 2" xfId="5358" xr:uid="{320586F2-9BF5-4F56-B693-B04084647406}"/>
    <cellStyle name="Comma 6 2 6 2 2" xfId="21115" xr:uid="{6BC443E0-B793-40BD-B5FA-9FD6F40A82A2}"/>
    <cellStyle name="Comma 6 2 6 2 2 2" xfId="43352" xr:uid="{CFE5116D-F554-4A6A-BDF4-AA412722C7C8}"/>
    <cellStyle name="Comma 6 2 6 2 3" xfId="21116" xr:uid="{44E10135-F285-49EC-8EA3-7D37D7E4DA69}"/>
    <cellStyle name="Comma 6 2 6 2 3 2" xfId="43353" xr:uid="{53EB4EC2-165E-4C67-BE18-996FACE4D6E6}"/>
    <cellStyle name="Comma 6 2 6 2 4" xfId="21117" xr:uid="{E1CC541E-16F4-4D65-A2B7-B30CA1257E2B}"/>
    <cellStyle name="Comma 6 2 6 2 4 2" xfId="43354" xr:uid="{E050E63A-C76C-4897-84B7-C5DBBEE63DDC}"/>
    <cellStyle name="Comma 6 2 6 2 5" xfId="21118" xr:uid="{C49A01E2-F641-451A-BBCC-FF1565A8C436}"/>
    <cellStyle name="Comma 6 2 6 2 5 2" xfId="43355" xr:uid="{AE9EDE9B-CE09-4E50-AADB-6A1FFFA58A7E}"/>
    <cellStyle name="Comma 6 2 6 2 6" xfId="55445" xr:uid="{26732373-8F0D-48B1-99BC-2EEF0074BCEF}"/>
    <cellStyle name="Comma 6 2 6 2 7" xfId="43351" xr:uid="{E6EFCEC7-B274-447B-A81E-5F62A83A0386}"/>
    <cellStyle name="Comma 6 2 6 2 8" xfId="21114" xr:uid="{B5126313-60B2-4452-A547-E5440BCF202F}"/>
    <cellStyle name="Comma 6 2 6 3" xfId="21119" xr:uid="{8D682D83-3A65-4B99-A5B7-43C7C7A0E145}"/>
    <cellStyle name="Comma 6 2 6 3 2" xfId="43356" xr:uid="{7BD42743-1B6A-41ED-BBD7-77C3D0F29D2F}"/>
    <cellStyle name="Comma 6 2 6 4" xfId="21120" xr:uid="{FF3EF39C-1273-4049-A122-05FC19BE7BC9}"/>
    <cellStyle name="Comma 6 2 6 4 2" xfId="43357" xr:uid="{9BE59BB8-E1A9-4DC1-B694-E6A8BDFB2E9A}"/>
    <cellStyle name="Comma 6 2 6 5" xfId="21121" xr:uid="{C68A7E11-F3A1-449E-9B7A-9EA095BEB551}"/>
    <cellStyle name="Comma 6 2 6 5 2" xfId="43358" xr:uid="{5D3FB430-E74E-453C-BDF8-67C56B18F985}"/>
    <cellStyle name="Comma 6 2 6 6" xfId="21122" xr:uid="{C59B7457-DA32-4846-BB54-0CAC2E5ACBB2}"/>
    <cellStyle name="Comma 6 2 6 6 2" xfId="43359" xr:uid="{4B120BB6-3719-4A4C-BA8C-BF77698A7A01}"/>
    <cellStyle name="Comma 6 2 6 7" xfId="53427" xr:uid="{737934AE-9239-4CDB-903E-0DD293B94589}"/>
    <cellStyle name="Comma 6 2 6 8" xfId="43350" xr:uid="{545E21B1-67AE-4165-967E-E8CB3533EC39}"/>
    <cellStyle name="Comma 6 2 6 9" xfId="21113" xr:uid="{C07D5C86-DB4B-4157-B6A3-0514D73A6885}"/>
    <cellStyle name="Comma 6 2 7" xfId="3942" xr:uid="{BB5F6A7F-5A65-4ED9-8648-EFF562173369}"/>
    <cellStyle name="Comma 6 2 7 2" xfId="21124" xr:uid="{1CA035A6-1210-47CF-9BA6-4CE5436B2811}"/>
    <cellStyle name="Comma 6 2 7 2 2" xfId="43361" xr:uid="{EB3F1A4F-6D30-4A2B-A9C5-0E616D501020}"/>
    <cellStyle name="Comma 6 2 7 3" xfId="21125" xr:uid="{C3C78566-A6BD-44D6-987E-1D7C7B9328FA}"/>
    <cellStyle name="Comma 6 2 7 3 2" xfId="43362" xr:uid="{82A07E12-E8BD-48CF-9ED2-512BECBBEEFB}"/>
    <cellStyle name="Comma 6 2 7 4" xfId="21126" xr:uid="{54F0D71B-53EB-4BEB-B6C3-E26FD759FAE0}"/>
    <cellStyle name="Comma 6 2 7 4 2" xfId="43363" xr:uid="{7F562B01-C090-4510-8CC8-ACCF565D6549}"/>
    <cellStyle name="Comma 6 2 7 5" xfId="21127" xr:uid="{A15DAAED-FA68-4EC0-BD11-C7DAD73D4128}"/>
    <cellStyle name="Comma 6 2 7 5 2" xfId="43364" xr:uid="{4C7E2C43-2AB0-417D-A392-83B452B4FB96}"/>
    <cellStyle name="Comma 6 2 7 6" xfId="54029" xr:uid="{B48CDD38-25CD-4F60-8770-C5B424AF8895}"/>
    <cellStyle name="Comma 6 2 7 7" xfId="43360" xr:uid="{2C18BD02-2848-4E47-8AAE-35BF84BB90A1}"/>
    <cellStyle name="Comma 6 2 7 8" xfId="21123" xr:uid="{1E766A51-6E37-4F4F-85F2-4BCD6EE35B74}"/>
    <cellStyle name="Comma 6 2 8" xfId="1828" xr:uid="{B9583DCD-31F7-4C08-B00F-526D4B2B4523}"/>
    <cellStyle name="Comma 6 2 8 2" xfId="21129" xr:uid="{B8301144-C0DA-490B-AD91-1C49E659E159}"/>
    <cellStyle name="Comma 6 2 8 2 2" xfId="43366" xr:uid="{15E83936-0E6E-4AEE-A959-ACA6614906F4}"/>
    <cellStyle name="Comma 6 2 8 3" xfId="21130" xr:uid="{79240AEE-AD8A-44D3-97A4-8BCC99BF9181}"/>
    <cellStyle name="Comma 6 2 8 3 2" xfId="43367" xr:uid="{AB7C6B3F-2B29-4B9E-B9DA-3C909237DFA8}"/>
    <cellStyle name="Comma 6 2 8 4" xfId="21131" xr:uid="{A505CFFB-0878-43F0-A7E7-405FCB625CCB}"/>
    <cellStyle name="Comma 6 2 8 4 2" xfId="43368" xr:uid="{0079BF65-8ACD-468E-A09F-08CBAD74594D}"/>
    <cellStyle name="Comma 6 2 8 5" xfId="51917" xr:uid="{F0CF41D8-3226-4B93-8FBB-2057EBDBCAB0}"/>
    <cellStyle name="Comma 6 2 8 6" xfId="43365" xr:uid="{68334D78-864E-49E7-BB67-08685363C5CA}"/>
    <cellStyle name="Comma 6 2 8 7" xfId="21128" xr:uid="{64B651F7-226E-4BF1-8980-53A05231F1EC}"/>
    <cellStyle name="Comma 6 2 9" xfId="21132" xr:uid="{F682FEAF-3040-4AF3-A11B-E0823E38BD55}"/>
    <cellStyle name="Comma 6 2 9 2" xfId="43369" xr:uid="{D0DBA1F6-E6BA-438B-BA11-3A2AC67361C9}"/>
    <cellStyle name="Comma 6 3" xfId="319" xr:uid="{6310139D-5C6A-4B7D-A09A-BC73D22595ED}"/>
    <cellStyle name="Comma 6 3 10" xfId="50415" xr:uid="{EB19A2CD-8FA7-4621-A6CD-3A48DAF6DDE9}"/>
    <cellStyle name="Comma 6 3 11" xfId="43370" xr:uid="{A5E592F5-BB6A-4FBA-8028-CF1DECEB244B}"/>
    <cellStyle name="Comma 6 3 12" xfId="21133" xr:uid="{89D62F6C-3C6C-4BDC-A383-F62398FBE65B}"/>
    <cellStyle name="Comma 6 3 2" xfId="610" xr:uid="{82198367-06CB-48B2-ABC3-BCC6FCF4851E}"/>
    <cellStyle name="Comma 6 3 2 10" xfId="43371" xr:uid="{627E4824-F063-4EA1-91A6-400DCECEA8FE}"/>
    <cellStyle name="Comma 6 3 2 11" xfId="21134" xr:uid="{58A61904-CE39-401C-8EFC-0CE50EAB180B}"/>
    <cellStyle name="Comma 6 3 2 2" xfId="1115" xr:uid="{31C64A7C-455F-45EA-9043-86059A692413}"/>
    <cellStyle name="Comma 6 3 2 2 2" xfId="4818" xr:uid="{9527DCE5-BC7A-43AD-A826-85FDDA1282BD}"/>
    <cellStyle name="Comma 6 3 2 2 2 2" xfId="21137" xr:uid="{2FC55098-96E6-4DE4-A0D7-5C87321ABE6C}"/>
    <cellStyle name="Comma 6 3 2 2 2 2 2" xfId="43374" xr:uid="{325F0767-0D5A-422D-8E64-9A6B3AF6E490}"/>
    <cellStyle name="Comma 6 3 2 2 2 3" xfId="21138" xr:uid="{F5E48435-C630-4665-A2CC-B0356C4C16E4}"/>
    <cellStyle name="Comma 6 3 2 2 2 3 2" xfId="43375" xr:uid="{3DEAFCD2-48B7-45EF-9A57-6CACA4822602}"/>
    <cellStyle name="Comma 6 3 2 2 2 4" xfId="21139" xr:uid="{77D9733E-D72E-4C44-82D1-81BEB60EB8B2}"/>
    <cellStyle name="Comma 6 3 2 2 2 4 2" xfId="43376" xr:uid="{D9E16222-FBDD-4B13-975E-F19CB792DBFB}"/>
    <cellStyle name="Comma 6 3 2 2 2 5" xfId="21140" xr:uid="{38B954A6-5AD2-43EF-B554-233B98E38D8C}"/>
    <cellStyle name="Comma 6 3 2 2 2 5 2" xfId="43377" xr:uid="{7A051993-1CFA-4F8F-8982-8B9081C6458C}"/>
    <cellStyle name="Comma 6 3 2 2 2 6" xfId="54905" xr:uid="{B25660C6-A48F-4812-8F11-A7C54A309C96}"/>
    <cellStyle name="Comma 6 3 2 2 2 7" xfId="43373" xr:uid="{CE0B0728-7671-4311-8E0A-8D0F94D73C25}"/>
    <cellStyle name="Comma 6 3 2 2 2 8" xfId="21136" xr:uid="{F1654772-2AEA-43FB-9F83-594DA4F2874D}"/>
    <cellStyle name="Comma 6 3 2 2 3" xfId="3153" xr:uid="{18956372-C9C6-4AA2-AA84-2FA6EB018E97}"/>
    <cellStyle name="Comma 6 3 2 2 3 2" xfId="21142" xr:uid="{0F1BADF2-F648-44BD-93C5-AA8CE6CB2A19}"/>
    <cellStyle name="Comma 6 3 2 2 3 2 2" xfId="43379" xr:uid="{66A42E72-51E0-46FD-A79E-BB348A43008E}"/>
    <cellStyle name="Comma 6 3 2 2 3 3" xfId="21143" xr:uid="{CC0F8779-70EC-4FA2-81BE-8673B55E8E56}"/>
    <cellStyle name="Comma 6 3 2 2 3 3 2" xfId="43380" xr:uid="{89B5CA3F-E1EB-4B2F-8CAE-1C25B02215F1}"/>
    <cellStyle name="Comma 6 3 2 2 3 4" xfId="21144" xr:uid="{0DE806AD-5A45-4C80-988E-20DEAC9A500B}"/>
    <cellStyle name="Comma 6 3 2 2 3 4 2" xfId="43381" xr:uid="{227709F7-8D94-4861-9B3A-E81C6CD46495}"/>
    <cellStyle name="Comma 6 3 2 2 3 5" xfId="53240" xr:uid="{0CE12C0B-2E91-41D5-B2F4-3930AD9DA456}"/>
    <cellStyle name="Comma 6 3 2 2 3 6" xfId="43378" xr:uid="{EB092826-E3BD-48BE-9DF2-BE96FBFCCD36}"/>
    <cellStyle name="Comma 6 3 2 2 3 7" xfId="21141" xr:uid="{3CEF4C11-53B0-4FC2-BA6E-21833E8DC29B}"/>
    <cellStyle name="Comma 6 3 2 2 4" xfId="21145" xr:uid="{202AB50F-4DF0-415C-963B-46F90DBDD92B}"/>
    <cellStyle name="Comma 6 3 2 2 4 2" xfId="43382" xr:uid="{242E86E7-47D2-483B-ADD9-5B04F7E8FAC0}"/>
    <cellStyle name="Comma 6 3 2 2 5" xfId="21146" xr:uid="{15D2C301-DD5D-4640-BCF0-6B136AB6BD05}"/>
    <cellStyle name="Comma 6 3 2 2 5 2" xfId="43383" xr:uid="{563CAF09-2399-4F8A-BB7B-AFC86B9ABF73}"/>
    <cellStyle name="Comma 6 3 2 2 6" xfId="51207" xr:uid="{C623A1F8-6A39-4A33-B43E-392CDC47C1C1}"/>
    <cellStyle name="Comma 6 3 2 2 7" xfId="43372" xr:uid="{925E7734-6A01-4B14-8B49-7F4376EB993A}"/>
    <cellStyle name="Comma 6 3 2 2 8" xfId="21135" xr:uid="{D40342F9-8CB1-4132-88FC-EF5BAEC9BA85}"/>
    <cellStyle name="Comma 6 3 2 3" xfId="1609" xr:uid="{270F66FD-DD5A-4A3F-9D3A-4F8A00E3FBE0}"/>
    <cellStyle name="Comma 6 3 2 3 2" xfId="5221" xr:uid="{FB5112F8-E8C5-4D9C-BD0F-03BE22009EB3}"/>
    <cellStyle name="Comma 6 3 2 3 2 2" xfId="21149" xr:uid="{720FDAD4-C824-4B82-A4EB-E7E7647D80E9}"/>
    <cellStyle name="Comma 6 3 2 3 2 2 2" xfId="43386" xr:uid="{F3F50619-CDD4-47E9-AE84-C88229472EDA}"/>
    <cellStyle name="Comma 6 3 2 3 2 3" xfId="21150" xr:uid="{EAC27E91-7BB0-404E-B567-9EF81A634A35}"/>
    <cellStyle name="Comma 6 3 2 3 2 3 2" xfId="43387" xr:uid="{0378B55A-D484-4ECC-B9D5-52A76FD5E737}"/>
    <cellStyle name="Comma 6 3 2 3 2 4" xfId="21151" xr:uid="{C0185589-0807-4034-9807-84C5999BA482}"/>
    <cellStyle name="Comma 6 3 2 3 2 4 2" xfId="43388" xr:uid="{5D6271E3-A331-4FF6-9BEA-98C15E826BCB}"/>
    <cellStyle name="Comma 6 3 2 3 2 5" xfId="21152" xr:uid="{CC7023BD-D554-46EF-AEB7-BE1973BCF099}"/>
    <cellStyle name="Comma 6 3 2 3 2 5 2" xfId="43389" xr:uid="{6E730E46-AA5F-4246-88EA-516EF460BFBD}"/>
    <cellStyle name="Comma 6 3 2 3 2 6" xfId="55308" xr:uid="{2295C12C-831B-4C53-B43B-D031A280B124}"/>
    <cellStyle name="Comma 6 3 2 3 2 7" xfId="43385" xr:uid="{F091D020-606D-4856-A1AA-2DBD90E5A494}"/>
    <cellStyle name="Comma 6 3 2 3 2 8" xfId="21148" xr:uid="{765BCE22-074A-48A6-8901-711B68B60F22}"/>
    <cellStyle name="Comma 6 3 2 3 3" xfId="2656" xr:uid="{618677DB-4348-4652-8970-0DF95F23161C}"/>
    <cellStyle name="Comma 6 3 2 3 3 2" xfId="21154" xr:uid="{2CC3C241-D10B-41AD-A71E-B50D67C608CB}"/>
    <cellStyle name="Comma 6 3 2 3 3 2 2" xfId="43391" xr:uid="{7BA6D798-EA5C-409F-8955-2F42727893D3}"/>
    <cellStyle name="Comma 6 3 2 3 3 3" xfId="21155" xr:uid="{0E7D945F-2BF0-4271-898C-08AEDC8C3F61}"/>
    <cellStyle name="Comma 6 3 2 3 3 3 2" xfId="43392" xr:uid="{10D03DC8-BCCB-4276-8F3A-FF7E43B10B4C}"/>
    <cellStyle name="Comma 6 3 2 3 3 4" xfId="21156" xr:uid="{247899FB-1D85-4667-ACD6-C1EA178CB563}"/>
    <cellStyle name="Comma 6 3 2 3 3 4 2" xfId="43393" xr:uid="{3D63C8F9-773A-4B19-9EF9-AB605B9817B9}"/>
    <cellStyle name="Comma 6 3 2 3 3 5" xfId="52744" xr:uid="{EC01416E-904D-4B54-B0F4-3A60C21788BD}"/>
    <cellStyle name="Comma 6 3 2 3 3 6" xfId="43390" xr:uid="{D1F83945-0796-4B52-80F8-B63252CB1D6A}"/>
    <cellStyle name="Comma 6 3 2 3 3 7" xfId="21153" xr:uid="{00E27699-5632-4AE8-8670-B9F68ECFA27B}"/>
    <cellStyle name="Comma 6 3 2 3 4" xfId="21157" xr:uid="{44C74C28-ABE9-4503-94D6-BA897D13CF1E}"/>
    <cellStyle name="Comma 6 3 2 3 4 2" xfId="43394" xr:uid="{DC630496-CD99-4F28-AF77-B956B943FCA8}"/>
    <cellStyle name="Comma 6 3 2 3 5" xfId="21158" xr:uid="{8D9D323D-C898-4300-A0AC-7434EB5D3FD2}"/>
    <cellStyle name="Comma 6 3 2 3 5 2" xfId="43395" xr:uid="{ABC5F502-4FB1-4DF3-97E3-D9BC766E9953}"/>
    <cellStyle name="Comma 6 3 2 3 6" xfId="51701" xr:uid="{CCAEB5C0-32FA-4B62-A2F0-465700C48844}"/>
    <cellStyle name="Comma 6 3 2 3 7" xfId="43384" xr:uid="{E0411ADB-D63D-4D90-B204-B0D293EB4A52}"/>
    <cellStyle name="Comma 6 3 2 3 8" xfId="21147" xr:uid="{0C5FB94F-40F2-4AE4-83D4-6F5BB9BF885A}"/>
    <cellStyle name="Comma 6 3 2 4" xfId="3648" xr:uid="{9AF069E4-8B36-4C0F-AA39-4E7F62AB6806}"/>
    <cellStyle name="Comma 6 3 2 4 2" xfId="5589" xr:uid="{5DBF1022-15B0-409B-BB39-3AFBEF28E4FC}"/>
    <cellStyle name="Comma 6 3 2 4 2 2" xfId="21161" xr:uid="{50E356AF-0D3D-420F-8BD2-1001EF221C70}"/>
    <cellStyle name="Comma 6 3 2 4 2 2 2" xfId="43398" xr:uid="{62898BA6-FD00-4F38-9716-525A2FAAFE7F}"/>
    <cellStyle name="Comma 6 3 2 4 2 3" xfId="21162" xr:uid="{4E0CD34A-9A39-40DA-8928-523CF924A0E7}"/>
    <cellStyle name="Comma 6 3 2 4 2 3 2" xfId="43399" xr:uid="{7A7B8CC7-C5DC-4206-A1DA-F59CCF33CA76}"/>
    <cellStyle name="Comma 6 3 2 4 2 4" xfId="21163" xr:uid="{F7C9F836-2524-49F0-A0BB-7C3AB0D8D7FA}"/>
    <cellStyle name="Comma 6 3 2 4 2 4 2" xfId="43400" xr:uid="{390D1920-EF36-4382-8E00-F538FBAF096E}"/>
    <cellStyle name="Comma 6 3 2 4 2 5" xfId="21164" xr:uid="{94F13FB4-85AF-421B-9DA3-F6AAFDE76C45}"/>
    <cellStyle name="Comma 6 3 2 4 2 5 2" xfId="43401" xr:uid="{6B63BDF6-9B7F-4D5B-AB56-8ABF8EFA46FE}"/>
    <cellStyle name="Comma 6 3 2 4 2 6" xfId="55676" xr:uid="{71EF5895-8185-4EAB-BE43-FF3719214FF0}"/>
    <cellStyle name="Comma 6 3 2 4 2 7" xfId="43397" xr:uid="{9408B7DE-4E60-4703-9AD3-6F7C1454B230}"/>
    <cellStyle name="Comma 6 3 2 4 2 8" xfId="21160" xr:uid="{E8F5CCAA-74F0-42F3-8AB3-0E67A6E67359}"/>
    <cellStyle name="Comma 6 3 2 4 3" xfId="21165" xr:uid="{A47A86E5-877A-4A72-8F65-D6AA034066E5}"/>
    <cellStyle name="Comma 6 3 2 4 3 2" xfId="43402" xr:uid="{D0DF6FF2-AEAC-4525-91F2-86F1F7B339C2}"/>
    <cellStyle name="Comma 6 3 2 4 4" xfId="21166" xr:uid="{3C92F011-3DF3-4332-8EDF-5E4357A149A6}"/>
    <cellStyle name="Comma 6 3 2 4 4 2" xfId="43403" xr:uid="{540059A0-8379-46A2-82C8-5E7D854FEFC5}"/>
    <cellStyle name="Comma 6 3 2 4 5" xfId="21167" xr:uid="{58D30073-83B8-4BD7-AF07-C88C90B54F92}"/>
    <cellStyle name="Comma 6 3 2 4 5 2" xfId="43404" xr:uid="{ED1BB6F2-8A31-4D6C-A55D-3E2E278BDE32}"/>
    <cellStyle name="Comma 6 3 2 4 6" xfId="21168" xr:uid="{66DC55D1-6D61-440D-AAC3-DEFD8002EEA9}"/>
    <cellStyle name="Comma 6 3 2 4 6 2" xfId="43405" xr:uid="{08865DAC-9BDA-4D33-931C-872DC363D2F9}"/>
    <cellStyle name="Comma 6 3 2 4 7" xfId="53735" xr:uid="{2C77C8F1-960A-4C15-AE98-328EBE52A32D}"/>
    <cellStyle name="Comma 6 3 2 4 8" xfId="43396" xr:uid="{50EC8562-D524-4B53-B41E-00FD0916EC64}"/>
    <cellStyle name="Comma 6 3 2 4 9" xfId="21159" xr:uid="{13ED4FF4-7E18-4D5E-BFEC-2712BD29F6E1}"/>
    <cellStyle name="Comma 6 3 2 5" xfId="4321" xr:uid="{AF24471A-FC9C-4C71-B7EC-955C2E4A2029}"/>
    <cellStyle name="Comma 6 3 2 5 2" xfId="21170" xr:uid="{8390DE78-1D36-4B5C-BD3C-76C7F2DC3E61}"/>
    <cellStyle name="Comma 6 3 2 5 2 2" xfId="43407" xr:uid="{89015E27-104F-4CCE-9622-AE633B19C22A}"/>
    <cellStyle name="Comma 6 3 2 5 3" xfId="21171" xr:uid="{21624F85-034D-40ED-B661-FB356570B7FD}"/>
    <cellStyle name="Comma 6 3 2 5 3 2" xfId="43408" xr:uid="{3648CC63-12E2-4EE2-BC68-A2E5F9FA247C}"/>
    <cellStyle name="Comma 6 3 2 5 4" xfId="21172" xr:uid="{CC10F45E-3D3C-42D0-BC3D-5B7D02D8260A}"/>
    <cellStyle name="Comma 6 3 2 5 4 2" xfId="43409" xr:uid="{B0CCAF34-C7AE-4A17-93B3-0C59578DD94B}"/>
    <cellStyle name="Comma 6 3 2 5 5" xfId="21173" xr:uid="{F4DFB5DF-0B77-4FB0-9C87-5C8B98D8A201}"/>
    <cellStyle name="Comma 6 3 2 5 5 2" xfId="43410" xr:uid="{705D2404-BBF5-4A4D-ACF8-179CC1C5150C}"/>
    <cellStyle name="Comma 6 3 2 5 6" xfId="54408" xr:uid="{CDFCC8BC-1BB8-4E43-9C64-3A51C584AD40}"/>
    <cellStyle name="Comma 6 3 2 5 7" xfId="43406" xr:uid="{9651E005-6489-46BB-A58A-6A8DADB24C97}"/>
    <cellStyle name="Comma 6 3 2 5 8" xfId="21169" xr:uid="{F9194A49-F935-4CB6-B7BA-2CD460DCC077}"/>
    <cellStyle name="Comma 6 3 2 6" xfId="2135" xr:uid="{6CE08C3A-8276-4265-B410-93A32A0581DF}"/>
    <cellStyle name="Comma 6 3 2 6 2" xfId="21175" xr:uid="{811C1ADD-A29E-4582-BDF8-B4739916A722}"/>
    <cellStyle name="Comma 6 3 2 6 2 2" xfId="43412" xr:uid="{E383D9AA-CBBA-4FDC-96D0-8DA9CEF142B4}"/>
    <cellStyle name="Comma 6 3 2 6 3" xfId="21176" xr:uid="{3E5F3ED1-7129-4024-8D0D-56ACB707407C}"/>
    <cellStyle name="Comma 6 3 2 6 3 2" xfId="43413" xr:uid="{FECC3DA5-9D7F-4E78-A7A8-8EB9C32645A5}"/>
    <cellStyle name="Comma 6 3 2 6 4" xfId="21177" xr:uid="{9E39C98B-4E42-4F4E-9056-A916877F8B23}"/>
    <cellStyle name="Comma 6 3 2 6 4 2" xfId="43414" xr:uid="{CA5C795B-0923-4A80-8CA5-329B3EBEB26C}"/>
    <cellStyle name="Comma 6 3 2 6 5" xfId="52224" xr:uid="{BA5E1910-5D97-4964-AD87-5D5AD2BAE0B9}"/>
    <cellStyle name="Comma 6 3 2 6 6" xfId="43411" xr:uid="{CB144C1C-25A9-43B3-9F3E-54E4E932B81D}"/>
    <cellStyle name="Comma 6 3 2 6 7" xfId="21174" xr:uid="{9425F236-30EF-41DC-9C57-27677BC5B601}"/>
    <cellStyle name="Comma 6 3 2 7" xfId="21178" xr:uid="{8B41BD4C-BF0C-4EEA-901D-A85A7EFC5789}"/>
    <cellStyle name="Comma 6 3 2 7 2" xfId="43415" xr:uid="{620458D0-AA37-49B4-89EB-99A1E5457CC8}"/>
    <cellStyle name="Comma 6 3 2 8" xfId="21179" xr:uid="{D5C4379B-6F3A-4527-B234-646EC0BCDAE5}"/>
    <cellStyle name="Comma 6 3 2 8 2" xfId="43416" xr:uid="{10ADECE4-F6E1-4920-825C-211E06800AC3}"/>
    <cellStyle name="Comma 6 3 2 9" xfId="50704" xr:uid="{76B860EF-9CFB-449E-BE0B-E7B3C0973D40}"/>
    <cellStyle name="Comma 6 3 3" xfId="867" xr:uid="{16015343-DA1C-4A22-A6B6-A012031C427D}"/>
    <cellStyle name="Comma 6 3 3 2" xfId="4570" xr:uid="{BC967AB2-1686-4875-801E-327924E3FA97}"/>
    <cellStyle name="Comma 6 3 3 2 2" xfId="21182" xr:uid="{AAB62F22-357A-43AB-9F4C-E19D9E77F8A2}"/>
    <cellStyle name="Comma 6 3 3 2 2 2" xfId="43419" xr:uid="{89BFA0A8-E4B6-4BE6-B9A1-EEEB16BA4934}"/>
    <cellStyle name="Comma 6 3 3 2 3" xfId="21183" xr:uid="{C63313B3-A91A-406A-A603-276E3E6D2CD7}"/>
    <cellStyle name="Comma 6 3 3 2 3 2" xfId="43420" xr:uid="{2D1C32C9-9A40-49CA-9C9C-00E2AD784B3F}"/>
    <cellStyle name="Comma 6 3 3 2 4" xfId="21184" xr:uid="{E175DFDE-3605-4B3E-910D-C0956EB81850}"/>
    <cellStyle name="Comma 6 3 3 2 4 2" xfId="43421" xr:uid="{201CEC49-3CEF-4EFA-BD15-B4680F43D59A}"/>
    <cellStyle name="Comma 6 3 3 2 5" xfId="21185" xr:uid="{5F803775-F6E2-4F75-BA5D-5A2078268C2C}"/>
    <cellStyle name="Comma 6 3 3 2 5 2" xfId="43422" xr:uid="{B273A10C-D581-4858-B86D-94FED1017973}"/>
    <cellStyle name="Comma 6 3 3 2 6" xfId="54657" xr:uid="{F550AC1A-1E53-4419-BA1F-D0E076108EE6}"/>
    <cellStyle name="Comma 6 3 3 2 7" xfId="43418" xr:uid="{61586CAE-8FBD-43C6-B743-0A0CF4596A65}"/>
    <cellStyle name="Comma 6 3 3 2 8" xfId="21181" xr:uid="{DF506335-8CEE-4F36-8956-A260537DEA00}"/>
    <cellStyle name="Comma 6 3 3 3" xfId="2905" xr:uid="{3246D6BB-3118-405F-BE78-90AF7C4954A6}"/>
    <cellStyle name="Comma 6 3 3 3 2" xfId="21187" xr:uid="{54437EC7-27CB-4F4D-AE93-D8B3F8260412}"/>
    <cellStyle name="Comma 6 3 3 3 2 2" xfId="43424" xr:uid="{4A84CF34-8ED0-4A39-8A45-FDCA5D256A5C}"/>
    <cellStyle name="Comma 6 3 3 3 3" xfId="21188" xr:uid="{2330D4CE-288D-461D-9A3F-C9C2643AFF2E}"/>
    <cellStyle name="Comma 6 3 3 3 3 2" xfId="43425" xr:uid="{531FECF9-BF78-4C0D-9355-BC280E106E66}"/>
    <cellStyle name="Comma 6 3 3 3 4" xfId="21189" xr:uid="{D98E6888-E6B6-4ED6-9529-451A017A55C5}"/>
    <cellStyle name="Comma 6 3 3 3 4 2" xfId="43426" xr:uid="{7D43F3E7-9310-4A51-ADDC-34E9ADF4DDD8}"/>
    <cellStyle name="Comma 6 3 3 3 5" xfId="52992" xr:uid="{4D79A032-DEE5-4C69-9977-0997A7CA245A}"/>
    <cellStyle name="Comma 6 3 3 3 6" xfId="43423" xr:uid="{AE4CA90A-AB0F-4330-BE6D-83569EAD717B}"/>
    <cellStyle name="Comma 6 3 3 3 7" xfId="21186" xr:uid="{B3A2A145-748C-4267-8959-63F332A1FAFE}"/>
    <cellStyle name="Comma 6 3 3 4" xfId="21190" xr:uid="{C4F7C75D-7DA6-4FD8-A177-07A0B3261014}"/>
    <cellStyle name="Comma 6 3 3 4 2" xfId="43427" xr:uid="{2AE8177E-0DA8-4EBD-9AFC-D13C52DED8FC}"/>
    <cellStyle name="Comma 6 3 3 5" xfId="21191" xr:uid="{EC36DC17-E1C3-4E90-8A98-68469A4FCD5D}"/>
    <cellStyle name="Comma 6 3 3 5 2" xfId="43428" xr:uid="{8EF48987-53CD-4DC5-9AE7-33B0A9057AF9}"/>
    <cellStyle name="Comma 6 3 3 6" xfId="50959" xr:uid="{7E9A1FFE-56D6-43E0-93E2-6DC05064838A}"/>
    <cellStyle name="Comma 6 3 3 7" xfId="43417" xr:uid="{D9C853AC-A68A-465B-9138-E7989F6913DF}"/>
    <cellStyle name="Comma 6 3 3 8" xfId="21180" xr:uid="{7444DC09-526D-4144-BD6D-5403DBFA8BA2}"/>
    <cellStyle name="Comma 6 3 4" xfId="1362" xr:uid="{0C5FC33C-1254-4D32-A146-B06BCC2F1D9B}"/>
    <cellStyle name="Comma 6 3 4 2" xfId="5038" xr:uid="{7D50F9B0-A5F8-4EFB-A3AE-14FADDE9F5F6}"/>
    <cellStyle name="Comma 6 3 4 2 2" xfId="21194" xr:uid="{113D6761-23A1-4984-B593-4361FAF165DF}"/>
    <cellStyle name="Comma 6 3 4 2 2 2" xfId="43431" xr:uid="{0E509112-D39D-4AF2-864D-4CAADDA7A660}"/>
    <cellStyle name="Comma 6 3 4 2 3" xfId="21195" xr:uid="{997E7BD7-3B35-4C52-9411-3A5A95E3F3AA}"/>
    <cellStyle name="Comma 6 3 4 2 3 2" xfId="43432" xr:uid="{655B51B4-D996-41E3-AE7A-31471D36F8E1}"/>
    <cellStyle name="Comma 6 3 4 2 4" xfId="21196" xr:uid="{07FC3D25-173C-4273-A40D-AAAFA53A9F82}"/>
    <cellStyle name="Comma 6 3 4 2 4 2" xfId="43433" xr:uid="{870C59E4-249B-4576-8E1D-6823F0B27445}"/>
    <cellStyle name="Comma 6 3 4 2 5" xfId="21197" xr:uid="{F981DAAA-F6D1-4688-BC3C-BE8FB9786045}"/>
    <cellStyle name="Comma 6 3 4 2 5 2" xfId="43434" xr:uid="{AF74EE92-F433-4180-AB8B-96E5E41AE445}"/>
    <cellStyle name="Comma 6 3 4 2 6" xfId="55125" xr:uid="{DC0A3DB8-04FA-4561-BF14-AA6B2792E1A8}"/>
    <cellStyle name="Comma 6 3 4 2 7" xfId="43430" xr:uid="{FEAAEDD8-E1AF-452B-A9EF-C43244FE5CA7}"/>
    <cellStyle name="Comma 6 3 4 2 8" xfId="21193" xr:uid="{A682FCB2-5CD6-4250-A403-F96F52925DD5}"/>
    <cellStyle name="Comma 6 3 4 3" xfId="2408" xr:uid="{83EEA65B-F046-441A-A5A2-7C796F259A6D}"/>
    <cellStyle name="Comma 6 3 4 3 2" xfId="21199" xr:uid="{62772C4D-0275-4D3B-86AC-92DDED99B5AF}"/>
    <cellStyle name="Comma 6 3 4 3 2 2" xfId="43436" xr:uid="{826C166B-D80B-4048-B94C-DF49DC014DB4}"/>
    <cellStyle name="Comma 6 3 4 3 3" xfId="21200" xr:uid="{6970C1DD-3F44-4E65-8A4B-236028346C16}"/>
    <cellStyle name="Comma 6 3 4 3 3 2" xfId="43437" xr:uid="{00A32E66-418A-415B-9AF3-CB529F9A6E5A}"/>
    <cellStyle name="Comma 6 3 4 3 4" xfId="21201" xr:uid="{E4CBB455-2939-48D4-BA95-F48672123EC0}"/>
    <cellStyle name="Comma 6 3 4 3 4 2" xfId="43438" xr:uid="{70C97504-747C-41FF-A427-3660A35ADE1A}"/>
    <cellStyle name="Comma 6 3 4 3 5" xfId="52496" xr:uid="{467954EF-DCA6-4AE6-BBE4-BE385E033485}"/>
    <cellStyle name="Comma 6 3 4 3 6" xfId="43435" xr:uid="{83A64569-6437-4361-B3BC-A6A685F9A18E}"/>
    <cellStyle name="Comma 6 3 4 3 7" xfId="21198" xr:uid="{30F7812F-20BD-47A9-95C6-4A741F0685B2}"/>
    <cellStyle name="Comma 6 3 4 4" xfId="21202" xr:uid="{881BD4FB-2266-450E-A9A9-F90A6B4F0356}"/>
    <cellStyle name="Comma 6 3 4 4 2" xfId="43439" xr:uid="{C2BC5A6F-9300-4B2D-805B-644CCA81C2F2}"/>
    <cellStyle name="Comma 6 3 4 5" xfId="21203" xr:uid="{3137DF38-181D-4B31-B348-1D81170E3E13}"/>
    <cellStyle name="Comma 6 3 4 5 2" xfId="43440" xr:uid="{9421DDE8-CA9C-4B96-84A7-B2280B56455E}"/>
    <cellStyle name="Comma 6 3 4 6" xfId="51454" xr:uid="{970967B9-0F15-4687-A2F5-4C01AD63097A}"/>
    <cellStyle name="Comma 6 3 4 7" xfId="43429" xr:uid="{31E46009-0945-4608-BF85-C87C9CEEA720}"/>
    <cellStyle name="Comma 6 3 4 8" xfId="21192" xr:uid="{B6E5C3DE-5630-461C-AF78-04D2D61DB0C0}"/>
    <cellStyle name="Comma 6 3 5" xfId="3399" xr:uid="{6E740977-69E4-4675-9B9D-D02B241BD637}"/>
    <cellStyle name="Comma 6 3 5 2" xfId="5405" xr:uid="{7331FF5C-E93C-4F93-9FB0-DC4732C348D3}"/>
    <cellStyle name="Comma 6 3 5 2 2" xfId="21206" xr:uid="{15C153B9-2705-4F7B-B6A5-E500E9950896}"/>
    <cellStyle name="Comma 6 3 5 2 2 2" xfId="43443" xr:uid="{219A84DE-A0E7-4005-949D-80ACDF8A1006}"/>
    <cellStyle name="Comma 6 3 5 2 3" xfId="21207" xr:uid="{0369B648-FDBE-458D-8C03-1BB6966E275B}"/>
    <cellStyle name="Comma 6 3 5 2 3 2" xfId="43444" xr:uid="{B1D7C50B-5F57-40D6-B5D6-E009E1F373BD}"/>
    <cellStyle name="Comma 6 3 5 2 4" xfId="21208" xr:uid="{2AA7E8B3-0976-4369-9A85-C0D25931BEEB}"/>
    <cellStyle name="Comma 6 3 5 2 4 2" xfId="43445" xr:uid="{C291A380-C4D0-4DDD-9D6A-31E81A7DAD66}"/>
    <cellStyle name="Comma 6 3 5 2 5" xfId="21209" xr:uid="{2A34D170-AD54-4363-8003-707B7FF16087}"/>
    <cellStyle name="Comma 6 3 5 2 5 2" xfId="43446" xr:uid="{4AD96C81-DD79-4BD9-A5A7-399AFF37DFA6}"/>
    <cellStyle name="Comma 6 3 5 2 6" xfId="55492" xr:uid="{C4C9AE91-9C04-490A-A51C-D7F6733B16EC}"/>
    <cellStyle name="Comma 6 3 5 2 7" xfId="43442" xr:uid="{E7186290-DD2B-4257-B34E-5797FC76398B}"/>
    <cellStyle name="Comma 6 3 5 2 8" xfId="21205" xr:uid="{513EFB64-7ADE-4D28-9864-FD627EF27F94}"/>
    <cellStyle name="Comma 6 3 5 3" xfId="21210" xr:uid="{69ED60BF-C24A-447B-8DA6-B4F0EFDDC095}"/>
    <cellStyle name="Comma 6 3 5 3 2" xfId="43447" xr:uid="{61C0306B-7E89-463C-BE08-2B7358BE1FE8}"/>
    <cellStyle name="Comma 6 3 5 4" xfId="21211" xr:uid="{B4188B15-C955-41D8-930B-0C75CB241427}"/>
    <cellStyle name="Comma 6 3 5 4 2" xfId="43448" xr:uid="{C5421B38-0690-4D6F-BB5D-5260B9247EB2}"/>
    <cellStyle name="Comma 6 3 5 5" xfId="21212" xr:uid="{B84EB5B1-B20F-4305-8B18-E0F9B0FED278}"/>
    <cellStyle name="Comma 6 3 5 5 2" xfId="43449" xr:uid="{FD3CF910-FDC5-41D2-8CC9-A3A5C2D68200}"/>
    <cellStyle name="Comma 6 3 5 6" xfId="21213" xr:uid="{7D22AE37-7605-4AC3-9EA0-E0A7B3B3A930}"/>
    <cellStyle name="Comma 6 3 5 6 2" xfId="43450" xr:uid="{A332EAC1-6CD2-45D3-AD06-F8BB04C84130}"/>
    <cellStyle name="Comma 6 3 5 7" xfId="53486" xr:uid="{C5D66332-36E4-47FF-98A1-3E9CCB6190DA}"/>
    <cellStyle name="Comma 6 3 5 8" xfId="43441" xr:uid="{0EC609BB-24A7-4D7B-8E83-1B41E4ED9428}"/>
    <cellStyle name="Comma 6 3 5 9" xfId="21204" xr:uid="{5CF7A196-FFAE-4AB7-8B05-D2412479D3D6}"/>
    <cellStyle name="Comma 6 3 6" xfId="4033" xr:uid="{798BC90C-487D-4C20-88A3-707E7496DA41}"/>
    <cellStyle name="Comma 6 3 6 2" xfId="21215" xr:uid="{55674145-079A-4A49-9A32-F218AB6EB35F}"/>
    <cellStyle name="Comma 6 3 6 2 2" xfId="43452" xr:uid="{7224426C-9628-47F8-B82A-D14034CFF93F}"/>
    <cellStyle name="Comma 6 3 6 3" xfId="21216" xr:uid="{FE63B4CB-39C5-422D-84D7-E29526CB4772}"/>
    <cellStyle name="Comma 6 3 6 3 2" xfId="43453" xr:uid="{7D9BB3EF-177E-4F19-8694-5928F9D5F0DF}"/>
    <cellStyle name="Comma 6 3 6 4" xfId="21217" xr:uid="{EA214843-6DAE-4F39-B439-63A5F25EA6DB}"/>
    <cellStyle name="Comma 6 3 6 4 2" xfId="43454" xr:uid="{7007221A-DCD5-4329-B2C6-B794B8B7AF1F}"/>
    <cellStyle name="Comma 6 3 6 5" xfId="21218" xr:uid="{D514089A-7C7D-45CA-9EB0-C1F076E0DD44}"/>
    <cellStyle name="Comma 6 3 6 5 2" xfId="43455" xr:uid="{B954669D-C463-43D6-963B-A6C1178477CA}"/>
    <cellStyle name="Comma 6 3 6 6" xfId="54120" xr:uid="{1E565B79-25A0-411E-AF40-3EDFE354DA73}"/>
    <cellStyle name="Comma 6 3 6 7" xfId="43451" xr:uid="{04CF6C91-3C5B-46E2-B725-092B13A57DA3}"/>
    <cellStyle name="Comma 6 3 6 8" xfId="21214" xr:uid="{0BDA28B5-5309-412D-A55F-166A40BE1D50}"/>
    <cellStyle name="Comma 6 3 7" xfId="1888" xr:uid="{F99381E5-46E7-46B4-AAE1-6E59876C2E4D}"/>
    <cellStyle name="Comma 6 3 7 2" xfId="21220" xr:uid="{6007D495-EEEC-4A05-B4FC-1F8F9F7DBFF5}"/>
    <cellStyle name="Comma 6 3 7 2 2" xfId="43457" xr:uid="{03DE4025-86B6-4FFA-845B-3E9E7067F1E1}"/>
    <cellStyle name="Comma 6 3 7 3" xfId="21221" xr:uid="{D001488B-8E1D-4FFD-995B-86B8A9A7EAA3}"/>
    <cellStyle name="Comma 6 3 7 3 2" xfId="43458" xr:uid="{CC56B1FD-68B2-42EF-918B-4223D8A43B2B}"/>
    <cellStyle name="Comma 6 3 7 4" xfId="21222" xr:uid="{267091AD-46BA-4FB8-8247-E3CE82154F76}"/>
    <cellStyle name="Comma 6 3 7 4 2" xfId="43459" xr:uid="{DBD88963-820C-4A83-AFAE-5CE8546F49F0}"/>
    <cellStyle name="Comma 6 3 7 5" xfId="51977" xr:uid="{45257DEE-3A73-43CC-B180-D882F3C01DA2}"/>
    <cellStyle name="Comma 6 3 7 6" xfId="43456" xr:uid="{1C0A3920-CE6F-4FC9-B4D4-76FBED82C875}"/>
    <cellStyle name="Comma 6 3 7 7" xfId="21219" xr:uid="{3F321A02-E5D0-4EBB-A14E-7CB7F9DE744C}"/>
    <cellStyle name="Comma 6 3 8" xfId="21223" xr:uid="{546895B9-65F1-4426-B24B-EC8949ED9B02}"/>
    <cellStyle name="Comma 6 3 8 2" xfId="43460" xr:uid="{65A4F39E-EC6A-4A65-AD3A-8048BD8DA41D}"/>
    <cellStyle name="Comma 6 3 9" xfId="21224" xr:uid="{B90FB6F0-5AC4-4DAC-949F-1264C6DDBD4F}"/>
    <cellStyle name="Comma 6 3 9 2" xfId="43461" xr:uid="{CE2CC658-C416-4486-9522-FB2500FA5FFD}"/>
    <cellStyle name="Comma 6 4" xfId="488" xr:uid="{2145D405-FF46-4254-909B-6862EB131360}"/>
    <cellStyle name="Comma 6 4 10" xfId="43462" xr:uid="{73D6244C-DD22-42B1-A3F9-06AF63BB4421}"/>
    <cellStyle name="Comma 6 4 11" xfId="21225" xr:uid="{29AC8C32-47A0-4A9C-A1F1-301502852615}"/>
    <cellStyle name="Comma 6 4 2" xfId="993" xr:uid="{0697BA65-DC08-46E8-B07E-25D98A08CC15}"/>
    <cellStyle name="Comma 6 4 2 2" xfId="4696" xr:uid="{D6E8C8ED-8806-4DFC-A600-21C4A1D4D26F}"/>
    <cellStyle name="Comma 6 4 2 2 2" xfId="21228" xr:uid="{A793F436-D137-4F28-8F27-2A218F7BD4D4}"/>
    <cellStyle name="Comma 6 4 2 2 2 2" xfId="43465" xr:uid="{6512A1EF-E205-4692-8A3F-181A9A78694D}"/>
    <cellStyle name="Comma 6 4 2 2 3" xfId="21229" xr:uid="{FCD23BEC-0F45-4D43-9631-3B0EF032EAC5}"/>
    <cellStyle name="Comma 6 4 2 2 3 2" xfId="43466" xr:uid="{DA7858D2-B352-4478-B83C-0033AA50A8D7}"/>
    <cellStyle name="Comma 6 4 2 2 4" xfId="21230" xr:uid="{C38A001D-5CED-47DE-96B5-B2499E5ABE35}"/>
    <cellStyle name="Comma 6 4 2 2 4 2" xfId="43467" xr:uid="{D2EE4F2D-F9EB-4446-8197-60B5954493AA}"/>
    <cellStyle name="Comma 6 4 2 2 5" xfId="21231" xr:uid="{74F32253-2D41-4549-9054-38C29FE0B642}"/>
    <cellStyle name="Comma 6 4 2 2 5 2" xfId="43468" xr:uid="{1799472E-3D8D-4A0F-83D3-BD918DAD1307}"/>
    <cellStyle name="Comma 6 4 2 2 6" xfId="54783" xr:uid="{4C4A2694-7780-4ED7-903B-A0BB2CAA8431}"/>
    <cellStyle name="Comma 6 4 2 2 7" xfId="43464" xr:uid="{5CEE3403-E769-4861-BD15-81DA1D048769}"/>
    <cellStyle name="Comma 6 4 2 2 8" xfId="21227" xr:uid="{9996D8DF-724E-4A57-9274-D113107DFD74}"/>
    <cellStyle name="Comma 6 4 2 3" xfId="3031" xr:uid="{8F51BB8E-DD11-453F-A70C-D7A711BCE3A1}"/>
    <cellStyle name="Comma 6 4 2 3 2" xfId="21233" xr:uid="{AF1FCCFC-B4E1-44CA-B436-2A5BA5BC8FAD}"/>
    <cellStyle name="Comma 6 4 2 3 2 2" xfId="43470" xr:uid="{61A6A775-EFB4-4DE5-AB56-933B2025DBB2}"/>
    <cellStyle name="Comma 6 4 2 3 3" xfId="21234" xr:uid="{A45086ED-DE29-4B17-A6B5-E19721E77048}"/>
    <cellStyle name="Comma 6 4 2 3 3 2" xfId="43471" xr:uid="{0EAA6D9F-9585-441B-B90C-28D344CA0A86}"/>
    <cellStyle name="Comma 6 4 2 3 4" xfId="21235" xr:uid="{8E4F9B2D-2D63-4286-ADE3-BAF3836DAA0F}"/>
    <cellStyle name="Comma 6 4 2 3 4 2" xfId="43472" xr:uid="{D06A672F-F334-4CF9-A203-EB41D42394A4}"/>
    <cellStyle name="Comma 6 4 2 3 5" xfId="53118" xr:uid="{31A6798F-56AB-4742-8AD6-C590D95AF65D}"/>
    <cellStyle name="Comma 6 4 2 3 6" xfId="43469" xr:uid="{E35EF057-4592-46D7-BC5B-0DCE9863C718}"/>
    <cellStyle name="Comma 6 4 2 3 7" xfId="21232" xr:uid="{3A50070F-EF21-4BDE-B304-397F7314B755}"/>
    <cellStyle name="Comma 6 4 2 4" xfId="21236" xr:uid="{A5A21B33-31B9-4B8B-A394-308C061ECDFD}"/>
    <cellStyle name="Comma 6 4 2 4 2" xfId="43473" xr:uid="{AB450777-CA18-4932-B96E-8A7E622CF4F8}"/>
    <cellStyle name="Comma 6 4 2 5" xfId="21237" xr:uid="{36F82279-2AC9-410B-A9F9-1FF871F1477F}"/>
    <cellStyle name="Comma 6 4 2 5 2" xfId="43474" xr:uid="{CB6EB33A-D4F2-4061-AE24-D3D0014341B7}"/>
    <cellStyle name="Comma 6 4 2 6" xfId="51085" xr:uid="{C1587FD4-48FB-460A-9367-2D48EBE414C8}"/>
    <cellStyle name="Comma 6 4 2 7" xfId="43463" xr:uid="{EE279C39-3B94-4964-BFAD-2B52C448733D}"/>
    <cellStyle name="Comma 6 4 2 8" xfId="21226" xr:uid="{4B78E883-6C7A-475C-9F98-E2CA6694FD34}"/>
    <cellStyle name="Comma 6 4 3" xfId="1487" xr:uid="{9DED163B-4F12-4D08-BF4F-AAA2D709AD17}"/>
    <cellStyle name="Comma 6 4 3 2" xfId="5129" xr:uid="{3AD5B2EB-605A-4E6F-A8BA-518146980E91}"/>
    <cellStyle name="Comma 6 4 3 2 2" xfId="21240" xr:uid="{09633C3E-1701-4FDE-9B58-BDF84ACC62BD}"/>
    <cellStyle name="Comma 6 4 3 2 2 2" xfId="43477" xr:uid="{9A5EB7E6-F681-4A14-BC48-3202FE8E2F85}"/>
    <cellStyle name="Comma 6 4 3 2 3" xfId="21241" xr:uid="{E8BAF687-4EE5-468E-B462-37D194505E70}"/>
    <cellStyle name="Comma 6 4 3 2 3 2" xfId="43478" xr:uid="{AC747157-02DF-4938-8D62-CB904F1653EA}"/>
    <cellStyle name="Comma 6 4 3 2 4" xfId="21242" xr:uid="{AC4984DA-851E-43C8-9D89-A2921668D867}"/>
    <cellStyle name="Comma 6 4 3 2 4 2" xfId="43479" xr:uid="{12F666D1-F778-4109-A004-D41E5D42BD47}"/>
    <cellStyle name="Comma 6 4 3 2 5" xfId="21243" xr:uid="{B2B787F4-B466-4CBC-A92C-ED6A6E0D9667}"/>
    <cellStyle name="Comma 6 4 3 2 5 2" xfId="43480" xr:uid="{DD832234-9C64-4355-B549-F784183E90B9}"/>
    <cellStyle name="Comma 6 4 3 2 6" xfId="55216" xr:uid="{E31AF109-790B-4E0E-9249-3EA5610DBBF6}"/>
    <cellStyle name="Comma 6 4 3 2 7" xfId="43476" xr:uid="{C484B41E-95DB-4BBB-B524-2BB17C9D52C6}"/>
    <cellStyle name="Comma 6 4 3 2 8" xfId="21239" xr:uid="{41E973C1-E316-401B-9DCF-789956054091}"/>
    <cellStyle name="Comma 6 4 3 3" xfId="2534" xr:uid="{A5B39A2B-2F6A-4AF4-90FE-7D73406B81D7}"/>
    <cellStyle name="Comma 6 4 3 3 2" xfId="21245" xr:uid="{EB4E4170-8678-499E-8AEF-684C806E70DD}"/>
    <cellStyle name="Comma 6 4 3 3 2 2" xfId="43482" xr:uid="{80BC00E7-6424-42F1-826F-099A64C2C06B}"/>
    <cellStyle name="Comma 6 4 3 3 3" xfId="21246" xr:uid="{ADCCED06-7F89-42CD-951A-FB9202131980}"/>
    <cellStyle name="Comma 6 4 3 3 3 2" xfId="43483" xr:uid="{F98CFBDF-2E39-4E68-B638-2A58EC83FA6D}"/>
    <cellStyle name="Comma 6 4 3 3 4" xfId="21247" xr:uid="{A6092321-656D-45DC-95CC-F471444979D6}"/>
    <cellStyle name="Comma 6 4 3 3 4 2" xfId="43484" xr:uid="{378B39FA-F107-4EF9-B8B7-1571A9644F0A}"/>
    <cellStyle name="Comma 6 4 3 3 5" xfId="52622" xr:uid="{D6A350A7-35BE-49E5-9642-E571DEBDA079}"/>
    <cellStyle name="Comma 6 4 3 3 6" xfId="43481" xr:uid="{64F9A9C8-C645-4FED-B858-D20D677EFF8B}"/>
    <cellStyle name="Comma 6 4 3 3 7" xfId="21244" xr:uid="{820F9499-7139-46BE-B480-DD14289C0E56}"/>
    <cellStyle name="Comma 6 4 3 4" xfId="21248" xr:uid="{12EF747E-7AA7-4478-A540-B3017E52DD82}"/>
    <cellStyle name="Comma 6 4 3 4 2" xfId="43485" xr:uid="{28EB4683-4A59-404B-B178-55765BAD09BA}"/>
    <cellStyle name="Comma 6 4 3 5" xfId="21249" xr:uid="{91D3076C-DBFC-477B-B350-8107A7438D67}"/>
    <cellStyle name="Comma 6 4 3 5 2" xfId="43486" xr:uid="{5A2548B2-780B-49EA-943D-901977191FB2}"/>
    <cellStyle name="Comma 6 4 3 6" xfId="51579" xr:uid="{AFA7F783-60B0-4E32-9A6E-9BCA2A1D7BE0}"/>
    <cellStyle name="Comma 6 4 3 7" xfId="43475" xr:uid="{782B852B-1D1E-48A7-B562-828F09A62548}"/>
    <cellStyle name="Comma 6 4 3 8" xfId="21238" xr:uid="{B1BE0DD4-62B9-4895-AAAF-3AFCBE0EABFA}"/>
    <cellStyle name="Comma 6 4 4" xfId="3526" xr:uid="{F55392F8-D473-49C2-BB10-CC52E6653BB1}"/>
    <cellStyle name="Comma 6 4 4 2" xfId="5497" xr:uid="{770F622B-40C8-432D-B62C-C14EE4C9B560}"/>
    <cellStyle name="Comma 6 4 4 2 2" xfId="21252" xr:uid="{35C75DFB-40EC-4782-A273-BEF542A9E14B}"/>
    <cellStyle name="Comma 6 4 4 2 2 2" xfId="43489" xr:uid="{5F96D641-9C55-46E6-99A0-C999C0E8C777}"/>
    <cellStyle name="Comma 6 4 4 2 3" xfId="21253" xr:uid="{C1D182FD-A4B4-4F28-961E-89CD5CA15B10}"/>
    <cellStyle name="Comma 6 4 4 2 3 2" xfId="43490" xr:uid="{9D10EE98-5D51-4DF7-9AEB-8EFE3A6EA049}"/>
    <cellStyle name="Comma 6 4 4 2 4" xfId="21254" xr:uid="{431F18CF-9C4C-4DDE-992A-94EA5521A201}"/>
    <cellStyle name="Comma 6 4 4 2 4 2" xfId="43491" xr:uid="{DEA3F77F-08E7-4755-8901-46049713D123}"/>
    <cellStyle name="Comma 6 4 4 2 5" xfId="21255" xr:uid="{8247BB4D-1B0D-489F-B1C0-66100956EB6F}"/>
    <cellStyle name="Comma 6 4 4 2 5 2" xfId="43492" xr:uid="{F0653568-A662-426D-9B56-D3824B3A2177}"/>
    <cellStyle name="Comma 6 4 4 2 6" xfId="55584" xr:uid="{9F4903E4-3C2D-4635-BB40-B5A59FDA117E}"/>
    <cellStyle name="Comma 6 4 4 2 7" xfId="43488" xr:uid="{56D384DC-4CB7-43C4-B3EE-E672F95F8FA2}"/>
    <cellStyle name="Comma 6 4 4 2 8" xfId="21251" xr:uid="{CA1CDD38-E7A7-4114-9FC8-53025B5D01A4}"/>
    <cellStyle name="Comma 6 4 4 3" xfId="21256" xr:uid="{D756EAF7-791C-486D-B408-CFBE775863C8}"/>
    <cellStyle name="Comma 6 4 4 3 2" xfId="43493" xr:uid="{A751950E-A925-4DE2-BC52-0A56F794C521}"/>
    <cellStyle name="Comma 6 4 4 4" xfId="21257" xr:uid="{1F0DE885-0CC9-4EE7-B9CA-01F4A282895B}"/>
    <cellStyle name="Comma 6 4 4 4 2" xfId="43494" xr:uid="{C1197B8C-0770-45B1-9F5C-A82770C93FD2}"/>
    <cellStyle name="Comma 6 4 4 5" xfId="21258" xr:uid="{15B06CA7-777E-4195-A879-0B41C15F8F34}"/>
    <cellStyle name="Comma 6 4 4 5 2" xfId="43495" xr:uid="{4FB7B6D3-C2A3-4B6A-800D-0EEE1C626DCE}"/>
    <cellStyle name="Comma 6 4 4 6" xfId="21259" xr:uid="{B6492171-5F1E-47A9-AFD7-8013A4F9991C}"/>
    <cellStyle name="Comma 6 4 4 6 2" xfId="43496" xr:uid="{C677C2F6-ACEE-4709-AC9C-AB8DB6F05381}"/>
    <cellStyle name="Comma 6 4 4 7" xfId="53613" xr:uid="{A6F0D0B0-CE98-4C2B-8F72-74279C593AEC}"/>
    <cellStyle name="Comma 6 4 4 8" xfId="43487" xr:uid="{879701E1-A307-4108-B6CA-013F0B751C02}"/>
    <cellStyle name="Comma 6 4 4 9" xfId="21250" xr:uid="{7FD169CE-35F8-400D-BA9B-2188784E13D4}"/>
    <cellStyle name="Comma 6 4 5" xfId="4199" xr:uid="{5CEBE343-3A71-4784-AC11-0C93818B2BB1}"/>
    <cellStyle name="Comma 6 4 5 2" xfId="21261" xr:uid="{E2EC20D0-4A08-4FC3-B14C-CEBEA4482C4A}"/>
    <cellStyle name="Comma 6 4 5 2 2" xfId="43498" xr:uid="{57234D36-EAEF-4533-A746-7103FDB00AE1}"/>
    <cellStyle name="Comma 6 4 5 3" xfId="21262" xr:uid="{C8B01413-2B34-42BE-BC5D-1937A76A659A}"/>
    <cellStyle name="Comma 6 4 5 3 2" xfId="43499" xr:uid="{ADDF5173-1A37-44C9-979B-AD6AAC0BD788}"/>
    <cellStyle name="Comma 6 4 5 4" xfId="21263" xr:uid="{BA239960-94DD-4EC8-8F19-6E6BD11566B8}"/>
    <cellStyle name="Comma 6 4 5 4 2" xfId="43500" xr:uid="{82460190-9F90-4D2B-9305-85B736D95B29}"/>
    <cellStyle name="Comma 6 4 5 5" xfId="21264" xr:uid="{617B8C93-09DA-4D15-8D25-F95912B8590B}"/>
    <cellStyle name="Comma 6 4 5 5 2" xfId="43501" xr:uid="{F0D22143-7092-4CCC-A393-C6A660602540}"/>
    <cellStyle name="Comma 6 4 5 6" xfId="54286" xr:uid="{E77B20AE-7BB5-419D-9514-984526498D0B}"/>
    <cellStyle name="Comma 6 4 5 7" xfId="43497" xr:uid="{DCEF44A1-2C14-43EA-A103-0CB6177BBB78}"/>
    <cellStyle name="Comma 6 4 5 8" xfId="21260" xr:uid="{8FD716C3-6F68-412D-8984-0492954A6FCD}"/>
    <cellStyle name="Comma 6 4 6" xfId="2013" xr:uid="{B19348D5-ED85-4220-B35C-2212624DCE03}"/>
    <cellStyle name="Comma 6 4 6 2" xfId="21266" xr:uid="{614FE54E-B6B6-4662-A98A-516AEACFDC7F}"/>
    <cellStyle name="Comma 6 4 6 2 2" xfId="43503" xr:uid="{0B7ED144-68C6-496A-A95D-09AE063AE80E}"/>
    <cellStyle name="Comma 6 4 6 3" xfId="21267" xr:uid="{8224339E-B8CB-4683-8F78-5E1A989F7C6B}"/>
    <cellStyle name="Comma 6 4 6 3 2" xfId="43504" xr:uid="{7CDFA68F-7AE9-4DBB-91DE-F3A02600F84D}"/>
    <cellStyle name="Comma 6 4 6 4" xfId="21268" xr:uid="{DFE4BDF7-34A4-4368-8D66-C078B560C481}"/>
    <cellStyle name="Comma 6 4 6 4 2" xfId="43505" xr:uid="{404516EF-C047-4F8C-8536-E95C22CC8BEB}"/>
    <cellStyle name="Comma 6 4 6 5" xfId="52102" xr:uid="{A96874BD-5E87-4A4E-AE82-CE68F8DDA72D}"/>
    <cellStyle name="Comma 6 4 6 6" xfId="43502" xr:uid="{3D57C782-D529-4F54-99E8-AFC17B28C862}"/>
    <cellStyle name="Comma 6 4 6 7" xfId="21265" xr:uid="{4D867554-69F6-4FB5-A189-2A1875D994CC}"/>
    <cellStyle name="Comma 6 4 7" xfId="21269" xr:uid="{35AAD9CB-418A-4CE6-86C8-3E17305EB331}"/>
    <cellStyle name="Comma 6 4 7 2" xfId="43506" xr:uid="{6BCD3262-E2B3-4675-AB35-FCA0F3131C97}"/>
    <cellStyle name="Comma 6 4 8" xfId="21270" xr:uid="{F68B931D-15E6-4D64-BD41-6741655C7C1A}"/>
    <cellStyle name="Comma 6 4 8 2" xfId="43507" xr:uid="{9625ECC6-27F0-4272-A844-26140BA15259}"/>
    <cellStyle name="Comma 6 4 9" xfId="50582" xr:uid="{1EB33000-12BD-457F-8DC9-77B24D7BAEC8}"/>
    <cellStyle name="Comma 6 5" xfId="745" xr:uid="{CFAF51C3-ED64-4193-A576-39D8DB1DD5E2}"/>
    <cellStyle name="Comma 6 5 2" xfId="4448" xr:uid="{4C36E325-F336-4C38-AE30-A60A9B574725}"/>
    <cellStyle name="Comma 6 5 2 2" xfId="21273" xr:uid="{3C30BAAD-8C2D-46E4-8043-43E8362C2FDD}"/>
    <cellStyle name="Comma 6 5 2 2 2" xfId="43510" xr:uid="{33311419-EAD6-4373-9807-528DEFB5DE70}"/>
    <cellStyle name="Comma 6 5 2 3" xfId="21274" xr:uid="{8939A907-68F4-4E8C-8355-4E3ADF32E061}"/>
    <cellStyle name="Comma 6 5 2 3 2" xfId="43511" xr:uid="{4EDC1327-1FED-4D1D-9806-4DE3DB1F2EA3}"/>
    <cellStyle name="Comma 6 5 2 4" xfId="21275" xr:uid="{D7BCCCCB-FB45-4C92-AA37-80EEED786E7D}"/>
    <cellStyle name="Comma 6 5 2 4 2" xfId="43512" xr:uid="{EB013DA5-A139-4003-A437-A147EEE4D0C7}"/>
    <cellStyle name="Comma 6 5 2 5" xfId="21276" xr:uid="{41FE6311-4ED5-4BE4-93CE-5297F66B5EE1}"/>
    <cellStyle name="Comma 6 5 2 5 2" xfId="43513" xr:uid="{84A6BDBA-0052-44A2-8D72-8309F6A0B87D}"/>
    <cellStyle name="Comma 6 5 2 6" xfId="54535" xr:uid="{B0D6D53F-09DB-4D59-B71B-B37AD3447751}"/>
    <cellStyle name="Comma 6 5 2 7" xfId="43509" xr:uid="{801B9752-92C1-420F-86CA-90FFD3C26E8F}"/>
    <cellStyle name="Comma 6 5 2 8" xfId="21272" xr:uid="{A79B3E3F-5443-4E7C-8384-A0F9913E6F52}"/>
    <cellStyle name="Comma 6 5 3" xfId="2783" xr:uid="{BF507E86-CB83-48D4-9E08-15202B43C703}"/>
    <cellStyle name="Comma 6 5 3 2" xfId="21278" xr:uid="{04C0EB41-6232-4B5A-AFCB-DCC6D87A986D}"/>
    <cellStyle name="Comma 6 5 3 2 2" xfId="43515" xr:uid="{610567D3-6F44-47E1-82A2-21C35830026C}"/>
    <cellStyle name="Comma 6 5 3 3" xfId="21279" xr:uid="{63F63388-BE55-41A1-8518-205392AC34A4}"/>
    <cellStyle name="Comma 6 5 3 3 2" xfId="43516" xr:uid="{C1837017-AE60-4B05-A16C-363340C3AE8D}"/>
    <cellStyle name="Comma 6 5 3 4" xfId="21280" xr:uid="{676242FA-E604-48E6-94E3-1E304FF85F30}"/>
    <cellStyle name="Comma 6 5 3 4 2" xfId="43517" xr:uid="{84AADCB0-462B-4BCE-9E16-6D5876795658}"/>
    <cellStyle name="Comma 6 5 3 5" xfId="52870" xr:uid="{3030ED1D-EFE2-4DF7-B46B-04DA0F5E94AE}"/>
    <cellStyle name="Comma 6 5 3 6" xfId="43514" xr:uid="{4E1AE034-F94E-4034-85C8-8F8764C8E968}"/>
    <cellStyle name="Comma 6 5 3 7" xfId="21277" xr:uid="{C32289F9-2E40-4963-BB26-44E403D67122}"/>
    <cellStyle name="Comma 6 5 4" xfId="21281" xr:uid="{C323C8A0-F5D6-4D12-9DCB-46BFFD7F698C}"/>
    <cellStyle name="Comma 6 5 4 2" xfId="43518" xr:uid="{1E08B0FC-AF64-40F5-8BB7-6E2D49F182A2}"/>
    <cellStyle name="Comma 6 5 5" xfId="21282" xr:uid="{B9267D6C-A8BD-45FF-8F8E-F9EA081F4110}"/>
    <cellStyle name="Comma 6 5 5 2" xfId="43519" xr:uid="{F1BD1470-9C23-4CEF-8315-7A6537213B0C}"/>
    <cellStyle name="Comma 6 5 6" xfId="50837" xr:uid="{74554ABF-0A51-46F6-A83B-223460A7F6E9}"/>
    <cellStyle name="Comma 6 5 7" xfId="43508" xr:uid="{EECAC8CB-B36C-41FC-A01B-EB448161EF77}"/>
    <cellStyle name="Comma 6 5 8" xfId="21271" xr:uid="{E6817DAA-E1A7-4C29-A6ED-004613BB395B}"/>
    <cellStyle name="Comma 6 6" xfId="1240" xr:uid="{0E0FD0B5-F0C1-44C3-ACAE-E965955B4090}"/>
    <cellStyle name="Comma 6 6 2" xfId="4946" xr:uid="{7EFF4C32-53FB-48E1-A56C-4803A4F93E13}"/>
    <cellStyle name="Comma 6 6 2 2" xfId="21285" xr:uid="{CD701F1F-B835-4CA0-8C48-1AC295FA519A}"/>
    <cellStyle name="Comma 6 6 2 2 2" xfId="43522" xr:uid="{182EE45D-3D84-44E0-8197-AA1CF40DDDA1}"/>
    <cellStyle name="Comma 6 6 2 3" xfId="21286" xr:uid="{2D54405F-40AC-4137-9F23-6029DEE49EAA}"/>
    <cellStyle name="Comma 6 6 2 3 2" xfId="43523" xr:uid="{CCF04558-7E79-455C-BC67-9DE38E2CAFBC}"/>
    <cellStyle name="Comma 6 6 2 4" xfId="21287" xr:uid="{D451698F-AF4E-4D62-A011-96550D7D855F}"/>
    <cellStyle name="Comma 6 6 2 4 2" xfId="43524" xr:uid="{9E10AAC1-8399-413D-B573-09CE6BCDB017}"/>
    <cellStyle name="Comma 6 6 2 5" xfId="21288" xr:uid="{A8653017-4781-4E88-A64C-A51963F196C0}"/>
    <cellStyle name="Comma 6 6 2 5 2" xfId="43525" xr:uid="{F9DFFB23-BCCF-4DE4-95DD-90F46CB09A8E}"/>
    <cellStyle name="Comma 6 6 2 6" xfId="55033" xr:uid="{85C435AE-A712-44F7-B1B1-DAFB3DAB8BC1}"/>
    <cellStyle name="Comma 6 6 2 7" xfId="43521" xr:uid="{C6D406BE-EA90-4193-A0BC-D8B58F2B782F}"/>
    <cellStyle name="Comma 6 6 2 8" xfId="21284" xr:uid="{7C88EC48-4359-491E-BDA6-C554DCC5C0EB}"/>
    <cellStyle name="Comma 6 6 3" xfId="2279" xr:uid="{9F59A092-8E70-49ED-B699-E946AC829A00}"/>
    <cellStyle name="Comma 6 6 3 2" xfId="21290" xr:uid="{D3C68C40-CF19-4D76-A4FF-C51843CD2E81}"/>
    <cellStyle name="Comma 6 6 3 2 2" xfId="43527" xr:uid="{60C27213-8752-4DA0-8F69-5FE484783A55}"/>
    <cellStyle name="Comma 6 6 3 3" xfId="21291" xr:uid="{C2B248BD-63F6-4908-9562-B365A2C49B4A}"/>
    <cellStyle name="Comma 6 6 3 3 2" xfId="43528" xr:uid="{4F32FB97-2C0A-493E-BB86-AE9FD81EB000}"/>
    <cellStyle name="Comma 6 6 3 4" xfId="21292" xr:uid="{4B29CF0D-97FD-40D0-BEB9-7AA6DCF3B9B2}"/>
    <cellStyle name="Comma 6 6 3 4 2" xfId="43529" xr:uid="{02BCA54F-062A-4D39-914F-75232E60F15E}"/>
    <cellStyle name="Comma 6 6 3 5" xfId="52367" xr:uid="{DE638324-D2B8-4FB1-A17E-83840C9BC105}"/>
    <cellStyle name="Comma 6 6 3 6" xfId="43526" xr:uid="{1B955F4A-6547-426F-B63A-47E77F9517A7}"/>
    <cellStyle name="Comma 6 6 3 7" xfId="21289" xr:uid="{1D939970-975E-4902-84AB-948F86E2271F}"/>
    <cellStyle name="Comma 6 6 4" xfId="21293" xr:uid="{7C596343-B70B-43D8-A3AF-7F693E1D5106}"/>
    <cellStyle name="Comma 6 6 4 2" xfId="43530" xr:uid="{9AA99244-B0A0-4086-AC85-BF3C6075E044}"/>
    <cellStyle name="Comma 6 6 5" xfId="21294" xr:uid="{BA0F6C05-2959-45C2-88FE-228F0E001261}"/>
    <cellStyle name="Comma 6 6 5 2" xfId="43531" xr:uid="{BE7E5238-CAE4-48B9-B911-317D6191D40A}"/>
    <cellStyle name="Comma 6 6 6" xfId="51332" xr:uid="{B2E600DB-EB3A-4908-B406-636C0CAAA763}"/>
    <cellStyle name="Comma 6 6 7" xfId="43520" xr:uid="{CC14A763-888C-42E2-8656-849E4F65E4B9}"/>
    <cellStyle name="Comma 6 6 8" xfId="21283" xr:uid="{5663F266-CEFC-4A8B-B073-0C7588AFE542}"/>
    <cellStyle name="Comma 6 7" xfId="3277" xr:uid="{7C9491D8-75C6-4110-B07D-682234182236}"/>
    <cellStyle name="Comma 6 7 2" xfId="5313" xr:uid="{4A9CD221-1DBC-463D-9B8E-18C023D71E0C}"/>
    <cellStyle name="Comma 6 7 2 2" xfId="21297" xr:uid="{87BF0092-8D19-429B-9435-C782816E4058}"/>
    <cellStyle name="Comma 6 7 2 2 2" xfId="43534" xr:uid="{AA58822E-D7C3-49FE-A0E0-9E3478C89538}"/>
    <cellStyle name="Comma 6 7 2 3" xfId="21298" xr:uid="{312CF27C-5A92-4009-836D-377F3DA402D4}"/>
    <cellStyle name="Comma 6 7 2 3 2" xfId="43535" xr:uid="{82C4696C-3CF1-4CDD-85F3-FC8C6F598974}"/>
    <cellStyle name="Comma 6 7 2 4" xfId="21299" xr:uid="{5FAD8AD3-6BFA-454B-9543-B4FE43ABB17C}"/>
    <cellStyle name="Comma 6 7 2 4 2" xfId="43536" xr:uid="{5D6EBBF3-C384-498A-925C-7F6CFC6BD7A6}"/>
    <cellStyle name="Comma 6 7 2 5" xfId="21300" xr:uid="{23D93704-66AE-415C-B5BF-08DE99C01758}"/>
    <cellStyle name="Comma 6 7 2 5 2" xfId="43537" xr:uid="{FF806E08-2194-49C5-9364-20720C7211B9}"/>
    <cellStyle name="Comma 6 7 2 6" xfId="55400" xr:uid="{E81D278D-1D6F-4A33-8502-9DBCD33C016B}"/>
    <cellStyle name="Comma 6 7 2 7" xfId="43533" xr:uid="{A67B4E5F-9A4B-4F09-948F-FE5FE9C051EF}"/>
    <cellStyle name="Comma 6 7 2 8" xfId="21296" xr:uid="{B8C812D6-B57B-4D00-A724-B3675A207FAB}"/>
    <cellStyle name="Comma 6 7 3" xfId="21301" xr:uid="{8581AFA4-B884-4858-905D-44A090E708BD}"/>
    <cellStyle name="Comma 6 7 3 2" xfId="43538" xr:uid="{66E819A7-2AA1-4712-8F62-F775A686D8B4}"/>
    <cellStyle name="Comma 6 7 4" xfId="21302" xr:uid="{9F0D7556-4282-4EDA-839C-DD2A10EF9024}"/>
    <cellStyle name="Comma 6 7 4 2" xfId="43539" xr:uid="{1831D0DF-54F1-4D49-A999-ACECC97D78AF}"/>
    <cellStyle name="Comma 6 7 5" xfId="21303" xr:uid="{EDD2A9EB-6844-47E4-BA75-7EFA1981198B}"/>
    <cellStyle name="Comma 6 7 5 2" xfId="43540" xr:uid="{8E7F25AA-EE3A-4D85-BE46-0EC78EB3BD60}"/>
    <cellStyle name="Comma 6 7 6" xfId="21304" xr:uid="{05759124-5A9D-4587-A770-4D32B5F30897}"/>
    <cellStyle name="Comma 6 7 6 2" xfId="43541" xr:uid="{3F2FC412-E684-4167-8AEA-CAD7BB6C931D}"/>
    <cellStyle name="Comma 6 7 7" xfId="53364" xr:uid="{EA6A128C-FABB-4521-B2FB-1BC5CDF4C6D8}"/>
    <cellStyle name="Comma 6 7 8" xfId="43532" xr:uid="{578E40B1-2396-43FD-8CDE-220DB0BF236E}"/>
    <cellStyle name="Comma 6 7 9" xfId="21295" xr:uid="{1B025AE3-C59B-46C9-B75E-E1E06B63B51D}"/>
    <cellStyle name="Comma 6 8" xfId="3842" xr:uid="{F71C0547-D24E-4C58-8A0F-C4E30DABCD32}"/>
    <cellStyle name="Comma 6 8 2" xfId="21306" xr:uid="{C5995119-D1B0-498F-8B7F-3FB4BFF367DC}"/>
    <cellStyle name="Comma 6 8 2 2" xfId="43543" xr:uid="{C53DA317-77F6-4F4A-814F-6B805F0F7D31}"/>
    <cellStyle name="Comma 6 8 3" xfId="21307" xr:uid="{00556DF8-CCA4-4A4C-8AB3-0193091C2B74}"/>
    <cellStyle name="Comma 6 8 3 2" xfId="43544" xr:uid="{43C617DE-D243-4028-9EC6-B28D435911B5}"/>
    <cellStyle name="Comma 6 8 4" xfId="21308" xr:uid="{13036269-3E86-4EA8-A275-FCE5976E4D18}"/>
    <cellStyle name="Comma 6 8 4 2" xfId="43545" xr:uid="{C8481A08-93FF-4C28-A5E7-4AFE99435CC7}"/>
    <cellStyle name="Comma 6 8 5" xfId="21309" xr:uid="{F4A7E824-7D53-4A22-91F6-A8B68F16302C}"/>
    <cellStyle name="Comma 6 8 5 2" xfId="43546" xr:uid="{7ECE148E-CBF2-4D2A-A78A-E294AE5FF752}"/>
    <cellStyle name="Comma 6 8 6" xfId="53929" xr:uid="{B4035826-C1F1-49AB-AD8F-55F1FBD969E6}"/>
    <cellStyle name="Comma 6 8 7" xfId="43542" xr:uid="{8EAFE5C9-8959-4747-A996-C4C24630C170}"/>
    <cellStyle name="Comma 6 8 8" xfId="21305" xr:uid="{48D763AB-CB01-4159-84B6-47C95207A6A1}"/>
    <cellStyle name="Comma 6 9" xfId="1759" xr:uid="{7DF0C10A-B6FC-4965-BDBC-63630F443976}"/>
    <cellStyle name="Comma 6 9 2" xfId="21311" xr:uid="{FCA56F16-388E-4280-B230-E09CD21618CC}"/>
    <cellStyle name="Comma 6 9 2 2" xfId="43548" xr:uid="{EC7D8C40-4FD6-45E4-B89A-E9E5AF7F4542}"/>
    <cellStyle name="Comma 6 9 3" xfId="21312" xr:uid="{0C23C2B6-7F79-403E-A117-EFCC0F5400DC}"/>
    <cellStyle name="Comma 6 9 3 2" xfId="43549" xr:uid="{D09AD0E8-4DC6-4CED-B2F1-19E68C1F0E25}"/>
    <cellStyle name="Comma 6 9 4" xfId="21313" xr:uid="{8D2F9423-E64E-4138-8D6A-A464942597F8}"/>
    <cellStyle name="Comma 6 9 4 2" xfId="43550" xr:uid="{363325F7-6C2D-4D12-BB1A-E5B04F94D5CA}"/>
    <cellStyle name="Comma 6 9 5" xfId="51848" xr:uid="{2B428912-A194-4EDA-B7CE-58FE88C63076}"/>
    <cellStyle name="Comma 6 9 6" xfId="43547" xr:uid="{2E339363-0DA0-4FA7-9398-9EC4C8C4B234}"/>
    <cellStyle name="Comma 6 9 7" xfId="21310" xr:uid="{5AFFB5B6-2B56-4551-8902-064F76F09C1A}"/>
    <cellStyle name="Comma 60" xfId="5656" xr:uid="{ACD8A7D9-5CC0-442E-8158-52CAD2EC0DEB}"/>
    <cellStyle name="Comma 60 2" xfId="21314" xr:uid="{D02F1439-1867-4645-B60A-33ACBF29119B}"/>
    <cellStyle name="Comma 60 3" xfId="21315" xr:uid="{A43CD134-561E-43BA-9739-FAB19F4AD5B5}"/>
    <cellStyle name="Comma 61" xfId="5658" xr:uid="{CA2940DB-7519-4580-BEBC-D6C558CB641B}"/>
    <cellStyle name="Comma 61 2" xfId="21316" xr:uid="{CF2D5B03-B4AD-404B-BFD2-9620596ECAD3}"/>
    <cellStyle name="Comma 61 2 2" xfId="43552" xr:uid="{95AC8BA2-85D5-4C56-91BE-09D1206C698E}"/>
    <cellStyle name="Comma 61 3" xfId="21317" xr:uid="{4A110825-FCC5-42F0-BEF8-CCCC00F8641C}"/>
    <cellStyle name="Comma 61 3 2" xfId="43553" xr:uid="{97D74C17-7773-457C-B2D4-AD217D36B952}"/>
    <cellStyle name="Comma 61 4" xfId="21318" xr:uid="{4D7A97E4-5747-4B7B-B5C9-7BEE103400E1}"/>
    <cellStyle name="Comma 61 4 2" xfId="43554" xr:uid="{D9D1D3A9-54A6-4BA7-908C-9F407FDE86A2}"/>
    <cellStyle name="Comma 61 5" xfId="55744" xr:uid="{CD61CE06-F01E-40FF-92CF-EE4AB1DD59A7}"/>
    <cellStyle name="Comma 61 6" xfId="43551" xr:uid="{ADF5D34F-7D28-4253-A277-9EDED5D6F80D}"/>
    <cellStyle name="Comma 62" xfId="5661" xr:uid="{438102F1-DEFD-49E9-A969-D3EB32C8B824}"/>
    <cellStyle name="Comma 62 2" xfId="21319" xr:uid="{81C3E6AB-9F4F-4E06-8538-B8E0B4B44144}"/>
    <cellStyle name="Comma 62 3" xfId="21320" xr:uid="{369B061B-12E6-4B79-BE01-1E115FC8A877}"/>
    <cellStyle name="Comma 63" xfId="9" xr:uid="{00000000-0005-0000-0000-000005000000}"/>
    <cellStyle name="Comma 63 2" xfId="21322" xr:uid="{A92CD28E-3C30-46B6-90B4-CF99B7DA8DAF}"/>
    <cellStyle name="Comma 63 2 2" xfId="43556" xr:uid="{AE6F273A-BDBC-486B-A01E-188A05CB265C}"/>
    <cellStyle name="Comma 63 3" xfId="21323" xr:uid="{A7B090D8-9069-4C96-8FBE-EAC6D443CBA9}"/>
    <cellStyle name="Comma 63 3 2" xfId="43557" xr:uid="{2A831C62-5918-4AB8-9F57-0B2594B1436F}"/>
    <cellStyle name="Comma 63 4" xfId="21324" xr:uid="{5F97B4D1-E849-473B-9C3B-3ADF495E00AF}"/>
    <cellStyle name="Comma 63 4 2" xfId="43558" xr:uid="{74B63B2E-7A66-4169-9E7E-6BABF19EF332}"/>
    <cellStyle name="Comma 63 5" xfId="51808" xr:uid="{749962EF-080B-4B00-B8EB-B51A651CD0A3}"/>
    <cellStyle name="Comma 63 6" xfId="43555" xr:uid="{14EC99B5-DCBD-4FD6-AD75-F9BCC17AF443}"/>
    <cellStyle name="Comma 63 7" xfId="21321" xr:uid="{BAD877A9-8D64-4AF5-9DD8-30504D22B248}"/>
    <cellStyle name="Comma 64" xfId="12" xr:uid="{33E97C0E-A42B-492B-A764-EFF78127AF29}"/>
    <cellStyle name="Comma 64 2" xfId="5692" xr:uid="{77EB8FCD-0AC9-4BC8-867A-F0F2D583EADB}"/>
    <cellStyle name="Comma 64 2 2" xfId="21325" xr:uid="{BDE59655-3114-4E8D-B08E-F0BE4D9C2AB8}"/>
    <cellStyle name="Comma 64 2 2 2" xfId="43561" xr:uid="{40344BDF-0AFE-4A76-9CA3-182B8BB0573E}"/>
    <cellStyle name="Comma 64 2 3" xfId="55777" xr:uid="{7F1CF3A2-124B-4F8C-ACAF-9F4CD88994D2}"/>
    <cellStyle name="Comma 64 2 4" xfId="43560" xr:uid="{F8016A84-EDC4-4B20-B21C-F953B7D18534}"/>
    <cellStyle name="Comma 64 3" xfId="5667" xr:uid="{BF5D2141-14B8-49FE-89B8-ED99B1949EB7}"/>
    <cellStyle name="Comma 64 3 2" xfId="55752" xr:uid="{93902B4C-86A8-496B-95D1-25B542A8627F}"/>
    <cellStyle name="Comma 64 3 3" xfId="43562" xr:uid="{BB3A7EEE-70C8-4425-8D8D-9AF75CCF6C74}"/>
    <cellStyle name="Comma 64 4" xfId="5664" xr:uid="{A407166D-E078-4CAC-A79E-1D65C2235976}"/>
    <cellStyle name="Comma 64 4 2" xfId="43563" xr:uid="{18022774-6287-4A4F-81DB-292225980699}"/>
    <cellStyle name="Comma 64 5" xfId="55749" xr:uid="{2012EC28-9B38-4360-BECF-0DA6F6CF8945}"/>
    <cellStyle name="Comma 64 6" xfId="43559" xr:uid="{66CE48A2-B2AA-4738-98A5-C5001DBF1672}"/>
    <cellStyle name="Comma 65" xfId="5665" xr:uid="{E0A7930F-3B83-4730-8B60-7B5334462BBD}"/>
    <cellStyle name="Comma 65 2" xfId="5693" xr:uid="{481122E9-5BCD-4308-BFBE-B0C66CEBEC06}"/>
    <cellStyle name="Comma 65 2 2" xfId="21326" xr:uid="{6D8DBD3D-147B-4B58-A82A-E9E00AA3672C}"/>
    <cellStyle name="Comma 65 2 2 2" xfId="43566" xr:uid="{298CE4F8-A588-4FB8-A8E2-931765119E92}"/>
    <cellStyle name="Comma 65 2 3" xfId="55778" xr:uid="{991073DB-E9B1-4F64-8A0B-5E22DC9F95E1}"/>
    <cellStyle name="Comma 65 2 4" xfId="43565" xr:uid="{71567304-3BC1-4989-B97D-D159B8AAB0B2}"/>
    <cellStyle name="Comma 65 3" xfId="5670" xr:uid="{359480D9-EA3F-403C-B9FC-5867325F1336}"/>
    <cellStyle name="Comma 65 3 2" xfId="55755" xr:uid="{E2271BDD-8352-4619-BAB7-C06822C44D2A}"/>
    <cellStyle name="Comma 65 3 3" xfId="43567" xr:uid="{F46D29E4-4FCA-4E82-92AC-CDC18FCC596A}"/>
    <cellStyle name="Comma 65 4" xfId="21327" xr:uid="{405029DF-FB3C-42E3-A37F-C75D0027AD32}"/>
    <cellStyle name="Comma 65 4 2" xfId="43568" xr:uid="{8DEFA82D-B711-4648-A76C-D3911F1BC11D}"/>
    <cellStyle name="Comma 65 5" xfId="55750" xr:uid="{06F2A378-FE62-4BDD-A8BC-D01FE8187501}"/>
    <cellStyle name="Comma 65 6" xfId="43564" xr:uid="{6502A40F-AAD2-4BFF-A828-57EC9351CD70}"/>
    <cellStyle name="Comma 66" xfId="5666" xr:uid="{E89AA83F-691D-40AB-8ED1-68F3A0A3F0E6}"/>
    <cellStyle name="Comma 66 2" xfId="5694" xr:uid="{CD919AA9-8C1E-40D9-AFB6-569D4C0047E6}"/>
    <cellStyle name="Comma 66 2 2" xfId="21328" xr:uid="{DA2C4B5F-7557-440F-A3ED-F2F4EB86CF7F}"/>
    <cellStyle name="Comma 66 2 2 2" xfId="43571" xr:uid="{C8C69F08-D905-442C-97F0-D80D8DB83594}"/>
    <cellStyle name="Comma 66 2 3" xfId="55779" xr:uid="{FD68A4F2-14F2-42E1-ACBF-3F4DA8870978}"/>
    <cellStyle name="Comma 66 2 4" xfId="43570" xr:uid="{25246ACF-F43D-4ACC-A382-63BF97412296}"/>
    <cellStyle name="Comma 66 3" xfId="5673" xr:uid="{AF969025-BBBE-436A-AE3A-1C0F8CBFC688}"/>
    <cellStyle name="Comma 66 3 2" xfId="55758" xr:uid="{B1905544-C3A2-4169-B8CE-8C136FD30DDB}"/>
    <cellStyle name="Comma 66 3 3" xfId="43572" xr:uid="{D2A950D3-0B1D-46E6-A687-AFEC3A0C88F7}"/>
    <cellStyle name="Comma 66 4" xfId="21329" xr:uid="{42EA5D15-769E-4352-9CEA-6E607094D489}"/>
    <cellStyle name="Comma 66 4 2" xfId="43573" xr:uid="{6F8FB4D8-BFFC-4619-A623-BBB3EC6982FF}"/>
    <cellStyle name="Comma 66 5" xfId="55751" xr:uid="{594C42A6-1771-4B5E-95F0-C0AF2FE5432E}"/>
    <cellStyle name="Comma 66 6" xfId="43569" xr:uid="{AF2853D1-5965-4E07-BF0D-ED5072B193D5}"/>
    <cellStyle name="Comma 67" xfId="5672" xr:uid="{95983F8A-4AF0-465F-AE52-8E61C020B978}"/>
    <cellStyle name="Comma 67 2" xfId="21330" xr:uid="{8E041B0B-0176-410D-A1E3-5F553619908B}"/>
    <cellStyle name="Comma 67 2 2" xfId="43575" xr:uid="{132150CF-0E86-4129-AA69-093969D29DAC}"/>
    <cellStyle name="Comma 67 3" xfId="55757" xr:uid="{8BCA4B00-CE63-4E69-B434-FE0A5350F392}"/>
    <cellStyle name="Comma 67 4" xfId="43574" xr:uid="{8B37C959-4E67-4B83-AC09-3014BEEE2630}"/>
    <cellStyle name="Comma 68" xfId="5668" xr:uid="{7C3EFE7A-E159-4F37-B1C6-BE167D91AAF4}"/>
    <cellStyle name="Comma 68 2" xfId="21331" xr:uid="{A0BC6473-92DD-4218-945B-5BFFC0C451F2}"/>
    <cellStyle name="Comma 68 2 2" xfId="43577" xr:uid="{D4DDA95A-6782-4D4B-91C6-D5AA27C239E5}"/>
    <cellStyle name="Comma 68 3" xfId="55753" xr:uid="{03635568-B07E-4D55-8DF5-F963B97E837F}"/>
    <cellStyle name="Comma 68 4" xfId="43576" xr:uid="{A74C5638-1D43-4C03-AEB1-3CDADC58E63F}"/>
    <cellStyle name="Comma 69" xfId="5671" xr:uid="{7E12B5BA-7880-4421-8926-C3F029AFFB5D}"/>
    <cellStyle name="Comma 69 2" xfId="21332" xr:uid="{0A3CC47F-8C2F-40CF-99BC-0BFFE4EA77E1}"/>
    <cellStyle name="Comma 69 2 2" xfId="43579" xr:uid="{7B061A30-7EE9-421A-BBC4-EEBE575CC249}"/>
    <cellStyle name="Comma 69 3" xfId="55756" xr:uid="{A96F8786-EB71-4887-AF7B-381C40EEAC27}"/>
    <cellStyle name="Comma 69 4" xfId="43578" xr:uid="{6903D67C-F39E-4CCD-8076-D270646D0793}"/>
    <cellStyle name="Comma 7" xfId="73" xr:uid="{B23110B3-B0E2-4E28-AB08-5E25A86D65C6}"/>
    <cellStyle name="Comma 7 10" xfId="43580" xr:uid="{6B27992A-7E8A-4667-BFBF-D7918230B4AC}"/>
    <cellStyle name="Comma 7 2" xfId="178" xr:uid="{08108B2E-5556-49A0-A9AD-A3563179E98C}"/>
    <cellStyle name="Comma 7 2 10" xfId="21333" xr:uid="{9747EF23-B659-42FB-A1A0-06D229B2FFEF}"/>
    <cellStyle name="Comma 7 2 10 2" xfId="43582" xr:uid="{8773C429-2EA7-4AC5-9A4B-C47FB14C0BAC}"/>
    <cellStyle name="Comma 7 2 11" xfId="50275" xr:uid="{8415562F-725F-47DC-A6AB-35837C29878D}"/>
    <cellStyle name="Comma 7 2 12" xfId="43581" xr:uid="{16AA2D17-A554-4691-B06A-05906B609BD5}"/>
    <cellStyle name="Comma 7 2 2" xfId="366" xr:uid="{F431D01E-9997-4E15-94BD-9BFFD88F4E27}"/>
    <cellStyle name="Comma 7 2 2 10" xfId="50462" xr:uid="{38C0E679-343E-4D9E-B7B4-2D75E5F6F5D4}"/>
    <cellStyle name="Comma 7 2 2 11" xfId="43583" xr:uid="{3721C89A-83AA-4061-A5E5-6512EB89350A}"/>
    <cellStyle name="Comma 7 2 2 2" xfId="642" xr:uid="{B29841A5-5AF3-49C3-A147-B5841C52B7B9}"/>
    <cellStyle name="Comma 7 2 2 2 10" xfId="43584" xr:uid="{7CA6C6EB-F0BE-40E3-BB51-F7CE2A9270B4}"/>
    <cellStyle name="Comma 7 2 2 2 2" xfId="1147" xr:uid="{B4F3400D-F0A4-4F8C-98AF-DFE1A9910E14}"/>
    <cellStyle name="Comma 7 2 2 2 2 2" xfId="4850" xr:uid="{0F63EF5A-4119-474F-8FB2-27F51CBCE1B0}"/>
    <cellStyle name="Comma 7 2 2 2 2 2 2" xfId="21334" xr:uid="{8796EB73-08B2-452A-8745-99A08E838E19}"/>
    <cellStyle name="Comma 7 2 2 2 2 2 2 2" xfId="43587" xr:uid="{773BD788-138A-40E0-815A-548F4CD47B3B}"/>
    <cellStyle name="Comma 7 2 2 2 2 2 3" xfId="21335" xr:uid="{50D2994F-6569-4AE3-9B19-72B5511F4FD1}"/>
    <cellStyle name="Comma 7 2 2 2 2 2 3 2" xfId="43588" xr:uid="{CBAC895E-5C40-45AF-BC17-1CBC25D61255}"/>
    <cellStyle name="Comma 7 2 2 2 2 2 4" xfId="21336" xr:uid="{224CECEE-375C-47F5-91C7-71A0C9E541C1}"/>
    <cellStyle name="Comma 7 2 2 2 2 2 4 2" xfId="43589" xr:uid="{24471D1F-119B-49A2-AB3F-0754176339DB}"/>
    <cellStyle name="Comma 7 2 2 2 2 2 5" xfId="54937" xr:uid="{A6D20961-9313-4C33-A8E1-87EF31DA2067}"/>
    <cellStyle name="Comma 7 2 2 2 2 2 6" xfId="43586" xr:uid="{431BB111-0BA1-46FB-98DB-94C05DAAC357}"/>
    <cellStyle name="Comma 7 2 2 2 2 3" xfId="3185" xr:uid="{5EB12965-9EC6-4C4F-BB43-4DA1D617C480}"/>
    <cellStyle name="Comma 7 2 2 2 2 3 2" xfId="21338" xr:uid="{B1071B8E-9B49-4502-B33C-75EF81548D20}"/>
    <cellStyle name="Comma 7 2 2 2 2 3 2 2" xfId="43591" xr:uid="{9E09FF0E-0D7E-4DE8-A40E-8DD24434E5C2}"/>
    <cellStyle name="Comma 7 2 2 2 2 3 3" xfId="21339" xr:uid="{85B198E5-C41C-4C04-8098-05A621B15867}"/>
    <cellStyle name="Comma 7 2 2 2 2 3 3 2" xfId="43592" xr:uid="{D5F75576-F1DB-48E7-9296-4184A4EC5F2F}"/>
    <cellStyle name="Comma 7 2 2 2 2 3 4" xfId="21340" xr:uid="{77BA239C-4CAA-4E7A-99CC-C36EC3EE11C7}"/>
    <cellStyle name="Comma 7 2 2 2 2 3 4 2" xfId="43593" xr:uid="{1F195450-8241-406C-9AD4-95D503EBA7DD}"/>
    <cellStyle name="Comma 7 2 2 2 2 3 5" xfId="53272" xr:uid="{0356B356-06F0-4262-AF00-BE2789978CCC}"/>
    <cellStyle name="Comma 7 2 2 2 2 3 6" xfId="43590" xr:uid="{7DB19366-3776-4794-BBB5-862787B6B6DD}"/>
    <cellStyle name="Comma 7 2 2 2 2 3 7" xfId="21337" xr:uid="{1921FEAE-EF77-4DD5-9D59-DBBBAA776CD7}"/>
    <cellStyle name="Comma 7 2 2 2 2 4" xfId="21341" xr:uid="{B2CE940C-65EF-4688-8B12-E9CC53E72208}"/>
    <cellStyle name="Comma 7 2 2 2 2 4 2" xfId="43594" xr:uid="{C1631C31-9BC0-47F1-B6D1-D62E49C2BA15}"/>
    <cellStyle name="Comma 7 2 2 2 2 5" xfId="21342" xr:uid="{931E0FE0-66A2-471C-B555-36B15B637040}"/>
    <cellStyle name="Comma 7 2 2 2 2 5 2" xfId="43595" xr:uid="{0E0EC242-E2F3-49D4-8D2F-F45CBEE7093E}"/>
    <cellStyle name="Comma 7 2 2 2 2 6" xfId="51239" xr:uid="{F21F989A-3C03-469D-ADE0-7E02863B6E55}"/>
    <cellStyle name="Comma 7 2 2 2 2 7" xfId="43585" xr:uid="{C2617922-ABF7-456A-ACB1-0D9096F226D5}"/>
    <cellStyle name="Comma 7 2 2 2 3" xfId="1641" xr:uid="{6FFE0CAC-68D0-4DE3-9457-D56497BA2A1B}"/>
    <cellStyle name="Comma 7 2 2 2 3 2" xfId="2688" xr:uid="{8811807B-ED99-4CBE-B7AB-A75E745EB304}"/>
    <cellStyle name="Comma 7 2 2 2 3 2 2" xfId="21344" xr:uid="{5F2F2339-6157-49A4-A511-5D0A6493845C}"/>
    <cellStyle name="Comma 7 2 2 2 3 2 2 2" xfId="43598" xr:uid="{6167E4C9-2C52-48F5-9E51-E6A9B528E03C}"/>
    <cellStyle name="Comma 7 2 2 2 3 2 3" xfId="21345" xr:uid="{B79A408F-DD58-417A-B30F-77055902DA16}"/>
    <cellStyle name="Comma 7 2 2 2 3 2 3 2" xfId="43599" xr:uid="{3FF770C2-602F-4122-B4E7-A1F86D6E3122}"/>
    <cellStyle name="Comma 7 2 2 2 3 2 4" xfId="21346" xr:uid="{8B04D7CA-DCCA-431D-B6E4-2D37F1AA5CB2}"/>
    <cellStyle name="Comma 7 2 2 2 3 2 4 2" xfId="43600" xr:uid="{F2FDCB2E-CAB0-4C02-AC07-873FA7640847}"/>
    <cellStyle name="Comma 7 2 2 2 3 2 5" xfId="52776" xr:uid="{C850757B-574B-4E2E-8EB7-FA209BDDB53C}"/>
    <cellStyle name="Comma 7 2 2 2 3 2 6" xfId="43597" xr:uid="{8BF0B428-B6D7-44AF-A0EE-35F5908406B0}"/>
    <cellStyle name="Comma 7 2 2 2 3 2 7" xfId="21343" xr:uid="{F967199D-EED5-4E5A-9AB0-065693B7FADA}"/>
    <cellStyle name="Comma 7 2 2 2 3 3" xfId="21347" xr:uid="{B993566C-BE09-4445-9AF7-B15F90353891}"/>
    <cellStyle name="Comma 7 2 2 2 3 3 2" xfId="43601" xr:uid="{88F5590B-6121-491F-813F-CAE53BFC6977}"/>
    <cellStyle name="Comma 7 2 2 2 3 4" xfId="21348" xr:uid="{6C8A8066-CDF5-405C-8854-B35A846C7F2A}"/>
    <cellStyle name="Comma 7 2 2 2 3 4 2" xfId="43602" xr:uid="{F79327F8-C164-4465-B7FC-C3477B55555F}"/>
    <cellStyle name="Comma 7 2 2 2 3 5" xfId="51733" xr:uid="{B3190B8A-D6A6-406E-BF82-2D18B7B67909}"/>
    <cellStyle name="Comma 7 2 2 2 3 6" xfId="43596" xr:uid="{A68CB936-B484-40E5-9587-91E0364DE3F9}"/>
    <cellStyle name="Comma 7 2 2 2 4" xfId="3680" xr:uid="{254EE385-6944-47A8-AC8A-113B9B9F570A}"/>
    <cellStyle name="Comma 7 2 2 2 4 2" xfId="21349" xr:uid="{08220B31-78AA-4176-ABF6-36657ACCC30F}"/>
    <cellStyle name="Comma 7 2 2 2 4 2 2" xfId="43604" xr:uid="{7A9BE95B-F878-4745-91DE-B17A94379381}"/>
    <cellStyle name="Comma 7 2 2 2 4 3" xfId="21350" xr:uid="{A7550666-B51C-4455-87F7-0D89F131B4FB}"/>
    <cellStyle name="Comma 7 2 2 2 4 3 2" xfId="43605" xr:uid="{F83DAE20-F758-4A6A-8928-A19954078D5C}"/>
    <cellStyle name="Comma 7 2 2 2 4 4" xfId="21351" xr:uid="{AACF9692-3A04-48F9-BFFF-36660A33D52B}"/>
    <cellStyle name="Comma 7 2 2 2 4 4 2" xfId="43606" xr:uid="{AFEB0BC0-BA92-440C-BFD3-9742D35FF990}"/>
    <cellStyle name="Comma 7 2 2 2 4 5" xfId="53767" xr:uid="{AED3E2D8-9C32-434E-85EF-273445F71AF0}"/>
    <cellStyle name="Comma 7 2 2 2 4 6" xfId="43603" xr:uid="{FAA529FD-330E-47E3-83DF-F3EBB2EAB508}"/>
    <cellStyle name="Comma 7 2 2 2 5" xfId="4353" xr:uid="{7F986947-3ED7-45C4-A16F-445A6502DAA7}"/>
    <cellStyle name="Comma 7 2 2 2 5 2" xfId="21352" xr:uid="{C5803583-1FDE-4D35-9165-A74720D41143}"/>
    <cellStyle name="Comma 7 2 2 2 5 2 2" xfId="43608" xr:uid="{29666A96-16D4-4107-B650-80EB2D44C76A}"/>
    <cellStyle name="Comma 7 2 2 2 5 3" xfId="21353" xr:uid="{E7217DAE-5D12-4B0E-ADAA-AF4074472CEB}"/>
    <cellStyle name="Comma 7 2 2 2 5 3 2" xfId="43609" xr:uid="{CF6CBDB5-2A60-4DCA-B19B-BC1F0B051828}"/>
    <cellStyle name="Comma 7 2 2 2 5 4" xfId="21354" xr:uid="{FA63F50E-F851-41A8-8DB3-510D8A59BE9E}"/>
    <cellStyle name="Comma 7 2 2 2 5 4 2" xfId="43610" xr:uid="{69F47A3B-7EFF-4FE1-9364-B8E90B959162}"/>
    <cellStyle name="Comma 7 2 2 2 5 5" xfId="54440" xr:uid="{56F6C1B8-117D-4C13-B76C-8FFACE737776}"/>
    <cellStyle name="Comma 7 2 2 2 5 6" xfId="43607" xr:uid="{2AB54AF7-10E3-474A-9FCB-D52518D0B175}"/>
    <cellStyle name="Comma 7 2 2 2 6" xfId="2167" xr:uid="{02E1A9BE-7E6F-4DF1-9552-F19797BE740A}"/>
    <cellStyle name="Comma 7 2 2 2 6 2" xfId="21356" xr:uid="{C6B7A730-FC0C-4FDB-9CFE-5BE448FBCCED}"/>
    <cellStyle name="Comma 7 2 2 2 6 2 2" xfId="43612" xr:uid="{683B3183-B0DA-432F-82DC-42C785D7CFA8}"/>
    <cellStyle name="Comma 7 2 2 2 6 3" xfId="21357" xr:uid="{FCE185B2-A86A-4354-A0D2-B17297FE4288}"/>
    <cellStyle name="Comma 7 2 2 2 6 3 2" xfId="43613" xr:uid="{C4659459-ABD1-44B3-AE0E-748514108384}"/>
    <cellStyle name="Comma 7 2 2 2 6 4" xfId="21358" xr:uid="{AF433868-061E-4E1C-AD54-BD360933CD27}"/>
    <cellStyle name="Comma 7 2 2 2 6 4 2" xfId="43614" xr:uid="{ECF49443-7AD1-44E7-B860-1B71BFED1CE2}"/>
    <cellStyle name="Comma 7 2 2 2 6 5" xfId="52256" xr:uid="{F9A7B381-2C2D-4017-98A5-0CD009C8D41B}"/>
    <cellStyle name="Comma 7 2 2 2 6 6" xfId="43611" xr:uid="{AFCB2EB2-3FB3-4822-BC3D-DEA10DCC8746}"/>
    <cellStyle name="Comma 7 2 2 2 6 7" xfId="21355" xr:uid="{7C4C58C2-06D0-40BC-BD8B-FB208C69C1DB}"/>
    <cellStyle name="Comma 7 2 2 2 7" xfId="21359" xr:uid="{945DE76D-DE31-4D85-9249-C78695841D8F}"/>
    <cellStyle name="Comma 7 2 2 2 7 2" xfId="43615" xr:uid="{25DBF660-C9FD-4776-A629-92BA8A7896DC}"/>
    <cellStyle name="Comma 7 2 2 2 8" xfId="21360" xr:uid="{C38CAE76-7FA7-4503-929A-314B9577A359}"/>
    <cellStyle name="Comma 7 2 2 2 8 2" xfId="43616" xr:uid="{10D35A85-09E3-4778-8283-722E603683AB}"/>
    <cellStyle name="Comma 7 2 2 2 9" xfId="50736" xr:uid="{E0D5627D-C003-4A52-8983-0A5618CE8C9B}"/>
    <cellStyle name="Comma 7 2 2 3" xfId="899" xr:uid="{B9EF0A53-EAEC-4B18-B670-0E282159CC8E}"/>
    <cellStyle name="Comma 7 2 2 3 2" xfId="4602" xr:uid="{F020AFB3-BE09-4140-B9B0-1474620CB2F7}"/>
    <cellStyle name="Comma 7 2 2 3 2 2" xfId="21361" xr:uid="{F5C0EF08-28B2-46E4-B999-15630BEEFBFA}"/>
    <cellStyle name="Comma 7 2 2 3 2 2 2" xfId="43619" xr:uid="{E546B936-A78F-4DC9-8352-E30F36E2011F}"/>
    <cellStyle name="Comma 7 2 2 3 2 3" xfId="21362" xr:uid="{F59CCCDC-D224-4449-86FF-4B6477520C18}"/>
    <cellStyle name="Comma 7 2 2 3 2 3 2" xfId="43620" xr:uid="{157F15CF-8443-444E-99BF-02DC7CE4FBA9}"/>
    <cellStyle name="Comma 7 2 2 3 2 4" xfId="21363" xr:uid="{E5EA9E50-3964-4C1E-8ADB-F4969A7F3067}"/>
    <cellStyle name="Comma 7 2 2 3 2 4 2" xfId="43621" xr:uid="{1072C87C-C86C-42B4-9FC1-DF6AC0D537AD}"/>
    <cellStyle name="Comma 7 2 2 3 2 5" xfId="54689" xr:uid="{6A8D1662-74FF-48FD-B3AF-51A0D854B6DA}"/>
    <cellStyle name="Comma 7 2 2 3 2 6" xfId="43618" xr:uid="{073184F4-7378-4DB6-994D-EAD60460222D}"/>
    <cellStyle name="Comma 7 2 2 3 3" xfId="2937" xr:uid="{151871A6-B9FA-4C25-97B8-B9A292F99DAB}"/>
    <cellStyle name="Comma 7 2 2 3 3 2" xfId="21365" xr:uid="{2AD3B24E-6D2A-4520-81E3-916C0D0F240F}"/>
    <cellStyle name="Comma 7 2 2 3 3 2 2" xfId="43623" xr:uid="{E4D65C7E-FA15-4654-B768-2593A5E252B8}"/>
    <cellStyle name="Comma 7 2 2 3 3 3" xfId="21366" xr:uid="{512A8130-575D-44C0-8F1D-1F9D8F614065}"/>
    <cellStyle name="Comma 7 2 2 3 3 3 2" xfId="43624" xr:uid="{194300CB-51A7-4D68-9011-18060FC27D7E}"/>
    <cellStyle name="Comma 7 2 2 3 3 4" xfId="21367" xr:uid="{17CEDDA9-B83E-4FB1-B27B-49BA8B745374}"/>
    <cellStyle name="Comma 7 2 2 3 3 4 2" xfId="43625" xr:uid="{CB709EE0-0C0C-4A9D-9949-179BBCE96B42}"/>
    <cellStyle name="Comma 7 2 2 3 3 5" xfId="53024" xr:uid="{43880498-E778-4AF7-9A4F-3BBC649637A4}"/>
    <cellStyle name="Comma 7 2 2 3 3 6" xfId="43622" xr:uid="{1B0DEF7C-35F7-4227-AE1F-B52C71C6247B}"/>
    <cellStyle name="Comma 7 2 2 3 3 7" xfId="21364" xr:uid="{F51B86FD-5CD6-418F-9464-A1843C11BFBF}"/>
    <cellStyle name="Comma 7 2 2 3 4" xfId="21368" xr:uid="{489A615F-0BA4-41CD-BCC0-037213473A9C}"/>
    <cellStyle name="Comma 7 2 2 3 4 2" xfId="43626" xr:uid="{FF611B39-8312-4023-8668-6715201C8A1F}"/>
    <cellStyle name="Comma 7 2 2 3 5" xfId="21369" xr:uid="{D3417D31-1EA2-4D7E-8572-403D69240843}"/>
    <cellStyle name="Comma 7 2 2 3 5 2" xfId="43627" xr:uid="{5B86B444-5BB6-4E69-862A-20FAE9C6DE42}"/>
    <cellStyle name="Comma 7 2 2 3 6" xfId="50991" xr:uid="{A4DBED10-D33E-4E1A-9A9F-283E3A02C2EF}"/>
    <cellStyle name="Comma 7 2 2 3 7" xfId="43617" xr:uid="{52A73273-3707-4830-A4D8-9F977FC1A078}"/>
    <cellStyle name="Comma 7 2 2 4" xfId="1394" xr:uid="{C694FA01-9DF2-4169-89A4-D2559EFC96C3}"/>
    <cellStyle name="Comma 7 2 2 4 2" xfId="2440" xr:uid="{FDF0481C-2C14-48DE-AF8C-7BA391C51938}"/>
    <cellStyle name="Comma 7 2 2 4 2 2" xfId="21371" xr:uid="{CB58D10E-4670-46B1-84AC-F05CB0081DD2}"/>
    <cellStyle name="Comma 7 2 2 4 2 2 2" xfId="43630" xr:uid="{6A099A8C-71CA-4417-AE07-DEEE977F69FC}"/>
    <cellStyle name="Comma 7 2 2 4 2 3" xfId="21372" xr:uid="{F1EC8F59-0096-49E5-865A-76027B8E4DAE}"/>
    <cellStyle name="Comma 7 2 2 4 2 3 2" xfId="43631" xr:uid="{94363A17-9863-48F8-BC9D-5D7E05D27FC0}"/>
    <cellStyle name="Comma 7 2 2 4 2 4" xfId="21373" xr:uid="{924CF64F-6713-4AC4-841D-CEBE9DF0AB58}"/>
    <cellStyle name="Comma 7 2 2 4 2 4 2" xfId="43632" xr:uid="{5E32F94D-B66C-4D65-A223-FE0BFA49F289}"/>
    <cellStyle name="Comma 7 2 2 4 2 5" xfId="52528" xr:uid="{4BBA9530-B038-40F3-A43E-50C473A0B958}"/>
    <cellStyle name="Comma 7 2 2 4 2 6" xfId="43629" xr:uid="{4885CAE5-3A04-4AAD-9F9E-6E7FB5F5FA85}"/>
    <cellStyle name="Comma 7 2 2 4 2 7" xfId="21370" xr:uid="{A9E8584E-89A2-4274-A499-7E800087A57A}"/>
    <cellStyle name="Comma 7 2 2 4 3" xfId="21374" xr:uid="{9C3ACD99-D7B7-4970-8040-3D72505E179E}"/>
    <cellStyle name="Comma 7 2 2 4 3 2" xfId="43633" xr:uid="{AFCF06C8-D982-4F69-8D8A-89A1C16ACCE4}"/>
    <cellStyle name="Comma 7 2 2 4 4" xfId="21375" xr:uid="{1348F464-1BDD-437A-B809-53A33B4B9879}"/>
    <cellStyle name="Comma 7 2 2 4 4 2" xfId="43634" xr:uid="{8041C70F-D789-4ECD-96EC-CBDA6F738E53}"/>
    <cellStyle name="Comma 7 2 2 4 5" xfId="51486" xr:uid="{66A3FA4B-428D-4FEA-B85C-908CCF9B3702}"/>
    <cellStyle name="Comma 7 2 2 4 6" xfId="43628" xr:uid="{99850F56-8A93-4320-8CBD-6FE43B5A173D}"/>
    <cellStyle name="Comma 7 2 2 5" xfId="3431" xr:uid="{5FD8AD97-6001-4C5F-9A6C-B5384E3BC94D}"/>
    <cellStyle name="Comma 7 2 2 5 2" xfId="21376" xr:uid="{96189DF8-20E2-43E7-A995-A2540DBBF55A}"/>
    <cellStyle name="Comma 7 2 2 5 2 2" xfId="43636" xr:uid="{3CABD996-BEEB-43AF-80E9-9DD4206524D3}"/>
    <cellStyle name="Comma 7 2 2 5 3" xfId="21377" xr:uid="{C37486AB-ABA4-493C-AC7E-100E137A3A73}"/>
    <cellStyle name="Comma 7 2 2 5 3 2" xfId="43637" xr:uid="{F5E2ADFF-0009-434D-B4EB-944F11388503}"/>
    <cellStyle name="Comma 7 2 2 5 4" xfId="21378" xr:uid="{17EBD9DD-5DCA-49B2-83BB-4569BC5ED770}"/>
    <cellStyle name="Comma 7 2 2 5 4 2" xfId="43638" xr:uid="{974B3B71-29A3-4E3B-B17C-66678555BBC2}"/>
    <cellStyle name="Comma 7 2 2 5 5" xfId="53518" xr:uid="{6ADAF280-7520-4DCA-B6A4-E2E8F5F47201}"/>
    <cellStyle name="Comma 7 2 2 5 6" xfId="43635" xr:uid="{EA0501D0-BC97-419F-9E13-D33A6AC07F1A}"/>
    <cellStyle name="Comma 7 2 2 6" xfId="4080" xr:uid="{B515F421-03E6-4ABE-8519-D0CC6C745BA8}"/>
    <cellStyle name="Comma 7 2 2 6 2" xfId="21379" xr:uid="{F0FE6DF4-2B4E-4BE2-AB6C-EE6C706794C0}"/>
    <cellStyle name="Comma 7 2 2 6 2 2" xfId="43640" xr:uid="{713F32C0-7957-49E2-8857-38E8C0588AC7}"/>
    <cellStyle name="Comma 7 2 2 6 3" xfId="21380" xr:uid="{E8FE0801-5A10-4103-9D9A-C2CA8AF87664}"/>
    <cellStyle name="Comma 7 2 2 6 3 2" xfId="43641" xr:uid="{3B453553-7063-456C-A2D6-881A16235A25}"/>
    <cellStyle name="Comma 7 2 2 6 4" xfId="21381" xr:uid="{E22F1A0A-5062-4D45-97BD-7537F395F0CE}"/>
    <cellStyle name="Comma 7 2 2 6 4 2" xfId="43642" xr:uid="{F79D6CB2-E175-41A0-A8BA-D0F64F789B22}"/>
    <cellStyle name="Comma 7 2 2 6 5" xfId="54167" xr:uid="{FD6BC411-317D-4679-8D92-CB5559E46F81}"/>
    <cellStyle name="Comma 7 2 2 6 6" xfId="43639" xr:uid="{81680EA0-0B3A-4968-B889-57E6771FE5F4}"/>
    <cellStyle name="Comma 7 2 2 7" xfId="1920" xr:uid="{3944BA02-20D9-4F0D-980B-C634DD559BA9}"/>
    <cellStyle name="Comma 7 2 2 7 2" xfId="21383" xr:uid="{A9522068-F57A-4AEE-88B8-4D2D82DDBF7D}"/>
    <cellStyle name="Comma 7 2 2 7 2 2" xfId="43644" xr:uid="{1ECE1B80-C924-42AA-B782-AB3FEAB7D1C3}"/>
    <cellStyle name="Comma 7 2 2 7 3" xfId="21384" xr:uid="{300D0213-7403-4D36-89D0-3F97AE043E97}"/>
    <cellStyle name="Comma 7 2 2 7 3 2" xfId="43645" xr:uid="{2946C511-D7A7-4EB0-92F7-73B6983CD0D7}"/>
    <cellStyle name="Comma 7 2 2 7 4" xfId="21385" xr:uid="{A7625933-941F-43AE-B1FD-9E0D7E56F94B}"/>
    <cellStyle name="Comma 7 2 2 7 4 2" xfId="43646" xr:uid="{02FF956F-D668-48FB-8C1C-99AB7C6C2897}"/>
    <cellStyle name="Comma 7 2 2 7 5" xfId="52009" xr:uid="{0692FAC0-B0A1-4416-95F3-0762A63D072A}"/>
    <cellStyle name="Comma 7 2 2 7 6" xfId="43643" xr:uid="{41693ECF-5C36-4ABD-8BBE-A7F9A3A79131}"/>
    <cellStyle name="Comma 7 2 2 7 7" xfId="21382" xr:uid="{E3B787F3-27D7-4EEE-ABA4-F1D2FEA72977}"/>
    <cellStyle name="Comma 7 2 2 8" xfId="21386" xr:uid="{3E2524C5-7366-4C46-9E43-75EFAAE5D0F9}"/>
    <cellStyle name="Comma 7 2 2 8 2" xfId="43647" xr:uid="{D9D5C58F-478F-4D1D-918B-9DE6E353AFC6}"/>
    <cellStyle name="Comma 7 2 2 9" xfId="21387" xr:uid="{9169A31F-A887-4F06-9F12-015C72BAF663}"/>
    <cellStyle name="Comma 7 2 2 9 2" xfId="43648" xr:uid="{6BBA061E-6A46-4A31-9A82-0A44EBD0BCD0}"/>
    <cellStyle name="Comma 7 2 3" xfId="519" xr:uid="{EE487412-4DBE-488B-A7AA-4D620168B1F1}"/>
    <cellStyle name="Comma 7 2 3 10" xfId="43649" xr:uid="{F9F7FAFC-05BA-47E7-B844-A9457F15B6E8}"/>
    <cellStyle name="Comma 7 2 3 2" xfId="1024" xr:uid="{254356AA-27EF-4079-8A71-4D984947E11B}"/>
    <cellStyle name="Comma 7 2 3 2 2" xfId="4727" xr:uid="{72DD46A8-845C-4A20-9FB3-FE63AD569351}"/>
    <cellStyle name="Comma 7 2 3 2 2 2" xfId="21388" xr:uid="{8C507496-0A75-4149-8AF8-A90F664C9A71}"/>
    <cellStyle name="Comma 7 2 3 2 2 2 2" xfId="43652" xr:uid="{BF3FCEE9-FB9F-4E77-98F3-07B554ABAE9B}"/>
    <cellStyle name="Comma 7 2 3 2 2 3" xfId="21389" xr:uid="{9A7B0A43-BB36-445C-B023-E16E73AD6790}"/>
    <cellStyle name="Comma 7 2 3 2 2 3 2" xfId="43653" xr:uid="{DDD43EED-3A60-4A38-9B0C-6EFC686EC9A6}"/>
    <cellStyle name="Comma 7 2 3 2 2 4" xfId="21390" xr:uid="{C9615EF3-C333-48CE-A7DB-BFB2BEAC6787}"/>
    <cellStyle name="Comma 7 2 3 2 2 4 2" xfId="43654" xr:uid="{790370CD-1E0F-494B-89E7-E38FC859BD3A}"/>
    <cellStyle name="Comma 7 2 3 2 2 5" xfId="54814" xr:uid="{FCA41812-2A1B-4EFD-ABF8-C3C67BAF1C39}"/>
    <cellStyle name="Comma 7 2 3 2 2 6" xfId="43651" xr:uid="{56135BEC-641F-4072-9746-42D849E235DE}"/>
    <cellStyle name="Comma 7 2 3 2 3" xfId="3062" xr:uid="{E62A5CE7-111B-41F4-AFEF-1D99D0F0948F}"/>
    <cellStyle name="Comma 7 2 3 2 3 2" xfId="21392" xr:uid="{9002E4FD-515E-489B-A6B4-0E0BFD249656}"/>
    <cellStyle name="Comma 7 2 3 2 3 2 2" xfId="43656" xr:uid="{0F665B72-C34D-4A0B-AB9A-6F2C3D448503}"/>
    <cellStyle name="Comma 7 2 3 2 3 3" xfId="21393" xr:uid="{6D536D09-C0FD-4367-83BB-292A27518870}"/>
    <cellStyle name="Comma 7 2 3 2 3 3 2" xfId="43657" xr:uid="{27190910-B26A-4682-A636-165524F2146C}"/>
    <cellStyle name="Comma 7 2 3 2 3 4" xfId="21394" xr:uid="{2CBA78AF-DB06-42A3-8701-8C5E6F628F9C}"/>
    <cellStyle name="Comma 7 2 3 2 3 4 2" xfId="43658" xr:uid="{EAEFD85A-83B7-4614-B311-7ACD610F6999}"/>
    <cellStyle name="Comma 7 2 3 2 3 5" xfId="53149" xr:uid="{B8229074-6773-4A42-BEB2-44BA2D6E5FD8}"/>
    <cellStyle name="Comma 7 2 3 2 3 6" xfId="43655" xr:uid="{EC202FD7-0A38-490E-99E6-19E196C43C91}"/>
    <cellStyle name="Comma 7 2 3 2 3 7" xfId="21391" xr:uid="{C3411B7C-4C8A-4EFC-A54A-6FA94C41297D}"/>
    <cellStyle name="Comma 7 2 3 2 4" xfId="21395" xr:uid="{9DB77420-60E9-4600-AD0D-B885635B9F50}"/>
    <cellStyle name="Comma 7 2 3 2 4 2" xfId="43659" xr:uid="{95145F40-9EC7-48F4-9440-EEB52CF3E98D}"/>
    <cellStyle name="Comma 7 2 3 2 5" xfId="21396" xr:uid="{94E5AC4D-D3B4-4695-A48E-31944EEE3FC5}"/>
    <cellStyle name="Comma 7 2 3 2 5 2" xfId="43660" xr:uid="{CB5FABA6-8FC3-4AB2-A645-6E7B47A9C030}"/>
    <cellStyle name="Comma 7 2 3 2 6" xfId="51116" xr:uid="{736692AA-35BB-42BA-930B-AFD40C230464}"/>
    <cellStyle name="Comma 7 2 3 2 7" xfId="43650" xr:uid="{BC8CB168-4750-402E-80E9-1D9B739A2C07}"/>
    <cellStyle name="Comma 7 2 3 3" xfId="1518" xr:uid="{A6EC13CF-0A19-4F9B-958B-FDA14B863C62}"/>
    <cellStyle name="Comma 7 2 3 3 2" xfId="2565" xr:uid="{2C8C56C9-4921-4640-AFBA-E48FC97C5B64}"/>
    <cellStyle name="Comma 7 2 3 3 2 2" xfId="21398" xr:uid="{A3744ADF-25D9-44DA-97F3-181366E6915E}"/>
    <cellStyle name="Comma 7 2 3 3 2 2 2" xfId="43663" xr:uid="{CFBFC32E-96DB-4850-B491-422175301C3A}"/>
    <cellStyle name="Comma 7 2 3 3 2 3" xfId="21399" xr:uid="{78450CE1-8BD8-42D0-8C2F-1630713F085F}"/>
    <cellStyle name="Comma 7 2 3 3 2 3 2" xfId="43664" xr:uid="{4F95DFAC-D789-46FB-8871-A427E1224F88}"/>
    <cellStyle name="Comma 7 2 3 3 2 4" xfId="21400" xr:uid="{A47F30DD-C2CB-4558-AB7B-B50EB7998F1E}"/>
    <cellStyle name="Comma 7 2 3 3 2 4 2" xfId="43665" xr:uid="{5CD81BAA-68B5-4B1A-A640-3231114AFB22}"/>
    <cellStyle name="Comma 7 2 3 3 2 5" xfId="52653" xr:uid="{0BEFB949-3713-49A1-BCC4-B8A6585B22FF}"/>
    <cellStyle name="Comma 7 2 3 3 2 6" xfId="43662" xr:uid="{40CC8796-6C9A-49E1-A54E-7B9AC4985EE5}"/>
    <cellStyle name="Comma 7 2 3 3 2 7" xfId="21397" xr:uid="{5A0A167B-4602-4692-922E-BAFBB6EA9CB0}"/>
    <cellStyle name="Comma 7 2 3 3 3" xfId="21401" xr:uid="{4203D3F1-FF61-4E0A-B93D-735309BF0A43}"/>
    <cellStyle name="Comma 7 2 3 3 3 2" xfId="43666" xr:uid="{56F895E4-0060-4A9A-87DC-29B2D2CF93A6}"/>
    <cellStyle name="Comma 7 2 3 3 4" xfId="21402" xr:uid="{1F15C34E-A198-4C21-A52C-FB265D7F97B0}"/>
    <cellStyle name="Comma 7 2 3 3 4 2" xfId="43667" xr:uid="{6053512B-533B-441D-ADFE-7A81B987DB46}"/>
    <cellStyle name="Comma 7 2 3 3 5" xfId="51610" xr:uid="{783393AB-28E1-48C6-A68B-CE9DF7E1A2A8}"/>
    <cellStyle name="Comma 7 2 3 3 6" xfId="43661" xr:uid="{18370251-80F7-4381-A908-66A0341FA31C}"/>
    <cellStyle name="Comma 7 2 3 4" xfId="3557" xr:uid="{36A8E92E-6E30-4EA5-9770-6F18160C4FC6}"/>
    <cellStyle name="Comma 7 2 3 4 2" xfId="21403" xr:uid="{3D951775-621A-4A6A-BB67-3EC8554207A7}"/>
    <cellStyle name="Comma 7 2 3 4 2 2" xfId="43669" xr:uid="{A7298386-7ACA-453B-8FCE-E74497EC79E4}"/>
    <cellStyle name="Comma 7 2 3 4 3" xfId="21404" xr:uid="{305C0CA4-2984-40D3-B97E-2014001F9AE6}"/>
    <cellStyle name="Comma 7 2 3 4 3 2" xfId="43670" xr:uid="{EBB2681F-DD6B-46A6-B0A3-12ABA56A5BA7}"/>
    <cellStyle name="Comma 7 2 3 4 4" xfId="21405" xr:uid="{AF364D3E-76F6-44BC-85F8-D38A052F98F8}"/>
    <cellStyle name="Comma 7 2 3 4 4 2" xfId="43671" xr:uid="{C0D99035-7851-4077-8694-D2204211E9FF}"/>
    <cellStyle name="Comma 7 2 3 4 5" xfId="53644" xr:uid="{3685C1D8-19BE-4C2C-BC1A-54F5F41CD390}"/>
    <cellStyle name="Comma 7 2 3 4 6" xfId="43668" xr:uid="{59A768DE-0E90-4D71-9620-C1D9CBEA9FA5}"/>
    <cellStyle name="Comma 7 2 3 5" xfId="4230" xr:uid="{3DCD5EC9-4729-43C8-A0F5-475D8F9B3897}"/>
    <cellStyle name="Comma 7 2 3 5 2" xfId="21406" xr:uid="{75D839F5-4FA5-447C-AF43-46BDFB3EAB27}"/>
    <cellStyle name="Comma 7 2 3 5 2 2" xfId="43673" xr:uid="{6BD39903-0589-4CD8-82EF-D312600F48CC}"/>
    <cellStyle name="Comma 7 2 3 5 3" xfId="21407" xr:uid="{A66284FB-C923-4E08-B4A1-BFF4DF4DC1EA}"/>
    <cellStyle name="Comma 7 2 3 5 3 2" xfId="43674" xr:uid="{27525A64-A6CB-4544-9349-43510C5AF35F}"/>
    <cellStyle name="Comma 7 2 3 5 4" xfId="21408" xr:uid="{8B630818-5327-48C6-B2C5-36E6B771BC8B}"/>
    <cellStyle name="Comma 7 2 3 5 4 2" xfId="43675" xr:uid="{9E1FB92D-1F9F-4DB7-9741-2C84E259E222}"/>
    <cellStyle name="Comma 7 2 3 5 5" xfId="54317" xr:uid="{5F65F0B4-F399-45F7-878C-334083AE5224}"/>
    <cellStyle name="Comma 7 2 3 5 6" xfId="43672" xr:uid="{A6A1B245-63FA-4120-B979-053D3D6903AE}"/>
    <cellStyle name="Comma 7 2 3 6" xfId="2044" xr:uid="{6406D9FB-16C3-4903-8359-CE4798BEF55B}"/>
    <cellStyle name="Comma 7 2 3 6 2" xfId="21410" xr:uid="{ED0F40CA-478A-4D9A-B568-9E668F95BA39}"/>
    <cellStyle name="Comma 7 2 3 6 2 2" xfId="43677" xr:uid="{A1930C3A-C440-4C70-BE8A-3AFAC5D9AC7D}"/>
    <cellStyle name="Comma 7 2 3 6 3" xfId="21411" xr:uid="{9116F7AF-5870-4EC4-955A-708CF338DED5}"/>
    <cellStyle name="Comma 7 2 3 6 3 2" xfId="43678" xr:uid="{240C7931-D0B8-472A-804D-1C2E9A9AC50D}"/>
    <cellStyle name="Comma 7 2 3 6 4" xfId="21412" xr:uid="{86D3FDB8-8CB1-43BA-9058-FA6122DAA84E}"/>
    <cellStyle name="Comma 7 2 3 6 4 2" xfId="43679" xr:uid="{EC5114FA-7204-4E97-8210-7382F197AAF2}"/>
    <cellStyle name="Comma 7 2 3 6 5" xfId="52133" xr:uid="{C15DAA40-B705-47A9-B03F-7C329C2AA43A}"/>
    <cellStyle name="Comma 7 2 3 6 6" xfId="43676" xr:uid="{CDBC5D70-6E18-45E3-8A2B-E1638CDC3551}"/>
    <cellStyle name="Comma 7 2 3 6 7" xfId="21409" xr:uid="{B170DCDC-D444-4CC1-8C64-5E1568B76E01}"/>
    <cellStyle name="Comma 7 2 3 7" xfId="21413" xr:uid="{9D8BAF83-5E43-4BC2-9B8D-24ED8D9E70EB}"/>
    <cellStyle name="Comma 7 2 3 7 2" xfId="43680" xr:uid="{8D4AF376-793D-4F45-89A3-D410C0B7E9A9}"/>
    <cellStyle name="Comma 7 2 3 8" xfId="21414" xr:uid="{7D450631-09BD-4EAE-A17E-9E54756DA6E5}"/>
    <cellStyle name="Comma 7 2 3 8 2" xfId="43681" xr:uid="{F308EAD5-1CDF-4227-BB37-30914FB50D23}"/>
    <cellStyle name="Comma 7 2 3 9" xfId="50613" xr:uid="{95EF9F2B-DA55-4609-A6AC-AFFA54C89E1E}"/>
    <cellStyle name="Comma 7 2 4" xfId="776" xr:uid="{56753AE1-51D5-405D-8814-B6910EEA4B00}"/>
    <cellStyle name="Comma 7 2 4 2" xfId="4479" xr:uid="{3E94102A-8C79-44A0-A083-C94E00946990}"/>
    <cellStyle name="Comma 7 2 4 2 2" xfId="21415" xr:uid="{531869C2-5DE5-4703-8139-F066FC81E6E0}"/>
    <cellStyle name="Comma 7 2 4 2 2 2" xfId="43684" xr:uid="{E94EA411-DDEF-4416-9C23-0C8D5E6A5A9A}"/>
    <cellStyle name="Comma 7 2 4 2 3" xfId="21416" xr:uid="{C0CEDEED-3C1B-4F91-BD37-B58784BFD81A}"/>
    <cellStyle name="Comma 7 2 4 2 3 2" xfId="43685" xr:uid="{212782C2-C564-467F-B236-DFFA76D28F84}"/>
    <cellStyle name="Comma 7 2 4 2 4" xfId="21417" xr:uid="{5E3CBD4C-156D-451B-9B3C-F0F7040F8718}"/>
    <cellStyle name="Comma 7 2 4 2 4 2" xfId="43686" xr:uid="{C803DBEA-676D-4AD1-B275-07B278FBF341}"/>
    <cellStyle name="Comma 7 2 4 2 5" xfId="54566" xr:uid="{5C552B80-5493-4186-9ED9-5AAED208C166}"/>
    <cellStyle name="Comma 7 2 4 2 6" xfId="43683" xr:uid="{3217980E-E570-4837-A261-3B08C431A66A}"/>
    <cellStyle name="Comma 7 2 4 3" xfId="2814" xr:uid="{B87A500E-69F1-443D-B17C-6776496BBCF0}"/>
    <cellStyle name="Comma 7 2 4 3 2" xfId="21419" xr:uid="{675A102D-642E-498C-A19F-BAF7CBCB0589}"/>
    <cellStyle name="Comma 7 2 4 3 2 2" xfId="43688" xr:uid="{A2ACE778-8A74-4BF2-B8D0-31C7480D8689}"/>
    <cellStyle name="Comma 7 2 4 3 3" xfId="21420" xr:uid="{078538D6-FBD1-4089-8C5A-0176D221797C}"/>
    <cellStyle name="Comma 7 2 4 3 3 2" xfId="43689" xr:uid="{9DA8B0D5-5FE7-4D8F-941D-75F2EDFE53FE}"/>
    <cellStyle name="Comma 7 2 4 3 4" xfId="21421" xr:uid="{E73395AF-DDD5-43D2-974C-A4826DCD41D3}"/>
    <cellStyle name="Comma 7 2 4 3 4 2" xfId="43690" xr:uid="{3C1FE1A3-799C-43F6-99BD-C6A810564398}"/>
    <cellStyle name="Comma 7 2 4 3 5" xfId="52901" xr:uid="{4EC59D35-5F96-4484-9723-A4E0E0379CFD}"/>
    <cellStyle name="Comma 7 2 4 3 6" xfId="43687" xr:uid="{617F7633-11AB-4C85-9F36-9C215E3B15DC}"/>
    <cellStyle name="Comma 7 2 4 3 7" xfId="21418" xr:uid="{E1185085-C1C6-43AB-9BF6-E9247D73D38A}"/>
    <cellStyle name="Comma 7 2 4 4" xfId="21422" xr:uid="{2CB282BB-D2C1-4618-B98B-4209264647FD}"/>
    <cellStyle name="Comma 7 2 4 4 2" xfId="43691" xr:uid="{75F4E739-068B-4D33-ADF9-1E24CE39B97B}"/>
    <cellStyle name="Comma 7 2 4 5" xfId="21423" xr:uid="{9E6345CB-993E-48DF-8BB9-F530C2FAF22A}"/>
    <cellStyle name="Comma 7 2 4 5 2" xfId="43692" xr:uid="{7DD59A07-4F83-42C0-94B1-A1F08BA35A84}"/>
    <cellStyle name="Comma 7 2 4 6" xfId="50868" xr:uid="{EB2B566A-7E99-43BB-BFC7-6D780193FC86}"/>
    <cellStyle name="Comma 7 2 4 7" xfId="43682" xr:uid="{026A7EB9-A378-4F55-B334-17F469F49D9E}"/>
    <cellStyle name="Comma 7 2 5" xfId="1271" xr:uid="{6992DE19-EA48-4D00-BEF1-3CC3CC970E73}"/>
    <cellStyle name="Comma 7 2 5 2" xfId="2316" xr:uid="{60C3D4C2-2FC0-4949-BDA3-D1B9CB9DAB1A}"/>
    <cellStyle name="Comma 7 2 5 2 2" xfId="21425" xr:uid="{A0E635F7-D211-4A75-BA21-B8572A096E1B}"/>
    <cellStyle name="Comma 7 2 5 2 2 2" xfId="43695" xr:uid="{1FA69840-DBC5-4A00-B1B2-FE66D003E704}"/>
    <cellStyle name="Comma 7 2 5 2 3" xfId="21426" xr:uid="{80BBBBE5-0798-490A-AD73-08D3896575D2}"/>
    <cellStyle name="Comma 7 2 5 2 3 2" xfId="43696" xr:uid="{654D1B18-CEB3-45FC-BE19-B9BF73936B6C}"/>
    <cellStyle name="Comma 7 2 5 2 4" xfId="21427" xr:uid="{1CB28D0F-DE65-4CA0-BAEA-61539A4C2B6E}"/>
    <cellStyle name="Comma 7 2 5 2 4 2" xfId="43697" xr:uid="{6970F311-B6F4-4DB7-AB65-284A0F29926C}"/>
    <cellStyle name="Comma 7 2 5 2 5" xfId="52404" xr:uid="{6A8A2666-83AC-4053-BB40-1D6B8323BA5E}"/>
    <cellStyle name="Comma 7 2 5 2 6" xfId="43694" xr:uid="{0BF92024-265E-449A-8125-BC205D96B305}"/>
    <cellStyle name="Comma 7 2 5 2 7" xfId="21424" xr:uid="{62A52C3B-3D13-4DDB-B239-274A741D8CBF}"/>
    <cellStyle name="Comma 7 2 5 3" xfId="21428" xr:uid="{865B0A85-2763-44E9-BE63-EB71A70CE853}"/>
    <cellStyle name="Comma 7 2 5 3 2" xfId="43698" xr:uid="{E8E6940D-0366-4E74-ADA8-77E22877410C}"/>
    <cellStyle name="Comma 7 2 5 4" xfId="21429" xr:uid="{0CBD9F97-F105-4EAC-B908-13FE01718CE2}"/>
    <cellStyle name="Comma 7 2 5 4 2" xfId="43699" xr:uid="{85B6176D-F947-4E01-9354-FA2F9604E220}"/>
    <cellStyle name="Comma 7 2 5 5" xfId="51363" xr:uid="{A80D5B42-3C74-413E-86ED-293D2258A1BA}"/>
    <cellStyle name="Comma 7 2 5 6" xfId="43693" xr:uid="{C46FC599-1648-409B-BB2F-EEA1AC65B521}"/>
    <cellStyle name="Comma 7 2 6" xfId="3308" xr:uid="{81718CD0-49AD-4EBB-B8E2-41A21D1199E7}"/>
    <cellStyle name="Comma 7 2 6 2" xfId="21430" xr:uid="{652B1B65-845A-4755-9175-4CBC953582E3}"/>
    <cellStyle name="Comma 7 2 6 2 2" xfId="43701" xr:uid="{5B4E1FF7-7983-41E2-AA43-3CB9996F1D0D}"/>
    <cellStyle name="Comma 7 2 6 3" xfId="21431" xr:uid="{902AFFEB-F55D-43E7-8AA1-FE0A16CA31BB}"/>
    <cellStyle name="Comma 7 2 6 3 2" xfId="43702" xr:uid="{28BB4ACE-0651-4A03-B632-485CC2453798}"/>
    <cellStyle name="Comma 7 2 6 4" xfId="21432" xr:uid="{EB35237F-7DE9-4486-94F3-2FC0FEC52C4E}"/>
    <cellStyle name="Comma 7 2 6 4 2" xfId="43703" xr:uid="{35C764EB-6886-4D4C-9FC7-FA0682699478}"/>
    <cellStyle name="Comma 7 2 6 5" xfId="53395" xr:uid="{A3D4814E-618F-4D05-B21F-3229C2F2F44E}"/>
    <cellStyle name="Comma 7 2 6 6" xfId="43700" xr:uid="{C9BEAB15-6833-4168-B24C-D6CFA1CD86C6}"/>
    <cellStyle name="Comma 7 2 7" xfId="3894" xr:uid="{87B1D8F1-E4D2-4223-A539-DB0AC4144100}"/>
    <cellStyle name="Comma 7 2 7 2" xfId="21433" xr:uid="{D7C167AC-D958-43E8-884C-0913CE90E6B8}"/>
    <cellStyle name="Comma 7 2 7 2 2" xfId="43705" xr:uid="{4FDC3BAF-9F3A-4360-9ED3-63C741CD21CF}"/>
    <cellStyle name="Comma 7 2 7 3" xfId="21434" xr:uid="{DA58C2BC-1E60-4764-9A13-485F9DC3F609}"/>
    <cellStyle name="Comma 7 2 7 3 2" xfId="43706" xr:uid="{8CC9E638-799F-4283-BCF0-3D892CB78157}"/>
    <cellStyle name="Comma 7 2 7 4" xfId="21435" xr:uid="{DEAF924A-6761-46D2-A855-75B420EF5F74}"/>
    <cellStyle name="Comma 7 2 7 4 2" xfId="43707" xr:uid="{7DF74051-6655-4676-862F-4E8799439186}"/>
    <cellStyle name="Comma 7 2 7 5" xfId="53981" xr:uid="{2A8A92E9-5E8F-4216-8C87-9C6371FEF012}"/>
    <cellStyle name="Comma 7 2 7 6" xfId="43704" xr:uid="{4B6E7D99-F6B7-41D8-A00C-027B2464AEDF}"/>
    <cellStyle name="Comma 7 2 8" xfId="1796" xr:uid="{B92EB82D-61FC-4E75-AB51-6A3848514580}"/>
    <cellStyle name="Comma 7 2 8 2" xfId="21437" xr:uid="{94A56ED0-E85D-4960-9006-D65ED8681842}"/>
    <cellStyle name="Comma 7 2 8 2 2" xfId="43709" xr:uid="{94A864AC-6DC8-4687-9C18-30749469E999}"/>
    <cellStyle name="Comma 7 2 8 3" xfId="21438" xr:uid="{F0DF160D-B2DB-4A20-9AFC-13FC1106D29F}"/>
    <cellStyle name="Comma 7 2 8 3 2" xfId="43710" xr:uid="{8B8829A3-039E-4A92-84B1-936F48150575}"/>
    <cellStyle name="Comma 7 2 8 4" xfId="21439" xr:uid="{9C8FBF25-3A78-49E0-AF23-82B17E984CCD}"/>
    <cellStyle name="Comma 7 2 8 4 2" xfId="43711" xr:uid="{724FDF1D-93D9-4734-8DBC-E87B1951DC05}"/>
    <cellStyle name="Comma 7 2 8 5" xfId="51885" xr:uid="{CB9D7569-661C-4EA8-8BE8-A80C2BC67CA2}"/>
    <cellStyle name="Comma 7 2 8 6" xfId="43708" xr:uid="{1C6CAC19-A304-421F-9DAC-3A4B15240A87}"/>
    <cellStyle name="Comma 7 2 8 7" xfId="21436" xr:uid="{B702B487-3DA4-4D60-B9E4-546026A60B2A}"/>
    <cellStyle name="Comma 7 2 9" xfId="21440" xr:uid="{406D60CB-11DE-4ECE-BF47-C1B002205482}"/>
    <cellStyle name="Comma 7 2 9 2" xfId="43712" xr:uid="{887E812B-C67D-43A3-B091-34300C05911B}"/>
    <cellStyle name="Comma 7 3" xfId="2247" xr:uid="{E31D72EF-F747-45FB-AD1F-5D36ED731788}"/>
    <cellStyle name="Comma 7 3 2" xfId="21441" xr:uid="{21D86C0A-5589-498D-A7AD-4C1E9A61E2BF}"/>
    <cellStyle name="Comma 7 3 2 2" xfId="43714" xr:uid="{54D8FE57-450B-46D3-AD39-4D9A98F87F9B}"/>
    <cellStyle name="Comma 7 3 3" xfId="21442" xr:uid="{BA2F382B-E2C5-41A6-87FC-2C82796D27CA}"/>
    <cellStyle name="Comma 7 3 3 2" xfId="43715" xr:uid="{2657AD37-4461-494D-ACC6-8A9222D3E4B2}"/>
    <cellStyle name="Comma 7 3 4" xfId="21443" xr:uid="{A5FA2961-2F7E-4C62-AB25-88D58958B4D1}"/>
    <cellStyle name="Comma 7 3 4 2" xfId="43716" xr:uid="{6718661D-9828-4D9A-9C00-138FC137069A}"/>
    <cellStyle name="Comma 7 3 5" xfId="52335" xr:uid="{1B61A1E9-2C4C-4C9D-896A-B989CB9B7D1B}"/>
    <cellStyle name="Comma 7 3 6" xfId="43713" xr:uid="{743F91BF-9894-4062-A228-DE54678040AE}"/>
    <cellStyle name="Comma 7 4" xfId="3747" xr:uid="{FC464B94-2356-46EC-A54F-4F5972B263B6}"/>
    <cellStyle name="Comma 7 4 2" xfId="21444" xr:uid="{747A72E2-0799-4E74-8458-5D75D380810E}"/>
    <cellStyle name="Comma 7 4 2 2" xfId="43718" xr:uid="{26A61B5D-07FB-4B65-BD42-C51818F95A28}"/>
    <cellStyle name="Comma 7 4 3" xfId="21445" xr:uid="{62390FD1-B5EA-458D-99B3-C04F11EA0AE2}"/>
    <cellStyle name="Comma 7 4 3 2" xfId="43719" xr:uid="{B278F796-798A-475A-8AC6-5E736EAD19B4}"/>
    <cellStyle name="Comma 7 4 4" xfId="21446" xr:uid="{74E19CB8-E9A8-4F46-AD23-5AAFED24C9F1}"/>
    <cellStyle name="Comma 7 4 4 2" xfId="43720" xr:uid="{7DA68840-7888-47A3-B974-EAD46DC34B8C}"/>
    <cellStyle name="Comma 7 4 5" xfId="53834" xr:uid="{B1D9067A-BBC7-4562-96D6-253B4C8232C8}"/>
    <cellStyle name="Comma 7 4 6" xfId="43717" xr:uid="{34EF9C95-C37C-44FE-A302-AF05DE671C8D}"/>
    <cellStyle name="Comma 7 5" xfId="3796" xr:uid="{638C2BD8-FE6A-467C-97BA-46EAA5844E2E}"/>
    <cellStyle name="Comma 7 5 2" xfId="21447" xr:uid="{D4365571-0EA3-40DA-BF8C-4C763A0BCC02}"/>
    <cellStyle name="Comma 7 5 2 2" xfId="43722" xr:uid="{826D4FFC-88DF-4314-93AE-4EF56E90692F}"/>
    <cellStyle name="Comma 7 5 3" xfId="21448" xr:uid="{A21ACA9F-19D9-4F72-96EA-005A01ADEE59}"/>
    <cellStyle name="Comma 7 5 3 2" xfId="43723" xr:uid="{0AB8FC45-1560-4F23-897C-3D12902F2A5B}"/>
    <cellStyle name="Comma 7 5 4" xfId="21449" xr:uid="{4F4E32AB-7454-442F-9D41-6567D056A484}"/>
    <cellStyle name="Comma 7 5 4 2" xfId="43724" xr:uid="{5170859C-D879-4BE4-A6F6-070435FBCCEA}"/>
    <cellStyle name="Comma 7 5 5" xfId="53883" xr:uid="{4A079DBE-9FC3-4AAC-97A7-576251A41A8C}"/>
    <cellStyle name="Comma 7 5 6" xfId="43721" xr:uid="{1B67821D-ED30-4709-8BEC-2BDA0A939454}"/>
    <cellStyle name="Comma 7 6" xfId="1728" xr:uid="{E0653DF9-7144-442A-8A1B-4C09425A98F6}"/>
    <cellStyle name="Comma 7 6 2" xfId="21451" xr:uid="{4E158BD5-DB88-4F06-B123-D22EB0BCC35B}"/>
    <cellStyle name="Comma 7 6 2 2" xfId="43726" xr:uid="{A3AC1773-7124-4E39-A33B-E2F2873FCF75}"/>
    <cellStyle name="Comma 7 6 3" xfId="21452" xr:uid="{CC15536E-6A54-47ED-AC7E-3F70CD0FC48F}"/>
    <cellStyle name="Comma 7 6 3 2" xfId="43727" xr:uid="{FB882C08-BB0F-4951-B513-C0491D59438B}"/>
    <cellStyle name="Comma 7 6 4" xfId="21453" xr:uid="{693D4893-199F-488C-AF83-C654DB5F88D4}"/>
    <cellStyle name="Comma 7 6 4 2" xfId="43728" xr:uid="{A0D0C6CC-3F7D-42F9-B180-10B98C048DC0}"/>
    <cellStyle name="Comma 7 6 5" xfId="51817" xr:uid="{D23EB236-191D-4158-AD12-5CDE51D6EE1D}"/>
    <cellStyle name="Comma 7 6 6" xfId="43725" xr:uid="{95341609-0048-409B-AA8B-4C39D4CCC83F}"/>
    <cellStyle name="Comma 7 6 7" xfId="21450" xr:uid="{53B4FDBF-2B52-4CB0-9352-4C45E9AE1559}"/>
    <cellStyle name="Comma 7 7" xfId="21454" xr:uid="{560A8151-6659-4DD5-95F9-8A303DB179EC}"/>
    <cellStyle name="Comma 7 7 2" xfId="43729" xr:uid="{DFBA5638-AE1A-400C-AA25-AA793AE25C52}"/>
    <cellStyle name="Comma 7 8" xfId="21455" xr:uid="{02EFE420-190D-4AA7-B690-AB72C054BFA6}"/>
    <cellStyle name="Comma 7 8 2" xfId="43730" xr:uid="{03A9121D-4F82-4947-9FCD-E8DFA60BE644}"/>
    <cellStyle name="Comma 7 9" xfId="50173" xr:uid="{5802B432-DBA8-406A-B96F-A4EE9E7AC425}"/>
    <cellStyle name="Comma 70" xfId="5676" xr:uid="{2FD9298C-D2ED-404C-804C-18BA702A6992}"/>
    <cellStyle name="Comma 70 2" xfId="21456" xr:uid="{628A5BD5-DA2A-4F50-A39B-04F754428AA6}"/>
    <cellStyle name="Comma 70 2 2" xfId="43732" xr:uid="{A06C8256-7EB7-4A11-9A38-5E1CB1CA9C15}"/>
    <cellStyle name="Comma 70 3" xfId="55761" xr:uid="{B82964A4-9FE3-4C62-83D2-ED6C25443FE8}"/>
    <cellStyle name="Comma 70 4" xfId="43731" xr:uid="{8A946FED-D901-4C2F-9E5D-9F5DB5CB359E}"/>
    <cellStyle name="Comma 71" xfId="5675" xr:uid="{CD9CBD5F-A38B-463F-8853-FEAB879C453B}"/>
    <cellStyle name="Comma 71 2" xfId="21457" xr:uid="{F2356856-4FA2-4CB9-A070-088A6DBB6377}"/>
    <cellStyle name="Comma 71 2 2" xfId="43734" xr:uid="{DF31A025-6F85-482B-9503-33BD925FE5A6}"/>
    <cellStyle name="Comma 71 3" xfId="55760" xr:uid="{02668D67-0CE1-4025-A396-DF2A08B23BBE}"/>
    <cellStyle name="Comma 71 4" xfId="43733" xr:uid="{D7BB3B0D-863C-4B64-B5BA-24C74FC50257}"/>
    <cellStyle name="Comma 72" xfId="5674" xr:uid="{94A2F840-2C00-4945-A0B5-78C09B23E5C6}"/>
    <cellStyle name="Comma 72 2" xfId="21458" xr:uid="{2442F59A-A209-4298-8430-6126EAEDC1C6}"/>
    <cellStyle name="Comma 72 2 2" xfId="43736" xr:uid="{0229444B-D165-4191-911F-0BA7D7676857}"/>
    <cellStyle name="Comma 72 3" xfId="55759" xr:uid="{F8939638-03F2-4254-8662-98DFEFD6E4B3}"/>
    <cellStyle name="Comma 72 4" xfId="43735" xr:uid="{D3D3F8AA-F0D4-488E-B91E-BB624491F8B5}"/>
    <cellStyle name="Comma 73" xfId="5669" xr:uid="{2DD376AE-335A-4A0C-AE4B-E3455F636FC7}"/>
    <cellStyle name="Comma 73 2" xfId="21459" xr:uid="{BBAB3B89-886C-48BF-B37C-E505C52113EF}"/>
    <cellStyle name="Comma 73 2 2" xfId="43738" xr:uid="{44571043-2B9D-4E98-8DEF-6A4CF2952916}"/>
    <cellStyle name="Comma 73 3" xfId="55754" xr:uid="{FF208061-01D0-4C9B-A4F5-C7ED6435FABA}"/>
    <cellStyle name="Comma 73 4" xfId="43737" xr:uid="{F27B050C-ED10-46A5-9AD2-9E669EB19CE0}"/>
    <cellStyle name="Comma 74" xfId="5678" xr:uid="{B7BD7936-B636-405B-ACC8-6B5F6C399559}"/>
    <cellStyle name="Comma 74 2" xfId="21460" xr:uid="{4E68F1E8-620D-4ADA-A518-DA030B77B3A6}"/>
    <cellStyle name="Comma 74 2 2" xfId="43740" xr:uid="{5CF21B8B-FFF0-4EC1-96C5-81FE8C36C1F9}"/>
    <cellStyle name="Comma 74 3" xfId="55763" xr:uid="{946A3443-2D47-4CC2-8130-9F9E9E6F2B5F}"/>
    <cellStyle name="Comma 74 4" xfId="43739" xr:uid="{3AAC22FD-599F-4FA4-B378-B26807D47120}"/>
    <cellStyle name="Comma 75" xfId="5679" xr:uid="{0EDB23E9-095C-4392-93A0-05D004912613}"/>
    <cellStyle name="Comma 75 2" xfId="21461" xr:uid="{D9B742FD-5752-4F77-9287-9F73E97DAB6C}"/>
    <cellStyle name="Comma 75 2 2" xfId="43742" xr:uid="{8E9F0639-0AEE-483E-A4AF-87071F050A9B}"/>
    <cellStyle name="Comma 75 3" xfId="55764" xr:uid="{6AD24547-1CCF-4B46-A6FF-9B471B17DBCB}"/>
    <cellStyle name="Comma 75 4" xfId="43741" xr:uid="{F94E810D-C0D0-4556-8C34-AB8180DA9E1E}"/>
    <cellStyle name="Comma 76" xfId="5684" xr:uid="{8BECB13A-03E1-44C0-BD82-4BB8A99DEDDD}"/>
    <cellStyle name="Comma 76 2" xfId="21462" xr:uid="{A5304927-E771-4ABC-9AEE-4DD854E1BAED}"/>
    <cellStyle name="Comma 76 2 2" xfId="43744" xr:uid="{90FEB816-B581-4B68-9F5D-31A3F82FAA14}"/>
    <cellStyle name="Comma 76 3" xfId="55769" xr:uid="{A23F5392-2162-4AE5-BFE6-E7FD848323B7}"/>
    <cellStyle name="Comma 76 4" xfId="43743" xr:uid="{B435D008-AD8C-4F88-AE30-EDD090478796}"/>
    <cellStyle name="Comma 77" xfId="5686" xr:uid="{2E424E3D-8FF1-4AF2-9C47-39C5023F6571}"/>
    <cellStyle name="Comma 77 2" xfId="21463" xr:uid="{9EF89227-49EB-47D8-94C0-882510904BE9}"/>
    <cellStyle name="Comma 77 2 2" xfId="43746" xr:uid="{BD16ED95-3DAB-413B-BFC9-E9AA72F5CD9D}"/>
    <cellStyle name="Comma 77 3" xfId="55771" xr:uid="{E34A3A59-16A2-40A7-8016-9EBB2290ABEB}"/>
    <cellStyle name="Comma 77 4" xfId="43745" xr:uid="{3EF10776-8930-40CB-A2A5-2C3E51A9A98F}"/>
    <cellStyle name="Comma 78" xfId="5685" xr:uid="{9BDEE4DC-5740-49FE-9DFB-4C5488770338}"/>
    <cellStyle name="Comma 78 2" xfId="21464" xr:uid="{12AA4CA4-9A3C-4DA6-83F4-2C8C73BA6B18}"/>
    <cellStyle name="Comma 78 2 2" xfId="43748" xr:uid="{85B62EF5-DA20-44A1-BBDB-D1FFBFF5B42E}"/>
    <cellStyle name="Comma 78 3" xfId="55770" xr:uid="{06E2E40B-A056-4504-9870-CF979705B783}"/>
    <cellStyle name="Comma 78 4" xfId="43747" xr:uid="{465D45CA-DD83-41A1-8E07-00C26A7BAEAD}"/>
    <cellStyle name="Comma 79" xfId="5681" xr:uid="{5C15ADE8-9438-4653-8335-A93FC8945615}"/>
    <cellStyle name="Comma 79 2" xfId="21465" xr:uid="{F228EDC3-57E5-4A1D-9856-EFBBFBF9DC79}"/>
    <cellStyle name="Comma 79 2 2" xfId="43750" xr:uid="{D211C770-208B-4347-9395-534A637C238A}"/>
    <cellStyle name="Comma 79 3" xfId="55766" xr:uid="{8635D953-D8FD-4A54-8257-3C9E7CA5658B}"/>
    <cellStyle name="Comma 79 4" xfId="43749" xr:uid="{E62A6614-4A70-4295-990F-B6D223BF77E7}"/>
    <cellStyle name="Comma 8" xfId="74" xr:uid="{EDD29B09-0415-4028-A8DE-EFC56A514A39}"/>
    <cellStyle name="Comma 8 10" xfId="43751" xr:uid="{11D3C4D6-AE1D-46E2-AF1A-69085117F580}"/>
    <cellStyle name="Comma 8 2" xfId="179" xr:uid="{9478D436-ED11-4B11-9A89-BB11D1975CDB}"/>
    <cellStyle name="Comma 8 2 10" xfId="21466" xr:uid="{D9A708EF-3435-4AF5-B393-D75962DDC130}"/>
    <cellStyle name="Comma 8 2 10 2" xfId="43753" xr:uid="{56B862D3-A982-4272-BD08-53AD5218C21D}"/>
    <cellStyle name="Comma 8 2 11" xfId="50276" xr:uid="{FCECA36B-9151-406B-8E29-CCBEABBAA958}"/>
    <cellStyle name="Comma 8 2 12" xfId="43752" xr:uid="{4DFE1148-908C-4ECE-BAE0-E10E8A0620AB}"/>
    <cellStyle name="Comma 8 2 2" xfId="367" xr:uid="{F71360DB-F100-4DFB-BD23-C61A16CD5121}"/>
    <cellStyle name="Comma 8 2 2 10" xfId="50463" xr:uid="{E23B334F-441D-4F8F-BD28-31E34A9DA9C0}"/>
    <cellStyle name="Comma 8 2 2 11" xfId="43754" xr:uid="{3D21A00B-5691-475D-A763-28AB40A8189D}"/>
    <cellStyle name="Comma 8 2 2 2" xfId="643" xr:uid="{62627D6D-34F8-4960-9C32-82018B08B059}"/>
    <cellStyle name="Comma 8 2 2 2 10" xfId="43755" xr:uid="{72BBB0A4-39E4-45B5-83CE-BFD5A749AB7A}"/>
    <cellStyle name="Comma 8 2 2 2 2" xfId="1148" xr:uid="{B1CCEDF4-853B-4053-89E0-A82032EE5B9F}"/>
    <cellStyle name="Comma 8 2 2 2 2 2" xfId="4851" xr:uid="{783D7F08-F032-4DDB-A1F5-7FAB26D315AA}"/>
    <cellStyle name="Comma 8 2 2 2 2 2 2" xfId="21467" xr:uid="{2D1B6D99-584C-405A-8F3E-62D6F87065EE}"/>
    <cellStyle name="Comma 8 2 2 2 2 2 2 2" xfId="43758" xr:uid="{8E8F1F5A-8B60-429D-99E1-91C9A08CB493}"/>
    <cellStyle name="Comma 8 2 2 2 2 2 3" xfId="21468" xr:uid="{622B9943-4AF1-466C-A750-AE3E014B8F56}"/>
    <cellStyle name="Comma 8 2 2 2 2 2 3 2" xfId="43759" xr:uid="{B4E8F585-2EF6-486E-AB66-F403B6872FDA}"/>
    <cellStyle name="Comma 8 2 2 2 2 2 4" xfId="21469" xr:uid="{4E9E6BF0-CCBF-4AF1-AEF2-940E517466E4}"/>
    <cellStyle name="Comma 8 2 2 2 2 2 4 2" xfId="43760" xr:uid="{33DD8617-FC8F-467B-9E46-265FD70E4E06}"/>
    <cellStyle name="Comma 8 2 2 2 2 2 5" xfId="54938" xr:uid="{500D3570-8C31-4E74-B9A6-92758F1D9B5C}"/>
    <cellStyle name="Comma 8 2 2 2 2 2 6" xfId="43757" xr:uid="{5B811E6C-30CF-4AA7-B5BC-474379E95319}"/>
    <cellStyle name="Comma 8 2 2 2 2 3" xfId="3186" xr:uid="{26D5494F-8FA3-47A3-A638-FC3380245474}"/>
    <cellStyle name="Comma 8 2 2 2 2 3 2" xfId="21471" xr:uid="{2D2A0A54-C52C-4681-8924-23DEC709CBFD}"/>
    <cellStyle name="Comma 8 2 2 2 2 3 2 2" xfId="43762" xr:uid="{BE0349E7-DC88-4F8F-AD16-995F2D008ABE}"/>
    <cellStyle name="Comma 8 2 2 2 2 3 3" xfId="21472" xr:uid="{111EDD50-01E3-479E-8997-DD4BAADFC647}"/>
    <cellStyle name="Comma 8 2 2 2 2 3 3 2" xfId="43763" xr:uid="{BD17F8A3-968F-43AE-BE1B-D29497624728}"/>
    <cellStyle name="Comma 8 2 2 2 2 3 4" xfId="21473" xr:uid="{951308DD-E1E9-4944-8322-F5487E09C050}"/>
    <cellStyle name="Comma 8 2 2 2 2 3 4 2" xfId="43764" xr:uid="{8B497C97-D5F5-4726-A837-6AA088866032}"/>
    <cellStyle name="Comma 8 2 2 2 2 3 5" xfId="53273" xr:uid="{14445A12-DD99-4367-9679-2F89D2C2562B}"/>
    <cellStyle name="Comma 8 2 2 2 2 3 6" xfId="43761" xr:uid="{AFAF84EC-AA84-46CA-974B-3B5BC94F1B66}"/>
    <cellStyle name="Comma 8 2 2 2 2 3 7" xfId="21470" xr:uid="{C2B4DCD3-E05A-4871-B006-871C9F3D3929}"/>
    <cellStyle name="Comma 8 2 2 2 2 4" xfId="21474" xr:uid="{FA05F0C5-B50B-4A69-BE36-57A25B4F6119}"/>
    <cellStyle name="Comma 8 2 2 2 2 4 2" xfId="43765" xr:uid="{D1B7F0D9-4305-4AD0-A4EA-9387D29CB2D2}"/>
    <cellStyle name="Comma 8 2 2 2 2 5" xfId="21475" xr:uid="{8D1B427A-6B1D-4C4B-B883-B9BB59A20D57}"/>
    <cellStyle name="Comma 8 2 2 2 2 5 2" xfId="43766" xr:uid="{1E115803-B049-420B-8D63-615881559AE7}"/>
    <cellStyle name="Comma 8 2 2 2 2 6" xfId="51240" xr:uid="{C2FFAB1A-D06B-4213-B634-4AFA6583DDE8}"/>
    <cellStyle name="Comma 8 2 2 2 2 7" xfId="43756" xr:uid="{6B076055-3D7B-4ECC-8A8E-E8314B5B5C4A}"/>
    <cellStyle name="Comma 8 2 2 2 3" xfId="1642" xr:uid="{6206CA09-8058-4448-AF8C-48B2ABC9F62C}"/>
    <cellStyle name="Comma 8 2 2 2 3 2" xfId="2689" xr:uid="{023EC8C7-C7F1-4D1F-AFDC-0038C07FEC03}"/>
    <cellStyle name="Comma 8 2 2 2 3 2 2" xfId="21477" xr:uid="{902560F0-B208-40CE-AB73-C7383A654E11}"/>
    <cellStyle name="Comma 8 2 2 2 3 2 2 2" xfId="43769" xr:uid="{4164E864-C39A-4B11-B481-CD85FBF04190}"/>
    <cellStyle name="Comma 8 2 2 2 3 2 3" xfId="21478" xr:uid="{7B5B325C-4817-4D5D-BAD5-4861A18CDAFA}"/>
    <cellStyle name="Comma 8 2 2 2 3 2 3 2" xfId="43770" xr:uid="{A635A96B-8B25-435D-973E-B43D9DF9A4AC}"/>
    <cellStyle name="Comma 8 2 2 2 3 2 4" xfId="21479" xr:uid="{5FCA1EBE-599F-4D35-B583-F59538AC87A9}"/>
    <cellStyle name="Comma 8 2 2 2 3 2 4 2" xfId="43771" xr:uid="{09376764-BB27-42ED-9F78-AEA9C8F8F36B}"/>
    <cellStyle name="Comma 8 2 2 2 3 2 5" xfId="52777" xr:uid="{9A09B7A4-EB6E-4FB8-BE6B-128A1BCDFA36}"/>
    <cellStyle name="Comma 8 2 2 2 3 2 6" xfId="43768" xr:uid="{43267142-E5A4-45FB-9DD0-126A9DFC0F6C}"/>
    <cellStyle name="Comma 8 2 2 2 3 2 7" xfId="21476" xr:uid="{2C56A6C3-9363-4723-99EB-6BDDF44D33C0}"/>
    <cellStyle name="Comma 8 2 2 2 3 3" xfId="21480" xr:uid="{75E27C78-D307-4AF1-AB0F-715B99157ACA}"/>
    <cellStyle name="Comma 8 2 2 2 3 3 2" xfId="43772" xr:uid="{66EC9D9D-8946-480E-9F68-56F62C2000C0}"/>
    <cellStyle name="Comma 8 2 2 2 3 4" xfId="21481" xr:uid="{50B845AE-39EE-42C4-B1B8-5B8DCE19E57E}"/>
    <cellStyle name="Comma 8 2 2 2 3 4 2" xfId="43773" xr:uid="{783DC8C5-BF06-4032-A8E8-9808B5C20F04}"/>
    <cellStyle name="Comma 8 2 2 2 3 5" xfId="51734" xr:uid="{40F4D100-7202-421E-91F7-8253674133D7}"/>
    <cellStyle name="Comma 8 2 2 2 3 6" xfId="43767" xr:uid="{8E99015F-C803-4C34-805D-E604B97EC7CA}"/>
    <cellStyle name="Comma 8 2 2 2 4" xfId="3681" xr:uid="{FAAA7D1B-5E56-42C1-96EB-77EECBA2E30F}"/>
    <cellStyle name="Comma 8 2 2 2 4 2" xfId="21482" xr:uid="{D44F0E6D-311F-4B0D-AA1F-9E4C335B4EC7}"/>
    <cellStyle name="Comma 8 2 2 2 4 2 2" xfId="43775" xr:uid="{225421DA-3DA6-459A-BF43-36E7019AB262}"/>
    <cellStyle name="Comma 8 2 2 2 4 3" xfId="21483" xr:uid="{D1E5F496-675E-4EEC-98B8-95334715316E}"/>
    <cellStyle name="Comma 8 2 2 2 4 3 2" xfId="43776" xr:uid="{3C3B9EE8-0E8E-4364-A54D-722652097C48}"/>
    <cellStyle name="Comma 8 2 2 2 4 4" xfId="21484" xr:uid="{B4F6CCE8-392E-451D-8566-A4687D65A61D}"/>
    <cellStyle name="Comma 8 2 2 2 4 4 2" xfId="43777" xr:uid="{6C1FFB9E-6FA7-4779-B251-CBF290E7A519}"/>
    <cellStyle name="Comma 8 2 2 2 4 5" xfId="53768" xr:uid="{16870496-D72A-4760-A705-43EC67DF1963}"/>
    <cellStyle name="Comma 8 2 2 2 4 6" xfId="43774" xr:uid="{AD98F5BC-F556-40FB-BC91-235781DB0663}"/>
    <cellStyle name="Comma 8 2 2 2 5" xfId="4354" xr:uid="{DC75DBC4-1047-4ABF-BB20-D5063D32AF41}"/>
    <cellStyle name="Comma 8 2 2 2 5 2" xfId="21485" xr:uid="{24FB1B7B-C356-4459-898B-4D0C69103F35}"/>
    <cellStyle name="Comma 8 2 2 2 5 2 2" xfId="43779" xr:uid="{8FAC90E0-FC2F-4EDF-9169-724D1D1C38A1}"/>
    <cellStyle name="Comma 8 2 2 2 5 3" xfId="21486" xr:uid="{D880F7EF-FB20-44B6-BAF4-397FACD7766E}"/>
    <cellStyle name="Comma 8 2 2 2 5 3 2" xfId="43780" xr:uid="{EA8969CC-4D22-4B5A-B70E-881D4B64671C}"/>
    <cellStyle name="Comma 8 2 2 2 5 4" xfId="21487" xr:uid="{D9EF814C-1B0D-47D2-85E5-639D7F764713}"/>
    <cellStyle name="Comma 8 2 2 2 5 4 2" xfId="43781" xr:uid="{217264E2-5064-448B-A995-E4345DDD09A8}"/>
    <cellStyle name="Comma 8 2 2 2 5 5" xfId="54441" xr:uid="{2FB4D82C-1CA0-4003-ADE4-3EC4EA36167E}"/>
    <cellStyle name="Comma 8 2 2 2 5 6" xfId="43778" xr:uid="{220538BE-19D4-4E5C-BC19-B900CF771F1B}"/>
    <cellStyle name="Comma 8 2 2 2 6" xfId="2168" xr:uid="{D46F9DC3-F334-4AC8-AED5-B684C7D04AEE}"/>
    <cellStyle name="Comma 8 2 2 2 6 2" xfId="21489" xr:uid="{E6CB0BF3-57A7-4541-93E6-BEFCACBDB3C9}"/>
    <cellStyle name="Comma 8 2 2 2 6 2 2" xfId="43783" xr:uid="{D8CD49E4-40EC-496E-BFDC-47990AA247E9}"/>
    <cellStyle name="Comma 8 2 2 2 6 3" xfId="21490" xr:uid="{95760900-7116-4F93-8BCA-49F2BA64CBF9}"/>
    <cellStyle name="Comma 8 2 2 2 6 3 2" xfId="43784" xr:uid="{9EC40A1B-9B3D-411A-AC3B-DDB6DA278CCA}"/>
    <cellStyle name="Comma 8 2 2 2 6 4" xfId="21491" xr:uid="{1FE0188C-F2E8-4FC6-AD89-27F77E040A7C}"/>
    <cellStyle name="Comma 8 2 2 2 6 4 2" xfId="43785" xr:uid="{C9E8C2B8-5D08-4517-A3BC-5097E799D55D}"/>
    <cellStyle name="Comma 8 2 2 2 6 5" xfId="52257" xr:uid="{1A774953-71A3-4526-9A86-272AE1017B9D}"/>
    <cellStyle name="Comma 8 2 2 2 6 6" xfId="43782" xr:uid="{F6A22035-2BA8-4EFD-BAF1-5DAA04615299}"/>
    <cellStyle name="Comma 8 2 2 2 6 7" xfId="21488" xr:uid="{FE1180CB-FCE4-4D0F-A004-7DA2EB1BCBA4}"/>
    <cellStyle name="Comma 8 2 2 2 7" xfId="21492" xr:uid="{089ADB4F-8ADD-49BD-9BC5-E243449601D7}"/>
    <cellStyle name="Comma 8 2 2 2 7 2" xfId="43786" xr:uid="{55738E61-9668-4FBE-86EF-7536B55294EC}"/>
    <cellStyle name="Comma 8 2 2 2 8" xfId="21493" xr:uid="{2C0E3721-05F7-4600-8B94-96C6D97F5BCF}"/>
    <cellStyle name="Comma 8 2 2 2 8 2" xfId="43787" xr:uid="{08C4680C-1B1B-49A5-B1AC-31ABFB9F9F82}"/>
    <cellStyle name="Comma 8 2 2 2 9" xfId="50737" xr:uid="{6517B3ED-B2C6-4170-9281-3B9F7A778B85}"/>
    <cellStyle name="Comma 8 2 2 3" xfId="900" xr:uid="{619AD9CF-2579-4B0F-A0CC-0D1913E2DD0A}"/>
    <cellStyle name="Comma 8 2 2 3 2" xfId="4603" xr:uid="{949F52E9-3FB1-4805-AB97-55B3AA28097C}"/>
    <cellStyle name="Comma 8 2 2 3 2 2" xfId="21494" xr:uid="{52CCAB26-3573-45AA-9A12-992B95EE10F4}"/>
    <cellStyle name="Comma 8 2 2 3 2 2 2" xfId="43790" xr:uid="{13E96781-1644-41EA-A6BA-F62240D5FABF}"/>
    <cellStyle name="Comma 8 2 2 3 2 3" xfId="21495" xr:uid="{729A8B85-DD02-42FE-B45B-17FED260CA18}"/>
    <cellStyle name="Comma 8 2 2 3 2 3 2" xfId="43791" xr:uid="{F42E218A-8772-4EF4-A05A-F8496E3634FA}"/>
    <cellStyle name="Comma 8 2 2 3 2 4" xfId="21496" xr:uid="{00E8F268-AC1E-4157-8378-C99BB18931AE}"/>
    <cellStyle name="Comma 8 2 2 3 2 4 2" xfId="43792" xr:uid="{6C771EE2-DDD7-48AE-A39B-BBD6C201EA4B}"/>
    <cellStyle name="Comma 8 2 2 3 2 5" xfId="54690" xr:uid="{7733B8C3-00F5-4720-A758-A1C131C6D895}"/>
    <cellStyle name="Comma 8 2 2 3 2 6" xfId="43789" xr:uid="{E80C2578-1E61-40AA-88C2-053DE970568A}"/>
    <cellStyle name="Comma 8 2 2 3 3" xfId="2938" xr:uid="{5DF011F4-2977-4E1D-868A-36198CFA63ED}"/>
    <cellStyle name="Comma 8 2 2 3 3 2" xfId="21498" xr:uid="{9FC44D6D-6224-45FE-946E-333783202CD8}"/>
    <cellStyle name="Comma 8 2 2 3 3 2 2" xfId="43794" xr:uid="{D8C9BACA-0AF0-4F6B-8608-F79B45E812CB}"/>
    <cellStyle name="Comma 8 2 2 3 3 3" xfId="21499" xr:uid="{774DABB4-B7E8-4671-98F9-3B4C40206E51}"/>
    <cellStyle name="Comma 8 2 2 3 3 3 2" xfId="43795" xr:uid="{378D8CB8-72C3-420F-90B0-4100751C52AF}"/>
    <cellStyle name="Comma 8 2 2 3 3 4" xfId="21500" xr:uid="{B10CDE03-9D3D-424F-BB32-29C652485372}"/>
    <cellStyle name="Comma 8 2 2 3 3 4 2" xfId="43796" xr:uid="{E4DDAF89-5F79-4C74-8CBD-6CE9B48DDF46}"/>
    <cellStyle name="Comma 8 2 2 3 3 5" xfId="53025" xr:uid="{A3C9B4E0-4DCA-4AA4-814C-41F7F014531E}"/>
    <cellStyle name="Comma 8 2 2 3 3 6" xfId="43793" xr:uid="{67F51F3C-F7BE-4A97-83B6-AD371FCB5297}"/>
    <cellStyle name="Comma 8 2 2 3 3 7" xfId="21497" xr:uid="{E177B8BE-C9CF-4BE6-80BD-D188BC8F0A55}"/>
    <cellStyle name="Comma 8 2 2 3 4" xfId="21501" xr:uid="{CBFA917E-B70F-4ECB-95C7-0EE27CFC6C4D}"/>
    <cellStyle name="Comma 8 2 2 3 4 2" xfId="43797" xr:uid="{C81AF0B7-7BD9-47C9-93D9-AD156C90FB4E}"/>
    <cellStyle name="Comma 8 2 2 3 5" xfId="21502" xr:uid="{0FA5DFD6-DDF7-42D0-8449-BC29E9902EE3}"/>
    <cellStyle name="Comma 8 2 2 3 5 2" xfId="43798" xr:uid="{41F58899-8A3F-4EB7-95E7-9B5C64918373}"/>
    <cellStyle name="Comma 8 2 2 3 6" xfId="50992" xr:uid="{91E27D0B-6679-4748-A89D-7A5BDA7DAC87}"/>
    <cellStyle name="Comma 8 2 2 3 7" xfId="43788" xr:uid="{944431F6-CFC5-4111-89B7-59188947F797}"/>
    <cellStyle name="Comma 8 2 2 4" xfId="1395" xr:uid="{5F4A8EF7-9D3D-4227-925E-AFFD855A15EF}"/>
    <cellStyle name="Comma 8 2 2 4 2" xfId="2441" xr:uid="{53DCE689-BDBA-4CF6-8101-81FC28B0B876}"/>
    <cellStyle name="Comma 8 2 2 4 2 2" xfId="21504" xr:uid="{BD22E451-D9A5-4D93-9D9D-FD4926BB4611}"/>
    <cellStyle name="Comma 8 2 2 4 2 2 2" xfId="43801" xr:uid="{61C2AE83-6123-465C-9AE5-D68918259908}"/>
    <cellStyle name="Comma 8 2 2 4 2 3" xfId="21505" xr:uid="{CCD2E9E7-D87C-459A-8FE4-23AA58F33ADC}"/>
    <cellStyle name="Comma 8 2 2 4 2 3 2" xfId="43802" xr:uid="{7DE17210-8D25-4A18-B712-9522FB0E2114}"/>
    <cellStyle name="Comma 8 2 2 4 2 4" xfId="21506" xr:uid="{5AE100BD-1E16-48EE-8168-C563420E9539}"/>
    <cellStyle name="Comma 8 2 2 4 2 4 2" xfId="43803" xr:uid="{57808FF8-D2B2-4577-8F36-522BC1653528}"/>
    <cellStyle name="Comma 8 2 2 4 2 5" xfId="52529" xr:uid="{201C6942-1908-43C8-B920-62A987BCB34D}"/>
    <cellStyle name="Comma 8 2 2 4 2 6" xfId="43800" xr:uid="{4C1F70CE-FB6C-4EE6-8934-12F105608E15}"/>
    <cellStyle name="Comma 8 2 2 4 2 7" xfId="21503" xr:uid="{AF3B1C9F-EAED-4F51-9B16-0650C4289F5E}"/>
    <cellStyle name="Comma 8 2 2 4 3" xfId="21507" xr:uid="{F65F35A1-340E-46AE-A8F8-B73DBE8A76BE}"/>
    <cellStyle name="Comma 8 2 2 4 3 2" xfId="43804" xr:uid="{215B6225-B091-4B08-9BB5-9B5CC8114BD1}"/>
    <cellStyle name="Comma 8 2 2 4 4" xfId="21508" xr:uid="{DED4E7B5-A298-4332-9452-01AF040A5A57}"/>
    <cellStyle name="Comma 8 2 2 4 4 2" xfId="43805" xr:uid="{866B48B0-0182-45A6-975D-D5BEEB271591}"/>
    <cellStyle name="Comma 8 2 2 4 5" xfId="51487" xr:uid="{7F36CC85-280F-4B70-A9A6-3563E7B1248F}"/>
    <cellStyle name="Comma 8 2 2 4 6" xfId="43799" xr:uid="{76019936-8812-43D6-80F2-D5F08B6D08FF}"/>
    <cellStyle name="Comma 8 2 2 5" xfId="3432" xr:uid="{F955B835-E95F-4C42-988F-79AAA0C8C25C}"/>
    <cellStyle name="Comma 8 2 2 5 2" xfId="21509" xr:uid="{ADAD07AF-1DBA-40A8-8C0F-FB0DC7C73045}"/>
    <cellStyle name="Comma 8 2 2 5 2 2" xfId="43807" xr:uid="{845AC3ED-13FD-4773-AF61-65852F3F1350}"/>
    <cellStyle name="Comma 8 2 2 5 3" xfId="21510" xr:uid="{653EDDAC-D515-43CB-AD38-91974F13EB51}"/>
    <cellStyle name="Comma 8 2 2 5 3 2" xfId="43808" xr:uid="{CEBBE700-4006-4137-AF0D-64CFCA2FE6F3}"/>
    <cellStyle name="Comma 8 2 2 5 4" xfId="21511" xr:uid="{B33494B5-40EC-40E1-A609-4C87C92C0543}"/>
    <cellStyle name="Comma 8 2 2 5 4 2" xfId="43809" xr:uid="{B7BA5022-3A85-4C4F-B387-27AC45D5C55E}"/>
    <cellStyle name="Comma 8 2 2 5 5" xfId="53519" xr:uid="{FE8D9D71-4075-4EB2-AAC0-E7E5B49915A3}"/>
    <cellStyle name="Comma 8 2 2 5 6" xfId="43806" xr:uid="{BE2FBEB0-990D-4A2D-9674-AF292211FB39}"/>
    <cellStyle name="Comma 8 2 2 6" xfId="4081" xr:uid="{93E79174-1007-4942-AF3A-848904F61668}"/>
    <cellStyle name="Comma 8 2 2 6 2" xfId="21512" xr:uid="{AAD71DBC-134C-4D0F-8334-47061DF8FD57}"/>
    <cellStyle name="Comma 8 2 2 6 2 2" xfId="43811" xr:uid="{B5286A5F-E10E-428C-98EE-B53FC10FDBB2}"/>
    <cellStyle name="Comma 8 2 2 6 3" xfId="21513" xr:uid="{FC717DE7-0ACE-4EF6-96B0-E94DE421ACE5}"/>
    <cellStyle name="Comma 8 2 2 6 3 2" xfId="43812" xr:uid="{A153F28F-1801-4DB8-A153-96EC0A292A9D}"/>
    <cellStyle name="Comma 8 2 2 6 4" xfId="21514" xr:uid="{1C587B59-7FD2-4FD2-98DE-4CD0BF614955}"/>
    <cellStyle name="Comma 8 2 2 6 4 2" xfId="43813" xr:uid="{60F65B2D-B372-42DC-91F3-ED089008EAD5}"/>
    <cellStyle name="Comma 8 2 2 6 5" xfId="54168" xr:uid="{1EF90492-1393-449F-BD41-2892E209E59B}"/>
    <cellStyle name="Comma 8 2 2 6 6" xfId="43810" xr:uid="{2AA58A8F-A9BE-4F38-A236-756342E18406}"/>
    <cellStyle name="Comma 8 2 2 7" xfId="1921" xr:uid="{DD21CF96-9657-49B9-8C7C-E75DA2E0B211}"/>
    <cellStyle name="Comma 8 2 2 7 2" xfId="21516" xr:uid="{B63576B8-C25C-430A-B8B9-1460861C6E1E}"/>
    <cellStyle name="Comma 8 2 2 7 2 2" xfId="43815" xr:uid="{08576E76-207F-46FA-BEFF-2208A43865EA}"/>
    <cellStyle name="Comma 8 2 2 7 3" xfId="21517" xr:uid="{8B24BF02-3CE4-4453-BC1E-EF507D4E04F9}"/>
    <cellStyle name="Comma 8 2 2 7 3 2" xfId="43816" xr:uid="{E95B989D-ED10-4ED2-8293-F1D8AE5AE74F}"/>
    <cellStyle name="Comma 8 2 2 7 4" xfId="21518" xr:uid="{157ABCBF-8E1D-41DB-9672-68B0CDC88B66}"/>
    <cellStyle name="Comma 8 2 2 7 4 2" xfId="43817" xr:uid="{6B18C530-4A4B-4A5D-AAB4-C046D4F50F0E}"/>
    <cellStyle name="Comma 8 2 2 7 5" xfId="52010" xr:uid="{6A52CF0E-E1AA-4D63-BE12-79A61B5D2C21}"/>
    <cellStyle name="Comma 8 2 2 7 6" xfId="43814" xr:uid="{7106AFA7-38C3-4DE6-A9F4-472474896C0D}"/>
    <cellStyle name="Comma 8 2 2 7 7" xfId="21515" xr:uid="{C7FD1549-DB34-48B1-9C79-4C0848C80A6D}"/>
    <cellStyle name="Comma 8 2 2 8" xfId="21519" xr:uid="{09E42371-72BA-441E-ACFB-8A83064ABA38}"/>
    <cellStyle name="Comma 8 2 2 8 2" xfId="43818" xr:uid="{2B129ACF-4EAF-4621-921A-6A93F7218C57}"/>
    <cellStyle name="Comma 8 2 2 9" xfId="21520" xr:uid="{1B0E5D7C-301D-4157-A617-38BB46AE9AEB}"/>
    <cellStyle name="Comma 8 2 2 9 2" xfId="43819" xr:uid="{D9A760E8-F0F2-4C2F-9156-E21057DB8ECA}"/>
    <cellStyle name="Comma 8 2 3" xfId="520" xr:uid="{18637495-B6AD-4366-86F9-CF3CAFD5762F}"/>
    <cellStyle name="Comma 8 2 3 10" xfId="43820" xr:uid="{313BC751-38E7-45E6-BBD5-DA6A4D7A5D0C}"/>
    <cellStyle name="Comma 8 2 3 2" xfId="1025" xr:uid="{54FB2A62-AA8B-4078-A663-5957A9DDFBED}"/>
    <cellStyle name="Comma 8 2 3 2 2" xfId="4728" xr:uid="{5A17FC58-9D86-493C-9457-84043CBD196C}"/>
    <cellStyle name="Comma 8 2 3 2 2 2" xfId="21521" xr:uid="{3EC56CD4-6912-4D81-80DA-7D774AE8EDED}"/>
    <cellStyle name="Comma 8 2 3 2 2 2 2" xfId="43823" xr:uid="{6BFD422B-4B12-4E4F-BAFE-6C58BE3BB921}"/>
    <cellStyle name="Comma 8 2 3 2 2 3" xfId="21522" xr:uid="{EAA7CD42-C857-4A86-8C83-803A5D026B32}"/>
    <cellStyle name="Comma 8 2 3 2 2 3 2" xfId="43824" xr:uid="{69F3A7DD-C325-4847-9DCC-BD43F75475F1}"/>
    <cellStyle name="Comma 8 2 3 2 2 4" xfId="21523" xr:uid="{D5466CE1-77F9-4AE5-A624-CFA419AA2E41}"/>
    <cellStyle name="Comma 8 2 3 2 2 4 2" xfId="43825" xr:uid="{3B3F4A19-03BB-4F54-BBA6-A658C764E323}"/>
    <cellStyle name="Comma 8 2 3 2 2 5" xfId="54815" xr:uid="{7938CA1E-D50B-431F-96F7-54E423AA5E40}"/>
    <cellStyle name="Comma 8 2 3 2 2 6" xfId="43822" xr:uid="{DD493554-1B32-482D-98B7-81602B6E3855}"/>
    <cellStyle name="Comma 8 2 3 2 3" xfId="3063" xr:uid="{348F57C4-8C02-4202-9153-ED9307702BEE}"/>
    <cellStyle name="Comma 8 2 3 2 3 2" xfId="21525" xr:uid="{756E6EB3-8FB5-4015-BAB2-19C5A10E8606}"/>
    <cellStyle name="Comma 8 2 3 2 3 2 2" xfId="43827" xr:uid="{302BBA13-F5EE-43FB-B6A8-042D8FE507F6}"/>
    <cellStyle name="Comma 8 2 3 2 3 3" xfId="21526" xr:uid="{5CCAFCAB-7C28-4454-8C1D-8480C26C0398}"/>
    <cellStyle name="Comma 8 2 3 2 3 3 2" xfId="43828" xr:uid="{5F360E0E-6D57-4939-984F-C616160F1582}"/>
    <cellStyle name="Comma 8 2 3 2 3 4" xfId="21527" xr:uid="{510BBA2E-7934-4C3C-80D8-52034459A664}"/>
    <cellStyle name="Comma 8 2 3 2 3 4 2" xfId="43829" xr:uid="{748F87F8-39F3-4FE7-B91F-24B1EB69D95C}"/>
    <cellStyle name="Comma 8 2 3 2 3 5" xfId="53150" xr:uid="{2C6A0611-1877-493E-A07D-2004B974F615}"/>
    <cellStyle name="Comma 8 2 3 2 3 6" xfId="43826" xr:uid="{E81C3B4B-08C7-4476-9125-2D40E0437420}"/>
    <cellStyle name="Comma 8 2 3 2 3 7" xfId="21524" xr:uid="{574827EA-71B9-47F6-B147-BBA24B0CF3DA}"/>
    <cellStyle name="Comma 8 2 3 2 4" xfId="21528" xr:uid="{0F2B79CF-24F1-4974-AF3C-598307ED17F0}"/>
    <cellStyle name="Comma 8 2 3 2 4 2" xfId="43830" xr:uid="{1630FECC-E277-4213-A74E-15243FE36B38}"/>
    <cellStyle name="Comma 8 2 3 2 5" xfId="21529" xr:uid="{3C07FA80-A078-4C9A-85D3-4C5D9326FB1A}"/>
    <cellStyle name="Comma 8 2 3 2 5 2" xfId="43831" xr:uid="{9B9F15C5-9F68-454E-8BCF-83DD0E06A278}"/>
    <cellStyle name="Comma 8 2 3 2 6" xfId="51117" xr:uid="{0841D4C8-3908-463F-ABA1-563663B3D781}"/>
    <cellStyle name="Comma 8 2 3 2 7" xfId="43821" xr:uid="{46A608EE-73CE-45F6-9C19-5D6B84A70205}"/>
    <cellStyle name="Comma 8 2 3 3" xfId="1519" xr:uid="{2F4419BC-5D00-4BBD-A14A-F4FAAFFAFCA4}"/>
    <cellStyle name="Comma 8 2 3 3 2" xfId="2566" xr:uid="{7022C3C5-0275-440C-8810-11D2B6346A6D}"/>
    <cellStyle name="Comma 8 2 3 3 2 2" xfId="21531" xr:uid="{B18BA0E8-89D7-4586-ABAD-5726C8EFB707}"/>
    <cellStyle name="Comma 8 2 3 3 2 2 2" xfId="43834" xr:uid="{BA4109EE-91C5-4004-ABBF-B8AD5591F34C}"/>
    <cellStyle name="Comma 8 2 3 3 2 3" xfId="21532" xr:uid="{CC2B0442-267D-4F37-A425-9302EC4FAD8A}"/>
    <cellStyle name="Comma 8 2 3 3 2 3 2" xfId="43835" xr:uid="{B75049BB-55D7-4215-8320-A37183370248}"/>
    <cellStyle name="Comma 8 2 3 3 2 4" xfId="21533" xr:uid="{02092379-E9FB-43BD-9658-8EF4E500E423}"/>
    <cellStyle name="Comma 8 2 3 3 2 4 2" xfId="43836" xr:uid="{FF8C3F29-1488-453C-9737-DC27A50D6FFE}"/>
    <cellStyle name="Comma 8 2 3 3 2 5" xfId="52654" xr:uid="{14E24D80-B00B-4A92-82B6-6D97137A8AB3}"/>
    <cellStyle name="Comma 8 2 3 3 2 6" xfId="43833" xr:uid="{F2DD5A23-E79E-4313-9194-BD0203641966}"/>
    <cellStyle name="Comma 8 2 3 3 2 7" xfId="21530" xr:uid="{1BA9497E-8572-4E3E-A706-7659F822DEB3}"/>
    <cellStyle name="Comma 8 2 3 3 3" xfId="21534" xr:uid="{BE678F70-D6EE-48F7-B758-B2F9CBAC2659}"/>
    <cellStyle name="Comma 8 2 3 3 3 2" xfId="43837" xr:uid="{66BB603C-3171-4EE9-9535-E824C282F6FB}"/>
    <cellStyle name="Comma 8 2 3 3 4" xfId="21535" xr:uid="{AEF60073-A430-4B87-9ECA-42981859C050}"/>
    <cellStyle name="Comma 8 2 3 3 4 2" xfId="43838" xr:uid="{F1C07262-9CDE-4087-94E1-0C6DC33EA13D}"/>
    <cellStyle name="Comma 8 2 3 3 5" xfId="51611" xr:uid="{9F8AE3A2-6AB8-4A0D-8FDE-5C980B9C5CB8}"/>
    <cellStyle name="Comma 8 2 3 3 6" xfId="43832" xr:uid="{82E1C112-8A35-436C-8F2E-FE19F9FCB3E5}"/>
    <cellStyle name="Comma 8 2 3 4" xfId="3558" xr:uid="{D9EBE051-6092-446C-9857-984FC572F823}"/>
    <cellStyle name="Comma 8 2 3 4 2" xfId="21536" xr:uid="{C85C3E8B-9193-499F-BC75-BB3F452D61B1}"/>
    <cellStyle name="Comma 8 2 3 4 2 2" xfId="43840" xr:uid="{CF32D969-930B-4CAD-90F0-D3B4A1DA11C8}"/>
    <cellStyle name="Comma 8 2 3 4 3" xfId="21537" xr:uid="{F4CC26C8-1570-45DC-8E58-29520884792F}"/>
    <cellStyle name="Comma 8 2 3 4 3 2" xfId="43841" xr:uid="{05C82923-7DF0-4160-9E91-090127D191D8}"/>
    <cellStyle name="Comma 8 2 3 4 4" xfId="21538" xr:uid="{CA24572D-48F0-4329-92A7-DA254F71B1BA}"/>
    <cellStyle name="Comma 8 2 3 4 4 2" xfId="43842" xr:uid="{1BECFD06-A817-4373-952E-D2E7C76AD141}"/>
    <cellStyle name="Comma 8 2 3 4 5" xfId="53645" xr:uid="{23F73267-024F-472C-8B0C-64156C77C94B}"/>
    <cellStyle name="Comma 8 2 3 4 6" xfId="43839" xr:uid="{3D5E1C89-07E2-4A9A-941B-F959565FCE21}"/>
    <cellStyle name="Comma 8 2 3 5" xfId="4231" xr:uid="{9F999948-5811-4CC7-9EDB-82CC0327669A}"/>
    <cellStyle name="Comma 8 2 3 5 2" xfId="21539" xr:uid="{999FB80D-D037-4102-BBBB-4A7BB02A7913}"/>
    <cellStyle name="Comma 8 2 3 5 2 2" xfId="43844" xr:uid="{8F15A430-2225-4530-9C8B-B5DAE04CAA6B}"/>
    <cellStyle name="Comma 8 2 3 5 3" xfId="21540" xr:uid="{F6B07AB9-7DEB-4C37-99A2-7F5BFB403239}"/>
    <cellStyle name="Comma 8 2 3 5 3 2" xfId="43845" xr:uid="{F16A8A81-EFBA-44E7-A807-E59663C83C4E}"/>
    <cellStyle name="Comma 8 2 3 5 4" xfId="21541" xr:uid="{D563D568-2AF2-4D19-875C-9E7B85C8E02F}"/>
    <cellStyle name="Comma 8 2 3 5 4 2" xfId="43846" xr:uid="{6259B904-4410-43EE-9BA4-369762EF1A0E}"/>
    <cellStyle name="Comma 8 2 3 5 5" xfId="54318" xr:uid="{42B4F4B8-5991-445F-B7C9-0405A9F856D6}"/>
    <cellStyle name="Comma 8 2 3 5 6" xfId="43843" xr:uid="{DB8BFF58-CEAB-4A92-B81F-1B4B792B4DBF}"/>
    <cellStyle name="Comma 8 2 3 6" xfId="2045" xr:uid="{1BFE95A3-4969-4A13-B524-3E3BA0BCF4FB}"/>
    <cellStyle name="Comma 8 2 3 6 2" xfId="21543" xr:uid="{51DAEAEF-C700-49E4-B389-07508D48C37D}"/>
    <cellStyle name="Comma 8 2 3 6 2 2" xfId="43848" xr:uid="{2CAA2A16-40EE-4751-A185-542C11376497}"/>
    <cellStyle name="Comma 8 2 3 6 3" xfId="21544" xr:uid="{D79D2897-5E86-41D4-91E9-A75CABD63E7A}"/>
    <cellStyle name="Comma 8 2 3 6 3 2" xfId="43849" xr:uid="{34078649-0CEF-4732-BA8B-53C0D15EC5E8}"/>
    <cellStyle name="Comma 8 2 3 6 4" xfId="21545" xr:uid="{2604E978-93A5-4135-A2FD-2489BC41614F}"/>
    <cellStyle name="Comma 8 2 3 6 4 2" xfId="43850" xr:uid="{012F5DAF-B8DA-4968-9E2A-FE3A14325D37}"/>
    <cellStyle name="Comma 8 2 3 6 5" xfId="52134" xr:uid="{67EA44DC-29AB-4678-84DC-42DAB0842AB9}"/>
    <cellStyle name="Comma 8 2 3 6 6" xfId="43847" xr:uid="{5394CC62-D19F-40C5-BF1E-8525058215C5}"/>
    <cellStyle name="Comma 8 2 3 6 7" xfId="21542" xr:uid="{2A23E249-903D-4C43-A579-F19996C4EEA1}"/>
    <cellStyle name="Comma 8 2 3 7" xfId="21546" xr:uid="{FFF89FF5-57C5-478D-B4CE-F9F3BFB49AA2}"/>
    <cellStyle name="Comma 8 2 3 7 2" xfId="43851" xr:uid="{CC958016-3A29-44FD-AC54-BF990374FC5F}"/>
    <cellStyle name="Comma 8 2 3 8" xfId="21547" xr:uid="{54D0B408-5EC0-4052-81F7-A39F7B19D239}"/>
    <cellStyle name="Comma 8 2 3 8 2" xfId="43852" xr:uid="{388D20FD-4646-4A39-A62F-67B6479333B6}"/>
    <cellStyle name="Comma 8 2 3 9" xfId="50614" xr:uid="{6BE024CE-01C7-4289-AAC5-515076B14EF6}"/>
    <cellStyle name="Comma 8 2 4" xfId="777" xr:uid="{9F544807-9341-4A23-B460-31C101EF8815}"/>
    <cellStyle name="Comma 8 2 4 2" xfId="4480" xr:uid="{B9D58AF0-4E73-4CE4-A4A7-1098ED9FA566}"/>
    <cellStyle name="Comma 8 2 4 2 2" xfId="21548" xr:uid="{F0BE4193-ADE8-42F9-92AA-F8B80B643776}"/>
    <cellStyle name="Comma 8 2 4 2 2 2" xfId="43855" xr:uid="{C95A9203-D8FA-43DA-BB33-8079131A8D1E}"/>
    <cellStyle name="Comma 8 2 4 2 3" xfId="21549" xr:uid="{43EC305C-BAA7-487E-84E6-CDFBCA105E3A}"/>
    <cellStyle name="Comma 8 2 4 2 3 2" xfId="43856" xr:uid="{C1943541-3C88-49CC-9D7F-A51B92785817}"/>
    <cellStyle name="Comma 8 2 4 2 4" xfId="21550" xr:uid="{2B40DE02-8DD3-45BE-B22D-9867664EFEBD}"/>
    <cellStyle name="Comma 8 2 4 2 4 2" xfId="43857" xr:uid="{2A88BA94-4BFF-4386-AF3D-F0ADC5B1712A}"/>
    <cellStyle name="Comma 8 2 4 2 5" xfId="54567" xr:uid="{4C671A21-EAA9-4992-AAB3-F7C10EDFB563}"/>
    <cellStyle name="Comma 8 2 4 2 6" xfId="43854" xr:uid="{2C377524-6DB9-432A-825C-87511BEAC9BE}"/>
    <cellStyle name="Comma 8 2 4 3" xfId="2815" xr:uid="{68EB711F-822C-4398-BB90-2E7F402A4ED7}"/>
    <cellStyle name="Comma 8 2 4 3 2" xfId="21552" xr:uid="{D0C67A71-DAA0-4610-BE16-92D48E263A68}"/>
    <cellStyle name="Comma 8 2 4 3 2 2" xfId="43859" xr:uid="{3ABE7B5C-F576-4148-BD8A-C768F0988D66}"/>
    <cellStyle name="Comma 8 2 4 3 3" xfId="21553" xr:uid="{3DE93464-06DC-4B47-B87D-9B12D289100C}"/>
    <cellStyle name="Comma 8 2 4 3 3 2" xfId="43860" xr:uid="{78959E8D-075D-495F-A88B-B59948074A0A}"/>
    <cellStyle name="Comma 8 2 4 3 4" xfId="21554" xr:uid="{55771675-647E-4DF0-ADC4-B43AF4623B88}"/>
    <cellStyle name="Comma 8 2 4 3 4 2" xfId="43861" xr:uid="{4552015F-4B7F-456C-A40E-9BA53373174E}"/>
    <cellStyle name="Comma 8 2 4 3 5" xfId="52902" xr:uid="{0CADAA35-45F2-4838-BA6C-65751A051F90}"/>
    <cellStyle name="Comma 8 2 4 3 6" xfId="43858" xr:uid="{ADE47834-46D8-4A1A-8980-F73CF8223DEC}"/>
    <cellStyle name="Comma 8 2 4 3 7" xfId="21551" xr:uid="{D87CC179-C44B-40AD-8733-682B1BB4BB47}"/>
    <cellStyle name="Comma 8 2 4 4" xfId="21555" xr:uid="{54F993FA-D618-4048-8B47-9B1AED99FF04}"/>
    <cellStyle name="Comma 8 2 4 4 2" xfId="43862" xr:uid="{BD5F81FD-588E-44C6-9DEB-8E46FF8228F1}"/>
    <cellStyle name="Comma 8 2 4 5" xfId="21556" xr:uid="{4A0ABAFE-F6E7-4A97-905B-858C95D225EB}"/>
    <cellStyle name="Comma 8 2 4 5 2" xfId="43863" xr:uid="{140A018F-85AE-447C-837E-2CB6102FF5E6}"/>
    <cellStyle name="Comma 8 2 4 6" xfId="50869" xr:uid="{62A86A2B-85C0-428C-9F25-0BF6E57C5F17}"/>
    <cellStyle name="Comma 8 2 4 7" xfId="43853" xr:uid="{BC51DE55-8B26-407C-A3F2-8072DB4AFCDC}"/>
    <cellStyle name="Comma 8 2 5" xfId="1272" xr:uid="{64BFAAAD-38CD-4CFE-972B-BB021D0F9A5E}"/>
    <cellStyle name="Comma 8 2 5 2" xfId="2317" xr:uid="{B420E500-C720-417F-BE42-723934B32C2A}"/>
    <cellStyle name="Comma 8 2 5 2 2" xfId="21558" xr:uid="{FCC9348F-BE52-4F05-848D-40AC7640347A}"/>
    <cellStyle name="Comma 8 2 5 2 2 2" xfId="43866" xr:uid="{B299DF0C-A9ED-4587-80FE-D43B062F4373}"/>
    <cellStyle name="Comma 8 2 5 2 3" xfId="21559" xr:uid="{FCFAA535-E53C-40CC-AFF5-6A331227E4B4}"/>
    <cellStyle name="Comma 8 2 5 2 3 2" xfId="43867" xr:uid="{879EE657-29B4-4E5A-8712-59B7C23F1DBE}"/>
    <cellStyle name="Comma 8 2 5 2 4" xfId="21560" xr:uid="{3EC08C7B-F138-4C6D-A663-D89683C4790D}"/>
    <cellStyle name="Comma 8 2 5 2 4 2" xfId="43868" xr:uid="{B0BFA0DB-CECE-4687-92FE-9E4F3E85C1F9}"/>
    <cellStyle name="Comma 8 2 5 2 5" xfId="52405" xr:uid="{87E29122-5AF9-466E-8029-B4DEB45D865E}"/>
    <cellStyle name="Comma 8 2 5 2 6" xfId="43865" xr:uid="{E2AB83BE-A7DC-413A-8DF5-D3E752ADEE08}"/>
    <cellStyle name="Comma 8 2 5 2 7" xfId="21557" xr:uid="{3FAD6D13-B49A-4235-BA6B-995DE87C4205}"/>
    <cellStyle name="Comma 8 2 5 3" xfId="21561" xr:uid="{98100B9F-8A0D-4786-823C-64D2BB7D4B80}"/>
    <cellStyle name="Comma 8 2 5 3 2" xfId="43869" xr:uid="{23994527-9976-4577-9505-9DE5C7456DB1}"/>
    <cellStyle name="Comma 8 2 5 4" xfId="21562" xr:uid="{95A0C8C4-C829-4B1C-8AC7-F7B4CE2C6A1D}"/>
    <cellStyle name="Comma 8 2 5 4 2" xfId="43870" xr:uid="{9B57EF27-0866-4DBB-A73F-5F997865ED1F}"/>
    <cellStyle name="Comma 8 2 5 5" xfId="51364" xr:uid="{B4C4D29C-FF20-4D8F-B436-B2148EB2CFB0}"/>
    <cellStyle name="Comma 8 2 5 6" xfId="43864" xr:uid="{A98F1689-4C85-4796-81B4-2AE6ABAAA540}"/>
    <cellStyle name="Comma 8 2 6" xfId="3309" xr:uid="{6A2F9219-8311-4CBD-84A3-3F2F175FC93C}"/>
    <cellStyle name="Comma 8 2 6 2" xfId="21563" xr:uid="{FFCA0E11-C8E4-4652-ADEF-7628248FA440}"/>
    <cellStyle name="Comma 8 2 6 2 2" xfId="43872" xr:uid="{B4984DDB-B040-4163-AF92-4375225BF692}"/>
    <cellStyle name="Comma 8 2 6 3" xfId="21564" xr:uid="{2286E3F0-5BB4-4ECC-8FA2-DF0EC03C2A6D}"/>
    <cellStyle name="Comma 8 2 6 3 2" xfId="43873" xr:uid="{137A50EA-B91F-480E-BC6E-E850520B609E}"/>
    <cellStyle name="Comma 8 2 6 4" xfId="21565" xr:uid="{F017B4AD-D808-44A1-B2F8-3A48DE7CBF89}"/>
    <cellStyle name="Comma 8 2 6 4 2" xfId="43874" xr:uid="{B64BFB4D-4CE0-428B-A8A4-9D1AF04D54EA}"/>
    <cellStyle name="Comma 8 2 6 5" xfId="53396" xr:uid="{30A49AC4-BB72-4FF7-BA60-BC5D397DAB5C}"/>
    <cellStyle name="Comma 8 2 6 6" xfId="43871" xr:uid="{5D9CC6F8-02A8-43FD-B89D-C08F42E05C4C}"/>
    <cellStyle name="Comma 8 2 7" xfId="3895" xr:uid="{F98F6D98-6A50-48F5-9B74-121472D63E3A}"/>
    <cellStyle name="Comma 8 2 7 2" xfId="21566" xr:uid="{1909D3AC-F1F3-46F3-8288-C7DD40E2B155}"/>
    <cellStyle name="Comma 8 2 7 2 2" xfId="43876" xr:uid="{1253CF4A-F703-47DA-9C8B-7736CBCC778F}"/>
    <cellStyle name="Comma 8 2 7 3" xfId="21567" xr:uid="{FA6DBAB5-3ED2-4F5D-9B56-E190DC4CB618}"/>
    <cellStyle name="Comma 8 2 7 3 2" xfId="43877" xr:uid="{3168A382-87FA-42EE-8705-E528BEFAAADC}"/>
    <cellStyle name="Comma 8 2 7 4" xfId="21568" xr:uid="{603A0A91-A843-40CB-BF96-FA3E5EAE218E}"/>
    <cellStyle name="Comma 8 2 7 4 2" xfId="43878" xr:uid="{1A0B6661-A113-4B85-AB46-BD568DB4D351}"/>
    <cellStyle name="Comma 8 2 7 5" xfId="53982" xr:uid="{FCEEBD95-F6BC-4E82-B25F-EF207948D425}"/>
    <cellStyle name="Comma 8 2 7 6" xfId="43875" xr:uid="{18580D1B-C318-48A0-BD71-B746384537DC}"/>
    <cellStyle name="Comma 8 2 8" xfId="1797" xr:uid="{BFC36350-0DE1-4B01-B662-377AFD70FD53}"/>
    <cellStyle name="Comma 8 2 8 2" xfId="21570" xr:uid="{65E16A21-5BBA-42B2-B7E3-C6ACD080C094}"/>
    <cellStyle name="Comma 8 2 8 2 2" xfId="43880" xr:uid="{3F54D02E-E88B-4662-A275-DC7059D4A1E7}"/>
    <cellStyle name="Comma 8 2 8 3" xfId="21571" xr:uid="{F118E526-AE6A-4693-9BB7-8E2E556F72F0}"/>
    <cellStyle name="Comma 8 2 8 3 2" xfId="43881" xr:uid="{8B74745F-126F-4EA5-A791-F21915992D85}"/>
    <cellStyle name="Comma 8 2 8 4" xfId="21572" xr:uid="{56580E91-B13A-423D-B6D7-E6F313094D17}"/>
    <cellStyle name="Comma 8 2 8 4 2" xfId="43882" xr:uid="{306D9058-C10C-4774-8701-9D6A12F96FAC}"/>
    <cellStyle name="Comma 8 2 8 5" xfId="51886" xr:uid="{82FB7A9D-1D22-4466-99D8-D9C53C51B581}"/>
    <cellStyle name="Comma 8 2 8 6" xfId="43879" xr:uid="{D79B6719-6360-485D-A45D-16A6046C8D03}"/>
    <cellStyle name="Comma 8 2 8 7" xfId="21569" xr:uid="{0E01F0AB-2CA6-4DDA-B5A5-06EDDFE59BE3}"/>
    <cellStyle name="Comma 8 2 9" xfId="21573" xr:uid="{C9EFA50A-595E-4D38-8F79-4050F2B7FD60}"/>
    <cellStyle name="Comma 8 2 9 2" xfId="43883" xr:uid="{142FB153-4DD3-4F29-A21C-2850634CA15F}"/>
    <cellStyle name="Comma 8 3" xfId="2248" xr:uid="{6F4597AC-C86D-4C4E-A4FA-3F7AD54290F5}"/>
    <cellStyle name="Comma 8 3 2" xfId="21574" xr:uid="{ADBFC90C-613D-475C-B1DD-5B1405221478}"/>
    <cellStyle name="Comma 8 3 2 2" xfId="43885" xr:uid="{31DD747D-5EF6-4746-A2E1-D762961BBD93}"/>
    <cellStyle name="Comma 8 3 3" xfId="21575" xr:uid="{0A06C0AE-63A7-4947-A5AB-8414B430F576}"/>
    <cellStyle name="Comma 8 3 3 2" xfId="43886" xr:uid="{8094DB7B-BB53-4D35-BD4B-063373483575}"/>
    <cellStyle name="Comma 8 3 4" xfId="21576" xr:uid="{588D6814-A874-4536-B002-FC825FE37ACB}"/>
    <cellStyle name="Comma 8 3 4 2" xfId="43887" xr:uid="{FDC830D7-72BD-4FA9-AF85-120213A5B6B8}"/>
    <cellStyle name="Comma 8 3 5" xfId="52336" xr:uid="{8626E761-1A67-43FB-8CD0-6B33860FFE25}"/>
    <cellStyle name="Comma 8 3 6" xfId="43884" xr:uid="{CD37DBBA-593F-4034-93C0-9980B51B893C}"/>
    <cellStyle name="Comma 8 4" xfId="3748" xr:uid="{0F34C8A9-A764-4784-8569-D521770B071D}"/>
    <cellStyle name="Comma 8 4 2" xfId="21577" xr:uid="{2045E730-1C5E-4857-95AF-0C251435B46E}"/>
    <cellStyle name="Comma 8 4 2 2" xfId="43889" xr:uid="{76E7FD35-C500-43B8-A337-13D8C28C1D5C}"/>
    <cellStyle name="Comma 8 4 3" xfId="21578" xr:uid="{A850639C-DA2D-4084-A690-39951510CB21}"/>
    <cellStyle name="Comma 8 4 3 2" xfId="43890" xr:uid="{CB565A85-82BC-404F-829E-7230A2FF50F6}"/>
    <cellStyle name="Comma 8 4 4" xfId="21579" xr:uid="{4B6D0101-A819-4FD6-8D57-3B23F5D939B2}"/>
    <cellStyle name="Comma 8 4 4 2" xfId="43891" xr:uid="{74255642-F3BC-43A3-8800-4CF1D60B6C66}"/>
    <cellStyle name="Comma 8 4 5" xfId="53835" xr:uid="{F39D8A52-F2E9-4E77-8F23-766FCA2A4A9B}"/>
    <cellStyle name="Comma 8 4 6" xfId="43888" xr:uid="{AEDDFD6A-2348-459E-95F8-50CA42A995C9}"/>
    <cellStyle name="Comma 8 5" xfId="3797" xr:uid="{0905F00D-814F-4909-ACC2-147C09234481}"/>
    <cellStyle name="Comma 8 5 2" xfId="21580" xr:uid="{D1B4E09B-D7BD-4418-88DF-834BF081DECF}"/>
    <cellStyle name="Comma 8 5 2 2" xfId="43893" xr:uid="{646AC42F-57A4-4717-8433-FBC0219455EF}"/>
    <cellStyle name="Comma 8 5 3" xfId="21581" xr:uid="{7EB5F831-D83A-4586-9E36-E8321EB02C25}"/>
    <cellStyle name="Comma 8 5 3 2" xfId="43894" xr:uid="{3099A8EF-F3F8-46DE-97AA-2D6B621A64FE}"/>
    <cellStyle name="Comma 8 5 4" xfId="21582" xr:uid="{9F4BE08C-EE3D-4D3C-A0AD-A5FDF061EAEC}"/>
    <cellStyle name="Comma 8 5 4 2" xfId="43895" xr:uid="{E3A7F1FB-8120-4D90-BB3E-464F2D4364FB}"/>
    <cellStyle name="Comma 8 5 5" xfId="53884" xr:uid="{8E41FE64-7804-4AF3-85E4-5DAF8736F91B}"/>
    <cellStyle name="Comma 8 5 6" xfId="43892" xr:uid="{56C9F135-4AF9-475E-85CE-50D99938067B}"/>
    <cellStyle name="Comma 8 6" xfId="1729" xr:uid="{775A7509-EC3E-4687-9BE9-99502BE15104}"/>
    <cellStyle name="Comma 8 6 2" xfId="21584" xr:uid="{A96EAE8F-16BD-417C-9891-D26A266DD64C}"/>
    <cellStyle name="Comma 8 6 2 2" xfId="43897" xr:uid="{0602CEA7-71CB-47A3-94CD-DEDAF96B3DC2}"/>
    <cellStyle name="Comma 8 6 3" xfId="21585" xr:uid="{E33FE30F-C605-4A55-B3B5-2314BABC23E0}"/>
    <cellStyle name="Comma 8 6 3 2" xfId="43898" xr:uid="{2A503240-93F1-4508-94AB-824F88EDF760}"/>
    <cellStyle name="Comma 8 6 4" xfId="21586" xr:uid="{07D6537E-DB5D-47AE-B495-042CBBDDD081}"/>
    <cellStyle name="Comma 8 6 4 2" xfId="43899" xr:uid="{A48BE72E-59EB-4CEE-A1EE-F804FBE5486A}"/>
    <cellStyle name="Comma 8 6 5" xfId="51818" xr:uid="{EBA0E478-BA16-4A4A-ABA3-71F6815B1205}"/>
    <cellStyle name="Comma 8 6 6" xfId="43896" xr:uid="{B484CBED-A4FF-4A4F-A457-0F578A27FB5D}"/>
    <cellStyle name="Comma 8 6 7" xfId="21583" xr:uid="{6A7A44B2-47D8-4494-84BC-A702B9904ED3}"/>
    <cellStyle name="Comma 8 7" xfId="21587" xr:uid="{8089B26A-E964-4137-A498-731BAB539C39}"/>
    <cellStyle name="Comma 8 7 2" xfId="43900" xr:uid="{0555BD23-6FEC-4DD3-A8DF-8CF3EE3CCD92}"/>
    <cellStyle name="Comma 8 8" xfId="21588" xr:uid="{AC942C3C-DA3D-4D76-AE24-976CBC8738E7}"/>
    <cellStyle name="Comma 8 8 2" xfId="43901" xr:uid="{79BFA028-C63D-40F7-AF25-71F8F0446D89}"/>
    <cellStyle name="Comma 8 9" xfId="50174" xr:uid="{295E672B-E207-494C-BFE6-EFB9205B3F2D}"/>
    <cellStyle name="Comma 80" xfId="5683" xr:uid="{AD9BED24-C27E-4FA7-A510-9B58F7553ECA}"/>
    <cellStyle name="Comma 80 2" xfId="55768" xr:uid="{6D9F8983-0A1E-47AC-BE3D-F5AAC23ADE15}"/>
    <cellStyle name="Comma 80 3" xfId="43902" xr:uid="{EFA29983-F51D-44E9-A4A9-A20C658B0BCC}"/>
    <cellStyle name="Comma 81" xfId="5682" xr:uid="{D329C785-F97C-46C7-A189-0A858BAE986D}"/>
    <cellStyle name="Comma 81 2" xfId="55767" xr:uid="{FA3AF51F-F5EE-4F75-A961-4D317B500FF4}"/>
    <cellStyle name="Comma 81 3" xfId="43903" xr:uid="{7B63F501-CDAD-47DE-8BAF-0AF1B18E2D13}"/>
    <cellStyle name="Comma 82" xfId="5680" xr:uid="{BBAE3B28-1571-486D-AF4E-EA5C6966714B}"/>
    <cellStyle name="Comma 82 2" xfId="55765" xr:uid="{FF68125B-B440-44E8-9D89-2242B089A12E}"/>
    <cellStyle name="Comma 82 3" xfId="43904" xr:uid="{106D320A-112A-4EC0-B1DE-9422A2007C79}"/>
    <cellStyle name="Comma 83" xfId="5687" xr:uid="{FF33ED9F-5B00-4703-9F2C-D1BD094391FB}"/>
    <cellStyle name="Comma 83 2" xfId="55772" xr:uid="{AC5D95B1-0732-47B0-BB29-E79F5952EE66}"/>
    <cellStyle name="Comma 83 3" xfId="43905" xr:uid="{20DFD72A-2BD9-4889-AD72-DFEBD83A6A17}"/>
    <cellStyle name="Comma 84" xfId="5689" xr:uid="{BA92C658-6741-4830-BA24-05BA96951DA9}"/>
    <cellStyle name="Comma 84 2" xfId="55774" xr:uid="{D0E2019C-812A-4952-A599-D5A6E6F27EAE}"/>
    <cellStyle name="Comma 84 3" xfId="43906" xr:uid="{C8099B0D-73D7-43E3-8A4C-759708D32BE0}"/>
    <cellStyle name="Comma 85" xfId="5688" xr:uid="{A9557B6B-02C1-4B3C-B84A-C8E3E8ADB964}"/>
    <cellStyle name="Comma 85 2" xfId="55773" xr:uid="{A412DE48-F6C5-4507-936A-FB69F9A547BC}"/>
    <cellStyle name="Comma 85 3" xfId="43907" xr:uid="{74B88C8E-CE6C-4CF4-B94A-3E45669F1CF9}"/>
    <cellStyle name="Comma 86" xfId="5690" xr:uid="{705C0051-4A70-4ED5-B3BA-C1193F1D762E}"/>
    <cellStyle name="Comma 86 2" xfId="55775" xr:uid="{670C271A-94BC-4F35-BD7A-06714F183C02}"/>
    <cellStyle name="Comma 86 3" xfId="43908" xr:uid="{D7D129F5-1CC8-4B14-9FEA-BAD1F658A881}"/>
    <cellStyle name="Comma 87" xfId="5691" xr:uid="{D2A8898D-A8F9-4194-A993-DC5F53B07F5C}"/>
    <cellStyle name="Comma 87 2" xfId="55776" xr:uid="{C129B2F3-6B3C-42E1-A5F8-8928074810C3}"/>
    <cellStyle name="Comma 87 3" xfId="43909" xr:uid="{745E380F-71D9-46BB-89B9-4E0FD1DCF94E}"/>
    <cellStyle name="Comma 88" xfId="48" xr:uid="{093A103F-96AE-4D69-92C4-C3FAD192A44E}"/>
    <cellStyle name="Comma 88 2" xfId="5705" xr:uid="{EC32162D-B97C-4D64-8185-A03BBDEAA93B}"/>
    <cellStyle name="Comma 88 3" xfId="43910" xr:uid="{4E9595FB-349E-493E-AA9B-15DA8A9FFF68}"/>
    <cellStyle name="Comma 88 4" xfId="21589" xr:uid="{95EE43F3-4EF2-4B64-9FAE-A0612E67B225}"/>
    <cellStyle name="Comma 89" xfId="58" xr:uid="{F298326F-24F8-4558-B2C7-AB62216CCF20}"/>
    <cellStyle name="Comma 89 2" xfId="43911" xr:uid="{2F38E1E2-4B9E-4150-BF60-5555FCBE3388}"/>
    <cellStyle name="Comma 9" xfId="75" xr:uid="{72C3337C-7C2F-4CF0-819B-638050CB3C96}"/>
    <cellStyle name="Comma 9 10" xfId="43912" xr:uid="{37FD71A0-721E-4F48-9AA4-3CE5839F5246}"/>
    <cellStyle name="Comma 9 2" xfId="180" xr:uid="{6F7C30F4-7791-422A-8CAD-ACB1DC1A8347}"/>
    <cellStyle name="Comma 9 2 10" xfId="21590" xr:uid="{0773A2B6-3792-4E78-9375-ED0094E007E9}"/>
    <cellStyle name="Comma 9 2 10 2" xfId="43914" xr:uid="{2E5F5BD7-C2DE-45A3-8CB6-460053CD0E1D}"/>
    <cellStyle name="Comma 9 2 11" xfId="50277" xr:uid="{9FC09372-EEDA-4FC2-A878-EAD50A82955D}"/>
    <cellStyle name="Comma 9 2 12" xfId="43913" xr:uid="{7C22F18D-CE3A-4E3F-A3AE-94A229EA8A24}"/>
    <cellStyle name="Comma 9 2 2" xfId="368" xr:uid="{389B7C40-7B8F-40D2-89A6-28190763FA8A}"/>
    <cellStyle name="Comma 9 2 2 10" xfId="50464" xr:uid="{A05D39EA-59E1-4C5B-881D-A8CCA182F534}"/>
    <cellStyle name="Comma 9 2 2 11" xfId="43915" xr:uid="{0BFA2D09-A43E-4029-AFAE-C757F646CD1C}"/>
    <cellStyle name="Comma 9 2 2 2" xfId="644" xr:uid="{14412BB9-8E49-46FD-8D78-E4C277ED7F20}"/>
    <cellStyle name="Comma 9 2 2 2 10" xfId="43916" xr:uid="{D2879460-07F7-48B2-A510-4C032B046D16}"/>
    <cellStyle name="Comma 9 2 2 2 2" xfId="1149" xr:uid="{A3426F63-136C-49B7-903E-8001652DED53}"/>
    <cellStyle name="Comma 9 2 2 2 2 2" xfId="4852" xr:uid="{CB5D5DFC-74E1-42B3-8CA5-D6598ED6D1DA}"/>
    <cellStyle name="Comma 9 2 2 2 2 2 2" xfId="21591" xr:uid="{A9ACC752-B5B3-46FB-86B3-3C7FC711302B}"/>
    <cellStyle name="Comma 9 2 2 2 2 2 2 2" xfId="43919" xr:uid="{2BCC0A05-C298-4771-968E-2C74F476BAF0}"/>
    <cellStyle name="Comma 9 2 2 2 2 2 3" xfId="21592" xr:uid="{A274410A-A803-46AB-B26E-696B350B7BB2}"/>
    <cellStyle name="Comma 9 2 2 2 2 2 3 2" xfId="43920" xr:uid="{81252089-712E-47E7-A686-D48A487742A6}"/>
    <cellStyle name="Comma 9 2 2 2 2 2 4" xfId="21593" xr:uid="{CFD46287-B9E3-4A34-83CB-E407DDDB4C86}"/>
    <cellStyle name="Comma 9 2 2 2 2 2 4 2" xfId="43921" xr:uid="{BE6131CE-3762-4B5B-8B50-761EEE2EBF8A}"/>
    <cellStyle name="Comma 9 2 2 2 2 2 5" xfId="54939" xr:uid="{F25616AD-F19E-4602-8A70-64893C658821}"/>
    <cellStyle name="Comma 9 2 2 2 2 2 6" xfId="43918" xr:uid="{FC1A118D-1E1D-4DDB-ADDF-AFDA4FDD72FD}"/>
    <cellStyle name="Comma 9 2 2 2 2 3" xfId="3187" xr:uid="{2E23A562-F3C4-47D7-8F22-8C72AEED689C}"/>
    <cellStyle name="Comma 9 2 2 2 2 3 2" xfId="21595" xr:uid="{CD29A01A-4025-4312-96B9-BD301C40537F}"/>
    <cellStyle name="Comma 9 2 2 2 2 3 2 2" xfId="43923" xr:uid="{E46F50C8-D904-4C41-8ECB-E975A6E7B14A}"/>
    <cellStyle name="Comma 9 2 2 2 2 3 3" xfId="21596" xr:uid="{F06CA93D-B43F-4D37-9EDE-8E8A3FDD3300}"/>
    <cellStyle name="Comma 9 2 2 2 2 3 3 2" xfId="43924" xr:uid="{8A34E9DE-F514-4581-B7A2-2907F7171C08}"/>
    <cellStyle name="Comma 9 2 2 2 2 3 4" xfId="21597" xr:uid="{D3A7149E-600E-4584-A33F-E73AA9685458}"/>
    <cellStyle name="Comma 9 2 2 2 2 3 4 2" xfId="43925" xr:uid="{C1D19B31-AE6E-4C1B-8A8C-E3E2B7C684DD}"/>
    <cellStyle name="Comma 9 2 2 2 2 3 5" xfId="53274" xr:uid="{E03126C8-B550-420E-8509-64F894533C59}"/>
    <cellStyle name="Comma 9 2 2 2 2 3 6" xfId="43922" xr:uid="{6B727B0D-E959-4F34-9D1F-EE0FC76A279C}"/>
    <cellStyle name="Comma 9 2 2 2 2 3 7" xfId="21594" xr:uid="{2B8CABB0-B3D6-4169-A893-7A653960D2A1}"/>
    <cellStyle name="Comma 9 2 2 2 2 4" xfId="21598" xr:uid="{8DAAD8B1-987F-4D60-BB31-F2CD520FADF2}"/>
    <cellStyle name="Comma 9 2 2 2 2 4 2" xfId="43926" xr:uid="{D03AF0BF-D4C3-4E1E-9F86-18E4CCDC8CE5}"/>
    <cellStyle name="Comma 9 2 2 2 2 5" xfId="21599" xr:uid="{D63DE40D-7739-4303-8129-7FFDBF016AB1}"/>
    <cellStyle name="Comma 9 2 2 2 2 5 2" xfId="43927" xr:uid="{30C5F787-B128-4BDA-B8E5-7DD14E5B8F67}"/>
    <cellStyle name="Comma 9 2 2 2 2 6" xfId="51241" xr:uid="{9465C1E7-162B-4F31-9272-CAFE0EDD386B}"/>
    <cellStyle name="Comma 9 2 2 2 2 7" xfId="43917" xr:uid="{E083FAC9-62EB-4669-9546-0694D9D7D0B3}"/>
    <cellStyle name="Comma 9 2 2 2 3" xfId="1643" xr:uid="{5A4402FD-8C29-42BD-A67D-5A4E0D4FC7D2}"/>
    <cellStyle name="Comma 9 2 2 2 3 2" xfId="2690" xr:uid="{22299188-A8E0-48C5-A73C-EDD6CDF512B2}"/>
    <cellStyle name="Comma 9 2 2 2 3 2 2" xfId="21601" xr:uid="{4E635800-6D77-41C4-82CA-9E4576B39A55}"/>
    <cellStyle name="Comma 9 2 2 2 3 2 2 2" xfId="43930" xr:uid="{C20A71E4-BAD9-4624-89D9-4FCCBC7A9C84}"/>
    <cellStyle name="Comma 9 2 2 2 3 2 3" xfId="21602" xr:uid="{28BED893-CA8E-4F65-B10E-7A183B5ED2E3}"/>
    <cellStyle name="Comma 9 2 2 2 3 2 3 2" xfId="43931" xr:uid="{3FF5AA8C-29F0-4E35-B9BA-50D70287FB2F}"/>
    <cellStyle name="Comma 9 2 2 2 3 2 4" xfId="21603" xr:uid="{753E5262-950A-4AE0-A78B-2AE47849D9FE}"/>
    <cellStyle name="Comma 9 2 2 2 3 2 4 2" xfId="43932" xr:uid="{E42CC554-0B70-42E6-A7D4-BCFB0BD5D596}"/>
    <cellStyle name="Comma 9 2 2 2 3 2 5" xfId="52778" xr:uid="{765CD7BA-3136-46BC-B34D-DF255284E12C}"/>
    <cellStyle name="Comma 9 2 2 2 3 2 6" xfId="43929" xr:uid="{7FE497DF-B944-47BD-A490-60E8CCF3AE0B}"/>
    <cellStyle name="Comma 9 2 2 2 3 2 7" xfId="21600" xr:uid="{B11895DB-E806-48BF-A0DB-A642DDBA9B4A}"/>
    <cellStyle name="Comma 9 2 2 2 3 3" xfId="21604" xr:uid="{0C605AD6-0786-480D-B7B7-1ACA71B82D6F}"/>
    <cellStyle name="Comma 9 2 2 2 3 3 2" xfId="43933" xr:uid="{D12C0CB2-85BC-4F38-A275-BDE227005107}"/>
    <cellStyle name="Comma 9 2 2 2 3 4" xfId="21605" xr:uid="{46BFEDE7-3DEC-48F6-A425-53BF4727F117}"/>
    <cellStyle name="Comma 9 2 2 2 3 4 2" xfId="43934" xr:uid="{176046DC-FAF5-4927-A33C-83AED516BED7}"/>
    <cellStyle name="Comma 9 2 2 2 3 5" xfId="51735" xr:uid="{C84243CA-8E07-4713-A4FE-EA75AB9AD853}"/>
    <cellStyle name="Comma 9 2 2 2 3 6" xfId="43928" xr:uid="{A66C3EA3-1096-4F41-B72E-1A239A606118}"/>
    <cellStyle name="Comma 9 2 2 2 4" xfId="3682" xr:uid="{4DFBA6EB-7F9F-4DA1-8662-C23D2E128924}"/>
    <cellStyle name="Comma 9 2 2 2 4 2" xfId="21606" xr:uid="{883E9680-DE95-4433-AF64-2D4D308CA2F5}"/>
    <cellStyle name="Comma 9 2 2 2 4 2 2" xfId="43936" xr:uid="{D5230333-6232-4FD0-95E0-71F00290FDD2}"/>
    <cellStyle name="Comma 9 2 2 2 4 3" xfId="21607" xr:uid="{72FFB662-D001-40C1-B1CA-A817ECA3D286}"/>
    <cellStyle name="Comma 9 2 2 2 4 3 2" xfId="43937" xr:uid="{3B74DD03-9BF2-4BC0-B2DC-35C2D363E598}"/>
    <cellStyle name="Comma 9 2 2 2 4 4" xfId="21608" xr:uid="{7AD94DFF-68A0-4A88-8977-646FBC941F07}"/>
    <cellStyle name="Comma 9 2 2 2 4 4 2" xfId="43938" xr:uid="{FEBB382C-0408-4CDD-8135-EF8F2A6F3E56}"/>
    <cellStyle name="Comma 9 2 2 2 4 5" xfId="53769" xr:uid="{FEDE191C-D28D-4A8A-9282-19DC33A8C491}"/>
    <cellStyle name="Comma 9 2 2 2 4 6" xfId="43935" xr:uid="{7DE6A2AD-CB14-40AC-8514-B4D12F5FF979}"/>
    <cellStyle name="Comma 9 2 2 2 5" xfId="4355" xr:uid="{2C50C870-9567-410A-9652-2522416CFEDE}"/>
    <cellStyle name="Comma 9 2 2 2 5 2" xfId="21609" xr:uid="{7747B0C3-12C6-494B-9202-563F9CAC8450}"/>
    <cellStyle name="Comma 9 2 2 2 5 2 2" xfId="43940" xr:uid="{83227B85-D3DA-4BC6-96CD-89EB50BB5ECC}"/>
    <cellStyle name="Comma 9 2 2 2 5 3" xfId="21610" xr:uid="{8EE19B0E-D635-4237-AB8C-5A36AB4378EE}"/>
    <cellStyle name="Comma 9 2 2 2 5 3 2" xfId="43941" xr:uid="{EFF51769-7209-4544-A260-395F2E8C12B4}"/>
    <cellStyle name="Comma 9 2 2 2 5 4" xfId="21611" xr:uid="{8873B588-400E-450F-A5D7-0F3BC66E1202}"/>
    <cellStyle name="Comma 9 2 2 2 5 4 2" xfId="43942" xr:uid="{B682C12D-B2AC-4BD4-8158-568C6BB74BED}"/>
    <cellStyle name="Comma 9 2 2 2 5 5" xfId="54442" xr:uid="{DB268B0D-A85A-4FDA-B997-1C616ED82D11}"/>
    <cellStyle name="Comma 9 2 2 2 5 6" xfId="43939" xr:uid="{203BD3E5-7FDD-482A-B982-BC3B5CE333E8}"/>
    <cellStyle name="Comma 9 2 2 2 6" xfId="2169" xr:uid="{F046E58D-CF8B-4808-9581-B8B01366A7BF}"/>
    <cellStyle name="Comma 9 2 2 2 6 2" xfId="21613" xr:uid="{A2797338-3136-43FC-9A53-DD8BFD27F0CE}"/>
    <cellStyle name="Comma 9 2 2 2 6 2 2" xfId="43944" xr:uid="{DC21B0EA-2CAC-455A-A77A-07EC9B3EAB13}"/>
    <cellStyle name="Comma 9 2 2 2 6 3" xfId="21614" xr:uid="{4043D2F8-3269-4BEB-8F84-9C679887D0B9}"/>
    <cellStyle name="Comma 9 2 2 2 6 3 2" xfId="43945" xr:uid="{1D624B91-EFFE-4EFA-8C23-C706B6CEF37A}"/>
    <cellStyle name="Comma 9 2 2 2 6 4" xfId="21615" xr:uid="{FBF9BABE-A1DA-4306-9C0A-A52DBA21EE9B}"/>
    <cellStyle name="Comma 9 2 2 2 6 4 2" xfId="43946" xr:uid="{4D2F170B-2FA0-4CED-9A69-377A420E499D}"/>
    <cellStyle name="Comma 9 2 2 2 6 5" xfId="52258" xr:uid="{C54DDAB7-6103-473C-BFBB-858B94BE45D9}"/>
    <cellStyle name="Comma 9 2 2 2 6 6" xfId="43943" xr:uid="{383A170A-159E-4185-931E-329FE00E7C88}"/>
    <cellStyle name="Comma 9 2 2 2 6 7" xfId="21612" xr:uid="{07143DB1-2C6A-4D14-9906-88E050A597E3}"/>
    <cellStyle name="Comma 9 2 2 2 7" xfId="21616" xr:uid="{62EBD032-9CF7-4B6C-90B9-82FFB6EE2BDB}"/>
    <cellStyle name="Comma 9 2 2 2 7 2" xfId="43947" xr:uid="{6D53A576-1E69-4ED0-8BDA-107AA44167DE}"/>
    <cellStyle name="Comma 9 2 2 2 8" xfId="21617" xr:uid="{1E88C06C-0A76-4E82-A2C3-BCA00CD38AC5}"/>
    <cellStyle name="Comma 9 2 2 2 8 2" xfId="43948" xr:uid="{8317DDA3-97C9-40C5-BF62-7B4302AE5765}"/>
    <cellStyle name="Comma 9 2 2 2 9" xfId="50738" xr:uid="{CF806479-792D-46C1-99AD-D0B09AE14D75}"/>
    <cellStyle name="Comma 9 2 2 3" xfId="901" xr:uid="{720F0FA1-7D52-477E-A24E-6FFC7A1D178A}"/>
    <cellStyle name="Comma 9 2 2 3 2" xfId="4604" xr:uid="{B43B1FFF-DCA5-4526-8362-311278838582}"/>
    <cellStyle name="Comma 9 2 2 3 2 2" xfId="21618" xr:uid="{FC689BD6-5822-4140-8F46-7F516FAF1028}"/>
    <cellStyle name="Comma 9 2 2 3 2 2 2" xfId="43951" xr:uid="{19A0FB0B-1DCC-485B-92E0-2D54E6278B72}"/>
    <cellStyle name="Comma 9 2 2 3 2 3" xfId="21619" xr:uid="{1B296398-2F46-4E57-A952-71C4AF2363AF}"/>
    <cellStyle name="Comma 9 2 2 3 2 3 2" xfId="43952" xr:uid="{DBB492C3-E8DA-425E-B4A9-C579FE113869}"/>
    <cellStyle name="Comma 9 2 2 3 2 4" xfId="21620" xr:uid="{6D761553-9FCC-4936-9C94-F720C33141EF}"/>
    <cellStyle name="Comma 9 2 2 3 2 4 2" xfId="43953" xr:uid="{9FC4E20E-EC39-4CC5-A7A8-85B8F5B070AA}"/>
    <cellStyle name="Comma 9 2 2 3 2 5" xfId="54691" xr:uid="{1961018C-85BB-429D-8F74-BD4D7E6FC3BF}"/>
    <cellStyle name="Comma 9 2 2 3 2 6" xfId="43950" xr:uid="{FDDB72DB-DFCB-4118-AB7B-1ED2EDA683AB}"/>
    <cellStyle name="Comma 9 2 2 3 3" xfId="2939" xr:uid="{C443059B-5353-4A8D-B26A-F688FFDEFAEC}"/>
    <cellStyle name="Comma 9 2 2 3 3 2" xfId="21622" xr:uid="{472BE565-BD35-4A04-90BB-117CB22E13F3}"/>
    <cellStyle name="Comma 9 2 2 3 3 2 2" xfId="43955" xr:uid="{00CC3264-F53F-4EBA-896D-E21675D6AA36}"/>
    <cellStyle name="Comma 9 2 2 3 3 3" xfId="21623" xr:uid="{81B864DB-F211-4737-9420-9B1F2A51E245}"/>
    <cellStyle name="Comma 9 2 2 3 3 3 2" xfId="43956" xr:uid="{487132AF-4A61-41E5-8581-162AB8C09DD4}"/>
    <cellStyle name="Comma 9 2 2 3 3 4" xfId="21624" xr:uid="{F5451DED-A623-483F-9945-7E55ABDB3C21}"/>
    <cellStyle name="Comma 9 2 2 3 3 4 2" xfId="43957" xr:uid="{E8A19D98-66A9-4EFC-BE6E-C237E20D0916}"/>
    <cellStyle name="Comma 9 2 2 3 3 5" xfId="53026" xr:uid="{634F6CA3-C2D7-4C68-86A0-F52262B9A1BE}"/>
    <cellStyle name="Comma 9 2 2 3 3 6" xfId="43954" xr:uid="{EB4458C0-B6A4-446A-8F2D-A96FABE43CD1}"/>
    <cellStyle name="Comma 9 2 2 3 3 7" xfId="21621" xr:uid="{CAEDE60B-DADC-43E8-8E86-05584E28146A}"/>
    <cellStyle name="Comma 9 2 2 3 4" xfId="21625" xr:uid="{9D74A767-3B6A-491A-993C-BA92B1D0C61D}"/>
    <cellStyle name="Comma 9 2 2 3 4 2" xfId="43958" xr:uid="{F2D1DC44-BCEC-4BC1-A0BE-28EE855FE23E}"/>
    <cellStyle name="Comma 9 2 2 3 5" xfId="21626" xr:uid="{1EDC772B-D174-4348-8E78-67D68354522C}"/>
    <cellStyle name="Comma 9 2 2 3 5 2" xfId="43959" xr:uid="{511A6743-B409-4C28-9387-88D974D930C8}"/>
    <cellStyle name="Comma 9 2 2 3 6" xfId="50993" xr:uid="{076BCCC9-C172-4AA1-8F93-E4BCCD2D149E}"/>
    <cellStyle name="Comma 9 2 2 3 7" xfId="43949" xr:uid="{72AC5528-BB2C-4075-9B89-593548C72ED4}"/>
    <cellStyle name="Comma 9 2 2 4" xfId="1396" xr:uid="{41E93009-A3F4-4384-A69A-DA38249D74A1}"/>
    <cellStyle name="Comma 9 2 2 4 2" xfId="2442" xr:uid="{EA8C1AE3-1B62-4DC3-92B5-D2FC16BCEDBE}"/>
    <cellStyle name="Comma 9 2 2 4 2 2" xfId="21628" xr:uid="{8AF3E063-86A3-410F-A372-E91883AEBE63}"/>
    <cellStyle name="Comma 9 2 2 4 2 2 2" xfId="43962" xr:uid="{67C0AD8E-5D00-437B-9A7C-3E7A0B5018D4}"/>
    <cellStyle name="Comma 9 2 2 4 2 3" xfId="21629" xr:uid="{0522E30C-EFAE-4F84-A565-8CD34E39B70D}"/>
    <cellStyle name="Comma 9 2 2 4 2 3 2" xfId="43963" xr:uid="{FAA897F6-019A-4E32-BE25-F6D03347BC9C}"/>
    <cellStyle name="Comma 9 2 2 4 2 4" xfId="21630" xr:uid="{8B6185E2-09D0-4FCA-9AFD-7CCAE1A79680}"/>
    <cellStyle name="Comma 9 2 2 4 2 4 2" xfId="43964" xr:uid="{78E84D97-7C6E-4C54-83AB-AA01C01253A6}"/>
    <cellStyle name="Comma 9 2 2 4 2 5" xfId="52530" xr:uid="{64BDDF2D-F284-403C-A63F-19634197672D}"/>
    <cellStyle name="Comma 9 2 2 4 2 6" xfId="43961" xr:uid="{A724604F-ECD0-40CF-A328-31400625108B}"/>
    <cellStyle name="Comma 9 2 2 4 2 7" xfId="21627" xr:uid="{EAE1E3A5-3A4C-4D4A-BB36-1464648DE2A5}"/>
    <cellStyle name="Comma 9 2 2 4 3" xfId="21631" xr:uid="{63060456-C30C-4813-9307-8BCD489F97D2}"/>
    <cellStyle name="Comma 9 2 2 4 3 2" xfId="43965" xr:uid="{0C9D773C-5CDC-49EE-A6D7-88850161AEBB}"/>
    <cellStyle name="Comma 9 2 2 4 4" xfId="21632" xr:uid="{D1249E03-BBC0-49A9-9C57-D405F5030C90}"/>
    <cellStyle name="Comma 9 2 2 4 4 2" xfId="43966" xr:uid="{A6D6C173-0ADB-4396-8F9D-1B4DAB9A523D}"/>
    <cellStyle name="Comma 9 2 2 4 5" xfId="51488" xr:uid="{E1E54277-549A-40FD-A4B6-7AADA9EA2BC0}"/>
    <cellStyle name="Comma 9 2 2 4 6" xfId="43960" xr:uid="{CF688B93-F887-4FA5-8FE8-1E9C6DADD85C}"/>
    <cellStyle name="Comma 9 2 2 5" xfId="3433" xr:uid="{9EB7D237-A18C-4241-9E8C-AEE1D52BAAD0}"/>
    <cellStyle name="Comma 9 2 2 5 2" xfId="21633" xr:uid="{C0E303B9-913C-4105-B7E6-AF6C19C1D8D2}"/>
    <cellStyle name="Comma 9 2 2 5 2 2" xfId="43968" xr:uid="{A5049B23-9B3B-43C6-9975-38486A8C9273}"/>
    <cellStyle name="Comma 9 2 2 5 3" xfId="21634" xr:uid="{40095738-EA9D-45B0-9A4B-9BF7C6B24274}"/>
    <cellStyle name="Comma 9 2 2 5 3 2" xfId="43969" xr:uid="{5B2AA5D7-057C-43BE-B8C7-E388277957F7}"/>
    <cellStyle name="Comma 9 2 2 5 4" xfId="21635" xr:uid="{DAFA0AC0-0AED-4DCB-BF6F-38F77E4A72AE}"/>
    <cellStyle name="Comma 9 2 2 5 4 2" xfId="43970" xr:uid="{FA9E6963-25F5-40AB-8E08-1B4A4934EE38}"/>
    <cellStyle name="Comma 9 2 2 5 5" xfId="53520" xr:uid="{DDF2D2D8-65D6-4A62-BA68-0A8A4C1532D9}"/>
    <cellStyle name="Comma 9 2 2 5 6" xfId="43967" xr:uid="{5A94F5FB-854C-47AC-B39D-31F01B5EF7E6}"/>
    <cellStyle name="Comma 9 2 2 6" xfId="4082" xr:uid="{D3CD41AB-CE7B-4D82-BD37-8B2C58BF17F6}"/>
    <cellStyle name="Comma 9 2 2 6 2" xfId="21636" xr:uid="{9E12D904-C2C5-4913-9D16-6743ADCC17E0}"/>
    <cellStyle name="Comma 9 2 2 6 2 2" xfId="43972" xr:uid="{064AC16E-D5CD-4CC4-AC21-6E0AE74918E8}"/>
    <cellStyle name="Comma 9 2 2 6 3" xfId="21637" xr:uid="{CAD94D89-1DA5-410D-A430-CF5AF84C3B6B}"/>
    <cellStyle name="Comma 9 2 2 6 3 2" xfId="43973" xr:uid="{C2733B46-6516-41C6-9416-5ED6F4D38C22}"/>
    <cellStyle name="Comma 9 2 2 6 4" xfId="21638" xr:uid="{CC424186-0B64-4615-AF49-5E2C60C386E0}"/>
    <cellStyle name="Comma 9 2 2 6 4 2" xfId="43974" xr:uid="{9B87F466-93E2-444E-B2A7-1DD05461C256}"/>
    <cellStyle name="Comma 9 2 2 6 5" xfId="54169" xr:uid="{4E8C7DDF-F6FE-4501-B7BA-4E9149A639FC}"/>
    <cellStyle name="Comma 9 2 2 6 6" xfId="43971" xr:uid="{704840FE-7A67-4B50-A90A-708E0993971B}"/>
    <cellStyle name="Comma 9 2 2 7" xfId="1922" xr:uid="{330614EE-43F1-4A7D-877C-24868B0A33C7}"/>
    <cellStyle name="Comma 9 2 2 7 2" xfId="21640" xr:uid="{5769075D-DAA0-449B-87D2-55CFBE474DAC}"/>
    <cellStyle name="Comma 9 2 2 7 2 2" xfId="43976" xr:uid="{57D0C2FA-45BF-4FBB-BD18-6A982967B129}"/>
    <cellStyle name="Comma 9 2 2 7 3" xfId="21641" xr:uid="{40389D29-1332-4132-A6C6-529AE704BD70}"/>
    <cellStyle name="Comma 9 2 2 7 3 2" xfId="43977" xr:uid="{B633697A-07AE-4DED-9B4A-3BCAF4BD557F}"/>
    <cellStyle name="Comma 9 2 2 7 4" xfId="21642" xr:uid="{6C1F2BA7-6609-444C-8DCA-270743DF49C4}"/>
    <cellStyle name="Comma 9 2 2 7 4 2" xfId="43978" xr:uid="{9F23DD6D-7555-4EA1-92B8-EF58894452DA}"/>
    <cellStyle name="Comma 9 2 2 7 5" xfId="52011" xr:uid="{743AB5F9-0CA7-48BB-A68B-0097CE9FBB60}"/>
    <cellStyle name="Comma 9 2 2 7 6" xfId="43975" xr:uid="{CC13CDC0-821D-486A-B193-06D24A706B69}"/>
    <cellStyle name="Comma 9 2 2 7 7" xfId="21639" xr:uid="{206B9B21-E7FA-493B-81DB-388CDF4DDE6A}"/>
    <cellStyle name="Comma 9 2 2 8" xfId="21643" xr:uid="{FC383936-7659-4960-B097-9998E3230F9C}"/>
    <cellStyle name="Comma 9 2 2 8 2" xfId="43979" xr:uid="{341EF54F-9F58-441B-AA50-C93CF0C036FA}"/>
    <cellStyle name="Comma 9 2 2 9" xfId="21644" xr:uid="{7A21C678-B856-4AD6-89C5-3AA0E2B43D2E}"/>
    <cellStyle name="Comma 9 2 2 9 2" xfId="43980" xr:uid="{F8432599-0514-4CC5-9B1C-36BC47FF3034}"/>
    <cellStyle name="Comma 9 2 3" xfId="521" xr:uid="{72FF5FB2-1444-41C0-9952-63946142E365}"/>
    <cellStyle name="Comma 9 2 3 10" xfId="43981" xr:uid="{DCC63AD6-6841-47FB-B306-4566805622C3}"/>
    <cellStyle name="Comma 9 2 3 2" xfId="1026" xr:uid="{BE04203D-541F-4900-B930-BCC35E0C8F82}"/>
    <cellStyle name="Comma 9 2 3 2 2" xfId="4729" xr:uid="{6F9A05F2-BD67-4D74-8FE6-15B6ADD26883}"/>
    <cellStyle name="Comma 9 2 3 2 2 2" xfId="21645" xr:uid="{3FE4ACAC-38ED-42EB-9FAB-5CC1B82E1A64}"/>
    <cellStyle name="Comma 9 2 3 2 2 2 2" xfId="43984" xr:uid="{D1CC4228-ECE5-48D3-B3C7-EC8F0EC23AB6}"/>
    <cellStyle name="Comma 9 2 3 2 2 3" xfId="21646" xr:uid="{D50CC1A1-C113-476D-8384-0C091D833C5D}"/>
    <cellStyle name="Comma 9 2 3 2 2 3 2" xfId="43985" xr:uid="{57EDFC6A-0D0D-4F17-80D6-83763A916484}"/>
    <cellStyle name="Comma 9 2 3 2 2 4" xfId="21647" xr:uid="{97AEE5F4-79F9-4181-A09C-CE446349C9D5}"/>
    <cellStyle name="Comma 9 2 3 2 2 4 2" xfId="43986" xr:uid="{4119BC38-4A75-4EF7-8D44-A9142F682C96}"/>
    <cellStyle name="Comma 9 2 3 2 2 5" xfId="54816" xr:uid="{4F90A1B9-1CAE-472D-B1A9-9429C4FD8C67}"/>
    <cellStyle name="Comma 9 2 3 2 2 6" xfId="43983" xr:uid="{6B3DD738-EDAE-4DAA-A7A8-7CCCC6C822E2}"/>
    <cellStyle name="Comma 9 2 3 2 3" xfId="3064" xr:uid="{45842BE8-6791-48E4-8FC6-0687C38D3684}"/>
    <cellStyle name="Comma 9 2 3 2 3 2" xfId="21649" xr:uid="{5F0955F3-644E-46E4-A549-D885F4B3F684}"/>
    <cellStyle name="Comma 9 2 3 2 3 2 2" xfId="43988" xr:uid="{0A46B95E-2C1F-40BC-9FF5-83BFAC628A8E}"/>
    <cellStyle name="Comma 9 2 3 2 3 3" xfId="21650" xr:uid="{CD38ED74-CC0B-46EA-9AC4-31C6DBE5BA46}"/>
    <cellStyle name="Comma 9 2 3 2 3 3 2" xfId="43989" xr:uid="{29D936DD-3C56-4ED7-AE39-EEA42D297CEB}"/>
    <cellStyle name="Comma 9 2 3 2 3 4" xfId="21651" xr:uid="{E6E7EF84-A38E-4A8E-B4FD-9BBAE3CDCB20}"/>
    <cellStyle name="Comma 9 2 3 2 3 4 2" xfId="43990" xr:uid="{9211CDC9-5FCC-41FF-9F1E-4F546355F22B}"/>
    <cellStyle name="Comma 9 2 3 2 3 5" xfId="53151" xr:uid="{AD32CB85-4558-4E04-9526-E3953B472875}"/>
    <cellStyle name="Comma 9 2 3 2 3 6" xfId="43987" xr:uid="{936BC867-053C-4D3E-B4B3-739CDB635F1D}"/>
    <cellStyle name="Comma 9 2 3 2 3 7" xfId="21648" xr:uid="{39FFD2BE-159F-4E18-AD68-5719DB1E7F4A}"/>
    <cellStyle name="Comma 9 2 3 2 4" xfId="21652" xr:uid="{394DBA65-3622-4170-B2CF-0E7B9E9AA27C}"/>
    <cellStyle name="Comma 9 2 3 2 4 2" xfId="43991" xr:uid="{12176E89-6C7A-463A-AFC3-9D3E9B3A5BCC}"/>
    <cellStyle name="Comma 9 2 3 2 5" xfId="21653" xr:uid="{2F2DCDB9-0667-4F67-803F-5B02C6A75732}"/>
    <cellStyle name="Comma 9 2 3 2 5 2" xfId="43992" xr:uid="{1211844C-B685-466A-B7DA-A2C9740F504F}"/>
    <cellStyle name="Comma 9 2 3 2 6" xfId="51118" xr:uid="{182D7553-23DE-42B9-9794-4CA87781B320}"/>
    <cellStyle name="Comma 9 2 3 2 7" xfId="43982" xr:uid="{CBAB5B02-694C-48F3-BF72-37670B52175E}"/>
    <cellStyle name="Comma 9 2 3 3" xfId="1520" xr:uid="{BA75A79E-A21B-450E-A23A-D91DF7C14CAC}"/>
    <cellStyle name="Comma 9 2 3 3 2" xfId="2567" xr:uid="{8827A9A4-B59A-406D-82A0-C6CC9310CA46}"/>
    <cellStyle name="Comma 9 2 3 3 2 2" xfId="21655" xr:uid="{4598EE14-3F8E-433B-99B9-C6A9B2EBEC5B}"/>
    <cellStyle name="Comma 9 2 3 3 2 2 2" xfId="43995" xr:uid="{46447372-DDAA-4004-A0DA-B57383FF6613}"/>
    <cellStyle name="Comma 9 2 3 3 2 3" xfId="21656" xr:uid="{1AB8B6A2-F32B-4184-957A-619DF6E3C497}"/>
    <cellStyle name="Comma 9 2 3 3 2 3 2" xfId="43996" xr:uid="{A68F5252-AB09-4BD6-8211-FB5A51F4A7EE}"/>
    <cellStyle name="Comma 9 2 3 3 2 4" xfId="21657" xr:uid="{E72B6F3D-46E5-46DD-879D-4F5515AAF605}"/>
    <cellStyle name="Comma 9 2 3 3 2 4 2" xfId="43997" xr:uid="{9B0ED7A3-EC40-44D9-B072-2F5722B0CC46}"/>
    <cellStyle name="Comma 9 2 3 3 2 5" xfId="52655" xr:uid="{3328F3F0-F040-4C81-A6E2-593A974116C5}"/>
    <cellStyle name="Comma 9 2 3 3 2 6" xfId="43994" xr:uid="{EEBAFE49-0500-4013-82C1-C54180A577CF}"/>
    <cellStyle name="Comma 9 2 3 3 2 7" xfId="21654" xr:uid="{A2BA3783-56FD-49F2-B6A9-3BBCE33213D0}"/>
    <cellStyle name="Comma 9 2 3 3 3" xfId="21658" xr:uid="{C16BE678-DF9A-4DB3-B3B8-C85CC958FBD6}"/>
    <cellStyle name="Comma 9 2 3 3 3 2" xfId="43998" xr:uid="{FBA71BE3-64B9-4BF1-BF71-4DA38D9B4669}"/>
    <cellStyle name="Comma 9 2 3 3 4" xfId="21659" xr:uid="{8E2DC08F-C39A-4862-8664-D822E7009BF3}"/>
    <cellStyle name="Comma 9 2 3 3 4 2" xfId="43999" xr:uid="{B5B1D30E-1A63-4311-8445-24DE28C22EB1}"/>
    <cellStyle name="Comma 9 2 3 3 5" xfId="51612" xr:uid="{FF51465B-FB51-4A05-AFBE-CF2CD58B50CB}"/>
    <cellStyle name="Comma 9 2 3 3 6" xfId="43993" xr:uid="{C417194E-C6FB-46A6-9BC2-C7314636D1C8}"/>
    <cellStyle name="Comma 9 2 3 4" xfId="3559" xr:uid="{ED5957B2-50B6-495A-9928-53E5E4BEB811}"/>
    <cellStyle name="Comma 9 2 3 4 2" xfId="21660" xr:uid="{83942310-072E-471A-8EA2-A747BF0DC8D1}"/>
    <cellStyle name="Comma 9 2 3 4 2 2" xfId="44001" xr:uid="{9E15BA96-0AC9-4B8C-97D5-3046A3E9E6AE}"/>
    <cellStyle name="Comma 9 2 3 4 3" xfId="21661" xr:uid="{93CF5F36-89AA-4C70-BA19-186AB151D328}"/>
    <cellStyle name="Comma 9 2 3 4 3 2" xfId="44002" xr:uid="{5EB88E02-E06B-415A-9A50-CE778D5B9C56}"/>
    <cellStyle name="Comma 9 2 3 4 4" xfId="21662" xr:uid="{0C98E2EA-1853-4D92-B5BF-46C7A1C29287}"/>
    <cellStyle name="Comma 9 2 3 4 4 2" xfId="44003" xr:uid="{FCE1407A-BF91-47B3-BE42-7F5591C97F9C}"/>
    <cellStyle name="Comma 9 2 3 4 5" xfId="53646" xr:uid="{F75C2A74-4647-4F1D-8B23-A1A45882FE0A}"/>
    <cellStyle name="Comma 9 2 3 4 6" xfId="44000" xr:uid="{C792A91E-546C-4217-802F-91FACC47AAD0}"/>
    <cellStyle name="Comma 9 2 3 5" xfId="4232" xr:uid="{1CF4C8A4-3E37-4A0F-84EE-B768071749E6}"/>
    <cellStyle name="Comma 9 2 3 5 2" xfId="21663" xr:uid="{4A744A0D-57F5-4CC9-B7DA-810036F920CC}"/>
    <cellStyle name="Comma 9 2 3 5 2 2" xfId="44005" xr:uid="{3658A547-C541-4B88-96E5-7768960418E6}"/>
    <cellStyle name="Comma 9 2 3 5 3" xfId="21664" xr:uid="{C0F98482-6CFA-4A39-9192-2046BA9B4170}"/>
    <cellStyle name="Comma 9 2 3 5 3 2" xfId="44006" xr:uid="{1ABDA96B-1E8C-4D73-85C5-3785B130C8DB}"/>
    <cellStyle name="Comma 9 2 3 5 4" xfId="21665" xr:uid="{FA415DA7-A01D-4254-A0EC-D1A48EC04780}"/>
    <cellStyle name="Comma 9 2 3 5 4 2" xfId="44007" xr:uid="{E750781A-1453-4603-9C14-26A619FCCACD}"/>
    <cellStyle name="Comma 9 2 3 5 5" xfId="54319" xr:uid="{DB91625E-EDB1-4166-9462-CE47FFAA805C}"/>
    <cellStyle name="Comma 9 2 3 5 6" xfId="44004" xr:uid="{FDA3CC19-88E1-40C3-A512-4F6738198161}"/>
    <cellStyle name="Comma 9 2 3 6" xfId="2046" xr:uid="{19D75867-29BB-422B-8502-7C7F948EF02F}"/>
    <cellStyle name="Comma 9 2 3 6 2" xfId="21667" xr:uid="{13B65BA1-B7A6-4012-BC55-5F93F7F3CD11}"/>
    <cellStyle name="Comma 9 2 3 6 2 2" xfId="44009" xr:uid="{A9ECF6AF-6108-4C44-BFE0-A64C351FA6E3}"/>
    <cellStyle name="Comma 9 2 3 6 3" xfId="21668" xr:uid="{1B58697B-1EDD-4A33-938C-F885EC8C2BDB}"/>
    <cellStyle name="Comma 9 2 3 6 3 2" xfId="44010" xr:uid="{C4E71E29-4D43-4173-89CF-1907DB57629C}"/>
    <cellStyle name="Comma 9 2 3 6 4" xfId="21669" xr:uid="{063F9C86-DC2E-4870-9F35-A7D098EB9A41}"/>
    <cellStyle name="Comma 9 2 3 6 4 2" xfId="44011" xr:uid="{009DA62C-7F2A-437F-883E-EEC9176BBD00}"/>
    <cellStyle name="Comma 9 2 3 6 5" xfId="52135" xr:uid="{21CFB04C-6EDF-48EC-8E5D-AB50D5631FE5}"/>
    <cellStyle name="Comma 9 2 3 6 6" xfId="44008" xr:uid="{D5004623-2A39-4A48-B854-98317AF3C26C}"/>
    <cellStyle name="Comma 9 2 3 6 7" xfId="21666" xr:uid="{82F43E0B-E16D-4239-8112-FC9AACE3725E}"/>
    <cellStyle name="Comma 9 2 3 7" xfId="21670" xr:uid="{25FD0E28-459D-4015-B9BE-87B68B19167B}"/>
    <cellStyle name="Comma 9 2 3 7 2" xfId="44012" xr:uid="{70059BE8-D20A-4E6B-954E-06A6F9717940}"/>
    <cellStyle name="Comma 9 2 3 8" xfId="21671" xr:uid="{F7EBAB63-09DF-4AA3-8A4A-ECCA17412924}"/>
    <cellStyle name="Comma 9 2 3 8 2" xfId="44013" xr:uid="{D404CB5B-82EA-4C45-AA7C-07541A217173}"/>
    <cellStyle name="Comma 9 2 3 9" xfId="50615" xr:uid="{EB0BF719-647E-40D6-AB48-67E5749E3208}"/>
    <cellStyle name="Comma 9 2 4" xfId="778" xr:uid="{966BAE7E-F89C-4A0E-BBC9-9443EA7C3625}"/>
    <cellStyle name="Comma 9 2 4 2" xfId="4481" xr:uid="{6B3F0864-119A-4A6F-8AFF-A79C3A2758F5}"/>
    <cellStyle name="Comma 9 2 4 2 2" xfId="21672" xr:uid="{B6A29003-4003-45F5-8228-03EE0E773180}"/>
    <cellStyle name="Comma 9 2 4 2 2 2" xfId="44016" xr:uid="{A5F80999-A988-4F13-B3A5-99DEB1F9941F}"/>
    <cellStyle name="Comma 9 2 4 2 3" xfId="21673" xr:uid="{D1FBCE5F-EDBF-45E1-B293-FE9D8B83B37D}"/>
    <cellStyle name="Comma 9 2 4 2 3 2" xfId="44017" xr:uid="{1ACFA504-CA11-4E80-BB10-FFCBBC072F63}"/>
    <cellStyle name="Comma 9 2 4 2 4" xfId="21674" xr:uid="{C5FF029D-38B2-45CD-9D4D-C3303911F77F}"/>
    <cellStyle name="Comma 9 2 4 2 4 2" xfId="44018" xr:uid="{842D3147-0B1D-46F0-8CF8-F19CD76EB75E}"/>
    <cellStyle name="Comma 9 2 4 2 5" xfId="54568" xr:uid="{24DFD4F5-C125-41C4-8E36-5F61C6D91577}"/>
    <cellStyle name="Comma 9 2 4 2 6" xfId="44015" xr:uid="{5745D768-30E1-4C52-8DF5-8392482AAF7D}"/>
    <cellStyle name="Comma 9 2 4 3" xfId="2816" xr:uid="{4B97D73F-FEB5-44DB-A466-46EFF6969451}"/>
    <cellStyle name="Comma 9 2 4 3 2" xfId="21676" xr:uid="{6D8804E5-56E5-4B26-AC1C-8B92160CC9BD}"/>
    <cellStyle name="Comma 9 2 4 3 2 2" xfId="44020" xr:uid="{9F04CE8B-9AF3-4877-9915-471E1730995D}"/>
    <cellStyle name="Comma 9 2 4 3 3" xfId="21677" xr:uid="{90D1A55A-DAB3-4E18-9C71-237DC48657D1}"/>
    <cellStyle name="Comma 9 2 4 3 3 2" xfId="44021" xr:uid="{BB9D81CB-2777-4094-9830-4EC37196076E}"/>
    <cellStyle name="Comma 9 2 4 3 4" xfId="21678" xr:uid="{809E9724-FE92-4F99-8404-51882A972CFB}"/>
    <cellStyle name="Comma 9 2 4 3 4 2" xfId="44022" xr:uid="{C3D5CDFA-510E-4693-B73D-088A7EFF51F4}"/>
    <cellStyle name="Comma 9 2 4 3 5" xfId="52903" xr:uid="{033851AE-49A5-4578-B493-F8F8B0F8FAFA}"/>
    <cellStyle name="Comma 9 2 4 3 6" xfId="44019" xr:uid="{D3F0864F-77E3-4298-9642-FFEDA1BEA77E}"/>
    <cellStyle name="Comma 9 2 4 3 7" xfId="21675" xr:uid="{D110052A-8EF9-4889-8828-07E0E5CC18F8}"/>
    <cellStyle name="Comma 9 2 4 4" xfId="21679" xr:uid="{615F29EE-F086-4D62-A968-158CB62742FB}"/>
    <cellStyle name="Comma 9 2 4 4 2" xfId="44023" xr:uid="{E97ED109-8D75-4056-87A1-DC8AF5360857}"/>
    <cellStyle name="Comma 9 2 4 5" xfId="21680" xr:uid="{312E4759-087B-4BA7-B1DF-C9FB19828C27}"/>
    <cellStyle name="Comma 9 2 4 5 2" xfId="44024" xr:uid="{9DC7BE0D-E450-42EF-9DD2-E80ED914453A}"/>
    <cellStyle name="Comma 9 2 4 6" xfId="50870" xr:uid="{6EC1F793-81E9-411E-86C3-C301C10B5D10}"/>
    <cellStyle name="Comma 9 2 4 7" xfId="44014" xr:uid="{751311D3-E9BD-42EE-948C-C9A1A9047024}"/>
    <cellStyle name="Comma 9 2 5" xfId="1273" xr:uid="{0D539718-6C96-42A1-9034-C73C5AAA3212}"/>
    <cellStyle name="Comma 9 2 5 2" xfId="2318" xr:uid="{29F9E717-E4D9-4631-ACB7-291400E165C8}"/>
    <cellStyle name="Comma 9 2 5 2 2" xfId="21682" xr:uid="{5FEB5049-91E5-4A6E-92A1-B9A943A6E46A}"/>
    <cellStyle name="Comma 9 2 5 2 2 2" xfId="44027" xr:uid="{283E1E4B-89B9-4AE3-84C4-AC9C8F58B648}"/>
    <cellStyle name="Comma 9 2 5 2 3" xfId="21683" xr:uid="{72BD2E22-04EA-4E51-8FC2-255BCAEF4481}"/>
    <cellStyle name="Comma 9 2 5 2 3 2" xfId="44028" xr:uid="{488D16CC-0155-48E2-A758-86D86EC3C10C}"/>
    <cellStyle name="Comma 9 2 5 2 4" xfId="21684" xr:uid="{BAF1AFB5-B0EA-486A-9692-A1DDEC62F331}"/>
    <cellStyle name="Comma 9 2 5 2 4 2" xfId="44029" xr:uid="{C1868764-ECFD-4373-B481-F82C6940D0C1}"/>
    <cellStyle name="Comma 9 2 5 2 5" xfId="52406" xr:uid="{16EA7D78-4362-4E02-8557-93AA0FE5B335}"/>
    <cellStyle name="Comma 9 2 5 2 6" xfId="44026" xr:uid="{F22FDCF0-FDD2-489F-93C2-C6302C7AF750}"/>
    <cellStyle name="Comma 9 2 5 2 7" xfId="21681" xr:uid="{29C3EEDC-3547-4A49-BEB3-75D8F472EF47}"/>
    <cellStyle name="Comma 9 2 5 3" xfId="21685" xr:uid="{C686F70D-78E5-44F9-AF1C-8D4CED707049}"/>
    <cellStyle name="Comma 9 2 5 3 2" xfId="44030" xr:uid="{74A37C4D-A4FF-4B86-81F9-DFAC02B609B6}"/>
    <cellStyle name="Comma 9 2 5 4" xfId="21686" xr:uid="{B3B1A857-F8CC-432E-A4FB-B34201A927E7}"/>
    <cellStyle name="Comma 9 2 5 4 2" xfId="44031" xr:uid="{9FCF03A2-BB3D-4A14-860F-217C723D9C9C}"/>
    <cellStyle name="Comma 9 2 5 5" xfId="51365" xr:uid="{66F6606A-A926-43DD-BF35-8763A1BEB092}"/>
    <cellStyle name="Comma 9 2 5 6" xfId="44025" xr:uid="{9CE05B9E-DEEF-4B8A-A1AA-126192127162}"/>
    <cellStyle name="Comma 9 2 6" xfId="3310" xr:uid="{105B1B22-21E9-4F61-9030-0FF7D89720DE}"/>
    <cellStyle name="Comma 9 2 6 2" xfId="21687" xr:uid="{2C7C1506-0284-4F2E-B11F-ACE964551D20}"/>
    <cellStyle name="Comma 9 2 6 2 2" xfId="44033" xr:uid="{C5E5FA06-DFF1-483F-9CFC-927FB8814BAC}"/>
    <cellStyle name="Comma 9 2 6 3" xfId="21688" xr:uid="{350625E1-81F9-42B1-8F9E-9F76FBD177AF}"/>
    <cellStyle name="Comma 9 2 6 3 2" xfId="44034" xr:uid="{15CE9D0E-1B10-4343-A5EA-8E7D579DFF6A}"/>
    <cellStyle name="Comma 9 2 6 4" xfId="21689" xr:uid="{0F5A7E33-21FA-45DE-A571-BE8E56E2C866}"/>
    <cellStyle name="Comma 9 2 6 4 2" xfId="44035" xr:uid="{8134BE10-2345-4DD1-AEE1-4E790B8542DB}"/>
    <cellStyle name="Comma 9 2 6 5" xfId="53397" xr:uid="{A6711662-2A4A-4CFD-93B1-D1D7119735F9}"/>
    <cellStyle name="Comma 9 2 6 6" xfId="44032" xr:uid="{089DE8D4-4A23-4B2C-B721-272E55D71F8A}"/>
    <cellStyle name="Comma 9 2 7" xfId="3896" xr:uid="{D032759E-D337-4676-A7ED-0DAD06E90ED1}"/>
    <cellStyle name="Comma 9 2 7 2" xfId="21690" xr:uid="{971384F3-72B6-4545-9EE1-44222D6DE4FC}"/>
    <cellStyle name="Comma 9 2 7 2 2" xfId="44037" xr:uid="{29E76A95-7575-45B0-B811-F13DEB7E429C}"/>
    <cellStyle name="Comma 9 2 7 3" xfId="21691" xr:uid="{0343C5DD-D01B-47F2-8958-C103F11CD3BA}"/>
    <cellStyle name="Comma 9 2 7 3 2" xfId="44038" xr:uid="{4804D55E-63E2-405C-97A0-D8CC971B5EDF}"/>
    <cellStyle name="Comma 9 2 7 4" xfId="21692" xr:uid="{AFE3E7E3-ECC8-4CE8-88FD-013F2BA6F52B}"/>
    <cellStyle name="Comma 9 2 7 4 2" xfId="44039" xr:uid="{66B8B10A-B79A-40EC-96FC-EE242790A202}"/>
    <cellStyle name="Comma 9 2 7 5" xfId="53983" xr:uid="{1E326BBA-4E83-4F62-8C23-B5517F1AB5EE}"/>
    <cellStyle name="Comma 9 2 7 6" xfId="44036" xr:uid="{221E0DF2-0FC7-4B6B-8C4F-BCA408BCBBFE}"/>
    <cellStyle name="Comma 9 2 8" xfId="1798" xr:uid="{FB3E589B-0ACB-4CDF-9149-B3014F225989}"/>
    <cellStyle name="Comma 9 2 8 2" xfId="21694" xr:uid="{D7E3B1E1-2273-4A20-A3B5-E5660AD36C33}"/>
    <cellStyle name="Comma 9 2 8 2 2" xfId="44041" xr:uid="{5439F764-ADF0-4D27-81C3-6462218E3EB2}"/>
    <cellStyle name="Comma 9 2 8 3" xfId="21695" xr:uid="{94769444-4BE0-49EF-B144-7AFD5C693C3E}"/>
    <cellStyle name="Comma 9 2 8 3 2" xfId="44042" xr:uid="{C173D1A4-26F6-43BB-80B5-0406B46F6CD2}"/>
    <cellStyle name="Comma 9 2 8 4" xfId="21696" xr:uid="{AF4D4B41-2934-4532-9313-B410EDA14740}"/>
    <cellStyle name="Comma 9 2 8 4 2" xfId="44043" xr:uid="{CFE02AE1-560B-48FE-B773-0FE3103D3AE1}"/>
    <cellStyle name="Comma 9 2 8 5" xfId="51887" xr:uid="{DDF5FE10-01D2-4ED6-A099-A1B35D62D49E}"/>
    <cellStyle name="Comma 9 2 8 6" xfId="44040" xr:uid="{70BAE447-CDE1-4228-8FE5-8C88837AB83F}"/>
    <cellStyle name="Comma 9 2 8 7" xfId="21693" xr:uid="{F25205B1-B608-4DA0-80DE-C347765AE9E7}"/>
    <cellStyle name="Comma 9 2 9" xfId="21697" xr:uid="{736204BE-70CB-45D9-9BE1-8DCB0FDF942F}"/>
    <cellStyle name="Comma 9 2 9 2" xfId="44044" xr:uid="{75CEB6D2-519D-4D7A-966B-F66EEE143D38}"/>
    <cellStyle name="Comma 9 3" xfId="2249" xr:uid="{442EC5B0-70B4-410D-8395-BBAF730E999D}"/>
    <cellStyle name="Comma 9 3 2" xfId="21698" xr:uid="{9A32CB55-A0C4-4C16-ACB6-F7CAD0E8A456}"/>
    <cellStyle name="Comma 9 3 2 2" xfId="44046" xr:uid="{83D8DF3C-B586-4CB8-9ADE-A1B4E46E33D4}"/>
    <cellStyle name="Comma 9 3 3" xfId="21699" xr:uid="{516CCD0B-8F57-4141-A274-47A9108BDAF7}"/>
    <cellStyle name="Comma 9 3 3 2" xfId="44047" xr:uid="{F1910C8F-01FB-478B-B312-23EE04BCD854}"/>
    <cellStyle name="Comma 9 3 4" xfId="21700" xr:uid="{013F315F-32B1-4042-A88B-1C6AC52D5D0F}"/>
    <cellStyle name="Comma 9 3 4 2" xfId="44048" xr:uid="{59096E59-3DF0-4B77-9473-EA72152E79D9}"/>
    <cellStyle name="Comma 9 3 5" xfId="52337" xr:uid="{11853D72-19B5-4265-8D9E-F758D9B671E8}"/>
    <cellStyle name="Comma 9 3 6" xfId="44045" xr:uid="{22B5FC54-414B-429A-A73F-EAE58B7B6710}"/>
    <cellStyle name="Comma 9 4" xfId="3749" xr:uid="{7F9A7DB8-D50A-4E55-9036-D904A3049A68}"/>
    <cellStyle name="Comma 9 4 2" xfId="21701" xr:uid="{9A64C261-9600-4B6E-A91C-8DE6F8F9DF96}"/>
    <cellStyle name="Comma 9 4 2 2" xfId="44050" xr:uid="{7DF9E8C4-49C8-4701-9D91-C2EE41159A49}"/>
    <cellStyle name="Comma 9 4 3" xfId="21702" xr:uid="{017E95BB-51A4-4987-A632-38F056D30197}"/>
    <cellStyle name="Comma 9 4 3 2" xfId="44051" xr:uid="{72B162B6-7887-4244-B220-BBFFC4DF6C9F}"/>
    <cellStyle name="Comma 9 4 4" xfId="21703" xr:uid="{E1665AE6-8BE9-49F4-829A-0E4D4C14958A}"/>
    <cellStyle name="Comma 9 4 4 2" xfId="44052" xr:uid="{D7086EBE-0E0D-43D0-800F-EC66BC852973}"/>
    <cellStyle name="Comma 9 4 5" xfId="53836" xr:uid="{7BE9585E-ADCF-42E7-BC33-FCE70A6A4E00}"/>
    <cellStyle name="Comma 9 4 6" xfId="44049" xr:uid="{D858478E-0FBC-4626-9956-FABFB6A377BC}"/>
    <cellStyle name="Comma 9 5" xfId="3798" xr:uid="{57DAECC2-7733-4D67-A4F8-89B99988DD14}"/>
    <cellStyle name="Comma 9 5 2" xfId="21704" xr:uid="{980D5E1B-0FE6-4AED-8E47-E83BE3A87C75}"/>
    <cellStyle name="Comma 9 5 2 2" xfId="44054" xr:uid="{2FD188D4-2E60-4BF5-A102-5C67972371EC}"/>
    <cellStyle name="Comma 9 5 3" xfId="21705" xr:uid="{007C9ED4-EF6C-4EF9-A917-024389F476BA}"/>
    <cellStyle name="Comma 9 5 3 2" xfId="44055" xr:uid="{173691FB-BB51-4950-9874-022A44F9B402}"/>
    <cellStyle name="Comma 9 5 4" xfId="21706" xr:uid="{5AE803E5-EB9A-4913-8233-14E2ADAB0AFB}"/>
    <cellStyle name="Comma 9 5 4 2" xfId="44056" xr:uid="{CC7C08D0-92B0-4988-95FB-6275F8038E18}"/>
    <cellStyle name="Comma 9 5 5" xfId="53885" xr:uid="{EE17D500-3728-4B1C-AFEA-697760D97812}"/>
    <cellStyle name="Comma 9 5 6" xfId="44053" xr:uid="{1D3F513D-D48D-46B0-8E40-97BF39B07A00}"/>
    <cellStyle name="Comma 9 6" xfId="1730" xr:uid="{C34896AC-6CE3-412B-BFEA-8FF948D55A1B}"/>
    <cellStyle name="Comma 9 6 2" xfId="21708" xr:uid="{13F092D9-A208-4DF5-80CD-59F9087E5ACB}"/>
    <cellStyle name="Comma 9 6 2 2" xfId="44058" xr:uid="{22533B39-DA28-402D-8BAF-45F29DB0CAFE}"/>
    <cellStyle name="Comma 9 6 3" xfId="21709" xr:uid="{43673609-D5A1-4E74-85BC-D0C044AE0A24}"/>
    <cellStyle name="Comma 9 6 3 2" xfId="44059" xr:uid="{7CF0BD08-1597-4BBA-81F5-84450060EF70}"/>
    <cellStyle name="Comma 9 6 4" xfId="21710" xr:uid="{729D3CA3-5E84-402C-A9CB-65D753A0B09F}"/>
    <cellStyle name="Comma 9 6 4 2" xfId="44060" xr:uid="{C228B996-D00A-40E5-A732-5C5401A8F7FB}"/>
    <cellStyle name="Comma 9 6 5" xfId="51819" xr:uid="{20F0602D-8BB3-47E2-85D6-2C8144B38C28}"/>
    <cellStyle name="Comma 9 6 6" xfId="44057" xr:uid="{40036B3F-5362-41AC-ACE6-27A2363D5112}"/>
    <cellStyle name="Comma 9 6 7" xfId="21707" xr:uid="{6F98E0B9-B1D1-4F19-8240-6EC6D1E2964E}"/>
    <cellStyle name="Comma 9 7" xfId="21711" xr:uid="{B011F668-0A7D-4E75-B9A3-009BC104E9EB}"/>
    <cellStyle name="Comma 9 7 2" xfId="44061" xr:uid="{DE997BC2-7614-459F-8DE2-8D47BCC11BB2}"/>
    <cellStyle name="Comma 9 8" xfId="21712" xr:uid="{89391AFE-A4D4-48CD-87A6-8918C9FB1F64}"/>
    <cellStyle name="Comma 9 8 2" xfId="44062" xr:uid="{258D0C14-0D10-4B7B-BE68-B78C62239F8B}"/>
    <cellStyle name="Comma 9 9" xfId="50175" xr:uid="{78DA9F3C-BEEA-4DE4-B4AD-309B99A77792}"/>
    <cellStyle name="Comma 90" xfId="5695" xr:uid="{9A4B6C49-6DE3-49A7-BDEA-1A248761962C}"/>
    <cellStyle name="Comma 90 2" xfId="44063" xr:uid="{433E8E00-BFAC-444B-811C-EC6F57D66871}"/>
    <cellStyle name="Comma 91" xfId="5698" xr:uid="{6DCF4532-7CF2-4FBC-A6BA-42BD78114577}"/>
    <cellStyle name="Comma 91 2" xfId="44064" xr:uid="{B1366E0D-CCE1-4D1D-93A4-B3AC95281BCC}"/>
    <cellStyle name="Comma 92" xfId="5697" xr:uid="{F7C8D433-8047-40C0-A278-090D2ED1F061}"/>
    <cellStyle name="Comma 93" xfId="5700" xr:uid="{9D48C0B6-63C9-4360-9DA5-4F8F38C86C1D}"/>
    <cellStyle name="Comma 94" xfId="5699" xr:uid="{59D7EB63-46A4-440B-B64A-BD80E961B159}"/>
    <cellStyle name="Comma 94 2" xfId="27790" xr:uid="{7E87ED2F-25B8-4180-827D-A7888174C1FE}"/>
    <cellStyle name="Comma 95" xfId="5696" xr:uid="{4CF56AAB-C975-4301-AC3D-F1879CC68CB3}"/>
    <cellStyle name="Comma 95 2" xfId="5707" xr:uid="{5C9D2330-4DC6-4493-AB18-9044C9E75139}"/>
    <cellStyle name="Comma 96" xfId="5701" xr:uid="{13177EE1-F6BF-418A-9F09-6AEF91B5E281}"/>
    <cellStyle name="Comma 97" xfId="5702" xr:uid="{44050F09-B931-442E-BC16-1400A3551649}"/>
    <cellStyle name="Comma 98" xfId="5703" xr:uid="{45C61C81-4D0B-4151-86E2-3A552D23C828}"/>
    <cellStyle name="Comma 99" xfId="5706" xr:uid="{592D8404-8574-415F-94B2-4860AE0E41DD}"/>
    <cellStyle name="Explanatory Text 2" xfId="21713" xr:uid="{73D34FDF-F978-460A-BA12-91A1A8E30E85}"/>
    <cellStyle name="Good 2" xfId="21714" xr:uid="{1BEFDEC6-9EBD-45CF-9635-14E9E33E130E}"/>
    <cellStyle name="Heading 1 2" xfId="21715" xr:uid="{F5190538-2E6A-43CF-A31B-633A75D0ACF8}"/>
    <cellStyle name="Heading 2 2" xfId="21716" xr:uid="{4B628B46-0336-479F-9CA2-785367D08748}"/>
    <cellStyle name="Heading 3 2" xfId="21717" xr:uid="{326EDF1B-8B7D-4341-B1A1-FFF5E9273F26}"/>
    <cellStyle name="Heading 4 2" xfId="21718" xr:uid="{151B0585-CC9D-4933-95FC-EC9EEE1027B2}"/>
    <cellStyle name="Input 2" xfId="21719" xr:uid="{C5F5FAE1-7389-4724-A050-BAB0C67F7499}"/>
    <cellStyle name="Linked Cell 2" xfId="21720" xr:uid="{05618D25-8CED-4FA0-B7F7-3E13BE58F3A8}"/>
    <cellStyle name="Neutral 2" xfId="708" xr:uid="{F17646A0-95B7-4F52-8AB4-00FEBB561AE8}"/>
    <cellStyle name="Neutral 2 2" xfId="21722" xr:uid="{72C73A87-40D3-4124-8E51-6DF7D13467D3}"/>
    <cellStyle name="Neutral 2 3" xfId="21723" xr:uid="{3A7208B6-66C7-49C6-A513-A765D1509233}"/>
    <cellStyle name="Neutral 2 4" xfId="50800" xr:uid="{A758F5FD-B61E-4F5E-8DDC-12A59482F92A}"/>
    <cellStyle name="Neutral 2 5" xfId="21721" xr:uid="{6201F784-C153-4EC4-90F7-24972AC653CF}"/>
    <cellStyle name="Normal 10" xfId="134" xr:uid="{28E74882-7D0A-46FC-9E85-8037A3069887}"/>
    <cellStyle name="Normal 10 10" xfId="21724" xr:uid="{0B7BFF42-64B2-4722-A309-DCA4F85F25DE}"/>
    <cellStyle name="Normal 10 2" xfId="239" xr:uid="{3F7B6120-0C83-4978-BBE9-0A924F598D86}"/>
    <cellStyle name="Normal 10 2 2" xfId="424" xr:uid="{39EC39AF-3FE3-4CF2-88AA-D3A624C3E909}"/>
    <cellStyle name="Normal 10 2 2 2" xfId="4138" xr:uid="{4B9BD3DB-1300-4548-B56C-2DDE7C8036A4}"/>
    <cellStyle name="Normal 10 2 2 2 2" xfId="21728" xr:uid="{C4566DD9-4E9A-4649-8F8C-2C61ED18B1F2}"/>
    <cellStyle name="Normal 10 2 2 2 2 2" xfId="44069" xr:uid="{DE7A9F9E-0606-46BB-A024-54C0298C1042}"/>
    <cellStyle name="Normal 10 2 2 2 3" xfId="21729" xr:uid="{82D7A587-4964-419E-B69C-861039A63BC0}"/>
    <cellStyle name="Normal 10 2 2 2 3 2" xfId="44070" xr:uid="{16811CA7-289B-49A7-A429-BE2077403E5B}"/>
    <cellStyle name="Normal 10 2 2 2 4" xfId="21730" xr:uid="{35637FFB-D6FE-4D2A-89DB-3B7F79730940}"/>
    <cellStyle name="Normal 10 2 2 2 4 2" xfId="44071" xr:uid="{57BF28C8-2DA8-44F4-9A5D-47C96E223016}"/>
    <cellStyle name="Normal 10 2 2 2 5" xfId="54225" xr:uid="{BCB7ED81-06C2-48E1-A2CD-86C54C12D97B}"/>
    <cellStyle name="Normal 10 2 2 2 6" xfId="44068" xr:uid="{2132A665-B71A-4562-BA0C-221572B7C227}"/>
    <cellStyle name="Normal 10 2 2 2 7" xfId="21727" xr:uid="{EAFF60DC-B1B7-49CC-B696-B339CDC2D8D9}"/>
    <cellStyle name="Normal 10 2 2 3" xfId="21731" xr:uid="{47BBFD88-4E67-479F-B45A-55D7D05C388E}"/>
    <cellStyle name="Normal 10 2 2 3 2" xfId="44072" xr:uid="{3ABDB018-7DB3-4A42-B15C-6B9A6AF55BE6}"/>
    <cellStyle name="Normal 10 2 2 4" xfId="21732" xr:uid="{A07BA4E9-2529-4286-A4D2-8EDB4CD6E949}"/>
    <cellStyle name="Normal 10 2 2 4 2" xfId="44073" xr:uid="{3A606F78-869E-46F2-B135-0A5DA70661C3}"/>
    <cellStyle name="Normal 10 2 2 5" xfId="21733" xr:uid="{3C9094CF-B8E7-4D5A-B11C-5BEFFF04C42F}"/>
    <cellStyle name="Normal 10 2 2 5 2" xfId="44074" xr:uid="{E7BB69FE-1B19-47D4-BC5F-7767DF17F969}"/>
    <cellStyle name="Normal 10 2 2 6" xfId="50520" xr:uid="{46C9C22F-DC96-4884-9C40-E69804E3F842}"/>
    <cellStyle name="Normal 10 2 2 7" xfId="44067" xr:uid="{361F2700-06C9-4EA2-8151-3AD01528C80B}"/>
    <cellStyle name="Normal 10 2 2 8" xfId="21726" xr:uid="{80FA6564-134E-4B47-9F57-15BD38233F42}"/>
    <cellStyle name="Normal 10 2 3" xfId="3954" xr:uid="{CBDD5A8F-CF00-4664-B6D1-9490AFD7B5E2}"/>
    <cellStyle name="Normal 10 2 3 2" xfId="21735" xr:uid="{1AAD43BD-F53C-46BE-898D-E7A05876C625}"/>
    <cellStyle name="Normal 10 2 3 2 2" xfId="44076" xr:uid="{39BFEC0B-CFA0-47EA-8766-6212B4E00A34}"/>
    <cellStyle name="Normal 10 2 3 3" xfId="21736" xr:uid="{DCBC04F5-402B-4157-8F5F-8EEBCD641278}"/>
    <cellStyle name="Normal 10 2 3 3 2" xfId="44077" xr:uid="{BDD3A9FB-DE2D-4D1B-B5CF-879E77A429E8}"/>
    <cellStyle name="Normal 10 2 3 4" xfId="21737" xr:uid="{F1ED5601-F874-4CAB-90D7-05D67D6C2C3B}"/>
    <cellStyle name="Normal 10 2 3 4 2" xfId="44078" xr:uid="{81051C9E-212C-42A9-861A-E650267D1D7E}"/>
    <cellStyle name="Normal 10 2 3 5" xfId="54041" xr:uid="{98B0417C-4593-4D50-A8A7-D0BB58DE5991}"/>
    <cellStyle name="Normal 10 2 3 6" xfId="44075" xr:uid="{2FFF6E41-C939-477F-8E6C-1D231D4361D0}"/>
    <cellStyle name="Normal 10 2 3 7" xfId="21734" xr:uid="{CE7E1A99-E192-4E36-A81E-1E50E6B2C46A}"/>
    <cellStyle name="Normal 10 2 4" xfId="21738" xr:uid="{7DE1EE82-C660-4830-A182-572E3B4EA41C}"/>
    <cellStyle name="Normal 10 2 4 2" xfId="44079" xr:uid="{556A3FED-CC5D-4B63-A1C6-C542821733E2}"/>
    <cellStyle name="Normal 10 2 5" xfId="21739" xr:uid="{BEE4DD7C-B93D-417E-8ED5-00120DE9E77D}"/>
    <cellStyle name="Normal 10 2 5 2" xfId="44080" xr:uid="{53D99423-975F-4F10-995A-805B2DD462F2}"/>
    <cellStyle name="Normal 10 2 6" xfId="21740" xr:uid="{69F879F6-9614-4F6C-B760-6D6D5835F7B1}"/>
    <cellStyle name="Normal 10 2 6 2" xfId="44081" xr:uid="{06C36FC4-347A-48BE-9223-62E9DEB59352}"/>
    <cellStyle name="Normal 10 2 7" xfId="50335" xr:uid="{D0CAA4FF-0C43-4ECC-93CA-625E4F900505}"/>
    <cellStyle name="Normal 10 2 8" xfId="44066" xr:uid="{905198A8-50F8-47CF-B448-01E5C1F1638C}"/>
    <cellStyle name="Normal 10 2 9" xfId="21725" xr:uid="{C723E69F-8AB0-450F-8AB8-B9F00BF4F676}"/>
    <cellStyle name="Normal 10 3" xfId="325" xr:uid="{86409CFB-E5D9-4B3A-8708-E7920C78367F}"/>
    <cellStyle name="Normal 10 3 2" xfId="4039" xr:uid="{DD37DDB0-7F40-40E6-A4F6-69725CC9EB52}"/>
    <cellStyle name="Normal 10 3 2 2" xfId="21743" xr:uid="{11300120-86B6-4F0C-B938-7A55DB62E6C9}"/>
    <cellStyle name="Normal 10 3 2 2 2" xfId="44084" xr:uid="{59689135-F413-4DAF-98E2-EE974D110389}"/>
    <cellStyle name="Normal 10 3 2 3" xfId="21744" xr:uid="{1071EE5E-5E0E-401B-8194-DB581B19A8F4}"/>
    <cellStyle name="Normal 10 3 2 3 2" xfId="44085" xr:uid="{D81D0239-1537-4942-9743-6AE34B83E9ED}"/>
    <cellStyle name="Normal 10 3 2 4" xfId="21745" xr:uid="{4A5F45B8-7B31-4452-BB35-75272A84A869}"/>
    <cellStyle name="Normal 10 3 2 4 2" xfId="44086" xr:uid="{1C8822F0-7500-4CF4-A8F8-2C6C3317C839}"/>
    <cellStyle name="Normal 10 3 2 5" xfId="54126" xr:uid="{8002060F-32E9-4AE8-A82F-C4F76409E403}"/>
    <cellStyle name="Normal 10 3 2 6" xfId="44083" xr:uid="{E06F9F62-B6C3-4A1C-8AE4-6F5DE0A2D8E5}"/>
    <cellStyle name="Normal 10 3 2 7" xfId="21742" xr:uid="{666777E3-5F0C-4C8A-BADD-685E7984AFA0}"/>
    <cellStyle name="Normal 10 3 3" xfId="21746" xr:uid="{51D384A7-FA31-4D1D-A7FB-2CEC19C99C0C}"/>
    <cellStyle name="Normal 10 3 3 2" xfId="44087" xr:uid="{F0B12650-7F4D-43B4-A91B-78E7B319F757}"/>
    <cellStyle name="Normal 10 3 4" xfId="21747" xr:uid="{8B72E41D-ED8B-42DD-8FAD-5A4B77CF3CBC}"/>
    <cellStyle name="Normal 10 3 4 2" xfId="44088" xr:uid="{9DA4D674-C463-4424-8705-D484671B0768}"/>
    <cellStyle name="Normal 10 3 5" xfId="21748" xr:uid="{00FE880A-1351-4DDB-9B1C-D6F2AD96B006}"/>
    <cellStyle name="Normal 10 3 5 2" xfId="44089" xr:uid="{0E7AB2B4-E132-4A31-8178-99359B0D69C7}"/>
    <cellStyle name="Normal 10 3 6" xfId="50421" xr:uid="{38F44F3B-CD2A-4450-A84D-08EF2DC9AE5A}"/>
    <cellStyle name="Normal 10 3 7" xfId="44082" xr:uid="{F1B8DA9E-FE03-4AF0-9F38-E63DDACA33DE}"/>
    <cellStyle name="Normal 10 3 8" xfId="21741" xr:uid="{F8EA5E1F-F7AD-4643-8599-80F6B7C92FE9}"/>
    <cellStyle name="Normal 10 4" xfId="3854" xr:uid="{9C8753D9-A060-4DF2-9045-D1AC21F03FB3}"/>
    <cellStyle name="Normal 10 4 2" xfId="21750" xr:uid="{C87B8DD9-0B6C-4BFE-A39D-82E252681867}"/>
    <cellStyle name="Normal 10 4 2 2" xfId="44091" xr:uid="{290F7D2D-349C-464F-B6E8-CD0BB47B0FCD}"/>
    <cellStyle name="Normal 10 4 3" xfId="21751" xr:uid="{30633885-22EF-4253-A0B7-202075B467D0}"/>
    <cellStyle name="Normal 10 4 3 2" xfId="44092" xr:uid="{88D9FB75-2C99-474B-A0A9-185DA0007507}"/>
    <cellStyle name="Normal 10 4 4" xfId="21752" xr:uid="{7E2C3D93-9CF3-4A3A-B2D0-07FC4B99DC82}"/>
    <cellStyle name="Normal 10 4 4 2" xfId="44093" xr:uid="{3A54580E-1283-473C-B490-D64A7EF207AA}"/>
    <cellStyle name="Normal 10 4 5" xfId="53941" xr:uid="{F960C8E1-6589-4553-84D5-25A2239E7D34}"/>
    <cellStyle name="Normal 10 4 6" xfId="44090" xr:uid="{3A25C417-04D8-42EA-BAEE-EE251351078D}"/>
    <cellStyle name="Normal 10 4 7" xfId="21749" xr:uid="{ABF04E3B-7F83-438C-9F2C-8DD97F9E2712}"/>
    <cellStyle name="Normal 10 5" xfId="21753" xr:uid="{9D1CDB9D-0A49-4839-AC8B-1506F663EFA6}"/>
    <cellStyle name="Normal 10 5 2" xfId="44094" xr:uid="{25F76452-4A8A-424F-A2CC-7E5A9DBEF6BF}"/>
    <cellStyle name="Normal 10 6" xfId="21754" xr:uid="{92135CC5-7D5A-411A-B786-BFCDFBF26D15}"/>
    <cellStyle name="Normal 10 6 2" xfId="44095" xr:uid="{484362B3-61F6-4536-9DBA-8137C02BD8FD}"/>
    <cellStyle name="Normal 10 7" xfId="21755" xr:uid="{8158BCB6-B864-42DC-8593-72C9E953F7AE}"/>
    <cellStyle name="Normal 10 7 2" xfId="44096" xr:uid="{FF7AF01C-5A30-4435-92F7-7AC5122827D0}"/>
    <cellStyle name="Normal 10 8" xfId="50232" xr:uid="{AA248780-04E7-4A62-8216-9D8BAB32EFE8}"/>
    <cellStyle name="Normal 10 9" xfId="44065" xr:uid="{F0B55B9E-7C06-410B-A330-0333171CAB05}"/>
    <cellStyle name="Normal 11" xfId="137" xr:uid="{A8A06164-71FB-4901-B951-9711AC30950D}"/>
    <cellStyle name="Normal 11 10" xfId="21756" xr:uid="{5DD098D7-4E4C-4624-9CD6-D7A87ACC2508}"/>
    <cellStyle name="Normal 11 2" xfId="242" xr:uid="{79AC0A66-C5DC-4802-8198-E536704AA9ED}"/>
    <cellStyle name="Normal 11 2 2" xfId="427" xr:uid="{27931E5D-D92C-4685-8E91-D4FFD4972F5A}"/>
    <cellStyle name="Normal 11 2 2 2" xfId="4141" xr:uid="{560B003A-785C-48E1-99FE-59E77CE27D82}"/>
    <cellStyle name="Normal 11 2 2 2 2" xfId="21760" xr:uid="{FD6ACC0C-696B-4F1C-9350-7D21679E5CD5}"/>
    <cellStyle name="Normal 11 2 2 2 2 2" xfId="44101" xr:uid="{EB100EC6-C55C-480E-BE34-45A247A0DB7A}"/>
    <cellStyle name="Normal 11 2 2 2 3" xfId="21761" xr:uid="{1A378692-CA0D-48DF-9C66-04B030270344}"/>
    <cellStyle name="Normal 11 2 2 2 3 2" xfId="44102" xr:uid="{CD8F309A-40C5-4AB1-B36F-1F212A4F18D8}"/>
    <cellStyle name="Normal 11 2 2 2 4" xfId="21762" xr:uid="{8CDE1F1D-5E5F-49EC-9FDD-F1E9AAB635CA}"/>
    <cellStyle name="Normal 11 2 2 2 4 2" xfId="44103" xr:uid="{74AFA864-19C7-47A1-BD95-7A20B753407F}"/>
    <cellStyle name="Normal 11 2 2 2 5" xfId="54228" xr:uid="{6D2BFB53-3FBA-498C-B41B-BEFE3D8FBBB2}"/>
    <cellStyle name="Normal 11 2 2 2 6" xfId="44100" xr:uid="{8D21F6A4-E1EA-4979-A66F-BB6C9A2E4C0F}"/>
    <cellStyle name="Normal 11 2 2 2 7" xfId="21759" xr:uid="{888CD0B9-8D27-4272-A3F4-5B9DB04B0FE1}"/>
    <cellStyle name="Normal 11 2 2 3" xfId="21763" xr:uid="{B00B4AC6-F333-4A7C-9B14-9F85F7EAAFDA}"/>
    <cellStyle name="Normal 11 2 2 3 2" xfId="44104" xr:uid="{CC1963CB-C9F1-4A48-9EC9-DBB4067EA3D5}"/>
    <cellStyle name="Normal 11 2 2 4" xfId="21764" xr:uid="{479B5B61-AD48-49D5-83B0-33A5060E24ED}"/>
    <cellStyle name="Normal 11 2 2 4 2" xfId="44105" xr:uid="{F694B88E-4D80-4685-AB82-016279D089C0}"/>
    <cellStyle name="Normal 11 2 2 5" xfId="21765" xr:uid="{495B4970-41EC-4FD3-9F9A-30A8BE46C524}"/>
    <cellStyle name="Normal 11 2 2 5 2" xfId="44106" xr:uid="{E0C301F2-33A0-4052-AE42-1CDE65B961BD}"/>
    <cellStyle name="Normal 11 2 2 6" xfId="50523" xr:uid="{4A8D29B1-66CD-434C-8642-0C0DE9AAC2A4}"/>
    <cellStyle name="Normal 11 2 2 7" xfId="44099" xr:uid="{56BAB4DC-F87A-4BA6-8E8A-B323A4DA2990}"/>
    <cellStyle name="Normal 11 2 2 8" xfId="21758" xr:uid="{24B74F4D-C520-402E-9A9F-8D55B765E854}"/>
    <cellStyle name="Normal 11 2 3" xfId="3957" xr:uid="{E6509DF6-5C30-40B7-B372-5E7C73BA53AA}"/>
    <cellStyle name="Normal 11 2 3 2" xfId="21767" xr:uid="{66651022-2F94-4B82-B13C-15D35DE6213A}"/>
    <cellStyle name="Normal 11 2 3 2 2" xfId="44108" xr:uid="{E1F4845B-D1F0-4FBB-A15E-7862BB93FF0B}"/>
    <cellStyle name="Normal 11 2 3 3" xfId="21768" xr:uid="{AFBE2963-09ED-4F3A-949F-83E24BA8561B}"/>
    <cellStyle name="Normal 11 2 3 3 2" xfId="44109" xr:uid="{79D2685A-A062-49F2-AA27-63A509899BEC}"/>
    <cellStyle name="Normal 11 2 3 4" xfId="21769" xr:uid="{5EF75963-F140-4A81-877A-A32743B30A54}"/>
    <cellStyle name="Normal 11 2 3 4 2" xfId="44110" xr:uid="{2F0FE55D-E74D-4EEE-9F26-5E318E825573}"/>
    <cellStyle name="Normal 11 2 3 5" xfId="54044" xr:uid="{FF062E78-7742-4164-98D2-C68C5E66E0B7}"/>
    <cellStyle name="Normal 11 2 3 6" xfId="44107" xr:uid="{1D11F07E-20A4-487F-882C-0433050545AA}"/>
    <cellStyle name="Normal 11 2 3 7" xfId="21766" xr:uid="{2ED9A419-EFF1-4398-904E-5A04E77D3E4A}"/>
    <cellStyle name="Normal 11 2 4" xfId="21770" xr:uid="{E2336E8F-1AB0-4ACE-A64F-9A90FFD3F89C}"/>
    <cellStyle name="Normal 11 2 4 2" xfId="44111" xr:uid="{B1228F40-1A51-47FB-BC0D-CF58B5F70CE4}"/>
    <cellStyle name="Normal 11 2 5" xfId="21771" xr:uid="{F19E1D29-4155-4FDF-91FB-30AABDAAE9AF}"/>
    <cellStyle name="Normal 11 2 5 2" xfId="44112" xr:uid="{A070EE48-3A42-4DA6-BBCD-AD4BADA44691}"/>
    <cellStyle name="Normal 11 2 6" xfId="21772" xr:uid="{8C19BB4B-AF99-47A1-A28A-E439365EF6CC}"/>
    <cellStyle name="Normal 11 2 6 2" xfId="44113" xr:uid="{CD1B54E4-7F0D-4269-A64E-6E79F6F08A82}"/>
    <cellStyle name="Normal 11 2 7" xfId="50338" xr:uid="{C47792B7-CC75-4249-A808-7F159CB64F37}"/>
    <cellStyle name="Normal 11 2 8" xfId="44098" xr:uid="{E00FD477-59A2-4733-9ED5-3AAD4B61D5A4}"/>
    <cellStyle name="Normal 11 2 9" xfId="21757" xr:uid="{3A181EC6-4619-4F8D-8153-1CF770D42B59}"/>
    <cellStyle name="Normal 11 3" xfId="328" xr:uid="{C140FE1D-04E2-4F32-9A64-7079B58AC9B6}"/>
    <cellStyle name="Normal 11 3 2" xfId="4042" xr:uid="{B7554483-7142-414A-AF73-E0AB0E64C15F}"/>
    <cellStyle name="Normal 11 3 2 2" xfId="21775" xr:uid="{180B66A7-FD2A-4351-AE2A-EDB8812EB6FA}"/>
    <cellStyle name="Normal 11 3 2 2 2" xfId="44116" xr:uid="{61D512F0-1D1F-45E2-984D-45B59DDF62A8}"/>
    <cellStyle name="Normal 11 3 2 3" xfId="21776" xr:uid="{69EDA9D9-03D6-4CA5-A21A-1E660DC3BE81}"/>
    <cellStyle name="Normal 11 3 2 3 2" xfId="44117" xr:uid="{CEA61BBC-E092-4DF4-BAAF-1168BC4F9673}"/>
    <cellStyle name="Normal 11 3 2 4" xfId="21777" xr:uid="{459474DD-924E-40C0-BE0B-A9F0CCF2B83F}"/>
    <cellStyle name="Normal 11 3 2 4 2" xfId="44118" xr:uid="{EF02E7E5-9287-4DB6-A235-E37F4C416568}"/>
    <cellStyle name="Normal 11 3 2 5" xfId="54129" xr:uid="{0FC0C2DF-0625-4200-9C2F-89332A58D78F}"/>
    <cellStyle name="Normal 11 3 2 6" xfId="44115" xr:uid="{3CD5A3A6-B71F-4315-B0F6-03AF8379C36B}"/>
    <cellStyle name="Normal 11 3 2 7" xfId="21774" xr:uid="{CC8CBDE5-CA50-4A62-B8D5-919EC393CE56}"/>
    <cellStyle name="Normal 11 3 3" xfId="21778" xr:uid="{FFFF43C2-F455-4937-B124-90D7CDA8BCD7}"/>
    <cellStyle name="Normal 11 3 3 2" xfId="44119" xr:uid="{D234DFC2-695A-475B-939B-8808A72DF1B8}"/>
    <cellStyle name="Normal 11 3 4" xfId="21779" xr:uid="{79D27F4C-11FC-436F-85BC-312ED887BB4E}"/>
    <cellStyle name="Normal 11 3 4 2" xfId="44120" xr:uid="{76670608-A1ED-4A39-96A0-FBC121A11F83}"/>
    <cellStyle name="Normal 11 3 5" xfId="21780" xr:uid="{871F5BC7-CE53-4BC8-9A28-0B378C66BBD3}"/>
    <cellStyle name="Normal 11 3 5 2" xfId="44121" xr:uid="{B0ECFDBE-24C7-44FB-AACA-4EE42106162E}"/>
    <cellStyle name="Normal 11 3 6" xfId="50424" xr:uid="{BF2FA4E5-4BB6-4E11-B28A-3A9A9F07BB17}"/>
    <cellStyle name="Normal 11 3 7" xfId="44114" xr:uid="{B0700642-6CBD-4724-9937-E74A9494C276}"/>
    <cellStyle name="Normal 11 3 8" xfId="21773" xr:uid="{B32E1712-E9AD-4C19-A4D4-862558004FEC}"/>
    <cellStyle name="Normal 11 4" xfId="3857" xr:uid="{908FC7D2-B1F6-4446-B84D-B32D0F161AC2}"/>
    <cellStyle name="Normal 11 4 2" xfId="21782" xr:uid="{2FA7E217-EACF-4BBB-9071-CD00D073DD51}"/>
    <cellStyle name="Normal 11 4 2 2" xfId="44123" xr:uid="{198D787F-5D34-40AF-8AC0-2889A68EDD4F}"/>
    <cellStyle name="Normal 11 4 3" xfId="21783" xr:uid="{4EB69192-821A-4E14-8E46-D976FB26DD30}"/>
    <cellStyle name="Normal 11 4 3 2" xfId="44124" xr:uid="{B8A93625-517F-468A-9366-22033692B6A2}"/>
    <cellStyle name="Normal 11 4 4" xfId="21784" xr:uid="{FAE70D2A-9B55-4D73-9724-3900CD61FF68}"/>
    <cellStyle name="Normal 11 4 4 2" xfId="44125" xr:uid="{20BB9D8F-DF94-43A3-83D2-82C81F4B9644}"/>
    <cellStyle name="Normal 11 4 5" xfId="53944" xr:uid="{9B946794-8F68-4307-8AE0-3494CEBB7706}"/>
    <cellStyle name="Normal 11 4 6" xfId="44122" xr:uid="{6BBB29F7-E020-4745-863A-F5EE22567DC5}"/>
    <cellStyle name="Normal 11 4 7" xfId="21781" xr:uid="{4731CC31-651B-442C-980E-9CDAD380E54A}"/>
    <cellStyle name="Normal 11 5" xfId="21785" xr:uid="{12ABA331-141B-41B6-971B-B4ECBB3DA380}"/>
    <cellStyle name="Normal 11 5 2" xfId="44126" xr:uid="{AC9BF227-3932-4A7B-BF5B-16AC82BF8B53}"/>
    <cellStyle name="Normal 11 6" xfId="21786" xr:uid="{63DFFAE1-1627-4C24-83DE-15D500818656}"/>
    <cellStyle name="Normal 11 6 2" xfId="44127" xr:uid="{F940FB28-5FEE-4C38-A065-D1E4B4655389}"/>
    <cellStyle name="Normal 11 7" xfId="21787" xr:uid="{C18098E7-A888-4630-AEB5-4503241840F2}"/>
    <cellStyle name="Normal 11 7 2" xfId="44128" xr:uid="{19A2A0F5-366E-4713-ACA1-072B66F93139}"/>
    <cellStyle name="Normal 11 8" xfId="50235" xr:uid="{4488577A-97DC-4992-ABE7-373AA27448D3}"/>
    <cellStyle name="Normal 11 9" xfId="44097" xr:uid="{9529FE33-59AB-4141-B6C7-A6E2854D40FE}"/>
    <cellStyle name="Normal 12" xfId="140" xr:uid="{79A57F8B-37E3-4795-AB9F-ADD18B7C8310}"/>
    <cellStyle name="Normal 12 10" xfId="21788" xr:uid="{EC568E97-FBCA-4809-BB9C-019B856D6866}"/>
    <cellStyle name="Normal 12 2" xfId="245" xr:uid="{B0ADD97F-3D03-4C6C-B657-D8CA76C780F3}"/>
    <cellStyle name="Normal 12 2 2" xfId="430" xr:uid="{D4BF50BA-FA90-4D18-9E9B-9847729B70D0}"/>
    <cellStyle name="Normal 12 2 2 2" xfId="4144" xr:uid="{C656D383-62DC-471A-8AAF-172D2F33FA82}"/>
    <cellStyle name="Normal 12 2 2 2 2" xfId="21792" xr:uid="{66DBE1BA-2D00-4611-A06B-C5E2593CD1BD}"/>
    <cellStyle name="Normal 12 2 2 2 2 2" xfId="44133" xr:uid="{2D008F64-A824-4446-8398-ACB25D37CE17}"/>
    <cellStyle name="Normal 12 2 2 2 3" xfId="21793" xr:uid="{55F887F9-061F-4423-8DF3-6D0A4580821C}"/>
    <cellStyle name="Normal 12 2 2 2 3 2" xfId="44134" xr:uid="{9F436270-D338-4B6E-B6CD-F9F81CF93851}"/>
    <cellStyle name="Normal 12 2 2 2 4" xfId="21794" xr:uid="{71F9684C-0521-443C-A18C-AEF2AB78EE37}"/>
    <cellStyle name="Normal 12 2 2 2 4 2" xfId="44135" xr:uid="{C4A1844E-BFF7-402B-A6F5-9AD57C482AD8}"/>
    <cellStyle name="Normal 12 2 2 2 5" xfId="54231" xr:uid="{B1D9E3FA-DD3E-4D8F-ACB3-1AD51837A9B8}"/>
    <cellStyle name="Normal 12 2 2 2 6" xfId="44132" xr:uid="{3FFBBF49-1EAB-4A8B-94AE-F715C3962199}"/>
    <cellStyle name="Normal 12 2 2 2 7" xfId="21791" xr:uid="{DE57FD75-3FEF-4C05-9280-402EBA75115B}"/>
    <cellStyle name="Normal 12 2 2 3" xfId="21795" xr:uid="{AF0B4A39-231B-41A4-917F-056F62FEB8BA}"/>
    <cellStyle name="Normal 12 2 2 3 2" xfId="44136" xr:uid="{7D0478F1-01E3-4B35-91C0-7A8527E2282D}"/>
    <cellStyle name="Normal 12 2 2 4" xfId="21796" xr:uid="{895466A2-E3D8-40D5-9E1C-ACD5D31CE0B4}"/>
    <cellStyle name="Normal 12 2 2 4 2" xfId="44137" xr:uid="{9E8F6CEF-8C1F-41AE-9045-19F36541FABE}"/>
    <cellStyle name="Normal 12 2 2 5" xfId="21797" xr:uid="{E7F53AC9-3224-423F-A3A4-0A66E4CF222F}"/>
    <cellStyle name="Normal 12 2 2 5 2" xfId="44138" xr:uid="{6F42B69D-61B4-483F-A4A9-96FB29DA2538}"/>
    <cellStyle name="Normal 12 2 2 6" xfId="50526" xr:uid="{545AFB73-C61C-4E83-87B8-7EC47BABEE08}"/>
    <cellStyle name="Normal 12 2 2 7" xfId="44131" xr:uid="{24B961C5-5E3E-4EDC-AF19-BA06EC1049FC}"/>
    <cellStyle name="Normal 12 2 2 8" xfId="21790" xr:uid="{652ED586-9F18-4BB1-8429-0EF945D067D8}"/>
    <cellStyle name="Normal 12 2 3" xfId="3960" xr:uid="{A4DDAE7C-9BE1-4C46-AC2B-9D12CF914090}"/>
    <cellStyle name="Normal 12 2 3 2" xfId="21799" xr:uid="{0674E36B-1CB2-471F-B7CC-C5589C03E6FB}"/>
    <cellStyle name="Normal 12 2 3 2 2" xfId="44140" xr:uid="{D3888F9F-C99C-49E1-99A2-DD830D28DBDD}"/>
    <cellStyle name="Normal 12 2 3 3" xfId="21800" xr:uid="{C35620F4-BE0A-4E64-BB5C-1AA20B9B70F9}"/>
    <cellStyle name="Normal 12 2 3 3 2" xfId="44141" xr:uid="{64F44166-742B-45C9-BE0B-387BAD70B720}"/>
    <cellStyle name="Normal 12 2 3 4" xfId="21801" xr:uid="{DB8D599D-2994-407A-BA89-9022687FB6BC}"/>
    <cellStyle name="Normal 12 2 3 4 2" xfId="44142" xr:uid="{564C9C1F-FFB2-4726-8801-5467AD56817B}"/>
    <cellStyle name="Normal 12 2 3 5" xfId="54047" xr:uid="{49ED934C-E88C-454B-8B39-C30D91E5F9E7}"/>
    <cellStyle name="Normal 12 2 3 6" xfId="44139" xr:uid="{646E996A-BE06-4447-95BB-187BF505EF10}"/>
    <cellStyle name="Normal 12 2 3 7" xfId="21798" xr:uid="{FA5B38B1-FA8E-4D76-A4DC-867C666347D4}"/>
    <cellStyle name="Normal 12 2 4" xfId="21802" xr:uid="{194607E1-431C-4042-AFD9-9B4B54F302BF}"/>
    <cellStyle name="Normal 12 2 4 2" xfId="44143" xr:uid="{263F3ED2-2499-48F9-AD04-9E9F0534BD9C}"/>
    <cellStyle name="Normal 12 2 5" xfId="21803" xr:uid="{B3AB7361-E49F-411F-B4DF-CAAB719D4A9D}"/>
    <cellStyle name="Normal 12 2 5 2" xfId="44144" xr:uid="{C38B9352-A471-4D23-A1E8-F28FD5F76856}"/>
    <cellStyle name="Normal 12 2 6" xfId="21804" xr:uid="{541C839A-8EF6-4BE3-B268-3FB0FAC99EF3}"/>
    <cellStyle name="Normal 12 2 6 2" xfId="44145" xr:uid="{F660F783-3AFF-4BC6-BF85-2EFBA10073C9}"/>
    <cellStyle name="Normal 12 2 7" xfId="50341" xr:uid="{67501B07-DD81-4DCE-AC72-30FC64B1EC9E}"/>
    <cellStyle name="Normal 12 2 8" xfId="44130" xr:uid="{52572374-F1D8-4D82-8CF3-EFECE3080049}"/>
    <cellStyle name="Normal 12 2 9" xfId="21789" xr:uid="{572AB7C0-F0E0-4678-8372-18BA04651C8D}"/>
    <cellStyle name="Normal 12 3" xfId="331" xr:uid="{7727350C-0876-4946-84B0-B270002B825F}"/>
    <cellStyle name="Normal 12 3 2" xfId="4045" xr:uid="{0ECC7F1A-AF0C-40B8-854B-6BAB6CB20F50}"/>
    <cellStyle name="Normal 12 3 2 2" xfId="21807" xr:uid="{A922FB1F-6A5A-4C67-BB42-413B9C352B22}"/>
    <cellStyle name="Normal 12 3 2 2 2" xfId="44148" xr:uid="{0DBB2E13-7A36-41B8-8226-CF1B57575B91}"/>
    <cellStyle name="Normal 12 3 2 3" xfId="21808" xr:uid="{E28F31DD-D5FA-4F4D-8D64-391DC5D82FC9}"/>
    <cellStyle name="Normal 12 3 2 3 2" xfId="44149" xr:uid="{6D79B259-4523-4EA8-B671-509DAA79D7C8}"/>
    <cellStyle name="Normal 12 3 2 4" xfId="21809" xr:uid="{5A120BB6-F5C9-48CF-BEE7-D2D72C5F39AD}"/>
    <cellStyle name="Normal 12 3 2 4 2" xfId="44150" xr:uid="{00D72F96-A69B-4051-A431-95EC2296C1F9}"/>
    <cellStyle name="Normal 12 3 2 5" xfId="54132" xr:uid="{BF0FE5A4-E375-438F-AEA7-F6E0DC846419}"/>
    <cellStyle name="Normal 12 3 2 6" xfId="44147" xr:uid="{8D625BAA-30E8-4117-997E-43AA63223FD2}"/>
    <cellStyle name="Normal 12 3 2 7" xfId="21806" xr:uid="{327FD073-B9E3-447D-B7E9-3AD04B1BBCB7}"/>
    <cellStyle name="Normal 12 3 3" xfId="21810" xr:uid="{865302C0-543F-42FE-A1A2-E56AAE261C67}"/>
    <cellStyle name="Normal 12 3 3 2" xfId="44151" xr:uid="{CD80A6C6-EEF5-4E4C-B324-A294EDAD1641}"/>
    <cellStyle name="Normal 12 3 4" xfId="21811" xr:uid="{C98BD151-C8FD-4E14-B5D8-156310ECED0F}"/>
    <cellStyle name="Normal 12 3 4 2" xfId="44152" xr:uid="{95C7B169-CDC1-41A3-8178-8B5949A8E27B}"/>
    <cellStyle name="Normal 12 3 5" xfId="21812" xr:uid="{F9C57727-1AC9-4517-AE7C-B28231EF2F2A}"/>
    <cellStyle name="Normal 12 3 5 2" xfId="44153" xr:uid="{C3FBB25E-9567-4FD1-9F5C-7F915796501B}"/>
    <cellStyle name="Normal 12 3 6" xfId="50427" xr:uid="{FDF17D36-AE04-473C-AA9C-490B998BCB17}"/>
    <cellStyle name="Normal 12 3 7" xfId="44146" xr:uid="{B226076F-2AE4-4B20-AFF8-B773AF3D8063}"/>
    <cellStyle name="Normal 12 3 8" xfId="21805" xr:uid="{94DF6DFA-EF72-4C7A-AA0C-FF7615954CB4}"/>
    <cellStyle name="Normal 12 4" xfId="3860" xr:uid="{579F4C84-D5EC-4A71-B932-E6472B927B57}"/>
    <cellStyle name="Normal 12 4 2" xfId="21814" xr:uid="{8F867EFE-F9A1-49CE-8DC7-C8B688619508}"/>
    <cellStyle name="Normal 12 4 2 2" xfId="44155" xr:uid="{696E6A3B-4C60-40D4-B3A9-3CD3D125E351}"/>
    <cellStyle name="Normal 12 4 3" xfId="21815" xr:uid="{742D4A8E-990A-4CB1-970A-B8160BFB9D26}"/>
    <cellStyle name="Normal 12 4 3 2" xfId="44156" xr:uid="{A94B8F41-1CA8-40DC-8B8C-B7FB0570E00E}"/>
    <cellStyle name="Normal 12 4 4" xfId="21816" xr:uid="{F5234422-1119-415D-84B9-9B0F059EB52D}"/>
    <cellStyle name="Normal 12 4 4 2" xfId="44157" xr:uid="{1298D993-7472-4C1B-B64D-9B721DD49141}"/>
    <cellStyle name="Normal 12 4 5" xfId="53947" xr:uid="{40D59415-4400-4DD7-ADB7-CD6A385D11AA}"/>
    <cellStyle name="Normal 12 4 6" xfId="44154" xr:uid="{63A82197-0D69-441A-8351-E43FA36C01C1}"/>
    <cellStyle name="Normal 12 4 7" xfId="21813" xr:uid="{32109082-B446-434B-9293-037CB26C553B}"/>
    <cellStyle name="Normal 12 5" xfId="21817" xr:uid="{0DE859E5-A297-4F0C-9F4F-B5D125F36D58}"/>
    <cellStyle name="Normal 12 5 2" xfId="44158" xr:uid="{C9F506C9-0908-4978-8AD2-C4FF13E8CF78}"/>
    <cellStyle name="Normal 12 6" xfId="21818" xr:uid="{AEEAEA01-CD22-45F8-9191-8C0E972D99A3}"/>
    <cellStyle name="Normal 12 6 2" xfId="44159" xr:uid="{ECF3D9D3-10C6-4B56-B793-A32BB6101461}"/>
    <cellStyle name="Normal 12 7" xfId="21819" xr:uid="{B20B1020-4229-4DBE-B6FD-769F477AF84F}"/>
    <cellStyle name="Normal 12 7 2" xfId="44160" xr:uid="{09ED0C88-2DD5-4887-9523-B36B9C78A7E6}"/>
    <cellStyle name="Normal 12 8" xfId="50238" xr:uid="{767C6C7C-DA8F-4D54-9E59-212CAB0E32B9}"/>
    <cellStyle name="Normal 12 9" xfId="44129" xr:uid="{27F8D713-1F74-484F-9F29-074EE11AE60E}"/>
    <cellStyle name="Normal 13" xfId="143" xr:uid="{184856C8-5905-431B-978F-A0C5576F5782}"/>
    <cellStyle name="Normal 13 2" xfId="21821" xr:uid="{BB863C92-2B78-494D-A539-C49379C36322}"/>
    <cellStyle name="Normal 13 3" xfId="21822" xr:uid="{8B2C6BD4-DC0A-40C8-8B7E-9202B4CFB4E5}"/>
    <cellStyle name="Normal 13 3 2" xfId="44161" xr:uid="{41D1E395-8113-44D9-B010-D37CB32E4123}"/>
    <cellStyle name="Normal 13 4" xfId="50241" xr:uid="{CC4CE64D-0B31-4283-A5E8-A8E81C195578}"/>
    <cellStyle name="Normal 13 5" xfId="21820" xr:uid="{33700346-07D3-4CA4-ABD2-74DDBCEFBBD9}"/>
    <cellStyle name="Normal 14" xfId="149" xr:uid="{FEAB0EE2-8D7A-4F8D-85C9-B956A52010F6}"/>
    <cellStyle name="Normal 14 10" xfId="21823" xr:uid="{2D7F6E28-756F-49CD-A845-ADAA8F3FB9F9}"/>
    <cellStyle name="Normal 14 2" xfId="250" xr:uid="{DCFA6774-3401-4C73-B2CC-593735813AA1}"/>
    <cellStyle name="Normal 14 2 2" xfId="435" xr:uid="{DB4E7FB4-4936-43BB-8E0B-224D3172B365}"/>
    <cellStyle name="Normal 14 2 2 2" xfId="4149" xr:uid="{155A8F48-87C8-4DF5-8AD7-AE756CDADDFB}"/>
    <cellStyle name="Normal 14 2 2 2 2" xfId="21827" xr:uid="{5027EB66-04FE-4F1A-96CC-49FBDDDB5957}"/>
    <cellStyle name="Normal 14 2 2 2 2 2" xfId="44166" xr:uid="{F467B34C-865D-4BC6-BDE8-0942C595D3AC}"/>
    <cellStyle name="Normal 14 2 2 2 3" xfId="21828" xr:uid="{17246E49-0F8B-492E-97AC-8EC7CD47910F}"/>
    <cellStyle name="Normal 14 2 2 2 3 2" xfId="44167" xr:uid="{2B2A24CB-F345-4230-876B-0198D92CF8B2}"/>
    <cellStyle name="Normal 14 2 2 2 4" xfId="21829" xr:uid="{EC49F9F8-E43A-4478-B2FE-9014A9475E97}"/>
    <cellStyle name="Normal 14 2 2 2 4 2" xfId="44168" xr:uid="{5635B35A-32DB-47FD-AEC2-7BF4B176B25A}"/>
    <cellStyle name="Normal 14 2 2 2 5" xfId="54236" xr:uid="{C3620F70-E880-415A-9A5A-3CC98B2C91D2}"/>
    <cellStyle name="Normal 14 2 2 2 6" xfId="44165" xr:uid="{6AE0EAB1-EC6D-47C0-B83E-67C6C51F865B}"/>
    <cellStyle name="Normal 14 2 2 2 7" xfId="21826" xr:uid="{E5D05B0E-D617-4ADD-85E6-22EA6CA14358}"/>
    <cellStyle name="Normal 14 2 2 3" xfId="21830" xr:uid="{118D74DF-FB2D-43B0-8B09-A101EBF4FD4F}"/>
    <cellStyle name="Normal 14 2 2 3 2" xfId="44169" xr:uid="{45AC7E04-CB55-4EF0-B164-ABD2AFBF0C22}"/>
    <cellStyle name="Normal 14 2 2 4" xfId="21831" xr:uid="{B547416F-BA82-4D99-BF7E-1B960DF0BA7D}"/>
    <cellStyle name="Normal 14 2 2 4 2" xfId="44170" xr:uid="{71B510FA-99B0-4057-913E-944904B488CD}"/>
    <cellStyle name="Normal 14 2 2 5" xfId="21832" xr:uid="{7C57555C-B188-4303-A6D1-E4E2E5B1C0E6}"/>
    <cellStyle name="Normal 14 2 2 5 2" xfId="44171" xr:uid="{4C9227FE-0E36-4CF8-98EB-0D32C72C933D}"/>
    <cellStyle name="Normal 14 2 2 6" xfId="50531" xr:uid="{7CFF020F-FE42-46FB-9878-55EB109ED65D}"/>
    <cellStyle name="Normal 14 2 2 7" xfId="44164" xr:uid="{8C344FD6-9067-4525-808A-1E5C158B9A3D}"/>
    <cellStyle name="Normal 14 2 2 8" xfId="21825" xr:uid="{0AF15251-1857-453F-B422-2CC45C26F992}"/>
    <cellStyle name="Normal 14 2 3" xfId="3965" xr:uid="{67F249E1-85AF-4087-B717-0EEDD7BFCD8E}"/>
    <cellStyle name="Normal 14 2 3 2" xfId="21834" xr:uid="{3E0DCEFA-2AE7-4710-B895-316D48F74829}"/>
    <cellStyle name="Normal 14 2 3 2 2" xfId="44173" xr:uid="{DBEAD461-D6CD-4432-BE34-36D28CA15531}"/>
    <cellStyle name="Normal 14 2 3 3" xfId="21835" xr:uid="{10B40F37-A9F8-4B41-951B-5F54705F15C7}"/>
    <cellStyle name="Normal 14 2 3 3 2" xfId="44174" xr:uid="{842FD5CC-7148-456B-9331-65B40A56C202}"/>
    <cellStyle name="Normal 14 2 3 4" xfId="21836" xr:uid="{D2230D42-7CE7-454F-BA84-8BB0F57EBD02}"/>
    <cellStyle name="Normal 14 2 3 4 2" xfId="44175" xr:uid="{A006649F-45D3-425F-9B44-C3F2E793E57A}"/>
    <cellStyle name="Normal 14 2 3 5" xfId="54052" xr:uid="{06FEB5AB-4E69-4825-A30C-4CF432AF8214}"/>
    <cellStyle name="Normal 14 2 3 6" xfId="44172" xr:uid="{B5E2BDBD-AEF9-4901-A857-1C9A176EA636}"/>
    <cellStyle name="Normal 14 2 3 7" xfId="21833" xr:uid="{6BC0FA07-1EBE-4D8E-A0E6-DE729E769A3B}"/>
    <cellStyle name="Normal 14 2 4" xfId="21837" xr:uid="{2AB084B2-AE81-459F-BA31-C875A81C4290}"/>
    <cellStyle name="Normal 14 2 4 2" xfId="44176" xr:uid="{0CF8104C-05F2-41CE-9AEA-EFB289E1CF4F}"/>
    <cellStyle name="Normal 14 2 5" xfId="21838" xr:uid="{FDDAF4BC-596D-4E86-A4B4-8FC6437D9183}"/>
    <cellStyle name="Normal 14 2 5 2" xfId="44177" xr:uid="{3CEE0F81-557B-4F52-8D89-4D8623A1D119}"/>
    <cellStyle name="Normal 14 2 6" xfId="21839" xr:uid="{5EB9B755-A590-4FDA-9521-BFBE0AA2C850}"/>
    <cellStyle name="Normal 14 2 6 2" xfId="44178" xr:uid="{60D196A4-BF61-4EC6-BF0E-82FE463EDDA3}"/>
    <cellStyle name="Normal 14 2 7" xfId="50346" xr:uid="{E2DC3E65-CFE7-46C6-A43D-75E4A36F4C92}"/>
    <cellStyle name="Normal 14 2 8" xfId="44163" xr:uid="{9AE74F77-1AFC-49E1-B234-524E972B726E}"/>
    <cellStyle name="Normal 14 2 9" xfId="21824" xr:uid="{D3B1B52B-5E3E-420C-9159-49C1ACCD9E34}"/>
    <cellStyle name="Normal 14 3" xfId="337" xr:uid="{0D26D613-C06B-4ECB-807E-50E42D1E4ECF}"/>
    <cellStyle name="Normal 14 3 2" xfId="4051" xr:uid="{7B522A8F-F8CD-4E3A-B7F0-6A7AAD717352}"/>
    <cellStyle name="Normal 14 3 2 2" xfId="21842" xr:uid="{43C3785C-505A-4A62-B005-BC34CD929267}"/>
    <cellStyle name="Normal 14 3 2 2 2" xfId="44181" xr:uid="{C7EC45F2-F78B-475C-82DF-33E2C301F448}"/>
    <cellStyle name="Normal 14 3 2 3" xfId="21843" xr:uid="{095A4B99-8BB1-4C08-9B95-ABD417FAFD6A}"/>
    <cellStyle name="Normal 14 3 2 3 2" xfId="44182" xr:uid="{03D85B58-A379-4250-8891-DE54F7EBEE60}"/>
    <cellStyle name="Normal 14 3 2 4" xfId="21844" xr:uid="{C1FE1CD4-5EEC-464C-9D7B-FC25975F0AC1}"/>
    <cellStyle name="Normal 14 3 2 4 2" xfId="44183" xr:uid="{9EDA5D7C-C750-435E-A198-3A49DB4F82DC}"/>
    <cellStyle name="Normal 14 3 2 5" xfId="54138" xr:uid="{742C0DD3-5EE4-4F8A-919A-A19C508123B9}"/>
    <cellStyle name="Normal 14 3 2 6" xfId="44180" xr:uid="{1F5ADD37-9331-48FC-8DA1-98B8C5A506BC}"/>
    <cellStyle name="Normal 14 3 2 7" xfId="21841" xr:uid="{CBEE4C3F-D716-4537-AEB3-7F77177EE048}"/>
    <cellStyle name="Normal 14 3 3" xfId="21845" xr:uid="{04F0471B-05E0-429E-91FF-EB6694086F75}"/>
    <cellStyle name="Normal 14 3 3 2" xfId="44184" xr:uid="{B7D1B246-3247-40A1-BA14-731CEFF3EF24}"/>
    <cellStyle name="Normal 14 3 4" xfId="21846" xr:uid="{AE4EA484-D3DD-4754-81B8-7C9B76992DD2}"/>
    <cellStyle name="Normal 14 3 4 2" xfId="44185" xr:uid="{D2E119DB-D2B5-4B98-B587-F0A0A7596DA1}"/>
    <cellStyle name="Normal 14 3 5" xfId="21847" xr:uid="{1E4A2426-7011-4AF7-8837-15E948755A6D}"/>
    <cellStyle name="Normal 14 3 5 2" xfId="44186" xr:uid="{850DA212-6094-4556-87E9-8DDBC7E77DF2}"/>
    <cellStyle name="Normal 14 3 6" xfId="50433" xr:uid="{AA502F49-77BA-4A65-9E8C-536AB1888E02}"/>
    <cellStyle name="Normal 14 3 7" xfId="44179" xr:uid="{80A94E1B-7522-484A-8906-160FFDDEDDED}"/>
    <cellStyle name="Normal 14 3 8" xfId="21840" xr:uid="{EB8CF20A-6191-486E-89E8-A0C01D697A7C}"/>
    <cellStyle name="Normal 14 4" xfId="3865" xr:uid="{CB39ACEA-A527-4210-B6C9-68D4CC872039}"/>
    <cellStyle name="Normal 14 4 2" xfId="21849" xr:uid="{4F79EEEC-C513-4495-B5F2-CDC3B5DED9A5}"/>
    <cellStyle name="Normal 14 4 2 2" xfId="44188" xr:uid="{5B1A86A1-DBD6-455D-BF77-00F4FB099317}"/>
    <cellStyle name="Normal 14 4 3" xfId="21850" xr:uid="{96717401-C042-4A40-B5E3-C5F827ACC71E}"/>
    <cellStyle name="Normal 14 4 3 2" xfId="44189" xr:uid="{F6D64456-2A1B-4A60-ABCF-201DDABFB68A}"/>
    <cellStyle name="Normal 14 4 4" xfId="21851" xr:uid="{3D720151-75BB-40F3-982B-3A2E0EDB1EAB}"/>
    <cellStyle name="Normal 14 4 4 2" xfId="44190" xr:uid="{74558DCB-4FE8-4A13-BA5B-27AD08459952}"/>
    <cellStyle name="Normal 14 4 5" xfId="53952" xr:uid="{AF1B0E4A-0EA5-4EFB-9BDC-D6EAAA23D1F0}"/>
    <cellStyle name="Normal 14 4 6" xfId="44187" xr:uid="{D82070E6-75CE-43A0-B6ED-6AFE5C0801DF}"/>
    <cellStyle name="Normal 14 4 7" xfId="21848" xr:uid="{CA6960BF-5C9A-46AD-815D-31C66D43771F}"/>
    <cellStyle name="Normal 14 5" xfId="21852" xr:uid="{07259A3B-47AE-44A5-BCB1-374556F29FEC}"/>
    <cellStyle name="Normal 14 5 2" xfId="44191" xr:uid="{CCCA2CC0-FE08-4893-8AE8-E6AB1012EEC9}"/>
    <cellStyle name="Normal 14 6" xfId="21853" xr:uid="{BBDEAAC9-F4F2-4F75-AB97-00C2DDC1EA40}"/>
    <cellStyle name="Normal 14 6 2" xfId="44192" xr:uid="{D8076833-AD86-4314-83A8-2DC93881BCE0}"/>
    <cellStyle name="Normal 14 7" xfId="21854" xr:uid="{51D3F544-38C0-4808-A2FD-EBEAA1E7494A}"/>
    <cellStyle name="Normal 14 7 2" xfId="44193" xr:uid="{76C9AB33-36AC-4671-9A94-9F6EE5211D5D}"/>
    <cellStyle name="Normal 14 8" xfId="50246" xr:uid="{BE50C69E-EC84-4613-AFF7-ED779FF5DFE6}"/>
    <cellStyle name="Normal 14 9" xfId="44162" xr:uid="{F769A3FE-808C-4CCE-9955-3926D98FB019}"/>
    <cellStyle name="Normal 15" xfId="152" xr:uid="{AA0573F8-4148-4AEB-9D51-4F0253997390}"/>
    <cellStyle name="Normal 15 10" xfId="21855" xr:uid="{FCBE3DD3-A53B-47C9-9158-3A64BAC22FD2}"/>
    <cellStyle name="Normal 15 2" xfId="253" xr:uid="{998E1DA7-990F-4096-B74F-9246BD975AF0}"/>
    <cellStyle name="Normal 15 2 2" xfId="438" xr:uid="{9BD5A728-6B2D-4D31-A5E9-82D840EF2C49}"/>
    <cellStyle name="Normal 15 2 2 2" xfId="4152" xr:uid="{2719FACA-103D-4842-977C-4C97D5F59A27}"/>
    <cellStyle name="Normal 15 2 2 2 2" xfId="21859" xr:uid="{7251B99E-4E49-4CF8-A877-CA00ED897BDD}"/>
    <cellStyle name="Normal 15 2 2 2 2 2" xfId="44198" xr:uid="{0DF4DEFA-B6A7-48D2-9190-4A76162B2D31}"/>
    <cellStyle name="Normal 15 2 2 2 3" xfId="21860" xr:uid="{E17BFDE2-A3A6-4E00-AE79-7C4D716D4867}"/>
    <cellStyle name="Normal 15 2 2 2 3 2" xfId="44199" xr:uid="{521229B1-B1C9-467F-9AD6-E347C77190D1}"/>
    <cellStyle name="Normal 15 2 2 2 4" xfId="21861" xr:uid="{DC8F819E-FFB0-4402-A29A-2296C7A3A754}"/>
    <cellStyle name="Normal 15 2 2 2 4 2" xfId="44200" xr:uid="{EE67A9D1-2AB4-4508-BC08-55AF946411DC}"/>
    <cellStyle name="Normal 15 2 2 2 5" xfId="54239" xr:uid="{37C8227C-FC9F-4920-B79C-F3F7DF3EF5F6}"/>
    <cellStyle name="Normal 15 2 2 2 6" xfId="44197" xr:uid="{39F72D85-E81D-4A39-A03B-BF89B0832546}"/>
    <cellStyle name="Normal 15 2 2 2 7" xfId="21858" xr:uid="{2118971B-5DD5-43B2-B4E3-6772005F703E}"/>
    <cellStyle name="Normal 15 2 2 3" xfId="21862" xr:uid="{9941AAE9-8E9C-47D0-9877-37E3DD74F364}"/>
    <cellStyle name="Normal 15 2 2 3 2" xfId="44201" xr:uid="{0564F607-F789-499A-AADB-EA3D12DC841D}"/>
    <cellStyle name="Normal 15 2 2 4" xfId="21863" xr:uid="{C05DCA74-1DF4-49C3-B48D-5846A5E7E146}"/>
    <cellStyle name="Normal 15 2 2 4 2" xfId="44202" xr:uid="{034EFE96-3270-4116-BC5C-36A9E3C06CDE}"/>
    <cellStyle name="Normal 15 2 2 5" xfId="21864" xr:uid="{CFE57E54-B82A-4ADC-BD2D-11F650807B98}"/>
    <cellStyle name="Normal 15 2 2 5 2" xfId="44203" xr:uid="{62CC7435-41D2-4D1B-B5A7-B32A9F412D71}"/>
    <cellStyle name="Normal 15 2 2 6" xfId="50534" xr:uid="{A010A4D0-7535-4C10-B4AC-77DAE0E09DA8}"/>
    <cellStyle name="Normal 15 2 2 7" xfId="44196" xr:uid="{0B3DC466-6C67-4991-AB4D-A6215AB555A3}"/>
    <cellStyle name="Normal 15 2 2 8" xfId="21857" xr:uid="{7C5F4317-804D-407D-907F-91EC6E45B152}"/>
    <cellStyle name="Normal 15 2 3" xfId="3968" xr:uid="{A39AA695-E3F4-42EF-8CC5-F868D416C58B}"/>
    <cellStyle name="Normal 15 2 3 2" xfId="21866" xr:uid="{43E08B0D-2938-4794-B8B8-5ED6D0924DB7}"/>
    <cellStyle name="Normal 15 2 3 2 2" xfId="44205" xr:uid="{348BDDC4-A382-4B64-9677-CAC379CF53B0}"/>
    <cellStyle name="Normal 15 2 3 3" xfId="21867" xr:uid="{DF940201-1281-4F45-B563-BD7283893B57}"/>
    <cellStyle name="Normal 15 2 3 3 2" xfId="44206" xr:uid="{D8327931-11A8-4197-989F-E451C7A73A87}"/>
    <cellStyle name="Normal 15 2 3 4" xfId="21868" xr:uid="{80AD317F-CEF7-4BD7-B205-D84604944CDD}"/>
    <cellStyle name="Normal 15 2 3 4 2" xfId="44207" xr:uid="{09B6E59D-D909-4280-A1F7-EBD127F581DA}"/>
    <cellStyle name="Normal 15 2 3 5" xfId="54055" xr:uid="{51A585F8-D9F5-48F9-9E7D-54EE0C739402}"/>
    <cellStyle name="Normal 15 2 3 6" xfId="44204" xr:uid="{FBB338B3-B6BD-461A-95AB-FFA513B4B5E2}"/>
    <cellStyle name="Normal 15 2 3 7" xfId="21865" xr:uid="{DFE64C1A-D4AD-41CE-B4B4-3E8FA0242262}"/>
    <cellStyle name="Normal 15 2 4" xfId="21869" xr:uid="{0CA7AD23-7DB9-4BA0-BCD2-2387A2D09ED6}"/>
    <cellStyle name="Normal 15 2 4 2" xfId="44208" xr:uid="{41C19F3C-1B9A-4993-A203-4C8680A04BA1}"/>
    <cellStyle name="Normal 15 2 5" xfId="21870" xr:uid="{585382C5-E1E7-4C25-BE57-EE1490C516D8}"/>
    <cellStyle name="Normal 15 2 5 2" xfId="44209" xr:uid="{C3AEA539-F17A-41F3-8F7E-C367AFE5C748}"/>
    <cellStyle name="Normal 15 2 6" xfId="21871" xr:uid="{403478B5-9D71-4949-B6D6-F6557303F9FB}"/>
    <cellStyle name="Normal 15 2 6 2" xfId="44210" xr:uid="{FF13B873-0410-411D-9D2C-9C4AFEED6A77}"/>
    <cellStyle name="Normal 15 2 7" xfId="50349" xr:uid="{4EAF29A3-BC41-4EF0-B2E0-1F5EE5D6D700}"/>
    <cellStyle name="Normal 15 2 8" xfId="44195" xr:uid="{D759F441-1AAD-4979-A8EF-528CB3B52BEE}"/>
    <cellStyle name="Normal 15 2 9" xfId="21856" xr:uid="{D36E7DB3-82D4-4084-8675-8E3B01E52C11}"/>
    <cellStyle name="Normal 15 3" xfId="340" xr:uid="{A4531581-7548-49F7-8FD1-058F1F95A303}"/>
    <cellStyle name="Normal 15 3 2" xfId="4054" xr:uid="{8B971B0C-9F8E-46EA-870D-1CD3396A2ECF}"/>
    <cellStyle name="Normal 15 3 2 2" xfId="21874" xr:uid="{2F5EF624-4BB1-4315-812D-59D7DDF61A5B}"/>
    <cellStyle name="Normal 15 3 2 2 2" xfId="44213" xr:uid="{AB38C7FC-A5E9-49A9-9616-D62810C2717E}"/>
    <cellStyle name="Normal 15 3 2 3" xfId="21875" xr:uid="{7BC3C2CB-E8E2-4E93-9C39-FF2AE14ECA5F}"/>
    <cellStyle name="Normal 15 3 2 3 2" xfId="44214" xr:uid="{34A08D6B-8183-446A-9236-AE3A92A864AE}"/>
    <cellStyle name="Normal 15 3 2 4" xfId="21876" xr:uid="{EC340F80-B630-40BE-AFD8-98423CD89E04}"/>
    <cellStyle name="Normal 15 3 2 4 2" xfId="44215" xr:uid="{493F2B28-0DF0-4ADD-9475-CE8B78820DFD}"/>
    <cellStyle name="Normal 15 3 2 5" xfId="54141" xr:uid="{66657D20-28F4-480D-B68F-CC9DD538A01E}"/>
    <cellStyle name="Normal 15 3 2 6" xfId="44212" xr:uid="{807D7451-7322-444A-83B7-7F876553680E}"/>
    <cellStyle name="Normal 15 3 2 7" xfId="21873" xr:uid="{D8181F9E-6522-4E77-97D7-A84F6377FF40}"/>
    <cellStyle name="Normal 15 3 3" xfId="21877" xr:uid="{545EA453-E871-4721-BA56-40ABD105512F}"/>
    <cellStyle name="Normal 15 3 3 2" xfId="44216" xr:uid="{D781F2F5-6221-4A23-9865-6556640A74F7}"/>
    <cellStyle name="Normal 15 3 4" xfId="21878" xr:uid="{AA8C1137-184B-490F-B39E-ADC1330C097C}"/>
    <cellStyle name="Normal 15 3 4 2" xfId="44217" xr:uid="{221A3A94-A4E2-45F9-ABDD-4262007D1F66}"/>
    <cellStyle name="Normal 15 3 5" xfId="21879" xr:uid="{726B87A8-6F62-4875-85D0-F82A1AD40966}"/>
    <cellStyle name="Normal 15 3 5 2" xfId="44218" xr:uid="{84C818C1-5CBE-4FDF-9859-D2BC3EB2FE2E}"/>
    <cellStyle name="Normal 15 3 6" xfId="50436" xr:uid="{AE6E840F-34F4-460D-95B2-7FEB697531A3}"/>
    <cellStyle name="Normal 15 3 7" xfId="44211" xr:uid="{73028C39-4021-4BF2-AD37-90EACEE6F242}"/>
    <cellStyle name="Normal 15 3 8" xfId="21872" xr:uid="{4E2391A4-337D-4108-8506-A38AA060CB2E}"/>
    <cellStyle name="Normal 15 4" xfId="3868" xr:uid="{15B0695E-5B6B-43A5-8920-467D80C14233}"/>
    <cellStyle name="Normal 15 4 2" xfId="21881" xr:uid="{3AD809ED-1B07-4298-8AE0-1B5E7827EFDF}"/>
    <cellStyle name="Normal 15 4 2 2" xfId="44220" xr:uid="{B324A15A-B557-4F01-881E-35B9B8BAD05A}"/>
    <cellStyle name="Normal 15 4 3" xfId="21882" xr:uid="{E6411BAE-4F9C-4AA3-AF38-15D42B37164A}"/>
    <cellStyle name="Normal 15 4 3 2" xfId="44221" xr:uid="{FA02A35B-B20E-434A-AB1E-47D8BF503441}"/>
    <cellStyle name="Normal 15 4 4" xfId="21883" xr:uid="{7AEB1DB8-2678-4ACD-9E6A-BBE909F325E0}"/>
    <cellStyle name="Normal 15 4 4 2" xfId="44222" xr:uid="{5B413E7E-6062-41F8-A4C6-183B6BEC6118}"/>
    <cellStyle name="Normal 15 4 5" xfId="53955" xr:uid="{DB4DB10A-089B-44EB-A378-F66D8997100C}"/>
    <cellStyle name="Normal 15 4 6" xfId="44219" xr:uid="{68C2AB8B-AFD7-4DEA-8AB7-87837231B3D7}"/>
    <cellStyle name="Normal 15 4 7" xfId="21880" xr:uid="{9F04268F-12DA-42FC-BA6A-20E9EA874F25}"/>
    <cellStyle name="Normal 15 5" xfId="21884" xr:uid="{2C4FCA6F-0114-4BA1-9AAF-FFBCBF244FFB}"/>
    <cellStyle name="Normal 15 5 2" xfId="44223" xr:uid="{15B924FC-7CFB-4893-A794-E54ACAD7B0FA}"/>
    <cellStyle name="Normal 15 6" xfId="21885" xr:uid="{9A1E8AFE-AFCB-49E5-ACAB-197431F28870}"/>
    <cellStyle name="Normal 15 6 2" xfId="44224" xr:uid="{D3030ED9-C479-4A21-AF61-5A3FF1748AFC}"/>
    <cellStyle name="Normal 15 7" xfId="21886" xr:uid="{86FFFC58-8C9B-43D7-A405-04A5DBC89528}"/>
    <cellStyle name="Normal 15 7 2" xfId="44225" xr:uid="{13D03CF0-E131-41CC-8CC0-4C5E3E3A0E44}"/>
    <cellStyle name="Normal 15 8" xfId="50249" xr:uid="{84676CB0-9174-4800-8786-3CA6AC417C78}"/>
    <cellStyle name="Normal 15 9" xfId="44194" xr:uid="{1391BB6D-57DF-466F-B764-B88314CB9F35}"/>
    <cellStyle name="Normal 16" xfId="155" xr:uid="{772AEE75-AF45-4887-808A-EDF5ED24FA64}"/>
    <cellStyle name="Normal 16 10" xfId="21887" xr:uid="{B2081078-7174-4BA5-995A-72C2F7F6ACEA}"/>
    <cellStyle name="Normal 16 2" xfId="256" xr:uid="{59237670-8AE2-4417-81C8-881DE26A7CAB}"/>
    <cellStyle name="Normal 16 2 2" xfId="441" xr:uid="{4BE4C7B4-1084-436A-A3EE-14F44FA5C4CA}"/>
    <cellStyle name="Normal 16 2 2 2" xfId="4155" xr:uid="{A069F966-8CA7-4B50-A9F4-8E907F917014}"/>
    <cellStyle name="Normal 16 2 2 2 2" xfId="21891" xr:uid="{4A5CA040-4E84-4444-B4F1-75E4F73F61D3}"/>
    <cellStyle name="Normal 16 2 2 2 2 2" xfId="44230" xr:uid="{308793F3-0045-4025-8E98-3A41EC7A26DD}"/>
    <cellStyle name="Normal 16 2 2 2 3" xfId="21892" xr:uid="{A3D68394-6648-48C8-9091-1639DC6B9A97}"/>
    <cellStyle name="Normal 16 2 2 2 3 2" xfId="44231" xr:uid="{88C55B1D-6E39-4E53-8E4F-210470DB2D87}"/>
    <cellStyle name="Normal 16 2 2 2 4" xfId="21893" xr:uid="{FE7C6B75-AF1F-425C-A121-A5405DAEC3E1}"/>
    <cellStyle name="Normal 16 2 2 2 4 2" xfId="44232" xr:uid="{EF8CA8C4-2649-40D9-8F2C-5F2E73FA0653}"/>
    <cellStyle name="Normal 16 2 2 2 5" xfId="54242" xr:uid="{44B9D783-102B-46A4-A24A-C57B39BC5078}"/>
    <cellStyle name="Normal 16 2 2 2 6" xfId="44229" xr:uid="{147355D4-1079-404E-B1C7-FA745C047199}"/>
    <cellStyle name="Normal 16 2 2 2 7" xfId="21890" xr:uid="{94687F9C-C35E-4479-90B2-5653A1503E38}"/>
    <cellStyle name="Normal 16 2 2 3" xfId="21894" xr:uid="{185E93DD-8908-4DBF-ABDF-109DE1801208}"/>
    <cellStyle name="Normal 16 2 2 3 2" xfId="44233" xr:uid="{58E7DDC8-8766-48A3-B25E-FF5FE569CE92}"/>
    <cellStyle name="Normal 16 2 2 4" xfId="21895" xr:uid="{5237E4D2-A279-4922-9542-BE20D9AE8CFF}"/>
    <cellStyle name="Normal 16 2 2 4 2" xfId="44234" xr:uid="{3F4B9A51-84D1-4EB9-AEC5-2E9679A65A6E}"/>
    <cellStyle name="Normal 16 2 2 5" xfId="21896" xr:uid="{28FAC7A3-4592-429D-8D70-D228652819DF}"/>
    <cellStyle name="Normal 16 2 2 5 2" xfId="44235" xr:uid="{1A1265AE-A78C-4D37-8B01-1C6CEF55CEA5}"/>
    <cellStyle name="Normal 16 2 2 6" xfId="50537" xr:uid="{5E595257-5085-4A36-8F1E-D4B975A97818}"/>
    <cellStyle name="Normal 16 2 2 7" xfId="44228" xr:uid="{3165755D-0590-4FC3-8E80-D2C3E79DA699}"/>
    <cellStyle name="Normal 16 2 2 8" xfId="21889" xr:uid="{235AE65C-9328-40F6-B168-B7EC67A40A53}"/>
    <cellStyle name="Normal 16 2 3" xfId="3971" xr:uid="{87263FFA-10C3-4A9E-A93B-66C619E60D4B}"/>
    <cellStyle name="Normal 16 2 3 2" xfId="21898" xr:uid="{C9E1527F-98EB-467B-BEF5-65B4795BB0C8}"/>
    <cellStyle name="Normal 16 2 3 2 2" xfId="44237" xr:uid="{3465D784-F03F-4A82-88D2-C8B194F26132}"/>
    <cellStyle name="Normal 16 2 3 3" xfId="21899" xr:uid="{2CF8D6EC-2006-40C4-97D0-ABEE6ED81FB3}"/>
    <cellStyle name="Normal 16 2 3 3 2" xfId="44238" xr:uid="{CFDECD41-89B0-4273-81DA-E3B2D29A5935}"/>
    <cellStyle name="Normal 16 2 3 4" xfId="21900" xr:uid="{A9FBF340-FED4-4118-AF34-555949911D63}"/>
    <cellStyle name="Normal 16 2 3 4 2" xfId="44239" xr:uid="{0BBAA19B-0663-4CFE-82AD-CE473A4C9E26}"/>
    <cellStyle name="Normal 16 2 3 5" xfId="54058" xr:uid="{121DF2CA-3538-401E-A9A1-AD232406EC11}"/>
    <cellStyle name="Normal 16 2 3 6" xfId="44236" xr:uid="{464FAB0A-FC07-48DD-B4EE-7D9CA5CF2FE0}"/>
    <cellStyle name="Normal 16 2 3 7" xfId="21897" xr:uid="{33729B4A-5FD7-4ED7-84B7-E8EE33C0BE17}"/>
    <cellStyle name="Normal 16 2 4" xfId="21901" xr:uid="{B9F2F60E-535D-48E8-A25C-D7C28E2016E8}"/>
    <cellStyle name="Normal 16 2 4 2" xfId="44240" xr:uid="{1D57E86B-822F-426D-8DC9-78962A1AFCD5}"/>
    <cellStyle name="Normal 16 2 5" xfId="21902" xr:uid="{2105D439-AA66-4C69-A504-DD713F3EFD4A}"/>
    <cellStyle name="Normal 16 2 5 2" xfId="44241" xr:uid="{6CAF645A-C64D-4038-83EA-B32790AED9D8}"/>
    <cellStyle name="Normal 16 2 6" xfId="21903" xr:uid="{599C10FE-7764-4AB3-9BB7-E45B990DD4ED}"/>
    <cellStyle name="Normal 16 2 6 2" xfId="44242" xr:uid="{E1E74F9B-838E-4754-B021-33DA375E33E8}"/>
    <cellStyle name="Normal 16 2 7" xfId="50352" xr:uid="{3BBEB6F1-A5B7-4036-8A20-7909DF1FE808}"/>
    <cellStyle name="Normal 16 2 8" xfId="44227" xr:uid="{3FDD0459-0A30-40A1-9B93-AA5E0C3D58E4}"/>
    <cellStyle name="Normal 16 2 9" xfId="21888" xr:uid="{28F0392C-12C0-4A11-A69B-938DFF5267C9}"/>
    <cellStyle name="Normal 16 3" xfId="343" xr:uid="{D724A6B2-CBCF-4800-9B2C-31C3D8B12C2C}"/>
    <cellStyle name="Normal 16 3 2" xfId="4057" xr:uid="{888B139A-793E-44DB-8B04-D79D07A8A37B}"/>
    <cellStyle name="Normal 16 3 2 2" xfId="21906" xr:uid="{A2ABADED-F18E-4AF5-AF36-1328AAEED9C4}"/>
    <cellStyle name="Normal 16 3 2 2 2" xfId="44245" xr:uid="{8DB757C3-81DE-47A9-BB60-93A7E8F072CB}"/>
    <cellStyle name="Normal 16 3 2 3" xfId="21907" xr:uid="{CB524F16-5F4D-44C9-A8A8-8A40AB8827F8}"/>
    <cellStyle name="Normal 16 3 2 3 2" xfId="44246" xr:uid="{EBDFEA00-51AA-4B4D-B215-5E7740E3EA40}"/>
    <cellStyle name="Normal 16 3 2 4" xfId="21908" xr:uid="{EC2EA958-0DC0-4887-8BCF-A23269FFECE3}"/>
    <cellStyle name="Normal 16 3 2 4 2" xfId="44247" xr:uid="{D07DE443-3DCD-4D47-BDDB-E1C08DDA6ADF}"/>
    <cellStyle name="Normal 16 3 2 5" xfId="54144" xr:uid="{10158BE4-AB62-4850-A707-D3822858C6F6}"/>
    <cellStyle name="Normal 16 3 2 6" xfId="44244" xr:uid="{769B145C-C36F-4DC3-A39B-5FCF3DFEB9DE}"/>
    <cellStyle name="Normal 16 3 2 7" xfId="21905" xr:uid="{F8565E9D-356C-45C2-AA34-95DBD1347ABF}"/>
    <cellStyle name="Normal 16 3 3" xfId="21909" xr:uid="{420F2244-09F0-44E4-96E3-A8DAD7FE2E94}"/>
    <cellStyle name="Normal 16 3 3 2" xfId="44248" xr:uid="{F56813FC-3BD7-44F3-8CF7-E07637C07E48}"/>
    <cellStyle name="Normal 16 3 4" xfId="21910" xr:uid="{C79B89CE-B16C-4BD8-9110-16443ADE95EE}"/>
    <cellStyle name="Normal 16 3 4 2" xfId="44249" xr:uid="{10A3EB02-3BFD-4798-8979-B8EC4D52A059}"/>
    <cellStyle name="Normal 16 3 5" xfId="21911" xr:uid="{B170096A-DB59-4B87-A8C4-5F3CBFC4452B}"/>
    <cellStyle name="Normal 16 3 5 2" xfId="44250" xr:uid="{1F2CA448-6033-484F-990A-03EF4606CA3A}"/>
    <cellStyle name="Normal 16 3 6" xfId="50439" xr:uid="{2FDB1B0D-F97A-4ECF-A7E8-78F2D00AFA61}"/>
    <cellStyle name="Normal 16 3 7" xfId="44243" xr:uid="{700048C9-9C11-42B5-B937-C9E7156F8216}"/>
    <cellStyle name="Normal 16 3 8" xfId="21904" xr:uid="{E52703B7-BF7F-4D80-B0C2-10FE91A7F938}"/>
    <cellStyle name="Normal 16 4" xfId="3871" xr:uid="{7DF9DD13-AE01-4A22-A367-0DAE3A6CF857}"/>
    <cellStyle name="Normal 16 4 2" xfId="21913" xr:uid="{937A9F4B-CE9C-4F2E-8FB0-C4C5B02333D4}"/>
    <cellStyle name="Normal 16 4 2 2" xfId="44252" xr:uid="{EF13D57F-F284-4096-97D5-6E92E29621BC}"/>
    <cellStyle name="Normal 16 4 3" xfId="21914" xr:uid="{8D4F8B36-270F-4302-9C7C-64C127FEECEB}"/>
    <cellStyle name="Normal 16 4 3 2" xfId="44253" xr:uid="{145D2363-5E19-415B-9CC5-231A56C818DF}"/>
    <cellStyle name="Normal 16 4 4" xfId="21915" xr:uid="{6C6B17E3-B685-4575-8982-6AF4618BD530}"/>
    <cellStyle name="Normal 16 4 4 2" xfId="44254" xr:uid="{D5EED5CD-A61C-43DD-81A6-44A8351449AB}"/>
    <cellStyle name="Normal 16 4 5" xfId="53958" xr:uid="{5B3F5FE7-A793-4ED5-9713-1DC431C4F36B}"/>
    <cellStyle name="Normal 16 4 6" xfId="44251" xr:uid="{225545B9-A7F1-4274-ABA6-CECA1C0A250D}"/>
    <cellStyle name="Normal 16 4 7" xfId="21912" xr:uid="{E9B92C1B-A980-45F4-9ABC-98D9F00614D1}"/>
    <cellStyle name="Normal 16 5" xfId="21916" xr:uid="{FE309161-20C0-4705-8712-C182C22760B7}"/>
    <cellStyle name="Normal 16 5 2" xfId="44255" xr:uid="{82431A43-92B4-4572-946E-5C6ED2C50448}"/>
    <cellStyle name="Normal 16 6" xfId="21917" xr:uid="{1AB9218B-7693-4622-965D-9535E5FC5F78}"/>
    <cellStyle name="Normal 16 6 2" xfId="44256" xr:uid="{C6BEEB65-5DA3-4EF5-9881-02E47E0C936F}"/>
    <cellStyle name="Normal 16 7" xfId="21918" xr:uid="{B16BF04C-6B0E-4E75-BB04-8C865FB98778}"/>
    <cellStyle name="Normal 16 7 2" xfId="44257" xr:uid="{DC2122F3-F6EF-46EE-AFB4-81807EA10065}"/>
    <cellStyle name="Normal 16 8" xfId="50252" xr:uid="{4883D46E-1FCB-4C02-A3E6-FCB04DD5792B}"/>
    <cellStyle name="Normal 16 9" xfId="44226" xr:uid="{7A20D069-6E03-4212-B366-AD584DA438C2}"/>
    <cellStyle name="Normal 17" xfId="159" xr:uid="{D8242CF6-1B52-44B9-B9E5-9B33E612F8BA}"/>
    <cellStyle name="Normal 17 10" xfId="21919" xr:uid="{1D83836C-075C-4F43-B4F3-DA08310FBE21}"/>
    <cellStyle name="Normal 17 2" xfId="260" xr:uid="{F739FFE1-00B1-4F6C-A88D-5A16127A3C3E}"/>
    <cellStyle name="Normal 17 2 2" xfId="445" xr:uid="{146F7917-23FD-470C-82AE-AE2F8B0695D1}"/>
    <cellStyle name="Normal 17 2 2 2" xfId="4159" xr:uid="{185E81FD-9F86-470A-8DF9-699C9167D26B}"/>
    <cellStyle name="Normal 17 2 2 2 2" xfId="21923" xr:uid="{BDF03721-64B9-405A-AA4B-6DE3B794BAA9}"/>
    <cellStyle name="Normal 17 2 2 2 2 2" xfId="44262" xr:uid="{B9185FF5-52A0-43D9-8362-522D09BDA4C9}"/>
    <cellStyle name="Normal 17 2 2 2 3" xfId="21924" xr:uid="{C8244298-79D6-4C41-AA8C-20E9EBFCC049}"/>
    <cellStyle name="Normal 17 2 2 2 3 2" xfId="44263" xr:uid="{58A3266D-45E6-480B-A51F-372A499A23EA}"/>
    <cellStyle name="Normal 17 2 2 2 4" xfId="21925" xr:uid="{58845146-2D9E-40CC-BF13-234019E63E7B}"/>
    <cellStyle name="Normal 17 2 2 2 4 2" xfId="44264" xr:uid="{44912E4E-D512-4C0C-B608-F1DE11B2DA74}"/>
    <cellStyle name="Normal 17 2 2 2 5" xfId="54246" xr:uid="{5A572075-A7D3-4BD1-A1ED-0C14B7182B90}"/>
    <cellStyle name="Normal 17 2 2 2 6" xfId="44261" xr:uid="{56951C35-39D6-4C52-9BE0-8559FB9DF1C6}"/>
    <cellStyle name="Normal 17 2 2 2 7" xfId="21922" xr:uid="{01CF1C2D-3E61-41AA-9FB0-C2C3C9AD7E5D}"/>
    <cellStyle name="Normal 17 2 2 3" xfId="21926" xr:uid="{55BB027F-C90D-49C1-A597-7B815A464CE6}"/>
    <cellStyle name="Normal 17 2 2 3 2" xfId="44265" xr:uid="{A4041119-67D4-4163-8E9B-3D05AD3D46EE}"/>
    <cellStyle name="Normal 17 2 2 4" xfId="21927" xr:uid="{A1292B7B-47BA-4BAF-B5CF-F613AD20495F}"/>
    <cellStyle name="Normal 17 2 2 4 2" xfId="44266" xr:uid="{17291BD3-E7C9-42BB-B949-BB8147DAA22E}"/>
    <cellStyle name="Normal 17 2 2 5" xfId="21928" xr:uid="{4CD05A06-74D2-4015-BEA9-FBC849AD3F25}"/>
    <cellStyle name="Normal 17 2 2 5 2" xfId="44267" xr:uid="{088F1E18-704D-4318-9FFA-CE01ABAFB9A4}"/>
    <cellStyle name="Normal 17 2 2 6" xfId="50541" xr:uid="{EC7FB9A4-1DEC-48D4-817A-3311179A2590}"/>
    <cellStyle name="Normal 17 2 2 7" xfId="44260" xr:uid="{1609C184-228C-4FF7-9EC6-DD09707EFCCC}"/>
    <cellStyle name="Normal 17 2 2 8" xfId="21921" xr:uid="{610B79AA-B74E-42BE-8C7A-1ECB3FE6436D}"/>
    <cellStyle name="Normal 17 2 3" xfId="3975" xr:uid="{2AE84242-7613-4B0E-BA4F-C8B05592D673}"/>
    <cellStyle name="Normal 17 2 3 2" xfId="21930" xr:uid="{172A951A-978D-4A4C-9FD6-1E3D0DFFF65E}"/>
    <cellStyle name="Normal 17 2 3 2 2" xfId="44269" xr:uid="{C7CBF6C8-BA12-4833-A7F5-ED7F145122EC}"/>
    <cellStyle name="Normal 17 2 3 3" xfId="21931" xr:uid="{2BDBFDAB-602A-46EF-8E31-BC6B98F2047C}"/>
    <cellStyle name="Normal 17 2 3 3 2" xfId="44270" xr:uid="{C836CC1D-5BFD-440C-835B-37A86751E015}"/>
    <cellStyle name="Normal 17 2 3 4" xfId="21932" xr:uid="{0D45D561-F79B-44D8-B314-06DE6B13FC19}"/>
    <cellStyle name="Normal 17 2 3 4 2" xfId="44271" xr:uid="{AA7334F3-5EA9-417F-84E6-D1286C61BD16}"/>
    <cellStyle name="Normal 17 2 3 5" xfId="54062" xr:uid="{71673395-AD4E-4D37-9F4F-6F517FDDECEA}"/>
    <cellStyle name="Normal 17 2 3 6" xfId="44268" xr:uid="{5985D1F6-18DB-46BA-9E78-C4E9A2F02CEF}"/>
    <cellStyle name="Normal 17 2 3 7" xfId="21929" xr:uid="{CEA95054-BF64-4285-8987-7FFCF4E3AB88}"/>
    <cellStyle name="Normal 17 2 4" xfId="21933" xr:uid="{5A396886-4A73-4975-A413-0B2D0BA2D965}"/>
    <cellStyle name="Normal 17 2 4 2" xfId="44272" xr:uid="{6F361B0C-B5B4-4172-A66E-037C27A9DE30}"/>
    <cellStyle name="Normal 17 2 5" xfId="21934" xr:uid="{A8097E54-210E-43F0-A76D-658555EC3BDD}"/>
    <cellStyle name="Normal 17 2 5 2" xfId="44273" xr:uid="{BF3EA23E-389F-420C-8359-CE7B99F07C4D}"/>
    <cellStyle name="Normal 17 2 6" xfId="21935" xr:uid="{A5A62B34-18A8-4C92-8D1C-455CF7E3ED85}"/>
    <cellStyle name="Normal 17 2 6 2" xfId="44274" xr:uid="{D962E402-872D-4037-974F-7353B351C187}"/>
    <cellStyle name="Normal 17 2 7" xfId="50356" xr:uid="{0B8A121D-3088-4D38-AFE0-2488E13B351A}"/>
    <cellStyle name="Normal 17 2 8" xfId="44259" xr:uid="{EC3D1579-1AE6-4CBA-8845-30E5775747EE}"/>
    <cellStyle name="Normal 17 2 9" xfId="21920" xr:uid="{8992B9F4-8DDC-4491-A28B-C65F6936DA3E}"/>
    <cellStyle name="Normal 17 3" xfId="347" xr:uid="{163E2D99-E3F3-4E75-A409-8160009453FE}"/>
    <cellStyle name="Normal 17 3 2" xfId="4061" xr:uid="{02F19DDF-AA53-40CB-BD0A-B1BD21915DD6}"/>
    <cellStyle name="Normal 17 3 2 2" xfId="21938" xr:uid="{19AF404A-C406-429B-9F21-68623C410BDD}"/>
    <cellStyle name="Normal 17 3 2 2 2" xfId="44277" xr:uid="{48834B76-4140-4E9B-B93B-3A62B4F2933F}"/>
    <cellStyle name="Normal 17 3 2 3" xfId="21939" xr:uid="{22A430A7-A912-4637-9837-686BCB5868CF}"/>
    <cellStyle name="Normal 17 3 2 3 2" xfId="44278" xr:uid="{2223E2F4-B842-4918-955F-30FBDA3B69C7}"/>
    <cellStyle name="Normal 17 3 2 4" xfId="21940" xr:uid="{3AF84A90-5B97-4045-9B09-C3A071E4AD96}"/>
    <cellStyle name="Normal 17 3 2 4 2" xfId="44279" xr:uid="{277F3FF8-D3B4-4D4E-9B12-82E9EC73F3D9}"/>
    <cellStyle name="Normal 17 3 2 5" xfId="54148" xr:uid="{B229033D-5AA4-481F-B29E-CD606BC942FB}"/>
    <cellStyle name="Normal 17 3 2 6" xfId="44276" xr:uid="{50C658FF-04ED-4CCA-A098-4D00E1A537C9}"/>
    <cellStyle name="Normal 17 3 2 7" xfId="21937" xr:uid="{98A0185F-6440-4192-9AA3-955C9A20713D}"/>
    <cellStyle name="Normal 17 3 3" xfId="21941" xr:uid="{99BA9353-F66E-4099-8B4B-7C69E970B34E}"/>
    <cellStyle name="Normal 17 3 3 2" xfId="44280" xr:uid="{DFCA193E-4708-4277-9A8D-A8F5CD788BE5}"/>
    <cellStyle name="Normal 17 3 4" xfId="21942" xr:uid="{2B837513-73DB-415B-87AD-CED4C438D6A7}"/>
    <cellStyle name="Normal 17 3 4 2" xfId="44281" xr:uid="{ADE9F349-115F-413A-B4C2-EAEC825C1BF4}"/>
    <cellStyle name="Normal 17 3 5" xfId="21943" xr:uid="{EA148B9C-8624-49F2-90D8-89164C7048FE}"/>
    <cellStyle name="Normal 17 3 5 2" xfId="44282" xr:uid="{7983D457-6B55-45AE-8262-0FAC63FC1956}"/>
    <cellStyle name="Normal 17 3 6" xfId="50443" xr:uid="{5CE3FE17-F1D8-46FF-AD5D-C89E738245C0}"/>
    <cellStyle name="Normal 17 3 7" xfId="44275" xr:uid="{827BE584-6B7B-41C7-96BC-E3B76B7A117B}"/>
    <cellStyle name="Normal 17 3 8" xfId="21936" xr:uid="{A2EF0B3B-C3E9-4DAF-89D4-4B637AF1F969}"/>
    <cellStyle name="Normal 17 4" xfId="3875" xr:uid="{9EC2F76F-0694-40BB-A81E-BC55B8F15829}"/>
    <cellStyle name="Normal 17 4 2" xfId="21945" xr:uid="{B9894B96-0BC7-458F-8721-511ADB920539}"/>
    <cellStyle name="Normal 17 4 2 2" xfId="44284" xr:uid="{395DAB98-68A7-495A-88B2-F0DA03FFF780}"/>
    <cellStyle name="Normal 17 4 3" xfId="21946" xr:uid="{9B20970B-63E3-44DE-967C-225907B56D95}"/>
    <cellStyle name="Normal 17 4 3 2" xfId="44285" xr:uid="{C959C5FF-7CD1-41C6-823E-A057754F9A2A}"/>
    <cellStyle name="Normal 17 4 4" xfId="21947" xr:uid="{526B7E63-DA63-4B0E-BC19-E498A4843251}"/>
    <cellStyle name="Normal 17 4 4 2" xfId="44286" xr:uid="{A00772C7-E47F-4FDF-817C-556CD4BE35CD}"/>
    <cellStyle name="Normal 17 4 5" xfId="53962" xr:uid="{CC8BA399-56E9-4F9E-9086-AE7D1FBE49F1}"/>
    <cellStyle name="Normal 17 4 6" xfId="44283" xr:uid="{C1E013E5-5EEB-4E2D-86A7-49322A2E249C}"/>
    <cellStyle name="Normal 17 4 7" xfId="21944" xr:uid="{A406687F-9489-4D9C-90E3-D8FB2B3FF9B7}"/>
    <cellStyle name="Normal 17 5" xfId="21948" xr:uid="{385CF69B-3CB7-4DE0-B3FC-84841883663A}"/>
    <cellStyle name="Normal 17 5 2" xfId="44287" xr:uid="{90094F6F-667B-4428-AF09-C06DC5BE6852}"/>
    <cellStyle name="Normal 17 6" xfId="21949" xr:uid="{711EA78B-9416-4B49-AA43-90A8200C929F}"/>
    <cellStyle name="Normal 17 6 2" xfId="44288" xr:uid="{E006FC00-9C5E-49A0-919A-BEBE678FD664}"/>
    <cellStyle name="Normal 17 7" xfId="21950" xr:uid="{D4428FCB-F692-4B46-9630-070B7A794E68}"/>
    <cellStyle name="Normal 17 7 2" xfId="44289" xr:uid="{21630B2C-FCC0-435E-97B4-40A477A03CCE}"/>
    <cellStyle name="Normal 17 8" xfId="50256" xr:uid="{78D9044B-2365-4802-A2FE-C147EF5AF2A2}"/>
    <cellStyle name="Normal 17 9" xfId="44258" xr:uid="{CAC1463B-46D5-4654-9378-D9878BD4046E}"/>
    <cellStyle name="Normal 18" xfId="54" xr:uid="{1D2D8868-F2D7-42B7-B237-F02B6913F18E}"/>
    <cellStyle name="Normal 18 2" xfId="3778" xr:uid="{2F8CD764-8480-4B61-BADA-B5401204A0AC}"/>
    <cellStyle name="Normal 18 2 2" xfId="21953" xr:uid="{FDBF6F6C-58B5-4ECD-8F9B-503132AE1971}"/>
    <cellStyle name="Normal 18 2 2 2" xfId="44292" xr:uid="{A97CF7A9-0B3C-4B21-B073-0FF4F348A67D}"/>
    <cellStyle name="Normal 18 2 3" xfId="21954" xr:uid="{A99EAABE-B4BC-4B5F-AE6B-51E3A3745E67}"/>
    <cellStyle name="Normal 18 2 3 2" xfId="44293" xr:uid="{E17C73A5-9EA0-4CBD-9691-5DB561E6DB08}"/>
    <cellStyle name="Normal 18 2 4" xfId="21955" xr:uid="{3105E13F-B328-456B-B1C0-C35B9629E89D}"/>
    <cellStyle name="Normal 18 2 4 2" xfId="44294" xr:uid="{384CCD43-61AD-4EC6-A625-D968C7A127CD}"/>
    <cellStyle name="Normal 18 2 5" xfId="53865" xr:uid="{E90DAA98-6357-4936-8A4B-F04A57ECDD18}"/>
    <cellStyle name="Normal 18 2 6" xfId="44291" xr:uid="{50F476F3-17B3-4FCF-8B9D-9AB67EE2173F}"/>
    <cellStyle name="Normal 18 2 7" xfId="21952" xr:uid="{D4FB975E-9ACE-4317-AB68-410EEAC2EBD6}"/>
    <cellStyle name="Normal 18 3" xfId="21956" xr:uid="{4536D341-D57F-4733-B38F-127E60B48A3C}"/>
    <cellStyle name="Normal 18 3 2" xfId="44295" xr:uid="{8B186A1D-7457-433A-9E11-FABB94715E89}"/>
    <cellStyle name="Normal 18 4" xfId="21957" xr:uid="{AF3C1EAF-01D6-4B0D-88F8-3329C5E98F35}"/>
    <cellStyle name="Normal 18 4 2" xfId="44296" xr:uid="{807AB09D-2BA4-4008-95A8-F0474E01B279}"/>
    <cellStyle name="Normal 18 5" xfId="21958" xr:uid="{F7195267-915F-4C46-B01F-68F1A9D0058B}"/>
    <cellStyle name="Normal 18 5 2" xfId="44297" xr:uid="{DB185FBD-54FA-40B7-8583-B36E6FC3C904}"/>
    <cellStyle name="Normal 18 6" xfId="50153" xr:uid="{FB2C8482-5C6F-4EBC-A50B-A243FA6BDA98}"/>
    <cellStyle name="Normal 18 7" xfId="44290" xr:uid="{7576D1BC-1E17-44F3-B90D-E644B0AB38A5}"/>
    <cellStyle name="Normal 18 8" xfId="21951" xr:uid="{D7291ADC-9D90-4B90-B029-5564D1626288}"/>
    <cellStyle name="Normal 19" xfId="451" xr:uid="{2A08C8A6-44D3-4D13-8241-93260549365B}"/>
    <cellStyle name="Normal 19 2" xfId="4165" xr:uid="{8AA6367D-EAA3-419D-B521-5161C2525B99}"/>
    <cellStyle name="Normal 19 2 2" xfId="21960" xr:uid="{745B8B37-D47E-4344-9E1B-225D3F27524F}"/>
    <cellStyle name="Normal 19 2 2 2" xfId="44300" xr:uid="{0B4BC897-0875-4293-AFB3-33330B4EE85D}"/>
    <cellStyle name="Normal 19 2 3" xfId="21961" xr:uid="{805ADEEA-B3F3-448B-A458-92C326D708F9}"/>
    <cellStyle name="Normal 19 2 3 2" xfId="44301" xr:uid="{3629594E-F7F4-4E3A-B20C-327DA050A4C5}"/>
    <cellStyle name="Normal 19 2 4" xfId="21962" xr:uid="{7639D3DF-31FF-422F-A791-5644CDC978CC}"/>
    <cellStyle name="Normal 19 2 4 2" xfId="44302" xr:uid="{6BA8834B-076E-4C42-8304-F91E6614FA2C}"/>
    <cellStyle name="Normal 19 2 5" xfId="54252" xr:uid="{D9D95EA0-9B89-4C7C-B683-BC1FA03617C0}"/>
    <cellStyle name="Normal 19 2 6" xfId="44299" xr:uid="{11EFCE50-E0AB-4A1E-A950-7E3A38207955}"/>
    <cellStyle name="Normal 19 2 7" xfId="21959" xr:uid="{ADCA7A68-FA38-4529-B9B3-D8E1D1999294}"/>
    <cellStyle name="Normal 19 3" xfId="5677" xr:uid="{1C064830-02F9-470E-8655-DC4052EBB54A}"/>
    <cellStyle name="Normal 19 3 2" xfId="21963" xr:uid="{F5E8FA2E-82D5-4D67-B4F4-558417396259}"/>
    <cellStyle name="Normal 19 3 2 2" xfId="44304" xr:uid="{A32512DB-3B95-4DBB-A149-68A182006439}"/>
    <cellStyle name="Normal 19 3 3" xfId="55762" xr:uid="{200D3BF8-27D6-4DD9-8AFE-9F73E235ECE7}"/>
    <cellStyle name="Normal 19 3 4" xfId="44303" xr:uid="{B2F7C850-F50E-4030-A3F3-15B5C5378A39}"/>
    <cellStyle name="Normal 19 4" xfId="21964" xr:uid="{F10A7E07-0DA3-4FD2-9313-C8533E37FF6D}"/>
    <cellStyle name="Normal 19 4 2" xfId="44305" xr:uid="{ECE4797B-9C68-4112-AF0C-FF7FE4E40B91}"/>
    <cellStyle name="Normal 19 5" xfId="21965" xr:uid="{94354231-0834-4F0E-A2C1-595B57A9D276}"/>
    <cellStyle name="Normal 19 5 2" xfId="44306" xr:uid="{C85783B6-5F5F-48AA-8CEA-41E5E9C78A73}"/>
    <cellStyle name="Normal 19 6" xfId="50547" xr:uid="{F89E3879-B2A8-4B5F-9E16-2CFB625485D6}"/>
    <cellStyle name="Normal 19 7" xfId="44298" xr:uid="{B1680A78-B40C-44D3-9937-B41D042919C6}"/>
    <cellStyle name="Normal 2" xfId="49" xr:uid="{4795A015-DE1F-4090-AD50-ACF714802AB5}"/>
    <cellStyle name="Normal 2 10" xfId="21967" xr:uid="{EA3D9573-FCCC-47C5-B9A0-09EE602AF674}"/>
    <cellStyle name="Normal 2 10 2" xfId="44308" xr:uid="{20879478-3156-4423-B8C9-75A80C23E198}"/>
    <cellStyle name="Normal 2 11" xfId="50144" xr:uid="{62D6D32C-84B6-4053-9499-19FAAD48F08A}"/>
    <cellStyle name="Normal 2 12" xfId="44307" xr:uid="{34444804-757E-4119-92A7-9CFBC70A47C5}"/>
    <cellStyle name="Normal 2 13" xfId="21966" xr:uid="{196C52D3-5FA7-4B74-B4FD-141627310B8B}"/>
    <cellStyle name="Normal 2 2" xfId="90" xr:uid="{C20F042B-9992-46FC-82C7-7178D7BDB828}"/>
    <cellStyle name="Normal 2 2 10" xfId="21968" xr:uid="{BD65A522-0537-4F57-876A-B5CCF76BF527}"/>
    <cellStyle name="Normal 2 2 2" xfId="196" xr:uid="{BD90E99A-16D6-40BF-949F-2221BAEF709E}"/>
    <cellStyle name="Normal 2 2 2 2" xfId="5" xr:uid="{00000000-0005-0000-0000-000007000000}"/>
    <cellStyle name="Normal 2 2 2 2 2" xfId="3781" xr:uid="{7423A7E7-9EC3-46BB-9496-A16B774BA665}"/>
    <cellStyle name="Normal 2 2 2 2 2 2" xfId="21972" xr:uid="{FC5D0C7B-4552-4AC7-91C5-0990E4EA9DAF}"/>
    <cellStyle name="Normal 2 2 2 2 2 2 2" xfId="44313" xr:uid="{8463F70E-1B13-4E65-B838-7156A146E0F7}"/>
    <cellStyle name="Normal 2 2 2 2 2 3" xfId="21973" xr:uid="{CC779B0E-C966-488B-A239-76AA1C2E8485}"/>
    <cellStyle name="Normal 2 2 2 2 2 3 2" xfId="44314" xr:uid="{6EA786D0-1057-4B12-AD56-8B61554D40C8}"/>
    <cellStyle name="Normal 2 2 2 2 2 4" xfId="21974" xr:uid="{6E8BC035-539B-426B-9AEC-7200E8E4171F}"/>
    <cellStyle name="Normal 2 2 2 2 2 4 2" xfId="44315" xr:uid="{5D8F642F-9A8F-42D3-862C-DC3D5F9CD9E2}"/>
    <cellStyle name="Normal 2 2 2 2 2 5" xfId="53868" xr:uid="{D3241390-6B2F-4FC2-82A8-6F835DE9538C}"/>
    <cellStyle name="Normal 2 2 2 2 2 6" xfId="44312" xr:uid="{7B0B9F35-FFEC-45AF-BEEF-1793729EC09A}"/>
    <cellStyle name="Normal 2 2 2 2 2 7" xfId="21971" xr:uid="{5DB76AE6-04A0-4086-A7BC-79D2C2438627}"/>
    <cellStyle name="Normal 2 2 2 2 3" xfId="21975" xr:uid="{4DBE85E3-9503-4CE9-96ED-4FBA85DB57C5}"/>
    <cellStyle name="Normal 2 2 2 2 3 2" xfId="44316" xr:uid="{90015C19-B4E6-4474-922A-3B9156A7CB87}"/>
    <cellStyle name="Normal 2 2 2 2 4" xfId="21976" xr:uid="{A630CF21-A39A-4A05-8F20-6A366E508454}"/>
    <cellStyle name="Normal 2 2 2 2 4 2" xfId="44317" xr:uid="{E91877DB-E509-43CE-B22B-0EB0B7A3AEA7}"/>
    <cellStyle name="Normal 2 2 2 2 5" xfId="21977" xr:uid="{9B5D7BDD-203C-4443-9EC9-7AEE85D64C88}"/>
    <cellStyle name="Normal 2 2 2 2 5 2" xfId="44318" xr:uid="{76C397D5-BF16-4A79-8B62-B8B1CB279BED}"/>
    <cellStyle name="Normal 2 2 2 2 6" xfId="50157" xr:uid="{9CC36E02-9C7F-43CD-AA3A-9C4C81133E2B}"/>
    <cellStyle name="Normal 2 2 2 2 7" xfId="44311" xr:uid="{1F08A8C7-E5C8-4D4F-A646-E32CA2DB2857}"/>
    <cellStyle name="Normal 2 2 2 2 8" xfId="21970" xr:uid="{0B3A1E0F-1D0F-44D4-AA08-CD9AB369272E}"/>
    <cellStyle name="Normal 2 2 2 3" xfId="3912" xr:uid="{BF8B34D1-861A-428C-A161-8C0FD648CCBE}"/>
    <cellStyle name="Normal 2 2 2 3 2" xfId="21979" xr:uid="{B65F1387-3282-4947-AD84-C80A9F2182D8}"/>
    <cellStyle name="Normal 2 2 2 3 2 2" xfId="44320" xr:uid="{CF3D49EB-AC2C-47A8-B102-0AE2AA977D68}"/>
    <cellStyle name="Normal 2 2 2 3 3" xfId="21980" xr:uid="{BB64B6F8-FBC7-47AA-AF1B-569688C4D3B7}"/>
    <cellStyle name="Normal 2 2 2 3 3 2" xfId="44321" xr:uid="{57956117-470F-4769-8497-A07E4A6A9395}"/>
    <cellStyle name="Normal 2 2 2 3 4" xfId="21981" xr:uid="{150B4F72-5579-494B-8CA9-EBDA9A4779B8}"/>
    <cellStyle name="Normal 2 2 2 3 4 2" xfId="44322" xr:uid="{F6A87C1A-34F1-4939-8713-997CCD919FC5}"/>
    <cellStyle name="Normal 2 2 2 3 5" xfId="53999" xr:uid="{906F8AEA-38C1-4858-AD22-7416B5E84F83}"/>
    <cellStyle name="Normal 2 2 2 3 6" xfId="44319" xr:uid="{22872A19-96D7-4BC2-A417-8ABCCFFBDBCB}"/>
    <cellStyle name="Normal 2 2 2 3 7" xfId="21978" xr:uid="{F4C027A2-3003-4E62-B679-6E5ED0D7C0F6}"/>
    <cellStyle name="Normal 2 2 2 4" xfId="21982" xr:uid="{D400B14C-4742-4058-93F1-9EC23A6ED6F1}"/>
    <cellStyle name="Normal 2 2 2 4 2" xfId="44323" xr:uid="{B314291E-A0B8-4612-B892-C864B9BAE072}"/>
    <cellStyle name="Normal 2 2 2 5" xfId="21983" xr:uid="{8DFB9C60-E889-453A-92ED-AF193BADEB0B}"/>
    <cellStyle name="Normal 2 2 2 5 2" xfId="44324" xr:uid="{5C2D3D4B-ED7D-4FF4-98C1-CDC6D0A9048A}"/>
    <cellStyle name="Normal 2 2 2 6" xfId="21984" xr:uid="{C99ADF1F-930D-47FE-BCE0-9CC6973FAFE1}"/>
    <cellStyle name="Normal 2 2 2 6 2" xfId="44325" xr:uid="{21A50B3E-C6AA-41A9-B4C5-8CE399CCC130}"/>
    <cellStyle name="Normal 2 2 2 7" xfId="50293" xr:uid="{1D4B1DD8-781E-45F2-8014-1C1290E58CF4}"/>
    <cellStyle name="Normal 2 2 2 8" xfId="44310" xr:uid="{B48720A8-D35C-466D-AE19-64F69146AF89}"/>
    <cellStyle name="Normal 2 2 2 9" xfId="21969" xr:uid="{09DE52EF-E80D-4213-AF12-4E693DA2F40F}"/>
    <cellStyle name="Normal 2 2 3" xfId="289" xr:uid="{9ABD07FF-4CB6-4173-AED9-668C56A9EA84}"/>
    <cellStyle name="Normal 2 2 3 2" xfId="4003" xr:uid="{D28A1114-77EE-4334-B152-E215730EC11D}"/>
    <cellStyle name="Normal 2 2 3 2 2" xfId="21987" xr:uid="{6640001A-4AE5-405E-A42F-CBFE3A30093C}"/>
    <cellStyle name="Normal 2 2 3 2 2 2" xfId="44328" xr:uid="{A9380264-2168-405A-A0A9-52FDBDF32F33}"/>
    <cellStyle name="Normal 2 2 3 2 3" xfId="21988" xr:uid="{48F5861C-5929-4A44-9670-AF9036E803E1}"/>
    <cellStyle name="Normal 2 2 3 2 3 2" xfId="44329" xr:uid="{E0E882BA-66D9-47C6-A3ED-E3C4544DC847}"/>
    <cellStyle name="Normal 2 2 3 2 4" xfId="21989" xr:uid="{2CE777BA-FC35-46D7-86A2-4645F2FD3AE0}"/>
    <cellStyle name="Normal 2 2 3 2 4 2" xfId="44330" xr:uid="{6E2562EE-D67A-4417-B701-923BB5B9ACED}"/>
    <cellStyle name="Normal 2 2 3 2 5" xfId="54090" xr:uid="{A5516734-C247-4097-B8E1-F27FB4CB08E3}"/>
    <cellStyle name="Normal 2 2 3 2 6" xfId="44327" xr:uid="{1A33F9E7-5BF4-4213-8D77-13B86E827EFF}"/>
    <cellStyle name="Normal 2 2 3 2 7" xfId="21986" xr:uid="{2DEE1B1E-A05C-4439-9A74-738FD13A24A6}"/>
    <cellStyle name="Normal 2 2 3 3" xfId="21990" xr:uid="{AEF39EBF-8BD7-4381-8042-FA792448AD2B}"/>
    <cellStyle name="Normal 2 2 3 3 2" xfId="44331" xr:uid="{18FA3338-ABF7-4237-B953-7FD5FCC8DE17}"/>
    <cellStyle name="Normal 2 2 3 4" xfId="21991" xr:uid="{F7D83447-2F10-4437-A52F-D3CCA80F2D92}"/>
    <cellStyle name="Normal 2 2 3 4 2" xfId="44332" xr:uid="{30E5DA07-5FF4-4844-B5A1-38A14FD9644C}"/>
    <cellStyle name="Normal 2 2 3 5" xfId="21992" xr:uid="{E5E3B6B7-AC85-4A8D-AAD8-E5139A624BC7}"/>
    <cellStyle name="Normal 2 2 3 5 2" xfId="44333" xr:uid="{9EBD89AB-BFA2-417B-8249-231CE3E4571A}"/>
    <cellStyle name="Normal 2 2 3 6" xfId="50385" xr:uid="{4399472A-D9C2-44C7-AF78-493C33767FC8}"/>
    <cellStyle name="Normal 2 2 3 7" xfId="44326" xr:uid="{93911104-2F8B-48B8-9597-A07BED399E8A}"/>
    <cellStyle name="Normal 2 2 3 8" xfId="21985" xr:uid="{C26137B1-69CD-42AC-99FE-EA2145FDEC42}"/>
    <cellStyle name="Normal 2 2 4" xfId="1707" xr:uid="{8777A69E-6657-433C-9C60-5AE6A984897F}"/>
    <cellStyle name="Normal 2 2 4 2" xfId="3813" xr:uid="{FD2A8333-232D-4BFB-BCD8-86C673BBC23F}"/>
    <cellStyle name="Normal 2 2 4 2 2" xfId="21995" xr:uid="{9821F6DF-2985-47AF-89CA-5422042A4068}"/>
    <cellStyle name="Normal 2 2 4 2 2 2" xfId="44336" xr:uid="{9E83D791-65F9-4CDC-B329-02502EE89D13}"/>
    <cellStyle name="Normal 2 2 4 2 3" xfId="21996" xr:uid="{A86F9170-0FEF-41B5-844B-52CF33DA09F5}"/>
    <cellStyle name="Normal 2 2 4 2 3 2" xfId="44337" xr:uid="{6BF8AACA-53E6-4CA1-9F9D-34EC3D2CEE5D}"/>
    <cellStyle name="Normal 2 2 4 2 4" xfId="53900" xr:uid="{9E17C2A0-2CB9-4E7D-B6A9-770F2D87F7E8}"/>
    <cellStyle name="Normal 2 2 4 2 5" xfId="44335" xr:uid="{B2AD3F78-FBC6-4D70-BC2B-601E66401D49}"/>
    <cellStyle name="Normal 2 2 4 2 6" xfId="21994" xr:uid="{A8107EDA-BD34-40E6-85A6-29C1593A4723}"/>
    <cellStyle name="Normal 2 2 4 3" xfId="21997" xr:uid="{E2583EA2-174D-4E7B-BC72-AEFCC02AB198}"/>
    <cellStyle name="Normal 2 2 4 4" xfId="21998" xr:uid="{4313153A-DD8F-4777-B55A-57E57EEFB565}"/>
    <cellStyle name="Normal 2 2 4 5" xfId="44334" xr:uid="{A64BC25E-AB68-47D4-B718-7108DB594B33}"/>
    <cellStyle name="Normal 2 2 4 6" xfId="21993" xr:uid="{17C09019-5845-43A9-B5AA-02DA81E678BE}"/>
    <cellStyle name="Normal 2 2 5" xfId="21999" xr:uid="{3F45D7AF-EED5-4D92-85A1-476D994EF4EC}"/>
    <cellStyle name="Normal 2 2 5 2" xfId="44338" xr:uid="{A2B09C7B-F082-4DC4-9255-ED8127CC28BD}"/>
    <cellStyle name="Normal 2 2 6" xfId="22000" xr:uid="{4497749F-6E12-44E3-AA38-3785D231481E}"/>
    <cellStyle name="Normal 2 2 6 2" xfId="44339" xr:uid="{AABE7530-17AB-4507-9547-36EC117A0F51}"/>
    <cellStyle name="Normal 2 2 7" xfId="22001" xr:uid="{71590E5E-5A98-4D4E-A961-54A52DFEEB15}"/>
    <cellStyle name="Normal 2 2 7 2" xfId="44340" xr:uid="{A895DB04-F448-462B-B063-2172C2C5EA9A}"/>
    <cellStyle name="Normal 2 2 8" xfId="50190" xr:uid="{5D9BB80F-CD4A-450E-82E5-8F5122C5F4D2}"/>
    <cellStyle name="Normal 2 2 9" xfId="44309" xr:uid="{333A358B-5917-400B-91B6-7E9C04807DA7}"/>
    <cellStyle name="Normal 2 3" xfId="106" xr:uid="{32E42670-3A9C-4890-A93C-A67B138C4C97}"/>
    <cellStyle name="Normal 2 3 10" xfId="22002" xr:uid="{E28B89CC-D404-4AED-8802-C2594CD29832}"/>
    <cellStyle name="Normal 2 3 2" xfId="212" xr:uid="{45F6D00C-4089-4383-BF07-AE2F9EDCB861}"/>
    <cellStyle name="Normal 2 3 2 2" xfId="398" xr:uid="{3F0D2DA4-13C3-422D-81F7-B6B54F0159CF}"/>
    <cellStyle name="Normal 2 3 2 2 2" xfId="4112" xr:uid="{2F42364A-D01D-42EF-958D-C4B8925009B9}"/>
    <cellStyle name="Normal 2 3 2 2 2 2" xfId="22006" xr:uid="{23B17CD2-0807-42C3-A83E-93C608028D32}"/>
    <cellStyle name="Normal 2 3 2 2 2 2 2" xfId="44345" xr:uid="{4E2AE58D-2A7F-4111-ACC4-577BE4A10821}"/>
    <cellStyle name="Normal 2 3 2 2 2 3" xfId="22007" xr:uid="{9678855E-0B8E-4323-AF18-6ED591AB4FF9}"/>
    <cellStyle name="Normal 2 3 2 2 2 3 2" xfId="44346" xr:uid="{4F9AB777-EBCA-4989-94D3-1483762E9F90}"/>
    <cellStyle name="Normal 2 3 2 2 2 4" xfId="22008" xr:uid="{5C347B1B-015C-405E-B13E-B0EB0A0D442C}"/>
    <cellStyle name="Normal 2 3 2 2 2 4 2" xfId="44347" xr:uid="{5EADE2B8-197B-45C8-AEA5-1E308262BC1A}"/>
    <cellStyle name="Normal 2 3 2 2 2 5" xfId="54199" xr:uid="{F69C5C39-3995-4A86-AC85-EECF19BEF903}"/>
    <cellStyle name="Normal 2 3 2 2 2 6" xfId="44344" xr:uid="{1E89C065-4585-4676-8DED-BFCF4DA981C7}"/>
    <cellStyle name="Normal 2 3 2 2 2 7" xfId="22005" xr:uid="{146F571D-3453-4CDF-8897-B951654C7F21}"/>
    <cellStyle name="Normal 2 3 2 2 3" xfId="22009" xr:uid="{C1A32952-7463-4595-97F8-6361C307AA51}"/>
    <cellStyle name="Normal 2 3 2 2 3 2" xfId="44348" xr:uid="{552E6E53-FE99-4EC6-A5B4-1FC69CAE15FB}"/>
    <cellStyle name="Normal 2 3 2 2 4" xfId="22010" xr:uid="{85113772-B450-49AA-BBAB-CC2EA31F15FF}"/>
    <cellStyle name="Normal 2 3 2 2 4 2" xfId="44349" xr:uid="{9FA339DD-6BAD-4087-A229-49A8B7E8B8B8}"/>
    <cellStyle name="Normal 2 3 2 2 5" xfId="22011" xr:uid="{1F11CBC1-BAFC-4D2F-95F2-F58BB40DF608}"/>
    <cellStyle name="Normal 2 3 2 2 5 2" xfId="44350" xr:uid="{D951CE5C-946E-4CF6-B353-F7583BDD3B87}"/>
    <cellStyle name="Normal 2 3 2 2 6" xfId="50494" xr:uid="{2941D214-52C5-49A4-8F9A-29FE3A6B33A7}"/>
    <cellStyle name="Normal 2 3 2 2 7" xfId="44343" xr:uid="{66205595-E2CC-4BDE-B1FC-CDEDB7712178}"/>
    <cellStyle name="Normal 2 3 2 2 8" xfId="22004" xr:uid="{500D1D14-718D-4B8A-AEE9-2080483CD507}"/>
    <cellStyle name="Normal 2 3 2 3" xfId="3928" xr:uid="{7BB99780-A736-4175-95D7-7985D1560853}"/>
    <cellStyle name="Normal 2 3 2 3 2" xfId="22013" xr:uid="{5E7C8648-E5C2-415B-BDBF-5763E1857356}"/>
    <cellStyle name="Normal 2 3 2 3 2 2" xfId="44352" xr:uid="{7BA29497-7CA6-4EEE-9DAC-BF71F14F2FD2}"/>
    <cellStyle name="Normal 2 3 2 3 3" xfId="22014" xr:uid="{B3234280-ADDB-45C5-AA4C-32EE2CE1A61B}"/>
    <cellStyle name="Normal 2 3 2 3 3 2" xfId="44353" xr:uid="{E52B275A-FBA2-4AEA-847C-8AF00F57A831}"/>
    <cellStyle name="Normal 2 3 2 3 4" xfId="22015" xr:uid="{5E20DA35-3B47-4B80-A2D1-E3AA4F22C2EF}"/>
    <cellStyle name="Normal 2 3 2 3 4 2" xfId="44354" xr:uid="{10DEB689-A763-4553-B485-138D9E4B5DA0}"/>
    <cellStyle name="Normal 2 3 2 3 5" xfId="54015" xr:uid="{35D4A9F2-10AA-40EB-816B-A5A80E41F135}"/>
    <cellStyle name="Normal 2 3 2 3 6" xfId="44351" xr:uid="{23135281-AEFB-445D-A17C-A8139179286B}"/>
    <cellStyle name="Normal 2 3 2 3 7" xfId="22012" xr:uid="{0D5BF914-8948-433A-B1F7-43F2B6146445}"/>
    <cellStyle name="Normal 2 3 2 4" xfId="22016" xr:uid="{2967DFD0-A70C-4A54-AA0E-3FD8097C44B7}"/>
    <cellStyle name="Normal 2 3 2 4 2" xfId="44355" xr:uid="{7A1FF57B-4748-4718-BB0A-5E2B5566FFB3}"/>
    <cellStyle name="Normal 2 3 2 5" xfId="22017" xr:uid="{4B0DC36D-D108-4667-942E-2BA03FBC25C8}"/>
    <cellStyle name="Normal 2 3 2 5 2" xfId="44356" xr:uid="{CE55D589-2EA2-46F3-BD50-BD79BA1249F7}"/>
    <cellStyle name="Normal 2 3 2 6" xfId="22018" xr:uid="{C9A9E2F7-0741-441F-8B93-A7AD5786E41E}"/>
    <cellStyle name="Normal 2 3 2 6 2" xfId="44357" xr:uid="{C108E7E2-3FC1-4CBF-A396-3C1BF66EB1DC}"/>
    <cellStyle name="Normal 2 3 2 7" xfId="50309" xr:uid="{A6BBCEB0-A1A5-4EA5-85BC-6E7C501E951E}"/>
    <cellStyle name="Normal 2 3 2 8" xfId="44342" xr:uid="{4038C49B-EF71-404F-BDAD-51DFB68141BD}"/>
    <cellStyle name="Normal 2 3 2 9" xfId="22003" xr:uid="{369FC15D-D258-400E-9783-98C8BAD57B31}"/>
    <cellStyle name="Normal 2 3 3" xfId="305" xr:uid="{15ED8D00-F0DA-4751-A3DA-7248DD1ECC4F}"/>
    <cellStyle name="Normal 2 3 3 2" xfId="4019" xr:uid="{4A1E9090-106E-4889-A42D-FAB41BB7929C}"/>
    <cellStyle name="Normal 2 3 3 2 2" xfId="22021" xr:uid="{67A6BFC7-6E6A-4A13-A65D-117515263F7C}"/>
    <cellStyle name="Normal 2 3 3 2 2 2" xfId="44360" xr:uid="{9B81F8AA-89C3-4C82-AC75-44458E0E0268}"/>
    <cellStyle name="Normal 2 3 3 2 3" xfId="22022" xr:uid="{0AC0CEF1-C5DD-4193-9AA4-07CD51D0F2AE}"/>
    <cellStyle name="Normal 2 3 3 2 3 2" xfId="44361" xr:uid="{EDA7F03D-47F9-43D7-A4F5-6B861B0A3E3D}"/>
    <cellStyle name="Normal 2 3 3 2 4" xfId="22023" xr:uid="{DE7B84E4-BE66-4D7B-B0FC-5722C7AEC006}"/>
    <cellStyle name="Normal 2 3 3 2 4 2" xfId="44362" xr:uid="{305A6819-44C5-43D6-8371-B885CF077FB9}"/>
    <cellStyle name="Normal 2 3 3 2 5" xfId="54106" xr:uid="{6D6BC20B-6799-4131-92DB-DE8E2FBD9D75}"/>
    <cellStyle name="Normal 2 3 3 2 6" xfId="44359" xr:uid="{EA51CDCD-CE49-486D-B6CB-720AD6AE9FA4}"/>
    <cellStyle name="Normal 2 3 3 2 7" xfId="22020" xr:uid="{14943101-C19C-4884-A6C5-11329DC36621}"/>
    <cellStyle name="Normal 2 3 3 3" xfId="22024" xr:uid="{B45BB147-584D-46EF-BDB5-40B0DC938F02}"/>
    <cellStyle name="Normal 2 3 3 3 2" xfId="44363" xr:uid="{C52A37CB-7283-403B-A698-C23C70CC64A4}"/>
    <cellStyle name="Normal 2 3 3 4" xfId="22025" xr:uid="{3BB7037E-3D64-43C2-A356-EA527D86F3F2}"/>
    <cellStyle name="Normal 2 3 3 4 2" xfId="44364" xr:uid="{709F643A-0558-4251-83FD-FFE0E883F7A9}"/>
    <cellStyle name="Normal 2 3 3 5" xfId="22026" xr:uid="{E1E46F79-ED49-43A0-9C67-E75C8C31037F}"/>
    <cellStyle name="Normal 2 3 3 5 2" xfId="44365" xr:uid="{ECEC4C91-8BCC-4C27-9056-671800F0E9F6}"/>
    <cellStyle name="Normal 2 3 3 6" xfId="50401" xr:uid="{1C08C036-92DF-4FFC-92A2-8CFBD7B87A12}"/>
    <cellStyle name="Normal 2 3 3 7" xfId="44358" xr:uid="{3D01E413-8DAB-486F-9855-8A4535EA54B1}"/>
    <cellStyle name="Normal 2 3 3 8" xfId="22019" xr:uid="{4E67A1D0-954E-4E0F-A2E6-47A81C4052C3}"/>
    <cellStyle name="Normal 2 3 4" xfId="3829" xr:uid="{1CDD12B8-68BF-4147-8304-7A284E9C7C19}"/>
    <cellStyle name="Normal 2 3 4 2" xfId="22028" xr:uid="{D7527AEA-06F1-4AEB-B6B1-107D847B930F}"/>
    <cellStyle name="Normal 2 3 4 2 2" xfId="44367" xr:uid="{62AFAE00-B56D-4B92-B53B-DC87C464C542}"/>
    <cellStyle name="Normal 2 3 4 3" xfId="22029" xr:uid="{BAD576B3-2C82-4A9A-AE7A-DE9C9A8F7188}"/>
    <cellStyle name="Normal 2 3 4 3 2" xfId="44368" xr:uid="{0B4B6F52-DF05-40D8-9ED1-70A2CE6FF12A}"/>
    <cellStyle name="Normal 2 3 4 4" xfId="22030" xr:uid="{0E02BABC-588F-4185-845E-26BDCBD6C369}"/>
    <cellStyle name="Normal 2 3 4 4 2" xfId="44369" xr:uid="{0B5058E5-50ED-4E14-A989-84D57099CD1F}"/>
    <cellStyle name="Normal 2 3 4 5" xfId="53916" xr:uid="{D4901C65-EE49-430A-8825-F7FB791CED8F}"/>
    <cellStyle name="Normal 2 3 4 6" xfId="44366" xr:uid="{7F13E9F6-3F5B-4E1F-9C70-F3E1ABD197A8}"/>
    <cellStyle name="Normal 2 3 4 7" xfId="22027" xr:uid="{DF6E57B1-9362-4C75-B438-3ABE9FD5EA8E}"/>
    <cellStyle name="Normal 2 3 5" xfId="22031" xr:uid="{585AD5DD-0590-4E8C-B0D2-6F263B2AD185}"/>
    <cellStyle name="Normal 2 3 5 2" xfId="44370" xr:uid="{87D3B777-272F-4B40-AC55-57F865067A23}"/>
    <cellStyle name="Normal 2 3 6" xfId="22032" xr:uid="{C1056E68-910D-41F3-89FF-56E4892866F2}"/>
    <cellStyle name="Normal 2 3 6 2" xfId="44371" xr:uid="{611C81F1-5D77-48C2-AE26-93132BA40495}"/>
    <cellStyle name="Normal 2 3 7" xfId="22033" xr:uid="{6A1CD030-06A9-4897-AC11-9CF91A783CF2}"/>
    <cellStyle name="Normal 2 3 7 2" xfId="44372" xr:uid="{A486D23E-637A-43EA-AF49-49A56A55F5B2}"/>
    <cellStyle name="Normal 2 3 8" xfId="50206" xr:uid="{F2D9BAFE-A5B5-4631-A9EC-245D08CDE6E3}"/>
    <cellStyle name="Normal 2 3 9" xfId="44341" xr:uid="{20388EEF-623D-4F4A-86E8-93D26EE6E154}"/>
    <cellStyle name="Normal 2 4" xfId="3" xr:uid="{00000000-0005-0000-0000-000008000000}"/>
    <cellStyle name="Normal 2 4 2" xfId="22034" xr:uid="{B57A4942-A0AB-4FCC-ABFF-D8DC7144E45D}"/>
    <cellStyle name="Normal 2 4 2 2" xfId="44374" xr:uid="{5F1D7C38-DD83-4F07-8C02-EE79B73E131A}"/>
    <cellStyle name="Normal 2 4 3" xfId="1708" xr:uid="{1BAD18AE-C41F-47FF-A04C-C9D6D68A3406}"/>
    <cellStyle name="Normal 2 4 3 2" xfId="22035" xr:uid="{82C1F963-5E0A-41D7-8523-BA57BD6B4DA8}"/>
    <cellStyle name="Normal 2 4 3 2 2" xfId="44376" xr:uid="{67550014-0F69-4B6F-A155-4F8849E76756}"/>
    <cellStyle name="Normal 2 4 3 3" xfId="22036" xr:uid="{F5209188-DA3B-4277-A056-085D60EDA27B}"/>
    <cellStyle name="Normal 2 4 3 3 2" xfId="44377" xr:uid="{410F19FA-CDA5-4A4C-AC9A-EDA4871A52D2}"/>
    <cellStyle name="Normal 2 4 3 4" xfId="51796" xr:uid="{1EEF6BEA-B224-4AA1-A425-A876B83C1364}"/>
    <cellStyle name="Normal 2 4 3 5" xfId="44375" xr:uid="{4372E6EC-4C8C-45D6-9342-3EBE2B87D81F}"/>
    <cellStyle name="Normal 2 4 4" xfId="22037" xr:uid="{7A6193B2-9172-40A7-B9C8-AE9AEC72AC4B}"/>
    <cellStyle name="Normal 2 4 4 2" xfId="44378" xr:uid="{43ACF9D8-EBBE-43F8-B37E-21313CE91329}"/>
    <cellStyle name="Normal 2 4 5" xfId="50151" xr:uid="{AC06D8AE-4F3B-4249-8547-A4EC24B2E20B}"/>
    <cellStyle name="Normal 2 4 6" xfId="44373" xr:uid="{387A7DFD-4459-46EF-84D3-BE65B7787937}"/>
    <cellStyle name="Normal 2 5" xfId="165" xr:uid="{54214640-D7B6-4119-8CFD-DAD419D07402}"/>
    <cellStyle name="Normal 2 5 2" xfId="353" xr:uid="{0744AA25-A116-4C5E-95B4-FEF3B8B27B22}"/>
    <cellStyle name="Normal 2 5 2 2" xfId="4067" xr:uid="{C8BEA895-BC2F-4956-9AA9-1C03AE45B7B4}"/>
    <cellStyle name="Normal 2 5 2 2 2" xfId="22041" xr:uid="{5FDD67F1-F171-4C6F-B601-B823417A8DCE}"/>
    <cellStyle name="Normal 2 5 2 2 2 2" xfId="44382" xr:uid="{89C00672-A105-4E5A-ACB3-B6950BCC5BD0}"/>
    <cellStyle name="Normal 2 5 2 2 3" xfId="22042" xr:uid="{813231D9-88D4-4525-82CF-021A14ADD248}"/>
    <cellStyle name="Normal 2 5 2 2 3 2" xfId="44383" xr:uid="{3646EC42-BD9D-4752-97EC-7662827EF157}"/>
    <cellStyle name="Normal 2 5 2 2 4" xfId="22043" xr:uid="{6383F88C-4F16-4E99-BE33-AD60BC0D566E}"/>
    <cellStyle name="Normal 2 5 2 2 4 2" xfId="44384" xr:uid="{85DCAC1F-DB96-4DBF-9F3E-E2577FE9242A}"/>
    <cellStyle name="Normal 2 5 2 2 5" xfId="54154" xr:uid="{38E9471D-3110-4BAD-8A83-DB73B9FD01C7}"/>
    <cellStyle name="Normal 2 5 2 2 6" xfId="44381" xr:uid="{284FD135-AB38-45E8-9E72-2C396E461034}"/>
    <cellStyle name="Normal 2 5 2 2 7" xfId="22040" xr:uid="{1C93B1A6-34B9-4383-8C88-803177F0BA24}"/>
    <cellStyle name="Normal 2 5 2 3" xfId="22044" xr:uid="{55394E75-0D5E-4C03-86E5-E253E27DF2E0}"/>
    <cellStyle name="Normal 2 5 2 3 2" xfId="44385" xr:uid="{BDC9C5F1-87F0-4719-B79F-5B991EF2AAB6}"/>
    <cellStyle name="Normal 2 5 2 4" xfId="22045" xr:uid="{2B619F1A-E561-4F4C-8A2C-3EAB4BC7176A}"/>
    <cellStyle name="Normal 2 5 2 4 2" xfId="44386" xr:uid="{FE0F376B-B9BE-4F70-9EAA-3FB9990CA33D}"/>
    <cellStyle name="Normal 2 5 2 5" xfId="22046" xr:uid="{5DD00987-C5B4-4DE3-AD2D-E1CF1ECBD7CB}"/>
    <cellStyle name="Normal 2 5 2 5 2" xfId="44387" xr:uid="{85ECBD69-71B4-4CAC-9B87-95DC875447ED}"/>
    <cellStyle name="Normal 2 5 2 6" xfId="50449" xr:uid="{3C362D4B-BF24-4980-9C22-03E66FF97221}"/>
    <cellStyle name="Normal 2 5 2 7" xfId="44380" xr:uid="{16EDD1E8-77DA-4A8A-861E-78745EC0BFF4}"/>
    <cellStyle name="Normal 2 5 2 8" xfId="22039" xr:uid="{C1913DB3-226B-456E-A7F0-CC06C3ADC568}"/>
    <cellStyle name="Normal 2 5 3" xfId="3881" xr:uid="{925DB233-F33A-4062-B102-9C372DD775C0}"/>
    <cellStyle name="Normal 2 5 3 2" xfId="22048" xr:uid="{CB1CC25E-1252-472F-BBB2-22F707A0C75B}"/>
    <cellStyle name="Normal 2 5 3 2 2" xfId="44389" xr:uid="{7010A2D9-68CD-4A83-8932-6D941579769B}"/>
    <cellStyle name="Normal 2 5 3 3" xfId="22049" xr:uid="{7109D231-424B-4F6E-B11D-8541DC10D89C}"/>
    <cellStyle name="Normal 2 5 3 3 2" xfId="44390" xr:uid="{2CDC1989-785F-4236-A621-CC9C52D6908E}"/>
    <cellStyle name="Normal 2 5 3 4" xfId="22050" xr:uid="{3B594197-E334-49C8-B159-606B756E2E84}"/>
    <cellStyle name="Normal 2 5 3 4 2" xfId="44391" xr:uid="{CC846FEE-1874-4A4D-921A-714526C8BF85}"/>
    <cellStyle name="Normal 2 5 3 5" xfId="53968" xr:uid="{F9D7D199-C91A-4E71-B9CF-EE38BF72A87D}"/>
    <cellStyle name="Normal 2 5 3 6" xfId="44388" xr:uid="{4EAA9610-14EC-4CA0-8BC6-619D3977249F}"/>
    <cellStyle name="Normal 2 5 3 7" xfId="22047" xr:uid="{97FF1675-C2A3-4B70-A864-CF90E78A9A95}"/>
    <cellStyle name="Normal 2 5 4" xfId="22051" xr:uid="{2F56F4D3-4C56-4233-ACC6-35653E3C51C0}"/>
    <cellStyle name="Normal 2 5 4 2" xfId="44392" xr:uid="{2AC5C529-B3DB-420D-AE76-859CC4977BED}"/>
    <cellStyle name="Normal 2 5 5" xfId="22052" xr:uid="{FB788CE3-CE87-4A77-901A-07BA40C74C44}"/>
    <cellStyle name="Normal 2 5 5 2" xfId="44393" xr:uid="{E71BED12-3D8D-45D0-96CE-8BE1ED79C3D5}"/>
    <cellStyle name="Normal 2 5 6" xfId="22053" xr:uid="{4D1C8958-343D-4C1E-BC37-D44F490E6292}"/>
    <cellStyle name="Normal 2 5 6 2" xfId="44394" xr:uid="{867FF5E0-2D55-4E63-B7E5-FDDE4F3EF0FC}"/>
    <cellStyle name="Normal 2 5 7" xfId="50262" xr:uid="{9739E6EF-24E4-4960-AC7D-5C075675E03B}"/>
    <cellStyle name="Normal 2 5 8" xfId="44379" xr:uid="{2750A21B-9578-495B-A107-F86AEB6BB760}"/>
    <cellStyle name="Normal 2 5 9" xfId="22038" xr:uid="{3F60A878-35BF-430F-8560-FFE78D5E3F7C}"/>
    <cellStyle name="Normal 2 6" xfId="270" xr:uid="{CA409DB7-966D-48F7-8D63-ACA94E6E3E3B}"/>
    <cellStyle name="Normal 2 6 2" xfId="3984" xr:uid="{3EE88E63-DCA9-4C1D-9840-B6164814F27B}"/>
    <cellStyle name="Normal 2 6 2 2" xfId="22056" xr:uid="{F6977DE1-A449-4097-8128-28DFF27A6B29}"/>
    <cellStyle name="Normal 2 6 2 2 2" xfId="44397" xr:uid="{567CE7C3-30E1-42D3-8E6C-A16859ED9888}"/>
    <cellStyle name="Normal 2 6 2 3" xfId="22057" xr:uid="{57074144-7862-4C07-8C34-2DFCC9ECF732}"/>
    <cellStyle name="Normal 2 6 2 3 2" xfId="44398" xr:uid="{A69C6CD6-6001-4CCC-ABDA-234DB71E5253}"/>
    <cellStyle name="Normal 2 6 2 4" xfId="22058" xr:uid="{39A6B277-407E-4F81-BA8F-0BD3F59ECC00}"/>
    <cellStyle name="Normal 2 6 2 4 2" xfId="44399" xr:uid="{4F6D3945-3036-465C-881E-0A8B6AF5FD4A}"/>
    <cellStyle name="Normal 2 6 2 5" xfId="54071" xr:uid="{8DDC8B26-FA08-4E93-AB0E-96AC67952877}"/>
    <cellStyle name="Normal 2 6 2 6" xfId="44396" xr:uid="{3E4A1BEB-2DB5-46A7-9EC2-9D9BAEE74952}"/>
    <cellStyle name="Normal 2 6 2 7" xfId="22055" xr:uid="{439C3511-8BC7-47F6-8451-56D0CDBB0201}"/>
    <cellStyle name="Normal 2 6 3" xfId="22059" xr:uid="{0D1D13DA-A52C-49B2-B652-7E8460EDFE10}"/>
    <cellStyle name="Normal 2 6 3 2" xfId="44400" xr:uid="{F2D4F425-9649-46EA-B533-BD78519D2B3B}"/>
    <cellStyle name="Normal 2 6 4" xfId="22060" xr:uid="{F8A62CDB-9151-429C-8641-A2B933FD549F}"/>
    <cellStyle name="Normal 2 6 4 2" xfId="44401" xr:uid="{88466E33-7ACE-41FB-B8D3-F130F0998547}"/>
    <cellStyle name="Normal 2 6 5" xfId="22061" xr:uid="{8D96FCB8-1435-4896-A70C-4503D23B9945}"/>
    <cellStyle name="Normal 2 6 5 2" xfId="44402" xr:uid="{07C394FA-008E-42F8-955F-73B46374FC90}"/>
    <cellStyle name="Normal 2 6 6" xfId="50366" xr:uid="{15E83D35-A1EA-4933-B57B-CFA2CE80D9F1}"/>
    <cellStyle name="Normal 2 6 7" xfId="44395" xr:uid="{8D771B53-873C-4355-95C2-8C3022FEC996}"/>
    <cellStyle name="Normal 2 6 8" xfId="22054" xr:uid="{9B9FA572-F6A7-4A20-88D1-A29F2387841D}"/>
    <cellStyle name="Normal 2 7" xfId="1705" xr:uid="{9733B83F-9954-4F47-BE7D-0CD218E76F92}"/>
    <cellStyle name="Normal 2 7 2" xfId="3770" xr:uid="{56770058-57EB-417E-854E-9C68AB872F9E}"/>
    <cellStyle name="Normal 2 7 2 2" xfId="22064" xr:uid="{0F473527-5079-4BF7-8931-4BFF2E8E85CB}"/>
    <cellStyle name="Normal 2 7 2 2 2" xfId="44405" xr:uid="{AC024EF9-EF82-4208-B71F-C78A71F7AC34}"/>
    <cellStyle name="Normal 2 7 2 3" xfId="22065" xr:uid="{179CB70C-6C40-43BC-9011-6796ADC3C72F}"/>
    <cellStyle name="Normal 2 7 2 3 2" xfId="44406" xr:uid="{2A4BFDB9-C331-4C59-BB84-8BFD3F008543}"/>
    <cellStyle name="Normal 2 7 2 4" xfId="53857" xr:uid="{D600BCBA-8DE0-4E47-9D95-9E612F9FCE9E}"/>
    <cellStyle name="Normal 2 7 2 5" xfId="44404" xr:uid="{BA4F8983-F650-481C-A2B5-0A87DC5B7171}"/>
    <cellStyle name="Normal 2 7 2 6" xfId="22063" xr:uid="{9F32F549-A906-46F8-8416-0458BA85F825}"/>
    <cellStyle name="Normal 2 7 3" xfId="22066" xr:uid="{A582D56E-8BFA-4F07-8B8D-DB0C5C16EF9D}"/>
    <cellStyle name="Normal 2 7 4" xfId="22067" xr:uid="{7D299A06-5C9A-4EFC-89C5-21ED149E4A49}"/>
    <cellStyle name="Normal 2 7 5" xfId="44403" xr:uid="{635785E6-1E31-4F50-9096-A21E8D81C7A3}"/>
    <cellStyle name="Normal 2 7 6" xfId="22062" xr:uid="{7525EF5A-5039-4237-A252-2810BE55921C}"/>
    <cellStyle name="Normal 2 8" xfId="22068" xr:uid="{31C284D4-2368-48E9-B206-554CF947789B}"/>
    <cellStyle name="Normal 2 8 2" xfId="44407" xr:uid="{2125B489-2A22-47B4-A0D4-9A028FDEC35F}"/>
    <cellStyle name="Normal 2 9" xfId="22069" xr:uid="{5939114E-5D74-4048-B4D0-C8B850F852BB}"/>
    <cellStyle name="Normal 2 9 2" xfId="44408" xr:uid="{5EB4802D-A75A-46DE-9B93-BCF70CE037F1}"/>
    <cellStyle name="Normal 20" xfId="706" xr:uid="{CEEBB973-3658-45A1-B07D-49D01789004A}"/>
    <cellStyle name="Normal 20 2" xfId="1704" xr:uid="{C5402182-BB96-4357-88DC-2C67E0177C9D}"/>
    <cellStyle name="Normal 20 2 2" xfId="22070" xr:uid="{398D53C2-BF78-40BD-BA4E-44DEA6705B68}"/>
    <cellStyle name="Normal 20 3" xfId="3746" xr:uid="{5FD60960-31C5-4084-B557-62E5D3BC2BB5}"/>
    <cellStyle name="Normal 20 3 2" xfId="22071" xr:uid="{6744D3BD-6D1F-48A0-BE4A-CA036E19150A}"/>
    <cellStyle name="Normal 20 3 2 2" xfId="44410" xr:uid="{AE04ABE2-AA83-4E79-AE1E-0B89838CE3B9}"/>
    <cellStyle name="Normal 20 3 3" xfId="22072" xr:uid="{E845D849-220D-48AE-96B4-D85C631C2C0D}"/>
    <cellStyle name="Normal 20 3 3 2" xfId="44411" xr:uid="{20E9AC0E-A24C-4256-B540-474C7ADB452F}"/>
    <cellStyle name="Normal 20 3 4" xfId="53833" xr:uid="{D0D15B54-FA82-47B0-8725-D79BD9F87780}"/>
    <cellStyle name="Normal 20 3 5" xfId="44409" xr:uid="{453B28D4-A8DF-4BC0-BC3A-38E12B3C9B64}"/>
    <cellStyle name="Normal 20 4" xfId="2752" xr:uid="{551CBB33-EA3B-4CA4-BD17-2DED1A56E68C}"/>
    <cellStyle name="Normal 20 4 2" xfId="22073" xr:uid="{D2991000-2764-4453-8AC9-CEE7D1BC5298}"/>
    <cellStyle name="Normal 20 5" xfId="22074" xr:uid="{30AF9A6A-9676-4C23-B6A3-94716E51C3E3}"/>
    <cellStyle name="Normal 21" xfId="1706" xr:uid="{7D9D5154-D643-4EDB-9252-1E0A98E1D62D}"/>
    <cellStyle name="Normal 21 2" xfId="5655" xr:uid="{4A49521D-E564-4A68-86E1-494119756CCC}"/>
    <cellStyle name="Normal 21 2 2" xfId="22077" xr:uid="{59E0275F-639E-49BA-B5BE-589C8BB8E77A}"/>
    <cellStyle name="Normal 21 2 2 2" xfId="44414" xr:uid="{2EA67948-D2D6-44A9-9DF6-E5994D65A4D4}"/>
    <cellStyle name="Normal 21 2 3" xfId="22078" xr:uid="{4FE5F1DE-DDD3-4809-A791-3510ABE3E7F6}"/>
    <cellStyle name="Normal 21 2 3 2" xfId="44415" xr:uid="{4C8C89C6-471A-4911-80B3-07D1272CE28E}"/>
    <cellStyle name="Normal 21 2 4" xfId="55742" xr:uid="{A4208129-5473-4E71-B8E1-6BD8A7FBD7D3}"/>
    <cellStyle name="Normal 21 2 5" xfId="44413" xr:uid="{F8383897-CC88-49AA-9DC0-AF26996EBCF1}"/>
    <cellStyle name="Normal 21 2 6" xfId="22076" xr:uid="{27F780F1-77EE-446F-AD79-EF55B8C0FE6A}"/>
    <cellStyle name="Normal 21 3" xfId="22079" xr:uid="{6434205F-5159-4E8C-A839-378CA45FE3D4}"/>
    <cellStyle name="Normal 21 4" xfId="22080" xr:uid="{F75AEAFE-CB6F-40BD-852B-ABCC65558D16}"/>
    <cellStyle name="Normal 21 5" xfId="44412" xr:uid="{FC16E563-885A-4D12-8C8D-03B66D06F24F}"/>
    <cellStyle name="Normal 21 6" xfId="22075" xr:uid="{136A2778-A871-4F26-BB3F-64461A71D816}"/>
    <cellStyle name="Normal 22" xfId="1714" xr:uid="{F5146FDA-DDB3-4E2A-9D68-44CB875C94B3}"/>
    <cellStyle name="Normal 22 2" xfId="5663" xr:uid="{B9B5E777-0D32-4C19-8FBF-CB9D7182275A}"/>
    <cellStyle name="Normal 22 2 2" xfId="22081" xr:uid="{A43B5FCB-588B-494B-A9D6-8A7F0CD3AF42}"/>
    <cellStyle name="Normal 22 3" xfId="22082" xr:uid="{70A98A20-44B2-421F-B86F-1558EB7827B7}"/>
    <cellStyle name="Normal 23" xfId="1718" xr:uid="{56C84DEE-46C9-4626-B15B-0439CC7814E2}"/>
    <cellStyle name="Normal 23 2" xfId="22084" xr:uid="{74420775-5D4A-458C-B96D-3997084DC6D7}"/>
    <cellStyle name="Normal 23 2 2" xfId="44417" xr:uid="{BE6632AB-4012-4BFF-BCE7-B1A232C1C95C}"/>
    <cellStyle name="Normal 23 3" xfId="22085" xr:uid="{CF1A0DC1-406F-4675-9ECC-C0DB5FE2C029}"/>
    <cellStyle name="Normal 23 3 2" xfId="44418" xr:uid="{77276DB0-924E-42D3-8F71-6B4C0FD7AA54}"/>
    <cellStyle name="Normal 23 4" xfId="51805" xr:uid="{09A98F1C-9BCF-4917-899A-84A467919D74}"/>
    <cellStyle name="Normal 23 5" xfId="44416" xr:uid="{B6E8AACC-F11A-4F51-9271-2ECACDD964AC}"/>
    <cellStyle name="Normal 23 6" xfId="22083" xr:uid="{78773A90-6E3C-4DC5-8075-370E7C157549}"/>
    <cellStyle name="Normal 24" xfId="22086" xr:uid="{5C82FFD5-ED23-4B92-8446-731BE63422D4}"/>
    <cellStyle name="Normal 24 2" xfId="44419" xr:uid="{F9EC335A-4849-4611-BB2D-7BCC0AD9D524}"/>
    <cellStyle name="Normal 25" xfId="22087" xr:uid="{07786466-6B18-46E7-AF2E-F42A10445B02}"/>
    <cellStyle name="Normal 25 2" xfId="44420" xr:uid="{D0DDDEB2-61F2-4FC1-BC07-D2E19FABE22E}"/>
    <cellStyle name="Normal 26" xfId="22088" xr:uid="{5175E05E-E9A2-473B-AA51-2927FDE04FA5}"/>
    <cellStyle name="Normal 26 2" xfId="44421" xr:uid="{43778EB3-125B-4ECA-88A4-D87F155D2FE0}"/>
    <cellStyle name="Normal 27" xfId="22089" xr:uid="{FEE3F416-0928-4CB0-9A9C-47A571A17091}"/>
    <cellStyle name="Normal 27 2" xfId="44422" xr:uid="{D9671D32-8D91-4C23-AD2B-F9E76424B22D}"/>
    <cellStyle name="Normal 28" xfId="22090" xr:uid="{7772962D-51EE-4192-AC78-8DD1E3102A28}"/>
    <cellStyle name="Normal 28 2" xfId="44423" xr:uid="{444A9457-7434-4F95-BA35-864FFA70FA70}"/>
    <cellStyle name="Normal 29" xfId="22091" xr:uid="{2003E0F5-DD4B-4BE0-9D9B-668016E24C56}"/>
    <cellStyle name="Normal 29 2" xfId="44424" xr:uid="{6550D2D5-2961-4FC1-8269-9B730BFEA394}"/>
    <cellStyle name="Normal 3" xfId="71" xr:uid="{06F71970-AC87-4D60-B988-A849D3563151}"/>
    <cellStyle name="Normal 3 10" xfId="22093" xr:uid="{A02E32E1-8E4A-4130-8B29-BED1BE9DBF60}"/>
    <cellStyle name="Normal 3 10 2" xfId="44426" xr:uid="{F64F4149-9720-42A0-88E3-D13FAE7D1801}"/>
    <cellStyle name="Normal 3 11" xfId="50171" xr:uid="{397E9D5F-5DDF-47EB-B730-2E8B9D0AEAAD}"/>
    <cellStyle name="Normal 3 12" xfId="44425" xr:uid="{36FB6DA0-4A1A-448D-8D4E-97AABED5B190}"/>
    <cellStyle name="Normal 3 13" xfId="22092" xr:uid="{1C04A853-C5FF-4B88-885D-D6EE052200E0}"/>
    <cellStyle name="Normal 3 2" xfId="99" xr:uid="{0355D15C-6A30-44EF-8851-EE356727DD43}"/>
    <cellStyle name="Normal 3 2 10" xfId="22094" xr:uid="{57099CA8-5272-4B42-A27B-1FA40BAEE208}"/>
    <cellStyle name="Normal 3 2 2" xfId="205" xr:uid="{7D17EB91-4C99-4F60-81E4-A17B94B00A98}"/>
    <cellStyle name="Normal 3 2 2 2" xfId="391" xr:uid="{65B51ED7-F086-4CF6-9E7C-CA79BE39BD65}"/>
    <cellStyle name="Normal 3 2 2 2 2" xfId="4105" xr:uid="{2FE17622-AC95-4AD7-9611-6B2C40431FC8}"/>
    <cellStyle name="Normal 3 2 2 2 2 2" xfId="22098" xr:uid="{77D5DA47-9F44-45A5-980E-ADFA782C972B}"/>
    <cellStyle name="Normal 3 2 2 2 2 2 2" xfId="44431" xr:uid="{9F485F3E-FEA4-43EF-9310-0F9E6A72FC2E}"/>
    <cellStyle name="Normal 3 2 2 2 2 3" xfId="22099" xr:uid="{E66D63C4-C4CC-43F2-84B3-E0D9499282F3}"/>
    <cellStyle name="Normal 3 2 2 2 2 3 2" xfId="44432" xr:uid="{E04142D8-0311-46EE-9753-6AF23D6B77AF}"/>
    <cellStyle name="Normal 3 2 2 2 2 4" xfId="22100" xr:uid="{839B7BC9-73A6-4816-89D0-9A8237FEDE26}"/>
    <cellStyle name="Normal 3 2 2 2 2 4 2" xfId="44433" xr:uid="{1DCCA2E7-750A-4F28-B485-F8A6CB8F7B01}"/>
    <cellStyle name="Normal 3 2 2 2 2 5" xfId="54192" xr:uid="{28CA8F32-D352-46FA-AEE0-20221CAA2961}"/>
    <cellStyle name="Normal 3 2 2 2 2 6" xfId="44430" xr:uid="{A27BC55E-585C-421B-B8FD-D1139BD9670B}"/>
    <cellStyle name="Normal 3 2 2 2 2 7" xfId="22097" xr:uid="{2BE186DA-BD48-41B7-A4D5-2AC480B1A723}"/>
    <cellStyle name="Normal 3 2 2 2 3" xfId="22101" xr:uid="{FF9C7CF5-726D-411E-81D8-4CD2E487CFC4}"/>
    <cellStyle name="Normal 3 2 2 2 3 2" xfId="44434" xr:uid="{B66500D5-4F87-4D9E-B202-B30F1AEB2FC0}"/>
    <cellStyle name="Normal 3 2 2 2 4" xfId="22102" xr:uid="{46A38F46-FAE1-4E15-AF75-28A1378F97C7}"/>
    <cellStyle name="Normal 3 2 2 2 4 2" xfId="44435" xr:uid="{AC0F26BA-4B01-4EFA-B698-0E3EE88CB578}"/>
    <cellStyle name="Normal 3 2 2 2 5" xfId="22103" xr:uid="{CE2DEEC5-33B3-490B-A8D2-6B219228738B}"/>
    <cellStyle name="Normal 3 2 2 2 5 2" xfId="44436" xr:uid="{7224D623-58A8-4D93-9B56-526247C58678}"/>
    <cellStyle name="Normal 3 2 2 2 6" xfId="50487" xr:uid="{692AE69C-DBB4-4566-B2D3-4CA8F9264072}"/>
    <cellStyle name="Normal 3 2 2 2 7" xfId="44429" xr:uid="{D895AB10-939D-469E-89C1-C2DFE18CCEDB}"/>
    <cellStyle name="Normal 3 2 2 2 8" xfId="22096" xr:uid="{65491291-6195-47BA-96E2-E16CD1E8600B}"/>
    <cellStyle name="Normal 3 2 2 3" xfId="3921" xr:uid="{ED8F5D96-D0C4-48DC-B9D2-45E9735F75D3}"/>
    <cellStyle name="Normal 3 2 2 3 2" xfId="22105" xr:uid="{B6883546-1571-4BAF-A7F7-4199D9666A9C}"/>
    <cellStyle name="Normal 3 2 2 3 2 2" xfId="44438" xr:uid="{D6EC38AD-5188-49BB-A6CF-7C27A134B426}"/>
    <cellStyle name="Normal 3 2 2 3 3" xfId="22106" xr:uid="{B6CCD0E1-7D31-4448-81C9-30AAA626A545}"/>
    <cellStyle name="Normal 3 2 2 3 3 2" xfId="44439" xr:uid="{0E8BF72D-56EB-47D8-9371-EEE3C9EE5D4B}"/>
    <cellStyle name="Normal 3 2 2 3 4" xfId="22107" xr:uid="{941FC2DE-4DCB-4D4E-A435-61C61204EB47}"/>
    <cellStyle name="Normal 3 2 2 3 4 2" xfId="44440" xr:uid="{17D2D381-910D-4740-8189-B6B80C973C64}"/>
    <cellStyle name="Normal 3 2 2 3 5" xfId="54008" xr:uid="{5ADE9343-438E-4B23-9FDE-62F03FF97327}"/>
    <cellStyle name="Normal 3 2 2 3 6" xfId="44437" xr:uid="{F4F2128E-FB4B-4814-A20F-61B0F38B0758}"/>
    <cellStyle name="Normal 3 2 2 3 7" xfId="22104" xr:uid="{6DA1668B-49C3-4B28-A7E8-01E154552608}"/>
    <cellStyle name="Normal 3 2 2 4" xfId="22108" xr:uid="{CE877D10-EC12-4070-8FD5-551DACCB9B29}"/>
    <cellStyle name="Normal 3 2 2 4 2" xfId="44441" xr:uid="{2DC9D77B-A98A-4C39-808E-66620AF06122}"/>
    <cellStyle name="Normal 3 2 2 5" xfId="22109" xr:uid="{4C225ECC-2A3B-4CED-8452-1014262ACFB3}"/>
    <cellStyle name="Normal 3 2 2 5 2" xfId="44442" xr:uid="{97053291-02B9-4F24-9F15-D08B7576BE9F}"/>
    <cellStyle name="Normal 3 2 2 6" xfId="22110" xr:uid="{902562B0-026C-4D4D-9AA7-38D14F83F005}"/>
    <cellStyle name="Normal 3 2 2 6 2" xfId="44443" xr:uid="{BC39F74A-8D2F-44F2-AC93-2E59ECD7CED9}"/>
    <cellStyle name="Normal 3 2 2 7" xfId="50302" xr:uid="{C87DF121-FD5C-41B9-96B8-630628025DC0}"/>
    <cellStyle name="Normal 3 2 2 8" xfId="44428" xr:uid="{E6277FD6-D20E-40EA-AD7D-7F28E3CFF82A}"/>
    <cellStyle name="Normal 3 2 2 9" xfId="22095" xr:uid="{560ADF3F-A589-49EE-9A83-93B7A01466CD}"/>
    <cellStyle name="Normal 3 2 3" xfId="298" xr:uid="{DB4FAAAE-A437-4809-8A4F-781284740D07}"/>
    <cellStyle name="Normal 3 2 3 2" xfId="4012" xr:uid="{E82C8E15-9B5E-4B5C-8A64-F0AD4C3ABFC3}"/>
    <cellStyle name="Normal 3 2 3 2 2" xfId="22113" xr:uid="{E7B0E98D-AEA4-4256-9439-99A43BFE6D46}"/>
    <cellStyle name="Normal 3 2 3 2 2 2" xfId="44446" xr:uid="{65BD22F2-4E4F-478D-8B81-C60694DB57B0}"/>
    <cellStyle name="Normal 3 2 3 2 3" xfId="22114" xr:uid="{1A981E73-16A7-49D8-A180-8A2B29B4FD96}"/>
    <cellStyle name="Normal 3 2 3 2 3 2" xfId="44447" xr:uid="{4F1E5369-5E73-4315-9CE5-2E9E2B89CA7C}"/>
    <cellStyle name="Normal 3 2 3 2 4" xfId="22115" xr:uid="{B71CFEE6-F9AC-41EA-8594-398C53DFD036}"/>
    <cellStyle name="Normal 3 2 3 2 4 2" xfId="44448" xr:uid="{44536A26-99E9-4866-9DD7-494B97DB3B8E}"/>
    <cellStyle name="Normal 3 2 3 2 5" xfId="54099" xr:uid="{3ADF876A-DC24-47F4-8A97-3539D140C882}"/>
    <cellStyle name="Normal 3 2 3 2 6" xfId="44445" xr:uid="{8E4B33EF-AEA2-4E32-BABF-F1387B40B98A}"/>
    <cellStyle name="Normal 3 2 3 2 7" xfId="22112" xr:uid="{8DDAF24F-4001-4159-B90A-9F17BE3A4A8B}"/>
    <cellStyle name="Normal 3 2 3 3" xfId="22116" xr:uid="{3E65E362-A827-40A4-B801-71FBAF21A331}"/>
    <cellStyle name="Normal 3 2 3 3 2" xfId="44449" xr:uid="{CC852E25-AE83-47E1-BA68-AC9AD78C17EA}"/>
    <cellStyle name="Normal 3 2 3 4" xfId="22117" xr:uid="{20B86BB3-A334-4D8C-9149-6F33F0E3E0ED}"/>
    <cellStyle name="Normal 3 2 3 4 2" xfId="44450" xr:uid="{DCA0B178-0865-4E0E-9422-3CD99F68283E}"/>
    <cellStyle name="Normal 3 2 3 5" xfId="22118" xr:uid="{E4233075-607C-4DCF-8B1A-569241838098}"/>
    <cellStyle name="Normal 3 2 3 5 2" xfId="44451" xr:uid="{ECE00F3D-2C20-4A2A-86F1-B04F26178455}"/>
    <cellStyle name="Normal 3 2 3 6" xfId="50394" xr:uid="{2A6829AB-F9AA-4194-9B80-55B6390AA519}"/>
    <cellStyle name="Normal 3 2 3 7" xfId="44444" xr:uid="{88D49F9C-3FFB-4AD8-867F-14E4D330F1B4}"/>
    <cellStyle name="Normal 3 2 3 8" xfId="22111" xr:uid="{2B6D43B5-D5F9-4EEA-9F41-DA3D86FAEE4C}"/>
    <cellStyle name="Normal 3 2 4" xfId="3822" xr:uid="{C40F49FF-0139-4D1E-80F1-7C8CC2840A74}"/>
    <cellStyle name="Normal 3 2 4 2" xfId="22120" xr:uid="{C6DAB684-E778-4829-ABE9-3A811A4870F5}"/>
    <cellStyle name="Normal 3 2 4 2 2" xfId="44453" xr:uid="{ADB777C4-840A-423D-9B10-8538546B28D6}"/>
    <cellStyle name="Normal 3 2 4 3" xfId="22121" xr:uid="{AD089E6E-C0F6-40A7-95C6-D08C37A760A3}"/>
    <cellStyle name="Normal 3 2 4 3 2" xfId="44454" xr:uid="{F01AC162-59D7-4C40-8C88-6CB92077A4A1}"/>
    <cellStyle name="Normal 3 2 4 4" xfId="22122" xr:uid="{5B4B3082-30C4-462A-A4EB-9D9DB75AE03D}"/>
    <cellStyle name="Normal 3 2 4 4 2" xfId="44455" xr:uid="{B235CFE0-E5EF-4459-AC60-9CDC04EA7204}"/>
    <cellStyle name="Normal 3 2 4 5" xfId="53909" xr:uid="{4022C333-D86F-4D83-AF8E-CA1D6AC3BB77}"/>
    <cellStyle name="Normal 3 2 4 6" xfId="44452" xr:uid="{F6609659-EA5F-497F-83C6-3BAB0593A6DA}"/>
    <cellStyle name="Normal 3 2 4 7" xfId="22119" xr:uid="{9D9CDE9A-960D-4E8C-94ED-5BD0F3A388A7}"/>
    <cellStyle name="Normal 3 2 5" xfId="22123" xr:uid="{EA507C9C-BEB5-4CE1-8251-499CCACE26D2}"/>
    <cellStyle name="Normal 3 2 5 2" xfId="44456" xr:uid="{7234251E-3C6B-4D27-8391-F65D4E925C8C}"/>
    <cellStyle name="Normal 3 2 6" xfId="22124" xr:uid="{7BC101A1-3BC4-4C73-87CB-321080D020D9}"/>
    <cellStyle name="Normal 3 2 6 2" xfId="44457" xr:uid="{202C5655-C933-4C78-BC72-7ED7E94AABD0}"/>
    <cellStyle name="Normal 3 2 7" xfId="22125" xr:uid="{0C9D7C7D-5353-4A8D-BAA4-3B934B8D3308}"/>
    <cellStyle name="Normal 3 2 7 2" xfId="44458" xr:uid="{71ABDB21-C078-47B3-999F-9E3B15DACB17}"/>
    <cellStyle name="Normal 3 2 8" xfId="50199" xr:uid="{42665EE2-7394-44B4-B324-6B63B5F4EA3B}"/>
    <cellStyle name="Normal 3 2 9" xfId="44427" xr:uid="{BB866CE4-E41E-4A2D-8850-82CB115B8D16}"/>
    <cellStyle name="Normal 3 3" xfId="176" xr:uid="{91CA6116-D9F8-4828-99C3-F6CFFF9169C3}"/>
    <cellStyle name="Normal 3 3 2" xfId="364" xr:uid="{D073DF24-C8D6-40D5-919A-4979BDCA0780}"/>
    <cellStyle name="Normal 3 3 2 2" xfId="4078" xr:uid="{712DBF9B-3193-485F-BC8E-2FFF4516080A}"/>
    <cellStyle name="Normal 3 3 2 2 2" xfId="22129" xr:uid="{6F4CFD43-A6B6-4092-8437-1978A7E5022A}"/>
    <cellStyle name="Normal 3 3 2 2 2 2" xfId="44462" xr:uid="{4C15BEE8-AC4A-4CCE-BDE6-65679B78800B}"/>
    <cellStyle name="Normal 3 3 2 2 3" xfId="22130" xr:uid="{1A4B37DF-57BA-48F1-8C9F-E4AC51D37AC6}"/>
    <cellStyle name="Normal 3 3 2 2 3 2" xfId="44463" xr:uid="{70971234-B660-4D45-9978-382564B83F2F}"/>
    <cellStyle name="Normal 3 3 2 2 4" xfId="22131" xr:uid="{76D75396-3767-42A7-983F-3EA15A7B893D}"/>
    <cellStyle name="Normal 3 3 2 2 4 2" xfId="44464" xr:uid="{6C75DCDC-E522-4D6D-97DC-5C8E119246E3}"/>
    <cellStyle name="Normal 3 3 2 2 5" xfId="54165" xr:uid="{50E1A771-DAA7-4E0C-B888-1706F1A9FBE3}"/>
    <cellStyle name="Normal 3 3 2 2 6" xfId="44461" xr:uid="{5934938C-6E3D-4D6C-B4E5-1860F973014C}"/>
    <cellStyle name="Normal 3 3 2 2 7" xfId="22128" xr:uid="{1BEBEF33-85D4-41DD-80BA-C6E6EC1460CF}"/>
    <cellStyle name="Normal 3 3 2 3" xfId="22132" xr:uid="{CE29840F-3532-4A01-8F39-86A4AE53CE91}"/>
    <cellStyle name="Normal 3 3 2 3 2" xfId="44465" xr:uid="{C9402645-7B38-427E-A3F4-28A23DE12D1C}"/>
    <cellStyle name="Normal 3 3 2 4" xfId="22133" xr:uid="{01C6CB57-5C77-4390-BDEF-9B22623B6FF8}"/>
    <cellStyle name="Normal 3 3 2 4 2" xfId="44466" xr:uid="{66CB3004-EF71-47B3-A613-E01BDF24CF8F}"/>
    <cellStyle name="Normal 3 3 2 5" xfId="22134" xr:uid="{FC88C1C7-570E-40D8-A350-08BE048C0F88}"/>
    <cellStyle name="Normal 3 3 2 5 2" xfId="44467" xr:uid="{E632EF65-A59A-4686-8591-879F13046575}"/>
    <cellStyle name="Normal 3 3 2 6" xfId="50460" xr:uid="{F9325D3E-7843-44C2-BA5A-BE00B6BC2D28}"/>
    <cellStyle name="Normal 3 3 2 7" xfId="44460" xr:uid="{37702D04-3F36-4D01-A2D1-261FFCA2B6F5}"/>
    <cellStyle name="Normal 3 3 2 8" xfId="22127" xr:uid="{C09B7D59-6D6D-408B-9EFF-55E3230CFECB}"/>
    <cellStyle name="Normal 3 3 3" xfId="3892" xr:uid="{5E5F4835-995C-45B3-9BCC-697677563CE4}"/>
    <cellStyle name="Normal 3 3 3 2" xfId="22136" xr:uid="{66129A8F-73F0-4B51-8D5E-5B8C9E7BD9CF}"/>
    <cellStyle name="Normal 3 3 3 2 2" xfId="44469" xr:uid="{3BB8E2A7-527D-4633-9E45-56BCDB73E023}"/>
    <cellStyle name="Normal 3 3 3 3" xfId="22137" xr:uid="{648CDD51-E29A-418D-A433-C7883114275A}"/>
    <cellStyle name="Normal 3 3 3 3 2" xfId="44470" xr:uid="{F8227344-80C9-4259-B515-5880CDDFB3A6}"/>
    <cellStyle name="Normal 3 3 3 4" xfId="22138" xr:uid="{5A86E935-0CAE-425B-9DB9-1B3B78C435ED}"/>
    <cellStyle name="Normal 3 3 3 4 2" xfId="44471" xr:uid="{31232365-7D50-4F8D-A993-E17241425C6F}"/>
    <cellStyle name="Normal 3 3 3 5" xfId="53979" xr:uid="{528859EE-32A9-482F-9B3C-6E970F74386E}"/>
    <cellStyle name="Normal 3 3 3 6" xfId="44468" xr:uid="{2F2F8202-085A-46A0-91E3-74B1A1A5F8A3}"/>
    <cellStyle name="Normal 3 3 3 7" xfId="22135" xr:uid="{E0B6B691-C91C-46FC-8E5E-E97119C241AA}"/>
    <cellStyle name="Normal 3 3 4" xfId="22139" xr:uid="{2757DCAB-6C8E-46A6-A053-ABB4F31AB399}"/>
    <cellStyle name="Normal 3 3 4 2" xfId="44472" xr:uid="{997CDD58-3BEB-4189-A46D-2D349A008306}"/>
    <cellStyle name="Normal 3 3 5" xfId="22140" xr:uid="{D170EC0D-EBFB-4937-BB43-707DAE90618A}"/>
    <cellStyle name="Normal 3 3 5 2" xfId="44473" xr:uid="{9B5244CD-EEE8-4D86-8122-2EF5EFDBFE29}"/>
    <cellStyle name="Normal 3 3 6" xfId="22141" xr:uid="{2D889474-20DC-4F93-8C55-8BACE03DA13B}"/>
    <cellStyle name="Normal 3 3 6 2" xfId="44474" xr:uid="{337354A9-8F69-4044-9D46-F0C43F49E819}"/>
    <cellStyle name="Normal 3 3 7" xfId="50273" xr:uid="{6B4FF308-A05D-4321-A62C-3435F72F7BE9}"/>
    <cellStyle name="Normal 3 3 8" xfId="44459" xr:uid="{EA957EE6-6FCF-45C6-B205-5A624DA90385}"/>
    <cellStyle name="Normal 3 3 9" xfId="22126" xr:uid="{DB10CA6E-C5FE-45EC-A702-00063031AF92}"/>
    <cellStyle name="Normal 3 4" xfId="266" xr:uid="{25A98ADD-300C-4168-93D5-072E0D75A229}"/>
    <cellStyle name="Normal 3 4 2" xfId="22143" xr:uid="{E3EC321F-0B67-4ABE-9564-8B36C08F19D1}"/>
    <cellStyle name="Normal 3 4 3" xfId="22144" xr:uid="{956568E4-07AC-49AF-A2CD-ED70F9CBDCA9}"/>
    <cellStyle name="Normal 3 4 3 2" xfId="44475" xr:uid="{97D81A5E-8D18-45C0-B416-EA61D8333B6D}"/>
    <cellStyle name="Normal 3 4 4" xfId="50362" xr:uid="{396C486A-55B6-4D0D-95BF-89D90770A020}"/>
    <cellStyle name="Normal 3 4 5" xfId="22142" xr:uid="{84984113-E85C-463C-A7B9-DDC27F6C7B7A}"/>
    <cellStyle name="Normal 3 5" xfId="280" xr:uid="{E1D656E0-6C62-4E08-90D0-0B241260AE70}"/>
    <cellStyle name="Normal 3 5 2" xfId="3994" xr:uid="{784F29BC-9240-464E-A2CD-7C716FE72D39}"/>
    <cellStyle name="Normal 3 5 2 2" xfId="22147" xr:uid="{F9A7C2F7-CB4E-4DC2-B09D-24BE40FE3356}"/>
    <cellStyle name="Normal 3 5 2 2 2" xfId="44478" xr:uid="{65DBEF8C-E2C5-40C0-876C-A39817557C92}"/>
    <cellStyle name="Normal 3 5 2 3" xfId="22148" xr:uid="{1625DACD-D68D-4185-B9EC-7DC410CD1A83}"/>
    <cellStyle name="Normal 3 5 2 3 2" xfId="44479" xr:uid="{E6C5FBC5-62E4-42CB-B3C7-634DBF2FF50E}"/>
    <cellStyle name="Normal 3 5 2 4" xfId="22149" xr:uid="{002593C8-F91E-4EF1-91E0-8125CFCC0FCC}"/>
    <cellStyle name="Normal 3 5 2 4 2" xfId="44480" xr:uid="{08EF3325-8231-4A63-B98F-DBDFDACF941A}"/>
    <cellStyle name="Normal 3 5 2 5" xfId="54081" xr:uid="{76743DA9-6C9D-4ADB-9EEC-385742F0CCDD}"/>
    <cellStyle name="Normal 3 5 2 6" xfId="44477" xr:uid="{89C73466-9D88-434D-91F9-4CEC77DB9F7B}"/>
    <cellStyle name="Normal 3 5 2 7" xfId="22146" xr:uid="{5B21D132-E8B6-41AA-BA9C-709ECF9834BB}"/>
    <cellStyle name="Normal 3 5 3" xfId="22150" xr:uid="{45961BAC-C918-4454-B245-2A74A67B57F3}"/>
    <cellStyle name="Normal 3 5 3 2" xfId="44481" xr:uid="{3932EC94-D6B2-4EE7-AA83-C987521D5056}"/>
    <cellStyle name="Normal 3 5 4" xfId="22151" xr:uid="{D80A813F-B3D3-4F26-A632-AB76C6BDEDA5}"/>
    <cellStyle name="Normal 3 5 4 2" xfId="44482" xr:uid="{95661082-0F55-4413-9837-6250E69C3725}"/>
    <cellStyle name="Normal 3 5 5" xfId="22152" xr:uid="{5853CEF9-7C3F-40B2-A314-07C94518DBC9}"/>
    <cellStyle name="Normal 3 5 5 2" xfId="44483" xr:uid="{9164B78E-28DB-4A5A-AC9D-4A22A594A807}"/>
    <cellStyle name="Normal 3 5 6" xfId="50376" xr:uid="{7C221CAD-27CD-4FBF-BE15-AA72B1F285C9}"/>
    <cellStyle name="Normal 3 5 7" xfId="44476" xr:uid="{3AB436E2-B227-4055-98C8-7653BCB94E13}"/>
    <cellStyle name="Normal 3 5 8" xfId="22145" xr:uid="{891EED05-5374-41A5-A59E-C4498151E8AD}"/>
    <cellStyle name="Normal 3 6" xfId="707" xr:uid="{BEECC0F4-4B39-4641-A432-455BB4A0C67C}"/>
    <cellStyle name="Normal 3 6 2" xfId="22153" xr:uid="{01B68DFD-FDEE-498B-B25C-CD9C6458FBB8}"/>
    <cellStyle name="Normal 3 7" xfId="3794" xr:uid="{582CE82B-B214-428D-81E6-984F8D79CF14}"/>
    <cellStyle name="Normal 3 7 2" xfId="22155" xr:uid="{75E8C2CE-1DA5-4466-9BE6-8F04212BDB16}"/>
    <cellStyle name="Normal 3 7 2 2" xfId="44485" xr:uid="{E87F28E0-E479-43E4-A624-75BE431D1224}"/>
    <cellStyle name="Normal 3 7 3" xfId="22156" xr:uid="{44B2AE12-BA89-46CC-9DB4-B65151F2DD49}"/>
    <cellStyle name="Normal 3 7 3 2" xfId="44486" xr:uid="{AC4851BA-2E8E-4101-A51B-818DBD753617}"/>
    <cellStyle name="Normal 3 7 4" xfId="22157" xr:uid="{A30CF15E-CCEF-4CC0-8E8D-785A61A5CA8B}"/>
    <cellStyle name="Normal 3 7 4 2" xfId="44487" xr:uid="{36897DE2-6676-42B1-9D4C-AE912080CF96}"/>
    <cellStyle name="Normal 3 7 5" xfId="53881" xr:uid="{5B683D71-875C-44B3-B8EF-6481FAF10D4A}"/>
    <cellStyle name="Normal 3 7 6" xfId="44484" xr:uid="{3C6FE1EA-0698-4BA6-B8D1-E53A6C4F286F}"/>
    <cellStyle name="Normal 3 7 7" xfId="22154" xr:uid="{D9C5CEB3-FB44-42CE-B249-BE76D6D3F6B9}"/>
    <cellStyle name="Normal 3 8" xfId="22158" xr:uid="{7AE995D5-25BC-4879-B3BA-01D925B42F38}"/>
    <cellStyle name="Normal 3 8 2" xfId="44488" xr:uid="{2439FEED-CC79-424D-9D2F-DAD7F58728BB}"/>
    <cellStyle name="Normal 3 9" xfId="22159" xr:uid="{0E8ADD04-1818-471F-860D-5A087E4CF112}"/>
    <cellStyle name="Normal 3 9 2" xfId="44489" xr:uid="{CD0AAE35-B7B3-476C-9DB4-4FFDD817D91A}"/>
    <cellStyle name="Normal 30" xfId="22160" xr:uid="{D2235FBB-61B0-4C9D-B195-064D90DA047A}"/>
    <cellStyle name="Normal 30 2" xfId="44490" xr:uid="{62F4D926-0F28-4AC0-BF2A-41DD4A43A181}"/>
    <cellStyle name="Normal 31" xfId="22161" xr:uid="{AC19947D-DC60-4490-8F67-9F5181B19D6D}"/>
    <cellStyle name="Normal 31 2" xfId="44491" xr:uid="{D5A7B3FC-7401-4FE7-BF68-60421C5AB447}"/>
    <cellStyle name="Normal 32" xfId="22162" xr:uid="{23B19A61-F8B5-4FD7-B6F5-D5689141D224}"/>
    <cellStyle name="Normal 32 2" xfId="44492" xr:uid="{26F42664-5A4D-4DD7-9162-5FEE8FB76C9B}"/>
    <cellStyle name="Normal 33" xfId="22163" xr:uid="{F9D94442-E8F6-4EFF-9ADA-0584476F72D6}"/>
    <cellStyle name="Normal 33 2" xfId="44493" xr:uid="{BE8A6DA3-9802-4783-93D1-2E15481EFF3F}"/>
    <cellStyle name="Normal 34" xfId="22164" xr:uid="{8615F6AE-CC3D-452C-9130-4C9D5CB6811E}"/>
    <cellStyle name="Normal 34 2" xfId="44494" xr:uid="{424C43D6-301B-472F-8BAB-698C6402526B}"/>
    <cellStyle name="Normal 35" xfId="22165" xr:uid="{0FB3E3C5-9ED6-4706-ACE8-1EDB4AC96F3B}"/>
    <cellStyle name="Normal 35 2" xfId="44495" xr:uid="{0F8F3ECE-2B5C-46C6-9B9F-9AF8C27BA6A7}"/>
    <cellStyle name="Normal 36" xfId="22166" xr:uid="{4DFCB127-9C0D-48FB-9AC4-C3DCE618A122}"/>
    <cellStyle name="Normal 36 2" xfId="44496" xr:uid="{7A0C23E8-D8DF-4DF0-B7F4-121BB3437356}"/>
    <cellStyle name="Normal 37" xfId="22167" xr:uid="{02776929-A705-4706-BFF2-F0CFE4080686}"/>
    <cellStyle name="Normal 37 2" xfId="44497" xr:uid="{44DB2DA5-42D4-40C4-9BA1-FBE319E30E96}"/>
    <cellStyle name="Normal 38" xfId="22168" xr:uid="{63AF65E8-D46C-4D0F-8DE6-C2808FBA76EA}"/>
    <cellStyle name="Normal 38 2" xfId="44498" xr:uid="{5968F151-7334-41C6-A3D3-EA47FEA4D4E3}"/>
    <cellStyle name="Normal 39" xfId="22169" xr:uid="{2F69760B-AC13-42AF-9E7D-4BED66FC75AF}"/>
    <cellStyle name="Normal 39 2" xfId="44499" xr:uid="{CFE047EA-1EFD-448C-8A51-237FBC348937}"/>
    <cellStyle name="Normal 4" xfId="112" xr:uid="{C26B4D21-B9E6-477D-ABF9-F2F0AFE9A1C9}"/>
    <cellStyle name="Normal 4 2" xfId="455" xr:uid="{221BEE32-7D03-4B78-B127-797B36AB0860}"/>
    <cellStyle name="Normal 4 2 2" xfId="22171" xr:uid="{B7A971CD-9E45-493A-9F56-5E53B0C7DB47}"/>
    <cellStyle name="Normal 4 2 3" xfId="22172" xr:uid="{6FFF3BA2-C124-4579-BABF-C2FF350244E9}"/>
    <cellStyle name="Normal 4 2 3 2" xfId="44500" xr:uid="{308A41F5-0D8C-4EC5-9364-B183AD6B4041}"/>
    <cellStyle name="Normal 4 2 4" xfId="50551" xr:uid="{C3B1900A-D8F5-423F-9635-56E6229E9BCC}"/>
    <cellStyle name="Normal 4 2 5" xfId="22170" xr:uid="{41CB273B-A364-49AF-855E-2BA7217E81B8}"/>
    <cellStyle name="Normal 4 3" xfId="3766" xr:uid="{F6E00EE6-CC4A-4CFE-B789-BE40B59487BB}"/>
    <cellStyle name="Normal 4 3 2" xfId="22174" xr:uid="{4779788F-26F1-4F82-9E08-B787E92C6AB1}"/>
    <cellStyle name="Normal 4 3 2 2" xfId="44502" xr:uid="{3D9B91FA-4DB1-4D9A-9135-4D72F6DFA8EB}"/>
    <cellStyle name="Normal 4 3 3" xfId="22175" xr:uid="{36302179-0ADA-47CB-B0E3-7B10765424D3}"/>
    <cellStyle name="Normal 4 3 3 2" xfId="44503" xr:uid="{7B8FE9F4-C4CF-42A6-96A9-EDF72909CF02}"/>
    <cellStyle name="Normal 4 3 4" xfId="22176" xr:uid="{4F8BC87A-6897-466B-AC30-DE29E0B89D91}"/>
    <cellStyle name="Normal 4 3 4 2" xfId="44504" xr:uid="{D8386285-B60E-4531-8C45-D2A04713E315}"/>
    <cellStyle name="Normal 4 3 5" xfId="53853" xr:uid="{EB0378A7-A1CC-4E69-99E2-C28957715602}"/>
    <cellStyle name="Normal 4 3 6" xfId="44501" xr:uid="{F13C3089-371F-43E8-A2FB-42A7430158F5}"/>
    <cellStyle name="Normal 4 3 7" xfId="22173" xr:uid="{EF5C4593-BF9F-4675-A54F-F886C905FC21}"/>
    <cellStyle name="Normal 4 4" xfId="22177" xr:uid="{58935913-50D8-491E-B743-54EF503FEB3D}"/>
    <cellStyle name="Normal 40" xfId="22178" xr:uid="{E45995D0-BB95-47F9-92B3-8166BB938737}"/>
    <cellStyle name="Normal 40 2" xfId="44505" xr:uid="{B583C7F4-7592-442D-90A1-09304DD96BEB}"/>
    <cellStyle name="Normal 41" xfId="22179" xr:uid="{26956575-8763-439A-93BC-6CA934994E2C}"/>
    <cellStyle name="Normal 41 2" xfId="44506" xr:uid="{E29FC10B-2887-4ECA-B509-8E34F5E9A1B3}"/>
    <cellStyle name="Normal 42" xfId="22180" xr:uid="{347E7924-8B7F-4A94-9E6D-55E7E11963B7}"/>
    <cellStyle name="Normal 42 2" xfId="44507" xr:uid="{F23FAA06-9527-406A-9414-B0B41CAF5F89}"/>
    <cellStyle name="Normal 43" xfId="1715" xr:uid="{E24F3838-D16B-4434-B890-2FF11D3C6F79}"/>
    <cellStyle name="Normal 43 2" xfId="22182" xr:uid="{DC43A2C0-E950-4149-94DD-2F98D5D2028F}"/>
    <cellStyle name="Normal 43 3" xfId="22183" xr:uid="{A5576964-1C46-4B61-A5DA-753B8453BFD3}"/>
    <cellStyle name="Normal 43 3 2" xfId="44508" xr:uid="{489C0982-C713-4BBD-BB2F-D075FAC1771D}"/>
    <cellStyle name="Normal 43 4" xfId="51802" xr:uid="{5E7B93C8-6734-414E-9E4D-32787A37C748}"/>
    <cellStyle name="Normal 43 5" xfId="22181" xr:uid="{4DB2DB93-9762-41DD-A38D-2460677C4BFE}"/>
    <cellStyle name="Normal 44" xfId="22184" xr:uid="{CD12B2B3-EA0C-4421-950A-F8D909900D47}"/>
    <cellStyle name="Normal 44 2" xfId="44509" xr:uid="{0717CFAB-20B2-4163-B1D6-2794DC079031}"/>
    <cellStyle name="Normal 45" xfId="22185" xr:uid="{36293103-844D-4290-B542-5FA62DF39882}"/>
    <cellStyle name="Normal 45 2" xfId="44510" xr:uid="{2308E90D-BBA1-4800-B801-175156045DBD}"/>
    <cellStyle name="Normal 46" xfId="22186" xr:uid="{6054DB26-A3A7-4706-8CEF-E5D7CFE9983E}"/>
    <cellStyle name="Normal 46 2" xfId="44511" xr:uid="{961994EC-4C19-42F7-8663-88517A66CE4D}"/>
    <cellStyle name="Normal 47" xfId="22187" xr:uid="{6AC43FA0-5045-43BC-9F5F-CA2F68E5F1FF}"/>
    <cellStyle name="Normal 47 2" xfId="44512" xr:uid="{46757622-D56D-4FA5-B512-6654AEA3F372}"/>
    <cellStyle name="Normal 48" xfId="22188" xr:uid="{E6716C3B-165F-4F72-92EC-E49B7C794C15}"/>
    <cellStyle name="Normal 48 2" xfId="44513" xr:uid="{97970A7C-5AC0-4718-AA8E-EEE206892927}"/>
    <cellStyle name="Normal 49" xfId="22189" xr:uid="{EB6CB94D-E879-4575-9ED7-2A0DC8175953}"/>
    <cellStyle name="Normal 49 2" xfId="44514" xr:uid="{BC2EE05D-0788-4A19-BE5A-DF6AFADFF087}"/>
    <cellStyle name="Normal 5" xfId="115" xr:uid="{6DF34D32-C7A2-477B-8D1E-9233B6D56028}"/>
    <cellStyle name="Normal 5 10" xfId="22190" xr:uid="{CB59EA4C-ED8B-4ED4-8FAB-BB01D480E434}"/>
    <cellStyle name="Normal 5 2" xfId="220" xr:uid="{88E3DD00-B14E-43D7-A133-CC05B3E403D6}"/>
    <cellStyle name="Normal 5 2 2" xfId="406" xr:uid="{7CE865EA-4A00-4FA4-B726-A3A209DD0F6A}"/>
    <cellStyle name="Normal 5 2 2 2" xfId="4120" xr:uid="{772D836F-EFA3-47CE-98BF-417A6AEE1B11}"/>
    <cellStyle name="Normal 5 2 2 2 2" xfId="22194" xr:uid="{39B6E3DC-17D5-4339-855C-38E5F5372A3B}"/>
    <cellStyle name="Normal 5 2 2 2 2 2" xfId="44519" xr:uid="{34C6E002-E1AB-4BD5-9925-1F63FCF615A8}"/>
    <cellStyle name="Normal 5 2 2 2 3" xfId="22195" xr:uid="{DE4579B7-7EF4-472E-929F-DE40637079B6}"/>
    <cellStyle name="Normal 5 2 2 2 3 2" xfId="44520" xr:uid="{5E849CC5-6EFD-43DD-B1B8-3A624EC19408}"/>
    <cellStyle name="Normal 5 2 2 2 4" xfId="22196" xr:uid="{10470ABB-B111-44E7-BC34-BF62D4394F76}"/>
    <cellStyle name="Normal 5 2 2 2 4 2" xfId="44521" xr:uid="{A1FDC5C0-1911-4DA4-BC0E-DEC9C8611C60}"/>
    <cellStyle name="Normal 5 2 2 2 5" xfId="54207" xr:uid="{5871A04B-73D4-423A-B95E-8CC0C358BC59}"/>
    <cellStyle name="Normal 5 2 2 2 6" xfId="44518" xr:uid="{B97E7157-6A25-44C5-BC0F-812037ED25FF}"/>
    <cellStyle name="Normal 5 2 2 2 7" xfId="22193" xr:uid="{A29D4934-56D6-4095-8513-9ED6B079A5E2}"/>
    <cellStyle name="Normal 5 2 2 3" xfId="22197" xr:uid="{3E9311F3-4315-45B8-9779-20D82F4E6DB7}"/>
    <cellStyle name="Normal 5 2 2 3 2" xfId="44522" xr:uid="{1B428A85-1F61-407C-B6EB-72EC953EED69}"/>
    <cellStyle name="Normal 5 2 2 4" xfId="22198" xr:uid="{8B56AFEA-9213-486B-BC51-182891829840}"/>
    <cellStyle name="Normal 5 2 2 4 2" xfId="44523" xr:uid="{A4F7A169-A719-411C-AA13-2B848FC0A692}"/>
    <cellStyle name="Normal 5 2 2 5" xfId="22199" xr:uid="{81632591-2F52-46F2-8E30-3C9E8D5C66F8}"/>
    <cellStyle name="Normal 5 2 2 5 2" xfId="44524" xr:uid="{D0B3D249-9153-49B0-B66E-50EAECEBFB72}"/>
    <cellStyle name="Normal 5 2 2 6" xfId="50502" xr:uid="{FEFDB46F-BED0-456A-819A-61AC8CF203DE}"/>
    <cellStyle name="Normal 5 2 2 7" xfId="44517" xr:uid="{A1480CEB-E963-4026-BF40-54A2332C9BC6}"/>
    <cellStyle name="Normal 5 2 2 8" xfId="22192" xr:uid="{C1990DC3-2727-4E41-9F12-52FC4E9CF2F2}"/>
    <cellStyle name="Normal 5 2 3" xfId="3936" xr:uid="{5E223F74-4D0A-4E98-AD17-2E2533FB3B06}"/>
    <cellStyle name="Normal 5 2 3 2" xfId="22201" xr:uid="{5B7BA5AB-DD56-468F-9442-FF180FBEA65B}"/>
    <cellStyle name="Normal 5 2 3 2 2" xfId="44526" xr:uid="{8601AE1A-EFE9-4537-9E9F-1DB5F1F4C538}"/>
    <cellStyle name="Normal 5 2 3 3" xfId="22202" xr:uid="{114A72AB-ED87-4EA6-8E9E-59BD0EE3D5EE}"/>
    <cellStyle name="Normal 5 2 3 3 2" xfId="44527" xr:uid="{5D190E2F-CB70-41B4-9300-14C270ED438D}"/>
    <cellStyle name="Normal 5 2 3 4" xfId="22203" xr:uid="{5BC6E682-F2CD-428F-BCBA-790FF5A03ED5}"/>
    <cellStyle name="Normal 5 2 3 4 2" xfId="44528" xr:uid="{2CB66461-79E2-44E4-BC85-2FAFE1E8A740}"/>
    <cellStyle name="Normal 5 2 3 5" xfId="54023" xr:uid="{333A0C8B-5123-4B54-9C78-6FCB9B7511DD}"/>
    <cellStyle name="Normal 5 2 3 6" xfId="44525" xr:uid="{B3A98E2B-07E8-431C-BFDA-1B53B76FBFA7}"/>
    <cellStyle name="Normal 5 2 3 7" xfId="22200" xr:uid="{4A968E10-9FCA-4340-8F1B-39BF85A14581}"/>
    <cellStyle name="Normal 5 2 4" xfId="22204" xr:uid="{47EEBC6B-BF29-4EBD-8383-771C6D73C253}"/>
    <cellStyle name="Normal 5 2 4 2" xfId="44529" xr:uid="{D466988B-20AB-40BD-96E7-70E7B158FFA8}"/>
    <cellStyle name="Normal 5 2 5" xfId="22205" xr:uid="{C30AD6DA-8C2E-4CB8-9160-71346193DE89}"/>
    <cellStyle name="Normal 5 2 5 2" xfId="44530" xr:uid="{3C832D5D-EBE9-4505-8854-08217F1DA274}"/>
    <cellStyle name="Normal 5 2 6" xfId="22206" xr:uid="{F6574EB5-B927-40F5-A63C-389B716AC2C2}"/>
    <cellStyle name="Normal 5 2 6 2" xfId="44531" xr:uid="{041A4C56-859D-4B5F-A428-D69343F5E746}"/>
    <cellStyle name="Normal 5 2 7" xfId="50317" xr:uid="{D5850F22-A1EF-4C7C-8073-856FA5A71599}"/>
    <cellStyle name="Normal 5 2 8" xfId="44516" xr:uid="{147CDC2E-A650-4541-A973-41C72ACFC198}"/>
    <cellStyle name="Normal 5 2 9" xfId="22191" xr:uid="{E748AEE2-BBF0-41AB-BDF9-AB5DA6DCBA8C}"/>
    <cellStyle name="Normal 5 3" xfId="313" xr:uid="{88DBA67C-A869-42DD-AE3E-30D1708CAB46}"/>
    <cellStyle name="Normal 5 3 2" xfId="4027" xr:uid="{92D88D76-5ED0-48AE-BF59-0154C372A663}"/>
    <cellStyle name="Normal 5 3 2 2" xfId="22209" xr:uid="{90D5BC48-9D1D-4A96-8163-5A19E3C5BD14}"/>
    <cellStyle name="Normal 5 3 2 2 2" xfId="44534" xr:uid="{BA1CF94B-1F16-4405-B54C-B10F0156EA68}"/>
    <cellStyle name="Normal 5 3 2 3" xfId="22210" xr:uid="{7FE7A5ED-49E1-428C-A344-36864E1829E2}"/>
    <cellStyle name="Normal 5 3 2 3 2" xfId="44535" xr:uid="{2C1C6FE5-9333-4571-B35C-1DE50384A628}"/>
    <cellStyle name="Normal 5 3 2 4" xfId="22211" xr:uid="{32D48DEC-94B7-4274-B51D-C29909773C7F}"/>
    <cellStyle name="Normal 5 3 2 4 2" xfId="44536" xr:uid="{897C814D-184E-4365-BC18-CC0424CB6DB9}"/>
    <cellStyle name="Normal 5 3 2 5" xfId="54114" xr:uid="{AD69A962-D49E-4717-A437-74C2715277F2}"/>
    <cellStyle name="Normal 5 3 2 6" xfId="44533" xr:uid="{F779BE9F-3640-4E2E-9DB6-77B50AB05FFD}"/>
    <cellStyle name="Normal 5 3 2 7" xfId="22208" xr:uid="{EDD066E5-D3C2-4A14-99D0-26D283AB5D0A}"/>
    <cellStyle name="Normal 5 3 3" xfId="22212" xr:uid="{43347E2F-FE67-4F9F-A351-C9E78FE9F86B}"/>
    <cellStyle name="Normal 5 3 3 2" xfId="44537" xr:uid="{C1DDA297-407E-4EFD-A7DB-AB0A2640DAAB}"/>
    <cellStyle name="Normal 5 3 4" xfId="22213" xr:uid="{F698D3A0-B281-4D50-B106-7B449BB18A27}"/>
    <cellStyle name="Normal 5 3 4 2" xfId="44538" xr:uid="{C6CE4FEA-81F1-4750-B9D0-6ED3659FEAD2}"/>
    <cellStyle name="Normal 5 3 5" xfId="22214" xr:uid="{9743AE07-DE05-4FBC-B631-E8BCF7A3A057}"/>
    <cellStyle name="Normal 5 3 5 2" xfId="44539" xr:uid="{F9A2628B-89F0-4759-B0E3-EF9DDB11A5FD}"/>
    <cellStyle name="Normal 5 3 6" xfId="50409" xr:uid="{3A02F80E-C6EB-42C4-82A9-3AC357EF8081}"/>
    <cellStyle name="Normal 5 3 7" xfId="44532" xr:uid="{2A5FD956-45F2-441C-A913-EB77FB36219B}"/>
    <cellStyle name="Normal 5 3 8" xfId="22207" xr:uid="{8709505E-5D74-4E68-92F2-7FF1C13C7F50}"/>
    <cellStyle name="Normal 5 4" xfId="1710" xr:uid="{7A4CE6DF-8326-4286-9EE9-C5569C9EB1E0}"/>
    <cellStyle name="Normal 5 4 2" xfId="22216" xr:uid="{76757B84-B98F-4374-954D-8AA0EA43886D}"/>
    <cellStyle name="Normal 5 4 2 2" xfId="44541" xr:uid="{93F7DD03-731F-4FD0-A6F3-CB5C965E39A5}"/>
    <cellStyle name="Normal 5 4 3" xfId="22217" xr:uid="{AFE7B4DA-E73B-407E-B3E6-955D69757030}"/>
    <cellStyle name="Normal 5 4 3 2" xfId="44542" xr:uid="{F8A40DC7-46B5-4B7F-B253-9BC5BE8F620D}"/>
    <cellStyle name="Normal 5 4 4" xfId="22218" xr:uid="{CD12B645-6F7D-423C-BCDB-B9B43F42302F}"/>
    <cellStyle name="Normal 5 4 4 2" xfId="44543" xr:uid="{68CB741D-0B92-4FE2-AB8B-37954E8C7BBE}"/>
    <cellStyle name="Normal 5 4 5" xfId="51797" xr:uid="{BE29DCFF-8254-4E59-A684-E04FE277652E}"/>
    <cellStyle name="Normal 5 4 6" xfId="44540" xr:uid="{8ABFD689-83F5-4B65-9A83-7FD93E0E33BC}"/>
    <cellStyle name="Normal 5 4 7" xfId="22215" xr:uid="{D05D3FE2-F0D1-40E1-ACD1-ED103BCDCC61}"/>
    <cellStyle name="Normal 5 5" xfId="1709" xr:uid="{637B4E79-0AA1-4588-8A8C-2736C98B408D}"/>
    <cellStyle name="Normal 5 5 2" xfId="22220" xr:uid="{309419A5-778A-4D2B-9017-AF17FDB56AFA}"/>
    <cellStyle name="Normal 5 5 3" xfId="22221" xr:uid="{C6ABF2ED-B0EB-4213-B182-F6D970A37B70}"/>
    <cellStyle name="Normal 5 5 4" xfId="44544" xr:uid="{4F38ADBE-AD60-48CC-87D8-230E80F15D6D}"/>
    <cellStyle name="Normal 5 5 5" xfId="22219" xr:uid="{D126F3C7-4F99-4395-8AD6-934C0AB9678A}"/>
    <cellStyle name="Normal 5 6" xfId="22222" xr:uid="{673C26A9-003C-426E-87E4-F3C3603AE9B0}"/>
    <cellStyle name="Normal 5 6 2" xfId="44545" xr:uid="{3DEFFD0C-0920-4B3F-9FED-868D39FF75BA}"/>
    <cellStyle name="Normal 5 7" xfId="22223" xr:uid="{AA0A8B6C-8700-4CAE-AF98-839A994E2E8D}"/>
    <cellStyle name="Normal 5 7 2" xfId="44546" xr:uid="{53CF8DC9-B1A1-42D0-981D-5504B3231401}"/>
    <cellStyle name="Normal 5 8" xfId="50214" xr:uid="{2642ED3A-CABC-443C-A2D6-490B28E1CB8C}"/>
    <cellStyle name="Normal 5 9" xfId="44515" xr:uid="{4AD94988-4B25-4AA6-A9FA-EE0DE07394DD}"/>
    <cellStyle name="Normal 50" xfId="22224" xr:uid="{4FD8A828-633F-4E62-BFB3-BEFFAC13EF24}"/>
    <cellStyle name="Normal 50 2" xfId="44547" xr:uid="{42FCDAF9-4E56-4AEA-BE9C-1E0314E040A7}"/>
    <cellStyle name="Normal 51" xfId="22225" xr:uid="{D65F1B6C-6644-4C89-BE67-F5CE94A20371}"/>
    <cellStyle name="Normal 51 2" xfId="44548" xr:uid="{C2501621-D9E5-481A-BF63-AD632C56AD7C}"/>
    <cellStyle name="Normal 52" xfId="22226" xr:uid="{820C146D-2324-4B02-B6A6-C6A093D335B8}"/>
    <cellStyle name="Normal 52 2" xfId="44549" xr:uid="{E2F01267-A02D-4F66-8F06-932CD3027206}"/>
    <cellStyle name="Normal 53" xfId="27787" xr:uid="{96FDBDB1-780E-4ACF-94B8-7BC5CA7737FA}"/>
    <cellStyle name="Normal 53 2" xfId="50140" xr:uid="{3D8267A9-2DFA-4DB5-9439-74177B142869}"/>
    <cellStyle name="Normal 54" xfId="27788" xr:uid="{22F03CC0-EDA9-40B6-9EED-D1CDF654E4D4}"/>
    <cellStyle name="Normal 54 2" xfId="50141" xr:uid="{536E825B-628B-4650-BC2E-A980EAA6BA99}"/>
    <cellStyle name="Normal 55" xfId="27789" xr:uid="{005A8307-4E36-4F4C-A61E-DF4B69F6B801}"/>
    <cellStyle name="Normal 55 2" xfId="50142" xr:uid="{70ECCF56-B4A8-4A34-96B6-324FFF20F80B}"/>
    <cellStyle name="Normal 56" xfId="50143" xr:uid="{D2868E24-860E-4B8C-A6B7-5F58845D4364}"/>
    <cellStyle name="Normal 57" xfId="55780" xr:uid="{0F9D3A81-850F-4B26-A27E-4DD08AA8AC79}"/>
    <cellStyle name="Normal 58" xfId="55781" xr:uid="{E3EBCC73-D81D-4947-9351-A821BAB0A01D}"/>
    <cellStyle name="Normal 59" xfId="55782" xr:uid="{09981D29-597C-4D55-8289-6457A66BE54B}"/>
    <cellStyle name="Normal 6" xfId="119" xr:uid="{3ABFAC47-3ABF-40E5-BBC0-B89EF2FE0F62}"/>
    <cellStyle name="Normal 6 10" xfId="22227" xr:uid="{BBC0CD5A-C2DB-49A5-9430-17006FFDD82A}"/>
    <cellStyle name="Normal 6 2" xfId="224" xr:uid="{7D00D0E2-B3C2-482A-8B79-A2ECDE203AFB}"/>
    <cellStyle name="Normal 6 2 2" xfId="410" xr:uid="{489972D8-D4FA-4865-9361-81A545F82A92}"/>
    <cellStyle name="Normal 6 2 2 2" xfId="4124" xr:uid="{0953935F-481F-4A2D-AF06-C7F0AD4400BE}"/>
    <cellStyle name="Normal 6 2 2 2 2" xfId="22231" xr:uid="{5B6475DC-BA52-4B98-8C62-76FF4AFA60DC}"/>
    <cellStyle name="Normal 6 2 2 2 2 2" xfId="44554" xr:uid="{1DA843B3-8A2A-4E97-9E00-3262C526DCDC}"/>
    <cellStyle name="Normal 6 2 2 2 3" xfId="22232" xr:uid="{E926C354-8FB0-4A0A-B8E4-36A52E1417B7}"/>
    <cellStyle name="Normal 6 2 2 2 3 2" xfId="44555" xr:uid="{ED1CA4D9-8E8A-48F2-A03B-379EE2854354}"/>
    <cellStyle name="Normal 6 2 2 2 4" xfId="22233" xr:uid="{C943CAC0-FE91-48EA-8355-CAADAA880690}"/>
    <cellStyle name="Normal 6 2 2 2 4 2" xfId="44556" xr:uid="{2CF30659-53B0-4A10-AE76-5701D9EA024D}"/>
    <cellStyle name="Normal 6 2 2 2 5" xfId="54211" xr:uid="{9C506D68-A95E-4B2A-8562-9A70F14F37C2}"/>
    <cellStyle name="Normal 6 2 2 2 6" xfId="44553" xr:uid="{D25437FA-962F-4238-A89B-C11C9DED6481}"/>
    <cellStyle name="Normal 6 2 2 2 7" xfId="22230" xr:uid="{15DC04BA-B56B-454E-90FE-7EA9374AB2C8}"/>
    <cellStyle name="Normal 6 2 2 3" xfId="22234" xr:uid="{86DF3898-CEBA-496F-BE3A-18E2567FEDA2}"/>
    <cellStyle name="Normal 6 2 2 3 2" xfId="44557" xr:uid="{34A1FDD4-4D81-4EED-94A6-437353F48C83}"/>
    <cellStyle name="Normal 6 2 2 4" xfId="22235" xr:uid="{2DF18E68-AC8E-45CC-A07A-0239E5731DE5}"/>
    <cellStyle name="Normal 6 2 2 4 2" xfId="44558" xr:uid="{D6A04C09-A8FC-45F1-9F17-35D7D0B4CE38}"/>
    <cellStyle name="Normal 6 2 2 5" xfId="22236" xr:uid="{4822C2E1-34E8-4B96-A482-1633D22AFD37}"/>
    <cellStyle name="Normal 6 2 2 5 2" xfId="44559" xr:uid="{D0424596-7A91-4D1F-899B-A5F1B00BAD10}"/>
    <cellStyle name="Normal 6 2 2 6" xfId="50506" xr:uid="{EDD3CC6C-862E-4D51-8832-379F153F76DB}"/>
    <cellStyle name="Normal 6 2 2 7" xfId="44552" xr:uid="{A3E8CF34-59AB-42F5-9E37-A8A9B20A770C}"/>
    <cellStyle name="Normal 6 2 2 8" xfId="22229" xr:uid="{54A96B31-26E9-4322-8782-6F643C4F60D8}"/>
    <cellStyle name="Normal 6 2 3" xfId="3940" xr:uid="{E3E9EBD1-10DF-4AC9-82E5-66E7E99A8129}"/>
    <cellStyle name="Normal 6 2 3 2" xfId="22238" xr:uid="{BEA29EB0-D7D3-4202-A0D2-2B7AB629A2C7}"/>
    <cellStyle name="Normal 6 2 3 2 2" xfId="44561" xr:uid="{D8E07459-B846-4AAC-9A13-1793BE6B64DD}"/>
    <cellStyle name="Normal 6 2 3 3" xfId="22239" xr:uid="{F063C045-EC0A-403E-82F1-A977F2989C22}"/>
    <cellStyle name="Normal 6 2 3 3 2" xfId="44562" xr:uid="{F4E0C3CB-F9B8-4460-90E6-8B57C01FC31A}"/>
    <cellStyle name="Normal 6 2 3 4" xfId="22240" xr:uid="{4A52D1FA-1E4A-422E-B6DC-78A8A196B94A}"/>
    <cellStyle name="Normal 6 2 3 4 2" xfId="44563" xr:uid="{3CD2F7F6-E49F-4039-A042-F1DA31C8AE61}"/>
    <cellStyle name="Normal 6 2 3 5" xfId="54027" xr:uid="{7BA42C8E-E207-458F-A4BD-949EB8A43C85}"/>
    <cellStyle name="Normal 6 2 3 6" xfId="44560" xr:uid="{2BBEED8B-6FFE-4177-8D31-70B8A1FFBB66}"/>
    <cellStyle name="Normal 6 2 3 7" xfId="22237" xr:uid="{E63653A4-A15E-49D3-AEDA-CC990E5FF9CA}"/>
    <cellStyle name="Normal 6 2 4" xfId="22241" xr:uid="{47B811A8-46CB-4731-9703-EF7AB09DE2B9}"/>
    <cellStyle name="Normal 6 2 4 2" xfId="44564" xr:uid="{EDE61C53-A57E-4218-98A0-937DD3A6A035}"/>
    <cellStyle name="Normal 6 2 5" xfId="22242" xr:uid="{019F2354-1A31-4B6E-B90D-40C9482352CF}"/>
    <cellStyle name="Normal 6 2 5 2" xfId="44565" xr:uid="{554BC745-ED36-40C0-ACF0-1DC19E0D63BA}"/>
    <cellStyle name="Normal 6 2 6" xfId="22243" xr:uid="{2F278C4F-A34D-4191-BF7C-E0796D98F7F2}"/>
    <cellStyle name="Normal 6 2 6 2" xfId="44566" xr:uid="{F62DC391-1B32-4C99-B051-54097ED5B150}"/>
    <cellStyle name="Normal 6 2 7" xfId="50321" xr:uid="{3D81CB77-9210-4CD1-ACB7-92C47FC95495}"/>
    <cellStyle name="Normal 6 2 8" xfId="44551" xr:uid="{581C8C4B-2433-47C1-93AD-31164041B149}"/>
    <cellStyle name="Normal 6 2 9" xfId="22228" xr:uid="{F85DB9C3-A67C-4961-BCD6-A5AC455D737D}"/>
    <cellStyle name="Normal 6 3" xfId="317" xr:uid="{BCB50EE8-444F-4E06-BDB3-771E8F17ED18}"/>
    <cellStyle name="Normal 6 3 2" xfId="4031" xr:uid="{D8386300-B03A-49B8-B8A3-C392FE43ED25}"/>
    <cellStyle name="Normal 6 3 2 2" xfId="22246" xr:uid="{8AC2EDCE-EB21-43F0-8275-8C3F1EA8FC79}"/>
    <cellStyle name="Normal 6 3 2 2 2" xfId="44569" xr:uid="{A660BF1C-F599-4A58-B90C-ED47AC4EACB4}"/>
    <cellStyle name="Normal 6 3 2 3" xfId="22247" xr:uid="{0AE09755-B4B9-46FA-AEC7-394035521A12}"/>
    <cellStyle name="Normal 6 3 2 3 2" xfId="44570" xr:uid="{D0CE18E9-FE69-4CE6-B7E4-2214C270C8D0}"/>
    <cellStyle name="Normal 6 3 2 4" xfId="22248" xr:uid="{76A86F39-A3CF-4A5F-8BF9-0A517C2829CD}"/>
    <cellStyle name="Normal 6 3 2 4 2" xfId="44571" xr:uid="{78950864-FE72-4C0D-9FE8-9070B2CD4AE8}"/>
    <cellStyle name="Normal 6 3 2 5" xfId="54118" xr:uid="{A5F8B993-54C8-47ED-9252-D66CBF7B7BD4}"/>
    <cellStyle name="Normal 6 3 2 6" xfId="44568" xr:uid="{685F36C5-F680-4733-8480-443AA248B1AE}"/>
    <cellStyle name="Normal 6 3 2 7" xfId="22245" xr:uid="{6A4DA0F6-234F-4EDA-9CC4-9699E98CD57C}"/>
    <cellStyle name="Normal 6 3 3" xfId="22249" xr:uid="{6F989498-CBB5-4404-9076-7AC113C2B8FB}"/>
    <cellStyle name="Normal 6 3 3 2" xfId="44572" xr:uid="{FD96F58A-98B5-4CBF-9432-A4ED9291EAAC}"/>
    <cellStyle name="Normal 6 3 4" xfId="22250" xr:uid="{52E908DC-9AFE-4954-B4EF-BD34CA3879BF}"/>
    <cellStyle name="Normal 6 3 4 2" xfId="44573" xr:uid="{78F9281D-2DA0-45EE-B6AE-49A6EFD9B994}"/>
    <cellStyle name="Normal 6 3 5" xfId="22251" xr:uid="{EB15E0B4-965A-4772-97F6-D729EF6207DC}"/>
    <cellStyle name="Normal 6 3 5 2" xfId="44574" xr:uid="{F65E9BF7-4273-488F-9C96-9BF0433C29FA}"/>
    <cellStyle name="Normal 6 3 6" xfId="50413" xr:uid="{5F619E6C-3EB2-429A-A1DC-24EDDB2F3255}"/>
    <cellStyle name="Normal 6 3 7" xfId="44567" xr:uid="{224CCB5F-CBB0-48F8-90A7-8621880561D7}"/>
    <cellStyle name="Normal 6 3 8" xfId="22244" xr:uid="{25448B8F-F1CD-4F69-B264-53068D47A0A9}"/>
    <cellStyle name="Normal 6 4" xfId="3840" xr:uid="{ED5B323E-AD46-4F0F-B03B-7C5DBCC95002}"/>
    <cellStyle name="Normal 6 4 2" xfId="22253" xr:uid="{E2F4F6AB-5EC6-475E-BD58-35844336E171}"/>
    <cellStyle name="Normal 6 4 2 2" xfId="44576" xr:uid="{4EA7A8D5-1BA5-403F-86E3-C1EC2FFDAB10}"/>
    <cellStyle name="Normal 6 4 3" xfId="22254" xr:uid="{5DA26C32-0902-4B5E-8DB7-A7B383A5AB1F}"/>
    <cellStyle name="Normal 6 4 3 2" xfId="44577" xr:uid="{6D3DF8DB-4DBE-4065-8900-B856783CC63F}"/>
    <cellStyle name="Normal 6 4 4" xfId="22255" xr:uid="{366C5B5A-A9E0-4EEB-BF50-CB2BE4588CEC}"/>
    <cellStyle name="Normal 6 4 4 2" xfId="44578" xr:uid="{D035602E-BEBA-48B3-9C0C-E211CB6E2340}"/>
    <cellStyle name="Normal 6 4 5" xfId="53927" xr:uid="{80B7EB7C-8F46-442A-B1CC-4B876BF269E3}"/>
    <cellStyle name="Normal 6 4 6" xfId="44575" xr:uid="{40B520E7-80F3-4682-808C-7CC6E22547CF}"/>
    <cellStyle name="Normal 6 4 7" xfId="22252" xr:uid="{E0CAB247-C6A6-4670-B068-6A038C1B2CFD}"/>
    <cellStyle name="Normal 6 5" xfId="22256" xr:uid="{30754A93-B4D7-4EF1-A493-F07EA779487F}"/>
    <cellStyle name="Normal 6 5 2" xfId="44579" xr:uid="{E736705A-8D8A-49E8-BA79-433285F397B0}"/>
    <cellStyle name="Normal 6 6" xfId="22257" xr:uid="{1E3EB8FB-CA6B-4919-9C4E-61469AC67CAE}"/>
    <cellStyle name="Normal 6 6 2" xfId="44580" xr:uid="{C20349BE-1DE9-4C56-ADF3-B890D7190FCB}"/>
    <cellStyle name="Normal 6 7" xfId="22258" xr:uid="{C4B8675E-26A9-4458-832B-DD287235245A}"/>
    <cellStyle name="Normal 6 7 2" xfId="44581" xr:uid="{20B7DBB6-18F0-4F7F-87C6-3785F44BB657}"/>
    <cellStyle name="Normal 6 8" xfId="50218" xr:uid="{18DF67C1-E052-4879-AC5E-2E62F36E088B}"/>
    <cellStyle name="Normal 6 9" xfId="44550" xr:uid="{590667F0-2976-4E8E-84E8-8C28B6E53EA6}"/>
    <cellStyle name="Normal 7" xfId="122" xr:uid="{82EA65AE-0443-4EBE-82B0-E361CBA4E4CF}"/>
    <cellStyle name="Normal 7 2" xfId="227" xr:uid="{A0620E5C-8E16-4571-91BF-D20D45EB2EAA}"/>
    <cellStyle name="Normal 7 2 2" xfId="22259" xr:uid="{F24FDCA3-BE96-485C-8F0B-5511E73ACCC1}"/>
    <cellStyle name="Normal 7 3" xfId="22260" xr:uid="{CB49D75C-8C13-41D7-8C2A-0557F3542366}"/>
    <cellStyle name="Normal 8" xfId="129" xr:uid="{BBAD85BE-119F-4C27-AFE9-476CE67D6F9F}"/>
    <cellStyle name="Normal 8 10" xfId="22261" xr:uid="{CBB630FA-481C-4469-9AE1-9C204087E5A4}"/>
    <cellStyle name="Normal 8 2" xfId="234" xr:uid="{55B760E7-475E-4BFC-8C26-B9E323D01040}"/>
    <cellStyle name="Normal 8 2 2" xfId="419" xr:uid="{08F161C6-F08C-4BB2-8D31-939023B841DE}"/>
    <cellStyle name="Normal 8 2 2 2" xfId="4133" xr:uid="{65EDD5E3-398E-4891-B39C-4E727C1F55B1}"/>
    <cellStyle name="Normal 8 2 2 2 2" xfId="22265" xr:uid="{8737E463-4757-4855-AAA4-EB30477BA85B}"/>
    <cellStyle name="Normal 8 2 2 2 2 2" xfId="44586" xr:uid="{59D8D965-19A3-44D4-82F5-8F8B65E0CF51}"/>
    <cellStyle name="Normal 8 2 2 2 3" xfId="22266" xr:uid="{1CB7EE4B-1A01-4CA2-B200-F91ECDF6A796}"/>
    <cellStyle name="Normal 8 2 2 2 3 2" xfId="44587" xr:uid="{CDE3D538-123B-49C5-806D-B606CA58F241}"/>
    <cellStyle name="Normal 8 2 2 2 4" xfId="22267" xr:uid="{D97D2B4B-F42F-4D0F-B117-DB988C09773D}"/>
    <cellStyle name="Normal 8 2 2 2 4 2" xfId="44588" xr:uid="{D9BBEDB8-80EC-4A04-92C4-AC9E4D2F497E}"/>
    <cellStyle name="Normal 8 2 2 2 5" xfId="54220" xr:uid="{A37E3C99-E912-4573-9177-A522710B2B29}"/>
    <cellStyle name="Normal 8 2 2 2 6" xfId="44585" xr:uid="{D771EAFF-04E4-4409-99A6-D7A5946D676A}"/>
    <cellStyle name="Normal 8 2 2 2 7" xfId="22264" xr:uid="{61239CBA-4BD1-41FE-AD84-22D55A49628F}"/>
    <cellStyle name="Normal 8 2 2 3" xfId="22268" xr:uid="{490E0FDC-546E-426D-8C10-BF2F7DEDD499}"/>
    <cellStyle name="Normal 8 2 2 3 2" xfId="44589" xr:uid="{D432FE6E-9058-45E3-B795-26C1BA948F58}"/>
    <cellStyle name="Normal 8 2 2 4" xfId="22269" xr:uid="{36EE3936-2E09-4FA9-92F5-1466CE3F4F01}"/>
    <cellStyle name="Normal 8 2 2 4 2" xfId="44590" xr:uid="{70A5B303-6963-4BA1-A558-063B7C3C4697}"/>
    <cellStyle name="Normal 8 2 2 5" xfId="22270" xr:uid="{532FF646-89F0-4E19-8EA8-11FECA9DBB47}"/>
    <cellStyle name="Normal 8 2 2 5 2" xfId="44591" xr:uid="{5192AAE9-F3EE-499B-BC72-3908960C7472}"/>
    <cellStyle name="Normal 8 2 2 6" xfId="50515" xr:uid="{E3EF9878-97F1-429A-9583-B89CD38905F9}"/>
    <cellStyle name="Normal 8 2 2 7" xfId="44584" xr:uid="{2BF9B50E-4471-4E1D-99A2-5745C736889D}"/>
    <cellStyle name="Normal 8 2 2 8" xfId="22263" xr:uid="{1381D788-8E10-46CA-93A3-F71B85B08A87}"/>
    <cellStyle name="Normal 8 2 3" xfId="3949" xr:uid="{7062DFAF-564F-46F0-A2F3-85285388D378}"/>
    <cellStyle name="Normal 8 2 3 2" xfId="22272" xr:uid="{0AF07128-161F-47F9-81F4-0F0CDE1813BE}"/>
    <cellStyle name="Normal 8 2 3 2 2" xfId="44593" xr:uid="{9C1144AC-2070-452A-938D-BD6A822D3066}"/>
    <cellStyle name="Normal 8 2 3 3" xfId="22273" xr:uid="{5B0D006C-5483-4007-8FC9-131E394BD9DF}"/>
    <cellStyle name="Normal 8 2 3 3 2" xfId="44594" xr:uid="{6DCC55C1-71AE-4759-8B03-FCAD2A3B29A8}"/>
    <cellStyle name="Normal 8 2 3 4" xfId="22274" xr:uid="{DC4CBE40-1FEB-47D7-8457-767CF9FE601A}"/>
    <cellStyle name="Normal 8 2 3 4 2" xfId="44595" xr:uid="{9C7CA972-9344-4D94-8193-A715291192E8}"/>
    <cellStyle name="Normal 8 2 3 5" xfId="54036" xr:uid="{DB4A525D-136A-47AC-A1CF-EB8CC00DD4E0}"/>
    <cellStyle name="Normal 8 2 3 6" xfId="44592" xr:uid="{97EEF9F0-7795-4330-9EC5-8E062F7550B1}"/>
    <cellStyle name="Normal 8 2 3 7" xfId="22271" xr:uid="{5D4F6D87-5E97-4C37-9A0B-896649E99210}"/>
    <cellStyle name="Normal 8 2 4" xfId="22275" xr:uid="{335B566E-EE65-4F79-B345-21070ED7F5EC}"/>
    <cellStyle name="Normal 8 2 4 2" xfId="44596" xr:uid="{EB03EBE7-EC0A-4D19-AB34-AA820E77CF00}"/>
    <cellStyle name="Normal 8 2 5" xfId="22276" xr:uid="{172D77AB-B25B-44C0-8E4B-985B472C0140}"/>
    <cellStyle name="Normal 8 2 5 2" xfId="44597" xr:uid="{FE17C8DA-7682-4188-ADC8-7CAC04E94265}"/>
    <cellStyle name="Normal 8 2 6" xfId="22277" xr:uid="{EC511FEB-5E3E-441A-9899-9F55BF92716C}"/>
    <cellStyle name="Normal 8 2 6 2" xfId="44598" xr:uid="{5B925B54-A988-4A26-8FB2-52C6EBD7C7B5}"/>
    <cellStyle name="Normal 8 2 7" xfId="50330" xr:uid="{03886C30-D6B7-4E29-9D21-C0105FDAB46F}"/>
    <cellStyle name="Normal 8 2 8" xfId="44583" xr:uid="{36DE4222-C6B4-4131-A520-0F1056A2194E}"/>
    <cellStyle name="Normal 8 2 9" xfId="22262" xr:uid="{42EB7FF8-1310-44C1-85AA-C18602B3542E}"/>
    <cellStyle name="Normal 8 3" xfId="320" xr:uid="{31E7DC29-69B7-4E91-ADBA-8ABD41E35FC2}"/>
    <cellStyle name="Normal 8 3 2" xfId="4034" xr:uid="{058393E5-262D-4B65-98C1-F9612300FFBA}"/>
    <cellStyle name="Normal 8 3 2 2" xfId="22280" xr:uid="{DD715F03-7BDF-4EDF-B10A-04C31B467D5D}"/>
    <cellStyle name="Normal 8 3 2 2 2" xfId="44601" xr:uid="{F58D92D9-3D80-49BE-B0DD-7D187B3978C3}"/>
    <cellStyle name="Normal 8 3 2 3" xfId="22281" xr:uid="{4DBABCFA-72E7-4FEC-9C01-3D397CF4AE67}"/>
    <cellStyle name="Normal 8 3 2 3 2" xfId="44602" xr:uid="{7A9D3F40-B9D0-4D23-8D78-04C9D377EDE3}"/>
    <cellStyle name="Normal 8 3 2 4" xfId="22282" xr:uid="{CA1DF19C-A1B4-4053-903F-FC616AD9673D}"/>
    <cellStyle name="Normal 8 3 2 4 2" xfId="44603" xr:uid="{8B95BB27-7C3E-43B8-98A1-9E41D8A503C0}"/>
    <cellStyle name="Normal 8 3 2 5" xfId="54121" xr:uid="{1F617823-2FD7-4F03-A428-ED99266379C8}"/>
    <cellStyle name="Normal 8 3 2 6" xfId="44600" xr:uid="{A3B7F8F0-AFC9-458D-89DC-BF2C19C080D3}"/>
    <cellStyle name="Normal 8 3 2 7" xfId="22279" xr:uid="{6B549E03-D0BA-4799-99C4-F6A44F40CB9B}"/>
    <cellStyle name="Normal 8 3 3" xfId="22283" xr:uid="{662FA310-1541-4A75-B5E2-E6EF4572847F}"/>
    <cellStyle name="Normal 8 3 3 2" xfId="44604" xr:uid="{02D2CC3D-0EFD-47D6-ACD8-228B9E168F23}"/>
    <cellStyle name="Normal 8 3 4" xfId="22284" xr:uid="{04249EAC-00E4-4F70-ADEB-6C639049CD85}"/>
    <cellStyle name="Normal 8 3 4 2" xfId="44605" xr:uid="{6E99CD07-D5A9-47B0-BFD6-CEFA5A815AE7}"/>
    <cellStyle name="Normal 8 3 5" xfId="22285" xr:uid="{032E8578-18CC-4194-9820-EB42BDB098AD}"/>
    <cellStyle name="Normal 8 3 5 2" xfId="44606" xr:uid="{809B99EC-CD72-475A-995B-212C03689666}"/>
    <cellStyle name="Normal 8 3 6" xfId="50416" xr:uid="{2207ABAD-7FF9-4917-A13F-A7093DCF3761}"/>
    <cellStyle name="Normal 8 3 7" xfId="44599" xr:uid="{20056FB8-CBFE-458F-8AA9-EA947DF66979}"/>
    <cellStyle name="Normal 8 3 8" xfId="22278" xr:uid="{ACDFF7EE-7CDA-436B-8F83-0BF042B1550E}"/>
    <cellStyle name="Normal 8 4" xfId="3849" xr:uid="{988784B7-A182-4B86-8583-608F1BD3C466}"/>
    <cellStyle name="Normal 8 4 2" xfId="22287" xr:uid="{622B38B6-DC3A-4619-BD13-8473111C83D2}"/>
    <cellStyle name="Normal 8 4 2 2" xfId="44608" xr:uid="{83E76985-B2CC-4F1B-BE2B-23AABDA3F969}"/>
    <cellStyle name="Normal 8 4 3" xfId="22288" xr:uid="{92CDA162-B397-41FE-B82E-C2FA2D2FAE8D}"/>
    <cellStyle name="Normal 8 4 3 2" xfId="44609" xr:uid="{5E7D7492-E2C4-4F78-991E-913C6F80B8F0}"/>
    <cellStyle name="Normal 8 4 4" xfId="22289" xr:uid="{B44D940D-F9AF-437D-89BB-9CF9A5579659}"/>
    <cellStyle name="Normal 8 4 4 2" xfId="44610" xr:uid="{9689525B-A4C4-4D7F-B255-54BB858BA7B0}"/>
    <cellStyle name="Normal 8 4 5" xfId="53936" xr:uid="{927F31F7-1C1F-4D10-B02A-43B06AB63D16}"/>
    <cellStyle name="Normal 8 4 6" xfId="44607" xr:uid="{91570324-3A12-476A-935D-F540DB62DEBA}"/>
    <cellStyle name="Normal 8 4 7" xfId="22286" xr:uid="{940AA6D5-95C7-44D7-8525-54123D3720D4}"/>
    <cellStyle name="Normal 8 5" xfId="22290" xr:uid="{68FD7999-F50C-4E86-8FFA-AB714F26DD54}"/>
    <cellStyle name="Normal 8 5 2" xfId="44611" xr:uid="{778198F0-AEF7-4FE9-B3E0-11C62DEE28F1}"/>
    <cellStyle name="Normal 8 6" xfId="22291" xr:uid="{FBC130E2-30D2-4CFC-A853-B0551EA2875F}"/>
    <cellStyle name="Normal 8 6 2" xfId="44612" xr:uid="{9FFC5922-3E77-456B-AAD3-F060EDDC4549}"/>
    <cellStyle name="Normal 8 7" xfId="22292" xr:uid="{43E6D7DA-F20B-47BC-9CA2-3F37ECF3E216}"/>
    <cellStyle name="Normal 8 7 2" xfId="44613" xr:uid="{F9F8E1FC-1322-4ED9-A2E7-9CB228CFE9B7}"/>
    <cellStyle name="Normal 8 8" xfId="50227" xr:uid="{72B8C62B-0916-4B67-815C-723D882B761A}"/>
    <cellStyle name="Normal 8 9" xfId="44582" xr:uid="{9EBD2D03-4E5C-496D-BE85-E46890FAFEFF}"/>
    <cellStyle name="Normal 9" xfId="131" xr:uid="{1C6C1EA4-9539-49A9-B462-9B4BF9FFA591}"/>
    <cellStyle name="Normal 9 10" xfId="22293" xr:uid="{4676F62F-A665-4DC5-9D50-59D75DF09D44}"/>
    <cellStyle name="Normal 9 2" xfId="236" xr:uid="{8B04450E-007D-4548-9D00-29A2108DC90A}"/>
    <cellStyle name="Normal 9 2 2" xfId="421" xr:uid="{D1C26517-20DF-4271-AE14-10B262D6D4F0}"/>
    <cellStyle name="Normal 9 2 2 2" xfId="4135" xr:uid="{61200041-12D3-4661-BE45-3AC39E3F12E4}"/>
    <cellStyle name="Normal 9 2 2 2 2" xfId="22297" xr:uid="{B07BDC9C-9E34-423A-93A1-293A8D4103D8}"/>
    <cellStyle name="Normal 9 2 2 2 2 2" xfId="44618" xr:uid="{0174F5B0-9A68-4690-B145-AC579856DFD3}"/>
    <cellStyle name="Normal 9 2 2 2 3" xfId="22298" xr:uid="{84B30203-18E6-4033-8A84-5376C4DC170C}"/>
    <cellStyle name="Normal 9 2 2 2 3 2" xfId="44619" xr:uid="{81405F77-6290-46DD-AC33-38F8F70E0DC9}"/>
    <cellStyle name="Normal 9 2 2 2 4" xfId="22299" xr:uid="{9DE6A83E-C434-4E36-90B9-159B521AF151}"/>
    <cellStyle name="Normal 9 2 2 2 4 2" xfId="44620" xr:uid="{CF6084D3-7423-4876-B943-C0B417DEDF50}"/>
    <cellStyle name="Normal 9 2 2 2 5" xfId="54222" xr:uid="{E0FE0555-5659-461D-A514-BC852EEF785B}"/>
    <cellStyle name="Normal 9 2 2 2 6" xfId="44617" xr:uid="{95FF6977-A209-49AF-9B85-9201BF599B6F}"/>
    <cellStyle name="Normal 9 2 2 2 7" xfId="22296" xr:uid="{65B6BBE2-6779-4542-B81C-5DEABB8768E6}"/>
    <cellStyle name="Normal 9 2 2 3" xfId="22300" xr:uid="{C24DE584-E2CE-460D-8F83-660AE2B0203A}"/>
    <cellStyle name="Normal 9 2 2 3 2" xfId="44621" xr:uid="{24176C6C-C465-4AAF-BC0C-0C645BEEC730}"/>
    <cellStyle name="Normal 9 2 2 4" xfId="22301" xr:uid="{2DDDD4B5-821D-4BFD-9111-A768A0164702}"/>
    <cellStyle name="Normal 9 2 2 4 2" xfId="44622" xr:uid="{DB6C5421-CA65-469D-A57F-05333B915038}"/>
    <cellStyle name="Normal 9 2 2 5" xfId="22302" xr:uid="{B08E137A-CC09-4DD3-8D04-1239A681110B}"/>
    <cellStyle name="Normal 9 2 2 5 2" xfId="44623" xr:uid="{43E110A7-AA8C-431B-96E5-16D9BF739F4F}"/>
    <cellStyle name="Normal 9 2 2 6" xfId="50517" xr:uid="{7396D907-0BE6-4CB2-9FE7-5009B4E3CB16}"/>
    <cellStyle name="Normal 9 2 2 7" xfId="44616" xr:uid="{088691CB-4A05-4D9A-A96C-619B70811825}"/>
    <cellStyle name="Normal 9 2 2 8" xfId="22295" xr:uid="{80853537-F12F-4D58-A68E-6BB2CF0DEEB1}"/>
    <cellStyle name="Normal 9 2 3" xfId="3951" xr:uid="{22427D58-7B25-4D2E-9C05-84B12719C60D}"/>
    <cellStyle name="Normal 9 2 3 2" xfId="22304" xr:uid="{EC68DC5A-BCE5-46E1-A0E4-317566F50F1D}"/>
    <cellStyle name="Normal 9 2 3 2 2" xfId="44625" xr:uid="{5CCF7D20-EB15-41AD-B376-431DE36B8983}"/>
    <cellStyle name="Normal 9 2 3 3" xfId="22305" xr:uid="{579DA34E-B23D-4807-AFBE-6094C9F14F19}"/>
    <cellStyle name="Normal 9 2 3 3 2" xfId="44626" xr:uid="{079EAD60-1469-4D91-BF60-7A22F233E6D6}"/>
    <cellStyle name="Normal 9 2 3 4" xfId="22306" xr:uid="{BF196B81-96AC-4066-96E8-AE520A1F29C0}"/>
    <cellStyle name="Normal 9 2 3 4 2" xfId="44627" xr:uid="{98044983-0F05-416C-B6AA-B12B45D653CF}"/>
    <cellStyle name="Normal 9 2 3 5" xfId="54038" xr:uid="{BCCD72F2-026C-4725-83D0-55FA351B3C3E}"/>
    <cellStyle name="Normal 9 2 3 6" xfId="44624" xr:uid="{A842A422-109D-45BB-A7EB-1F6DC63D4A3D}"/>
    <cellStyle name="Normal 9 2 3 7" xfId="22303" xr:uid="{302077C7-1ACC-4FC7-9462-E7CFCE88C362}"/>
    <cellStyle name="Normal 9 2 4" xfId="22307" xr:uid="{65FEE307-3C4E-4454-8A3E-DA7B0CABFDDA}"/>
    <cellStyle name="Normal 9 2 4 2" xfId="44628" xr:uid="{4A19F3AE-1971-4B5B-BA33-54A405819672}"/>
    <cellStyle name="Normal 9 2 5" xfId="22308" xr:uid="{862FFC1F-A6D1-45D7-9C1E-CC83ABE7303B}"/>
    <cellStyle name="Normal 9 2 5 2" xfId="44629" xr:uid="{F1D9A241-A7FC-4399-A6FE-F8BFB5762721}"/>
    <cellStyle name="Normal 9 2 6" xfId="22309" xr:uid="{F3F29D65-1028-4776-B69B-36B8F5CED7B5}"/>
    <cellStyle name="Normal 9 2 6 2" xfId="44630" xr:uid="{97063055-8D2A-4A1B-A48B-4BB69CAAE1B9}"/>
    <cellStyle name="Normal 9 2 7" xfId="50332" xr:uid="{CCFFCD45-6207-45AB-B6AD-F47B1965B16C}"/>
    <cellStyle name="Normal 9 2 8" xfId="44615" xr:uid="{795DF6C6-1483-4A3D-B19E-652B76473F0F}"/>
    <cellStyle name="Normal 9 2 9" xfId="22294" xr:uid="{501CEF4B-0D07-4879-BC1B-AB4A985950AA}"/>
    <cellStyle name="Normal 9 3" xfId="322" xr:uid="{CE80A384-7011-448C-9C58-158182919FEF}"/>
    <cellStyle name="Normal 9 3 2" xfId="4036" xr:uid="{E28978BB-A6A6-4854-8901-B21098A49EC1}"/>
    <cellStyle name="Normal 9 3 2 2" xfId="22312" xr:uid="{69AEF454-9B3D-45AB-8ED1-16F4B14C003B}"/>
    <cellStyle name="Normal 9 3 2 2 2" xfId="44633" xr:uid="{A5A4B62A-6E99-4FFE-B47D-0219D4A0A1B9}"/>
    <cellStyle name="Normal 9 3 2 3" xfId="22313" xr:uid="{EFF03045-B86C-4FCE-8A85-1F0B3EDE845A}"/>
    <cellStyle name="Normal 9 3 2 3 2" xfId="44634" xr:uid="{7F03D83A-D080-461B-94B9-09B8681A50C0}"/>
    <cellStyle name="Normal 9 3 2 4" xfId="22314" xr:uid="{68D20C6C-FF0B-4F16-B874-6090DE571608}"/>
    <cellStyle name="Normal 9 3 2 4 2" xfId="44635" xr:uid="{53D6D5D7-676D-46BD-88A8-8BB7A3414833}"/>
    <cellStyle name="Normal 9 3 2 5" xfId="54123" xr:uid="{6D7E6509-27E5-4B49-A8CC-274209547651}"/>
    <cellStyle name="Normal 9 3 2 6" xfId="44632" xr:uid="{DC776B39-FB16-4735-8795-419574222651}"/>
    <cellStyle name="Normal 9 3 2 7" xfId="22311" xr:uid="{1FA4BBB5-16F3-49D9-9BED-8DCA86DD7562}"/>
    <cellStyle name="Normal 9 3 3" xfId="22315" xr:uid="{80E7779A-1E64-42BA-BD3A-39FB7613BE65}"/>
    <cellStyle name="Normal 9 3 3 2" xfId="44636" xr:uid="{BA14D519-EA19-4950-9B8A-0B6FABBA32A4}"/>
    <cellStyle name="Normal 9 3 4" xfId="22316" xr:uid="{08CEDA82-5DA1-459E-B16C-59FEC9845C9C}"/>
    <cellStyle name="Normal 9 3 4 2" xfId="44637" xr:uid="{7290B2A9-3BDB-4598-8CF5-CE9DD32A5CC2}"/>
    <cellStyle name="Normal 9 3 5" xfId="22317" xr:uid="{B48B6E86-E92C-40B4-8680-EBCED0DA07E4}"/>
    <cellStyle name="Normal 9 3 5 2" xfId="44638" xr:uid="{D7FA2D2B-A7F7-423E-8A07-9D52B170BA61}"/>
    <cellStyle name="Normal 9 3 6" xfId="50418" xr:uid="{23688136-6AA7-4A99-B4B2-91784B9F4539}"/>
    <cellStyle name="Normal 9 3 7" xfId="44631" xr:uid="{6BD0F47B-F105-43E7-9CEC-782203A5D6F1}"/>
    <cellStyle name="Normal 9 3 8" xfId="22310" xr:uid="{71D94322-FD60-423F-8D1B-8F3928D5E0DE}"/>
    <cellStyle name="Normal 9 4" xfId="3851" xr:uid="{CF77F8F0-87B9-4DC7-9E50-E79E36262816}"/>
    <cellStyle name="Normal 9 4 2" xfId="22319" xr:uid="{3623279E-1E93-4C81-8DDC-BCC55EEE0B40}"/>
    <cellStyle name="Normal 9 4 2 2" xfId="44640" xr:uid="{6A780750-37F9-4815-974B-B9C48170B3E0}"/>
    <cellStyle name="Normal 9 4 3" xfId="22320" xr:uid="{C0FC4ED2-5FE8-4312-A289-E61152F79ABA}"/>
    <cellStyle name="Normal 9 4 3 2" xfId="44641" xr:uid="{0CD66541-16DE-4B74-8BAF-AE708CD94A2F}"/>
    <cellStyle name="Normal 9 4 4" xfId="22321" xr:uid="{72701720-1D5D-4CF2-90DC-188EA8FCEA49}"/>
    <cellStyle name="Normal 9 4 4 2" xfId="44642" xr:uid="{272031D5-B482-4A7E-9490-2043D5CC1CD9}"/>
    <cellStyle name="Normal 9 4 5" xfId="53938" xr:uid="{F13DB51C-C665-466F-85AC-67F09C708C4E}"/>
    <cellStyle name="Normal 9 4 6" xfId="44639" xr:uid="{19DD0B63-20BD-4057-99E3-91F2E31E3AAE}"/>
    <cellStyle name="Normal 9 4 7" xfId="22318" xr:uid="{50628D3C-D0C7-491D-8D79-6307972D44B0}"/>
    <cellStyle name="Normal 9 5" xfId="22322" xr:uid="{072B0ACD-CB94-40C1-8CF4-C8718BC419DD}"/>
    <cellStyle name="Normal 9 5 2" xfId="44643" xr:uid="{4AB5F729-60F4-4625-97C4-B57A277C257C}"/>
    <cellStyle name="Normal 9 6" xfId="22323" xr:uid="{AB9A7E00-8800-44E2-9A84-D5776FE13D0A}"/>
    <cellStyle name="Normal 9 6 2" xfId="44644" xr:uid="{09DFE434-9E4A-4367-A4A2-DF3C97CCD667}"/>
    <cellStyle name="Normal 9 7" xfId="22324" xr:uid="{E675145B-E89A-433B-AD25-DF384D5451CD}"/>
    <cellStyle name="Normal 9 7 2" xfId="44645" xr:uid="{23DD66C9-3E87-4365-81C4-A376B3463F84}"/>
    <cellStyle name="Normal 9 8" xfId="50229" xr:uid="{5D9939C9-F509-4F29-8ED2-D86139120228}"/>
    <cellStyle name="Normal 9 9" xfId="44614" xr:uid="{8373C7DC-F5F5-4194-9821-817D37BCC821}"/>
    <cellStyle name="Note 2" xfId="56" xr:uid="{012752A4-36E7-4D71-B6FA-BDC8991B55D4}"/>
    <cellStyle name="Note 2 2" xfId="22326" xr:uid="{7AD3EACB-845A-4705-94AE-D5A7ABCBF712}"/>
    <cellStyle name="Note 2 2 2" xfId="44647" xr:uid="{17E87EA2-72D3-4209-BD61-5A0D016B80E2}"/>
    <cellStyle name="Note 2 3" xfId="22327" xr:uid="{C7E3297D-C0EF-4864-9D3E-C749F976EAD6}"/>
    <cellStyle name="Note 2 3 2" xfId="44648" xr:uid="{C2D9E426-B3A1-47C0-AAE5-01509676199A}"/>
    <cellStyle name="Note 2 4" xfId="50155" xr:uid="{A06A5DEE-1D7F-409F-B5EC-F7A4C0499203}"/>
    <cellStyle name="Note 2 5" xfId="44646" xr:uid="{CD6BB62D-0E57-4467-B624-8A6A3D33C82F}"/>
    <cellStyle name="Note 2 6" xfId="22325" xr:uid="{7508DE93-F6BB-4483-9957-157005A37B87}"/>
    <cellStyle name="Output 2" xfId="22328" xr:uid="{013D49E2-C7D1-4DC2-B848-B330DF0F71D5}"/>
    <cellStyle name="Percent 2" xfId="453" xr:uid="{9BDEDE18-B15C-4721-861D-0DD673FFE9CE}"/>
    <cellStyle name="Percent 2 2" xfId="4167" xr:uid="{B89AB2D5-4BE7-461A-98F8-83BDCF64D12A}"/>
    <cellStyle name="Percent 2 2 2" xfId="22331" xr:uid="{55A535F5-09F7-44CE-90C9-BD9CE4B5F91B}"/>
    <cellStyle name="Percent 2 2 2 2" xfId="44651" xr:uid="{A0F6AB20-6EC0-41C5-ABFC-2BB9C50AAB50}"/>
    <cellStyle name="Percent 2 2 3" xfId="22332" xr:uid="{F539684A-9FCC-4F1E-B5BF-E77656C252A3}"/>
    <cellStyle name="Percent 2 2 3 2" xfId="44652" xr:uid="{B89BA5ED-2A28-4BBB-87F5-FDC91B7C9B28}"/>
    <cellStyle name="Percent 2 2 4" xfId="22333" xr:uid="{B1160C27-FCD1-4027-8CF5-7805D5C9A8B8}"/>
    <cellStyle name="Percent 2 2 4 2" xfId="44653" xr:uid="{6A4B3BBD-5519-4C30-BBAF-D56B4900141D}"/>
    <cellStyle name="Percent 2 2 5" xfId="54254" xr:uid="{1BD4BFE1-7260-4FBC-8595-045AD0CAA1D6}"/>
    <cellStyle name="Percent 2 2 6" xfId="44650" xr:uid="{080B62EB-4014-44DF-9A71-345D32AF8D43}"/>
    <cellStyle name="Percent 2 2 7" xfId="22330" xr:uid="{077D5461-23F6-45C9-BD0E-86AF951F934A}"/>
    <cellStyle name="Percent 2 3" xfId="3768" xr:uid="{F9D354A2-7163-40A2-87A9-821283A537BC}"/>
    <cellStyle name="Percent 2 3 2" xfId="22335" xr:uid="{BA601020-0F0F-4639-AB52-2EF3C3557311}"/>
    <cellStyle name="Percent 2 3 2 2" xfId="44655" xr:uid="{5C29F521-5045-4C6F-942C-D45D9F5C6F8B}"/>
    <cellStyle name="Percent 2 3 3" xfId="22336" xr:uid="{BAF62F78-4A18-4E33-827B-354639550778}"/>
    <cellStyle name="Percent 2 3 3 2" xfId="44656" xr:uid="{F5A28351-B7CE-4DDA-9BEE-73AD505DCCD0}"/>
    <cellStyle name="Percent 2 3 4" xfId="22337" xr:uid="{13B794A9-CFA3-4F32-BAAA-4116BCABC004}"/>
    <cellStyle name="Percent 2 3 4 2" xfId="44657" xr:uid="{15695522-D224-4D81-B9EB-BF63B18833E7}"/>
    <cellStyle name="Percent 2 3 5" xfId="53855" xr:uid="{CFA06559-74E1-4B83-8AF3-776B5395528B}"/>
    <cellStyle name="Percent 2 3 6" xfId="44654" xr:uid="{E77BE5C9-E81D-4E1F-BD01-3D130F8B532D}"/>
    <cellStyle name="Percent 2 3 7" xfId="22334" xr:uid="{3D8016B1-434E-4FAC-AFAE-171B7E9B38D1}"/>
    <cellStyle name="Percent 2 4" xfId="22338" xr:uid="{AAFAB637-761B-4766-9516-DEAB61AFFBB6}"/>
    <cellStyle name="Percent 2 4 2" xfId="44658" xr:uid="{8B84317C-54EA-4BA1-92EF-A9ACEFD17F2F}"/>
    <cellStyle name="Percent 2 5" xfId="22339" xr:uid="{FE099057-E8CD-4D3D-9ED1-D1001E6CE535}"/>
    <cellStyle name="Percent 2 5 2" xfId="44659" xr:uid="{BBB84B91-7626-4AD6-A12F-D9B695C4EFAF}"/>
    <cellStyle name="Percent 2 6" xfId="22340" xr:uid="{AE66A156-9920-41AB-AF0B-C2F3CE2BD2A0}"/>
    <cellStyle name="Percent 2 6 2" xfId="44660" xr:uid="{B43EAF84-7723-4EC1-B0F8-A777AC27BBE4}"/>
    <cellStyle name="Percent 2 7" xfId="50549" xr:uid="{849DE7B5-0559-4E10-BC3A-9AFF12B46757}"/>
    <cellStyle name="Percent 2 8" xfId="44649" xr:uid="{7E88E100-1876-4FF4-B327-CEF0A724FF1C}"/>
    <cellStyle name="Percent 2 9" xfId="22329" xr:uid="{5392AC09-84D2-4904-99A1-8AFB3F3A2062}"/>
    <cellStyle name="Percent 3" xfId="1716" xr:uid="{359DCDE7-0DE3-4642-B75F-77FCA80F1452}"/>
    <cellStyle name="Percent 3 2" xfId="22342" xr:uid="{0F7F9A61-3A3D-48F1-B257-835433852A8F}"/>
    <cellStyle name="Percent 3 3" xfId="22343" xr:uid="{6010D0C5-207E-4510-BEE4-95BD1B33639B}"/>
    <cellStyle name="Percent 3 3 2" xfId="44661" xr:uid="{49CF11D2-C55C-4354-9A61-285961725354}"/>
    <cellStyle name="Percent 3 4" xfId="51803" xr:uid="{E9F7DA8F-D9BE-4283-B37A-71A9D9DB3758}"/>
    <cellStyle name="Percent 3 5" xfId="22341" xr:uid="{8C7D4A2D-C8FF-4754-9ACC-4B7704FC50C5}"/>
    <cellStyle name="Percent 4" xfId="22344" xr:uid="{F94AE6A1-AB30-44BA-BC6B-74C5EC395751}"/>
    <cellStyle name="Percent 4 2" xfId="44662" xr:uid="{DF9D25F2-2F62-4FC4-A109-E887DA2DC2BE}"/>
    <cellStyle name="Percent 5" xfId="22345" xr:uid="{502E15CF-9322-4728-B73A-91EFF3F8177A}"/>
    <cellStyle name="Percent 5 2" xfId="44663" xr:uid="{9979B0B3-CFBE-422E-A9EF-8E77D5613090}"/>
    <cellStyle name="Percent 6" xfId="51801" xr:uid="{3D0C365B-E45F-4974-B3A5-73C4C6C4C208}"/>
    <cellStyle name="Title 2" xfId="22346" xr:uid="{CE55D088-02A0-4D53-B7E4-A79B389470B3}"/>
    <cellStyle name="Total 2" xfId="22347" xr:uid="{EB68A499-2DDC-4FA6-8439-20A6E84DC80F}"/>
    <cellStyle name="Warning Text 2" xfId="22348" xr:uid="{A417EC1F-A650-4D34-ACA6-4C5F6AC24127}"/>
    <cellStyle name="강조색1" xfId="30" builtinId="29" customBuiltin="1"/>
    <cellStyle name="강조색2" xfId="33" builtinId="33" customBuiltin="1"/>
    <cellStyle name="강조색3" xfId="36" builtinId="37" customBuiltin="1"/>
    <cellStyle name="강조색4" xfId="39" builtinId="41" customBuiltin="1"/>
    <cellStyle name="강조색5" xfId="42" builtinId="45" customBuiltin="1"/>
    <cellStyle name="강조색6" xfId="45" builtinId="49" customBuiltin="1"/>
    <cellStyle name="경고문" xfId="27" builtinId="11" customBuiltin="1"/>
    <cellStyle name="계산" xfId="24" builtinId="22" customBuiltin="1"/>
    <cellStyle name="나쁨" xfId="21" builtinId="27" customBuiltin="1"/>
    <cellStyle name="백분율 2" xfId="64" xr:uid="{0C3A44E5-8F77-4FE2-AB9C-F084C7B576C0}"/>
    <cellStyle name="백분율 2 10" xfId="44664" xr:uid="{015AB554-A33E-4F37-B6A1-1C2219011423}"/>
    <cellStyle name="백분율 2 11" xfId="22349" xr:uid="{2B1AA6EE-B220-434B-A324-05DC0CC167D1}"/>
    <cellStyle name="백분율 2 2" xfId="95" xr:uid="{3D6210AE-795C-47FC-9A42-A2DE790EAAF4}"/>
    <cellStyle name="백분율 2 2 10" xfId="22350" xr:uid="{E917E5A8-A5AC-4834-981E-4569309F56DF}"/>
    <cellStyle name="백분율 2 2 2" xfId="201" xr:uid="{8CDDCA4F-A027-42C5-9D04-D12B9AFDF844}"/>
    <cellStyle name="백분율 2 2 2 2" xfId="387" xr:uid="{C6BD86E2-0B3F-494F-911B-98C6602A71FC}"/>
    <cellStyle name="백분율 2 2 2 2 2" xfId="4101" xr:uid="{35E0C6DC-F83C-47BC-BF78-F620A60675B1}"/>
    <cellStyle name="백분율 2 2 2 2 2 2" xfId="22354" xr:uid="{42585C32-9A2A-4B0E-AB83-90CAE1DFB07E}"/>
    <cellStyle name="백분율 2 2 2 2 2 2 2" xfId="44669" xr:uid="{B88C222E-E108-479E-9AF0-6B4A70CAB62C}"/>
    <cellStyle name="백분율 2 2 2 2 2 3" xfId="22355" xr:uid="{14FE2A51-0FE7-4E53-8AD9-43A2A220EF28}"/>
    <cellStyle name="백분율 2 2 2 2 2 3 2" xfId="44670" xr:uid="{D8236EE1-B2D9-481E-93C3-33819DF583DC}"/>
    <cellStyle name="백분율 2 2 2 2 2 4" xfId="22356" xr:uid="{5A416D60-84E4-44A9-B954-9648429C3967}"/>
    <cellStyle name="백분율 2 2 2 2 2 4 2" xfId="44671" xr:uid="{5D0DDBBB-1B31-43FB-AA45-D0FDF6619ABE}"/>
    <cellStyle name="백분율 2 2 2 2 2 5" xfId="54188" xr:uid="{DBE9A48C-40D5-4257-9B79-E8A8F1BDDC8A}"/>
    <cellStyle name="백분율 2 2 2 2 2 6" xfId="44668" xr:uid="{C39BFA02-7868-45C4-A25E-26C42B6CC3F4}"/>
    <cellStyle name="백분율 2 2 2 2 2 7" xfId="22353" xr:uid="{1FE09399-3B83-426E-B389-F716F444EA4F}"/>
    <cellStyle name="백분율 2 2 2 2 3" xfId="22357" xr:uid="{5AFEDBFF-CB2F-4E57-A817-2793C46F98F3}"/>
    <cellStyle name="백분율 2 2 2 2 3 2" xfId="44672" xr:uid="{D5D5932C-B995-4869-9A5B-0392099961E6}"/>
    <cellStyle name="백분율 2 2 2 2 4" xfId="22358" xr:uid="{6E7FCEBE-2EB5-4E99-9461-7143ECA89468}"/>
    <cellStyle name="백분율 2 2 2 2 4 2" xfId="44673" xr:uid="{C6E47272-40BD-4691-A8A3-8D39EAC7B1A2}"/>
    <cellStyle name="백분율 2 2 2 2 5" xfId="22359" xr:uid="{A79CA680-FDC8-4896-AAB1-27112F737471}"/>
    <cellStyle name="백분율 2 2 2 2 5 2" xfId="44674" xr:uid="{AC44A4FB-17EF-4FA1-B11D-BB0EB975D1D7}"/>
    <cellStyle name="백분율 2 2 2 2 6" xfId="50483" xr:uid="{9DEB6832-6903-4487-A53B-2D87A1AEAF57}"/>
    <cellStyle name="백분율 2 2 2 2 7" xfId="44667" xr:uid="{606026D9-6899-400A-A801-5147CD36852C}"/>
    <cellStyle name="백분율 2 2 2 2 8" xfId="22352" xr:uid="{3C010292-CB6F-4CD3-86C3-9E79214255E1}"/>
    <cellStyle name="백분율 2 2 2 3" xfId="3917" xr:uid="{3DC30451-A8DB-4B01-A37C-D5F46804F129}"/>
    <cellStyle name="백분율 2 2 2 3 2" xfId="22361" xr:uid="{183EDDA4-B509-44EF-BB0A-3B90B64C7A50}"/>
    <cellStyle name="백분율 2 2 2 3 2 2" xfId="44676" xr:uid="{CF6E079D-48A1-4768-83A1-26F12C65A5E6}"/>
    <cellStyle name="백분율 2 2 2 3 3" xfId="22362" xr:uid="{D25E5FAE-D3E8-4841-A7E2-E056AA92662F}"/>
    <cellStyle name="백분율 2 2 2 3 3 2" xfId="44677" xr:uid="{7D3728C1-E4A1-495D-A3D3-636FBD8A3CAD}"/>
    <cellStyle name="백분율 2 2 2 3 4" xfId="22363" xr:uid="{F9F9F16C-18BC-4D1F-8ED1-36ED02601EE1}"/>
    <cellStyle name="백분율 2 2 2 3 4 2" xfId="44678" xr:uid="{81A970A1-278C-47D8-A06C-8CCB97C11222}"/>
    <cellStyle name="백분율 2 2 2 3 5" xfId="54004" xr:uid="{6921F117-4550-491F-933A-5516200513D5}"/>
    <cellStyle name="백분율 2 2 2 3 6" xfId="44675" xr:uid="{C7F00BC4-45B2-492B-AE7D-7256E2635C1B}"/>
    <cellStyle name="백분율 2 2 2 3 7" xfId="22360" xr:uid="{689EDBFB-843E-43D4-8857-7BC75913CC9D}"/>
    <cellStyle name="백분율 2 2 2 4" xfId="22364" xr:uid="{76C11BF0-2CF6-4780-AC86-41F25DDFC1E3}"/>
    <cellStyle name="백분율 2 2 2 4 2" xfId="44679" xr:uid="{126A2700-937D-4B05-9EAB-3D020FA2689A}"/>
    <cellStyle name="백분율 2 2 2 5" xfId="22365" xr:uid="{ADF6E7AA-198A-4934-8186-B4EF10460DC8}"/>
    <cellStyle name="백분율 2 2 2 5 2" xfId="44680" xr:uid="{154D45B1-09FB-4FA3-B12A-0379F134716C}"/>
    <cellStyle name="백분율 2 2 2 6" xfId="22366" xr:uid="{9CA28F97-E994-43CC-A77C-8995E356B8FD}"/>
    <cellStyle name="백분율 2 2 2 6 2" xfId="44681" xr:uid="{5DE42333-3728-41EE-ABB4-DAC0D6A0EF88}"/>
    <cellStyle name="백분율 2 2 2 7" xfId="50298" xr:uid="{861FB722-863E-4039-B6FD-9A9A80C28DC7}"/>
    <cellStyle name="백분율 2 2 2 8" xfId="44666" xr:uid="{684FB491-D5C6-4E2F-9807-9506B3269A10}"/>
    <cellStyle name="백분율 2 2 2 9" xfId="22351" xr:uid="{47D8EC1C-9FCC-4C07-AEBF-0C10A20CD715}"/>
    <cellStyle name="백분율 2 2 3" xfId="294" xr:uid="{50E6457B-E27A-43F7-8359-C4E6D3E14523}"/>
    <cellStyle name="백분율 2 2 3 2" xfId="4008" xr:uid="{7DB2E2F6-03D6-4F8F-A528-CA52C231FDAF}"/>
    <cellStyle name="백분율 2 2 3 2 2" xfId="22369" xr:uid="{756DDA56-5219-4664-B2DB-1BC791ECCF6D}"/>
    <cellStyle name="백분율 2 2 3 2 2 2" xfId="44684" xr:uid="{16131C29-D6B4-46F6-9C45-DFE945F54035}"/>
    <cellStyle name="백분율 2 2 3 2 3" xfId="22370" xr:uid="{F5B09990-C2D9-4CA1-900E-94BC143E51D2}"/>
    <cellStyle name="백분율 2 2 3 2 3 2" xfId="44685" xr:uid="{F9E47745-8ADE-4B4B-8FBF-2B8AEEE1BCF2}"/>
    <cellStyle name="백분율 2 2 3 2 4" xfId="22371" xr:uid="{066FF906-FAAD-4CB5-8A6B-EAA63B63524B}"/>
    <cellStyle name="백분율 2 2 3 2 4 2" xfId="44686" xr:uid="{044CAD2F-78B7-4393-9412-7AEE26516CDD}"/>
    <cellStyle name="백분율 2 2 3 2 5" xfId="54095" xr:uid="{453130BC-1B8C-43D6-851E-D7C4FBFA0284}"/>
    <cellStyle name="백분율 2 2 3 2 6" xfId="44683" xr:uid="{72B3CB39-551B-4EC7-85CA-C213F8C9BFB3}"/>
    <cellStyle name="백분율 2 2 3 2 7" xfId="22368" xr:uid="{AA689E49-8EC7-4A76-B2EF-BD75E7CDD5A1}"/>
    <cellStyle name="백분율 2 2 3 3" xfId="22372" xr:uid="{ED7496FF-DD55-40DA-A6BD-71028A23D1B6}"/>
    <cellStyle name="백분율 2 2 3 3 2" xfId="44687" xr:uid="{A89409C8-5DE2-42A0-838D-1909836B0A2C}"/>
    <cellStyle name="백분율 2 2 3 4" xfId="22373" xr:uid="{29B17488-60CF-4A5A-B590-986DDABB92C6}"/>
    <cellStyle name="백분율 2 2 3 4 2" xfId="44688" xr:uid="{1C9265E9-26A4-4D28-B515-92A1AD4E532A}"/>
    <cellStyle name="백분율 2 2 3 5" xfId="22374" xr:uid="{EAB554AC-8C81-43C0-9A1D-48B437A7A0D4}"/>
    <cellStyle name="백분율 2 2 3 5 2" xfId="44689" xr:uid="{E4DB6DAA-EE8E-4E9E-B5F5-D91670BCA75A}"/>
    <cellStyle name="백분율 2 2 3 6" xfId="50390" xr:uid="{AAD3A8B1-6CE3-4730-B16D-9264A2AC1096}"/>
    <cellStyle name="백분율 2 2 3 7" xfId="44682" xr:uid="{32992D83-73E1-47B0-9691-3E2EC2F2524F}"/>
    <cellStyle name="백분율 2 2 3 8" xfId="22367" xr:uid="{286A8DCD-9AE8-4EE8-A6F1-BDE811BE502F}"/>
    <cellStyle name="백분율 2 2 4" xfId="3818" xr:uid="{9FC824F8-30B7-4373-A0C2-4FDA9A9006A3}"/>
    <cellStyle name="백분율 2 2 4 2" xfId="22376" xr:uid="{9E65444F-8E2A-465E-AF8C-79C2BFA9C985}"/>
    <cellStyle name="백분율 2 2 4 2 2" xfId="44691" xr:uid="{57953D38-C5E6-46C4-B6E5-4EF451BA8002}"/>
    <cellStyle name="백분율 2 2 4 3" xfId="22377" xr:uid="{33EF3FD7-49B6-4CCF-879E-B9AF9F5629FF}"/>
    <cellStyle name="백분율 2 2 4 3 2" xfId="44692" xr:uid="{D321D4E7-1ECB-4143-9EDA-CB67CAE423E3}"/>
    <cellStyle name="백분율 2 2 4 4" xfId="22378" xr:uid="{C4365732-36CB-4A31-91AC-A58D59C92D65}"/>
    <cellStyle name="백분율 2 2 4 4 2" xfId="44693" xr:uid="{B4D90AF6-8E98-432E-87E0-5E538582DD50}"/>
    <cellStyle name="백분율 2 2 4 5" xfId="53905" xr:uid="{A4C9C077-E008-41D4-A857-155C36B3247C}"/>
    <cellStyle name="백분율 2 2 4 6" xfId="44690" xr:uid="{D96175F2-0DB8-4CF0-BA50-F6059126E4FE}"/>
    <cellStyle name="백분율 2 2 4 7" xfId="22375" xr:uid="{AF711824-2072-4AD2-87BF-568D4B3C7AA9}"/>
    <cellStyle name="백분율 2 2 5" xfId="22379" xr:uid="{FF9D1CE8-CFFB-4C7E-B963-1159A50B28F3}"/>
    <cellStyle name="백분율 2 2 5 2" xfId="44694" xr:uid="{2274D83C-0624-4067-A6DD-C6933CB39446}"/>
    <cellStyle name="백분율 2 2 6" xfId="22380" xr:uid="{8BC26866-E760-4712-8792-B413C3FD0899}"/>
    <cellStyle name="백분율 2 2 6 2" xfId="44695" xr:uid="{F67FF6FC-F37F-4240-9789-29CBE6FB4746}"/>
    <cellStyle name="백분율 2 2 7" xfId="22381" xr:uid="{4939E24F-67A7-45CF-A329-CB1A4489EB3B}"/>
    <cellStyle name="백분율 2 2 7 2" xfId="44696" xr:uid="{7B12E714-B7CF-4753-91B3-9C6DE0C9198C}"/>
    <cellStyle name="백분율 2 2 8" xfId="50195" xr:uid="{7095D184-B1FF-4F0A-97E0-E0E5CFC1DC65}"/>
    <cellStyle name="백분율 2 2 9" xfId="44665" xr:uid="{C96F152C-A945-4DB2-8F5B-D4781277D9F6}"/>
    <cellStyle name="백분율 2 3" xfId="170" xr:uid="{9D7866BF-B353-46B0-A843-D2D9335D2D05}"/>
    <cellStyle name="백분율 2 3 2" xfId="358" xr:uid="{198B8CA2-4557-4D87-9469-3872F640835B}"/>
    <cellStyle name="백분율 2 3 2 2" xfId="4072" xr:uid="{793425F8-9F5D-4E53-8836-BF461ABDA4BC}"/>
    <cellStyle name="백분율 2 3 2 2 2" xfId="22385" xr:uid="{65BE69F9-F62F-4A83-8A63-2B067BB722E5}"/>
    <cellStyle name="백분율 2 3 2 2 2 2" xfId="44700" xr:uid="{536CA18D-EFB0-4FFB-BDA0-AC7E7D2D7862}"/>
    <cellStyle name="백분율 2 3 2 2 3" xfId="22386" xr:uid="{650B41B3-1F60-4CEA-984F-A9CD94E4DFE3}"/>
    <cellStyle name="백분율 2 3 2 2 3 2" xfId="44701" xr:uid="{4DEF030F-285B-46B9-922E-EC0E48A46CEF}"/>
    <cellStyle name="백분율 2 3 2 2 4" xfId="22387" xr:uid="{11CB9E4E-422A-4FD8-9090-EAE7510F4217}"/>
    <cellStyle name="백분율 2 3 2 2 4 2" xfId="44702" xr:uid="{FF1F48BE-A885-4F85-89B8-6629FCFEA715}"/>
    <cellStyle name="백분율 2 3 2 2 5" xfId="54159" xr:uid="{6D440221-31C2-4A02-9E13-6CFF51D08091}"/>
    <cellStyle name="백분율 2 3 2 2 6" xfId="44699" xr:uid="{6B145DE9-D33D-427B-88A9-065A5676C7BC}"/>
    <cellStyle name="백분율 2 3 2 2 7" xfId="22384" xr:uid="{33DA4532-B1EB-41F8-92E9-0E1AC2753B8A}"/>
    <cellStyle name="백분율 2 3 2 3" xfId="22388" xr:uid="{FC645C06-3BF0-4A1E-914A-048B75B6E45A}"/>
    <cellStyle name="백분율 2 3 2 3 2" xfId="44703" xr:uid="{A67B0FB2-AF55-462F-A7BB-76E00E0CC533}"/>
    <cellStyle name="백분율 2 3 2 4" xfId="22389" xr:uid="{7FF95DE8-7D05-4BE5-9E7E-DDD4B7A00CBC}"/>
    <cellStyle name="백분율 2 3 2 4 2" xfId="44704" xr:uid="{2D086A84-BB6B-4B70-B247-28FCF75CC2D1}"/>
    <cellStyle name="백분율 2 3 2 5" xfId="22390" xr:uid="{56B06627-151B-4654-8402-A16199FB6B89}"/>
    <cellStyle name="백분율 2 3 2 5 2" xfId="44705" xr:uid="{AA0DE2F1-8399-46DB-BBC5-A0886958D27D}"/>
    <cellStyle name="백분율 2 3 2 6" xfId="50454" xr:uid="{9C49DEBD-49EB-40BC-9DCD-E073AA7B95BF}"/>
    <cellStyle name="백분율 2 3 2 7" xfId="44698" xr:uid="{449BC5A7-7F84-4739-BF48-D7F6D58CE5D2}"/>
    <cellStyle name="백분율 2 3 2 8" xfId="22383" xr:uid="{7794C8A8-513C-4461-A19B-3787EDEE8707}"/>
    <cellStyle name="백분율 2 3 3" xfId="3886" xr:uid="{5C787CDD-173E-4956-8182-1095A8F06CA6}"/>
    <cellStyle name="백분율 2 3 3 2" xfId="22392" xr:uid="{519D0A05-8335-4144-B157-1800A55DD6AB}"/>
    <cellStyle name="백분율 2 3 3 2 2" xfId="44707" xr:uid="{505F1948-6569-4593-9057-26191DEAC1DF}"/>
    <cellStyle name="백분율 2 3 3 3" xfId="22393" xr:uid="{759A4225-1733-45F4-9763-54B1B0381297}"/>
    <cellStyle name="백분율 2 3 3 3 2" xfId="44708" xr:uid="{0DE5E989-844D-4CE6-8B9A-EDC06A767148}"/>
    <cellStyle name="백분율 2 3 3 4" xfId="22394" xr:uid="{8FF47FE9-9451-4E5C-8CA7-FB773323D40A}"/>
    <cellStyle name="백분율 2 3 3 4 2" xfId="44709" xr:uid="{A72987B5-EFD2-459A-AACE-A922A91A431F}"/>
    <cellStyle name="백분율 2 3 3 5" xfId="53973" xr:uid="{F76415D9-AD6D-45E3-9A32-19AD0F18D6B6}"/>
    <cellStyle name="백분율 2 3 3 6" xfId="44706" xr:uid="{55E2F769-7F13-48E1-A22C-D0694EAEF82B}"/>
    <cellStyle name="백분율 2 3 3 7" xfId="22391" xr:uid="{2156FDC7-B2EF-4533-BCA0-45DE4A0C98DF}"/>
    <cellStyle name="백분율 2 3 4" xfId="22395" xr:uid="{417E21E5-A2C0-472B-8EBF-81CCB734D893}"/>
    <cellStyle name="백분율 2 3 4 2" xfId="44710" xr:uid="{AFB11F55-720A-41AC-B18A-B64522B5F4B7}"/>
    <cellStyle name="백분율 2 3 5" xfId="22396" xr:uid="{799FCADC-14E8-4536-8771-B65DC697F6FF}"/>
    <cellStyle name="백분율 2 3 5 2" xfId="44711" xr:uid="{24CFB7E2-C854-4582-8CA9-9409BA0B5CAA}"/>
    <cellStyle name="백분율 2 3 6" xfId="22397" xr:uid="{A339D417-EA82-4911-8E79-06105C86AE69}"/>
    <cellStyle name="백분율 2 3 6 2" xfId="44712" xr:uid="{EB9B69ED-0DE9-4E10-BF53-1DCAEADF0033}"/>
    <cellStyle name="백분율 2 3 7" xfId="50267" xr:uid="{EE533B38-26DD-4473-9CA9-81EC02603EC3}"/>
    <cellStyle name="백분율 2 3 8" xfId="44697" xr:uid="{1456C5E8-E532-4985-90C7-23C36533FC89}"/>
    <cellStyle name="백분율 2 3 9" xfId="22382" xr:uid="{1DAD3DD7-E853-4353-98D0-290E73A65122}"/>
    <cellStyle name="백분율 2 4" xfId="275" xr:uid="{460A3349-4110-4999-BCEA-F22EF2BA3729}"/>
    <cellStyle name="백분율 2 4 2" xfId="3989" xr:uid="{E05B537A-5A43-4C53-92C8-A02BDD044215}"/>
    <cellStyle name="백분율 2 4 2 2" xfId="22400" xr:uid="{5B779606-8ADE-4723-B7A4-8D1F9395DC81}"/>
    <cellStyle name="백분율 2 4 2 2 2" xfId="44715" xr:uid="{8538794C-7CA6-4D2A-B77D-A7162BF6B623}"/>
    <cellStyle name="백분율 2 4 2 3" xfId="22401" xr:uid="{04FC4F5A-3779-4E8C-988D-FE110E49C8B2}"/>
    <cellStyle name="백분율 2 4 2 3 2" xfId="44716" xr:uid="{0CF2AF6B-4A1B-448B-A755-342EFCE2C4DD}"/>
    <cellStyle name="백분율 2 4 2 4" xfId="22402" xr:uid="{D7CE50EB-724A-477C-B841-490DCED9FD67}"/>
    <cellStyle name="백분율 2 4 2 4 2" xfId="44717" xr:uid="{740DFE71-80D3-4D28-AAD5-CB20FDDC6B63}"/>
    <cellStyle name="백분율 2 4 2 5" xfId="54076" xr:uid="{125B270F-6FFB-4DEA-B470-9DDF407FD4D1}"/>
    <cellStyle name="백분율 2 4 2 6" xfId="44714" xr:uid="{AA88DC71-596D-4985-950A-85DD84F05D6D}"/>
    <cellStyle name="백분율 2 4 2 7" xfId="22399" xr:uid="{083483C3-F839-4171-A0DC-367CC1C80485}"/>
    <cellStyle name="백분율 2 4 3" xfId="22403" xr:uid="{EA1EDEB7-6A05-48EC-A7D5-060029E72661}"/>
    <cellStyle name="백분율 2 4 3 2" xfId="44718" xr:uid="{70F24008-5393-460C-A5EB-F7EBC71B9743}"/>
    <cellStyle name="백분율 2 4 4" xfId="22404" xr:uid="{6721289E-0305-4E54-AA97-64C20970EB30}"/>
    <cellStyle name="백분율 2 4 4 2" xfId="44719" xr:uid="{A178F3BE-9836-46E1-B8AA-F5FC1E51B19B}"/>
    <cellStyle name="백분율 2 4 5" xfId="22405" xr:uid="{72E15500-73BA-480D-9E6E-A0F11F87C9F2}"/>
    <cellStyle name="백분율 2 4 5 2" xfId="44720" xr:uid="{5BF6C6D8-15E4-45AE-B00B-CC76CEA4AF82}"/>
    <cellStyle name="백분율 2 4 6" xfId="50371" xr:uid="{28BA3DCF-09A4-4909-9C6A-2B0BDD0837E5}"/>
    <cellStyle name="백분율 2 4 7" xfId="44713" xr:uid="{F1D9DB80-4A8B-4F6C-989F-1F26DBC39820}"/>
    <cellStyle name="백분율 2 4 8" xfId="22398" xr:uid="{C651D728-2E8F-49F3-B703-CA47C1187E72}"/>
    <cellStyle name="백분율 2 5" xfId="3788" xr:uid="{76AF2B41-CA59-4217-82EF-AA3C19BE7997}"/>
    <cellStyle name="백분율 2 5 2" xfId="22407" xr:uid="{D3F3C153-5219-4577-8EA8-8EA56C173D70}"/>
    <cellStyle name="백분율 2 5 2 2" xfId="44722" xr:uid="{1987FACF-6BDF-46E7-8B62-EC12D0C0FF9E}"/>
    <cellStyle name="백분율 2 5 3" xfId="22408" xr:uid="{DB8C684C-A255-4F73-B6DB-1A8C1D4C75B7}"/>
    <cellStyle name="백분율 2 5 3 2" xfId="44723" xr:uid="{14E62317-F348-4570-9050-7D2BB5D1F1BC}"/>
    <cellStyle name="백분율 2 5 4" xfId="22409" xr:uid="{E80D883A-F861-47D8-B514-684E1596A2AA}"/>
    <cellStyle name="백분율 2 5 4 2" xfId="44724" xr:uid="{2280C511-EADB-42C6-803B-EBE9BFCF467D}"/>
    <cellStyle name="백분율 2 5 5" xfId="53875" xr:uid="{B5715140-A11C-4D39-83EE-C79955C817C5}"/>
    <cellStyle name="백분율 2 5 6" xfId="44721" xr:uid="{6B914957-FB69-41C9-99AD-EB7552324A9E}"/>
    <cellStyle name="백분율 2 5 7" xfId="22406" xr:uid="{ED736E7E-40A6-40AC-9324-8793512E7E03}"/>
    <cellStyle name="백분율 2 6" xfId="22410" xr:uid="{E77B87D9-DC86-4DFF-B3DC-9998A2D0CD3E}"/>
    <cellStyle name="백분율 2 6 2" xfId="44725" xr:uid="{D228392C-EB1A-4676-AA6A-FE807C753CE2}"/>
    <cellStyle name="백분율 2 7" xfId="22411" xr:uid="{8813FEAF-EF49-41AA-AC7C-00C576A51341}"/>
    <cellStyle name="백분율 2 7 2" xfId="44726" xr:uid="{3ECAD581-30AA-44F8-A0E7-835841F487B1}"/>
    <cellStyle name="백분율 2 8" xfId="22412" xr:uid="{72B67B72-D662-4472-969E-4024873A24E1}"/>
    <cellStyle name="백분율 2 8 2" xfId="44727" xr:uid="{B2075DDF-5E2A-4487-BA18-CEA5C7CF279D}"/>
    <cellStyle name="백분율 2 9" xfId="50164" xr:uid="{526D931F-1EA2-46E6-AEB1-0BD26CBABEBC}"/>
    <cellStyle name="常规 8" xfId="3765" xr:uid="{19515494-1487-4C28-A486-C69FEC4B9DD6}"/>
    <cellStyle name="常规 8 2" xfId="27785" xr:uid="{DF643370-D472-4034-93EA-6E0272D66F68}"/>
    <cellStyle name="常规 8 2 2" xfId="50138" xr:uid="{32E2C34E-4ECC-453E-A3DD-57D337C959F5}"/>
    <cellStyle name="常规 8 3" xfId="27786" xr:uid="{08BEBD71-0654-4F48-857B-5644999FE2AF}"/>
    <cellStyle name="常规 8 3 2" xfId="50139" xr:uid="{EF723F75-0182-47CF-8C44-D40C587211FF}"/>
    <cellStyle name="常规 8 4" xfId="53852" xr:uid="{9159D074-575B-4873-BABC-97E1A06BACC1}"/>
    <cellStyle name="常规 8 5" xfId="50137" xr:uid="{F89A9A9C-1A9C-4E73-BC9C-06C344AB1C47}"/>
    <cellStyle name="常规 8 6" xfId="27784" xr:uid="{B843D586-614B-4504-A3CC-8B1BA11C5066}"/>
    <cellStyle name="설명 텍스트" xfId="28" builtinId="53" customBuiltin="1"/>
    <cellStyle name="셀 확인" xfId="26" builtinId="23" customBuiltin="1"/>
    <cellStyle name="쉼표" xfId="1" builtinId="3"/>
    <cellStyle name="쉼표 [0]" xfId="55783" builtinId="6"/>
    <cellStyle name="쉼표 [0] 10 2 2 2 2" xfId="454" xr:uid="{E9445DA7-11B2-4774-8A92-8E02F86F7191}"/>
    <cellStyle name="쉼표 [0] 10 2 2 2 2 10" xfId="50550" xr:uid="{581EE1F4-87F4-4EA4-8A4E-3CE696F60BCA}"/>
    <cellStyle name="쉼표 [0] 10 2 2 2 2 11" xfId="22413" xr:uid="{9E9E8B27-2D38-474B-B417-F4EAB820954A}"/>
    <cellStyle name="쉼표 [0] 10 2 2 2 2 2" xfId="704" xr:uid="{93F3B1CF-890C-4172-8B83-9A95F9282A80}"/>
    <cellStyle name="쉼표 [0] 10 2 2 2 2 2 10" xfId="22414" xr:uid="{A840E36C-DD94-4681-9185-843B2AB4ED64}"/>
    <cellStyle name="쉼표 [0] 10 2 2 2 2 2 2" xfId="1209" xr:uid="{BEFF4B4B-EDD6-4122-B709-B963604B852B}"/>
    <cellStyle name="쉼표 [0] 10 2 2 2 2 2 2 2" xfId="4912" xr:uid="{66E6BD01-8630-4111-9B6E-F3100D73E0BA}"/>
    <cellStyle name="쉼표 [0] 10 2 2 2 2 2 2 2 2" xfId="22417" xr:uid="{C5810A90-2436-4BA1-AE7B-04B0B31DE360}"/>
    <cellStyle name="쉼표 [0] 10 2 2 2 2 2 2 2 3" xfId="22418" xr:uid="{552B7EAD-05A4-4ABE-8043-C68C372D310E}"/>
    <cellStyle name="쉼표 [0] 10 2 2 2 2 2 2 2 4" xfId="22419" xr:uid="{D69CB484-6B94-4F61-9264-48557CE37CDE}"/>
    <cellStyle name="쉼표 [0] 10 2 2 2 2 2 2 2 4 2" xfId="44728" xr:uid="{0F277357-6483-4212-ADAB-0B6CF2FD8582}"/>
    <cellStyle name="쉼표 [0] 10 2 2 2 2 2 2 2 5" xfId="54999" xr:uid="{B74C985D-7F11-4B71-8E64-EF14FAFC7651}"/>
    <cellStyle name="쉼표 [0] 10 2 2 2 2 2 2 2 6" xfId="22416" xr:uid="{E355C0F8-8A4A-4BDC-88EF-D759C6ADB7AD}"/>
    <cellStyle name="쉼표 [0] 10 2 2 2 2 2 2 3" xfId="3247" xr:uid="{926401BF-96C0-432F-A056-C74247D37C2F}"/>
    <cellStyle name="쉼표 [0] 10 2 2 2 2 2 2 3 2" xfId="22421" xr:uid="{EFACC359-B274-41C7-BD75-F3A105E05C6F}"/>
    <cellStyle name="쉼표 [0] 10 2 2 2 2 2 2 3 3" xfId="22422" xr:uid="{43B98770-1156-4038-A72D-0FAF1E98CEF9}"/>
    <cellStyle name="쉼표 [0] 10 2 2 2 2 2 2 3 4" xfId="22423" xr:uid="{7FE45120-DAC4-474E-BE70-CFF26599AC24}"/>
    <cellStyle name="쉼표 [0] 10 2 2 2 2 2 2 3 4 2" xfId="44729" xr:uid="{F8D75EC1-DD39-4494-8E09-C65D988170CC}"/>
    <cellStyle name="쉼표 [0] 10 2 2 2 2 2 2 3 5" xfId="53334" xr:uid="{E728CAE3-610C-40D7-A681-7ABB29956FF3}"/>
    <cellStyle name="쉼표 [0] 10 2 2 2 2 2 2 3 6" xfId="22420" xr:uid="{0ED19132-4BAA-45A3-B5F9-F64BFA0D31C4}"/>
    <cellStyle name="쉼표 [0] 10 2 2 2 2 2 2 4" xfId="22424" xr:uid="{9BD51816-CC21-4D45-BB55-6C61628F2ABD}"/>
    <cellStyle name="쉼표 [0] 10 2 2 2 2 2 2 5" xfId="22425" xr:uid="{E0549280-F154-4916-A0DF-51AEFEEB630F}"/>
    <cellStyle name="쉼표 [0] 10 2 2 2 2 2 2 5 2" xfId="44730" xr:uid="{7CCC89D4-6102-4792-958E-8E598C5FB3B7}"/>
    <cellStyle name="쉼표 [0] 10 2 2 2 2 2 2 6" xfId="51301" xr:uid="{A60999CF-F1F4-4AA3-9A51-172DBB3E6235}"/>
    <cellStyle name="쉼표 [0] 10 2 2 2 2 2 2 7" xfId="22415" xr:uid="{0B31E86D-1D7E-4963-8634-C87DD77C6737}"/>
    <cellStyle name="쉼표 [0] 10 2 2 2 2 2 3" xfId="1703" xr:uid="{FC1840E4-92BC-45D3-A0F9-45385726C6DC}"/>
    <cellStyle name="쉼표 [0] 10 2 2 2 2 2 3 2" xfId="2750" xr:uid="{C37E5EF4-D8B1-4252-BA45-CEABC22DA231}"/>
    <cellStyle name="쉼표 [0] 10 2 2 2 2 2 3 2 2" xfId="22428" xr:uid="{08DD13FB-501D-4472-B621-22F3FE5850E1}"/>
    <cellStyle name="쉼표 [0] 10 2 2 2 2 2 3 2 3" xfId="22429" xr:uid="{03EB01FE-0035-4D0C-A4BA-E05758F84E7A}"/>
    <cellStyle name="쉼표 [0] 10 2 2 2 2 2 3 2 4" xfId="22430" xr:uid="{1DA96783-4165-4D8F-9C4A-C87CC9A522BA}"/>
    <cellStyle name="쉼표 [0] 10 2 2 2 2 2 3 2 4 2" xfId="44731" xr:uid="{5694A30F-9828-48C5-BD55-242CBE9A238A}"/>
    <cellStyle name="쉼표 [0] 10 2 2 2 2 2 3 2 5" xfId="52838" xr:uid="{A78205FE-B668-422B-8B72-016A6B1DCDA1}"/>
    <cellStyle name="쉼표 [0] 10 2 2 2 2 2 3 2 6" xfId="22427" xr:uid="{005F46C0-0287-4BBA-BC61-F532B40211C2}"/>
    <cellStyle name="쉼표 [0] 10 2 2 2 2 2 3 3" xfId="22431" xr:uid="{10B9E02B-1475-45FC-A0E8-F5C74538259A}"/>
    <cellStyle name="쉼표 [0] 10 2 2 2 2 2 3 4" xfId="22432" xr:uid="{41954AA1-0D14-493A-848C-2F2B4BDA7FAF}"/>
    <cellStyle name="쉼표 [0] 10 2 2 2 2 2 3 4 2" xfId="44732" xr:uid="{2BC976AA-69F4-4DFC-BF02-64D25ED294CA}"/>
    <cellStyle name="쉼표 [0] 10 2 2 2 2 2 3 5" xfId="51795" xr:uid="{C3D775CE-189C-4452-9490-1A2CB73F42D2}"/>
    <cellStyle name="쉼표 [0] 10 2 2 2 2 2 3 6" xfId="22426" xr:uid="{87D456DA-5681-4877-9F49-993C7A23AF5E}"/>
    <cellStyle name="쉼표 [0] 10 2 2 2 2 2 4" xfId="3742" xr:uid="{DAC52289-8FBA-45FE-8343-43B5A3367BAF}"/>
    <cellStyle name="쉼표 [0] 10 2 2 2 2 2 4 2" xfId="22434" xr:uid="{8B84832B-7AF7-4DC5-BF02-DE7397297E39}"/>
    <cellStyle name="쉼표 [0] 10 2 2 2 2 2 4 3" xfId="22435" xr:uid="{CE8F35AD-CE83-4E07-9273-982D565EB082}"/>
    <cellStyle name="쉼표 [0] 10 2 2 2 2 2 4 4" xfId="22436" xr:uid="{4612689E-17E7-470C-A333-4F613D7AE334}"/>
    <cellStyle name="쉼표 [0] 10 2 2 2 2 2 4 4 2" xfId="44733" xr:uid="{30ADF368-0BC3-459D-A5BF-031DFF598C56}"/>
    <cellStyle name="쉼표 [0] 10 2 2 2 2 2 4 5" xfId="53829" xr:uid="{BAC27B25-21FE-4AC2-BB98-E726CC72A167}"/>
    <cellStyle name="쉼표 [0] 10 2 2 2 2 2 4 6" xfId="22433" xr:uid="{FED7DF7E-F15A-471A-A0E4-62975F733F9C}"/>
    <cellStyle name="쉼표 [0] 10 2 2 2 2 2 5" xfId="4415" xr:uid="{60255088-8DAA-4CF9-AFAD-2E9DBB7E2B06}"/>
    <cellStyle name="쉼표 [0] 10 2 2 2 2 2 5 2" xfId="22438" xr:uid="{C0F466D7-50EC-46F1-B3AA-C3CCE14E1472}"/>
    <cellStyle name="쉼표 [0] 10 2 2 2 2 2 5 3" xfId="22439" xr:uid="{B44797EE-031C-437A-A6BA-39941CD76C8F}"/>
    <cellStyle name="쉼표 [0] 10 2 2 2 2 2 5 4" xfId="22440" xr:uid="{7236DFB5-B0EE-4128-AB2C-3AFF9C1F3406}"/>
    <cellStyle name="쉼표 [0] 10 2 2 2 2 2 5 4 2" xfId="44734" xr:uid="{474F2513-BA41-4857-8EB6-C6C8294BD3A2}"/>
    <cellStyle name="쉼표 [0] 10 2 2 2 2 2 5 5" xfId="54502" xr:uid="{BE893F94-7624-4989-9D21-CB8F359E189A}"/>
    <cellStyle name="쉼표 [0] 10 2 2 2 2 2 5 6" xfId="22437" xr:uid="{E1633A5F-23C4-4C90-9683-B4756F0FDBEA}"/>
    <cellStyle name="쉼표 [0] 10 2 2 2 2 2 6" xfId="2229" xr:uid="{BDA61FBD-353D-474B-A904-CD485CC40FF7}"/>
    <cellStyle name="쉼표 [0] 10 2 2 2 2 2 6 2" xfId="22442" xr:uid="{E2A68738-C9F5-4CE7-BBD2-85C749A0F8F9}"/>
    <cellStyle name="쉼표 [0] 10 2 2 2 2 2 6 3" xfId="22443" xr:uid="{BA268C52-E840-420C-B24A-414066D9DAB3}"/>
    <cellStyle name="쉼표 [0] 10 2 2 2 2 2 6 4" xfId="22444" xr:uid="{9C7CC640-EAE5-43A7-BD33-FD4C32D52EE1}"/>
    <cellStyle name="쉼표 [0] 10 2 2 2 2 2 6 4 2" xfId="44735" xr:uid="{202284F8-52D1-491F-8404-41101B89749A}"/>
    <cellStyle name="쉼표 [0] 10 2 2 2 2 2 6 5" xfId="52318" xr:uid="{298A4B65-F46B-4293-BA7D-7AA4746F557A}"/>
    <cellStyle name="쉼표 [0] 10 2 2 2 2 2 6 6" xfId="22441" xr:uid="{08018C34-1C40-4ABF-A86E-5112B06CDC44}"/>
    <cellStyle name="쉼표 [0] 10 2 2 2 2 2 7" xfId="22445" xr:uid="{04E97258-E5F8-4A08-A599-3D89064E8530}"/>
    <cellStyle name="쉼표 [0] 10 2 2 2 2 2 8" xfId="22446" xr:uid="{7E8E6BC6-FE50-42DF-9118-B04D7ED07E5F}"/>
    <cellStyle name="쉼표 [0] 10 2 2 2 2 2 8 2" xfId="44736" xr:uid="{CC50079B-0C45-4E5C-A9C3-D39346C6215D}"/>
    <cellStyle name="쉼표 [0] 10 2 2 2 2 2 9" xfId="50798" xr:uid="{42123E50-AFEB-41E4-91A8-8E3B4758C5BB}"/>
    <cellStyle name="쉼표 [0] 10 2 2 2 2 3" xfId="961" xr:uid="{9EB7141F-D1A2-4982-A8E1-96DC61352769}"/>
    <cellStyle name="쉼표 [0] 10 2 2 2 2 3 2" xfId="4664" xr:uid="{4A02A659-B692-4998-841A-72404AA42F24}"/>
    <cellStyle name="쉼표 [0] 10 2 2 2 2 3 2 2" xfId="22449" xr:uid="{F18A6622-AF82-4143-BCE8-11650E6D3901}"/>
    <cellStyle name="쉼표 [0] 10 2 2 2 2 3 2 3" xfId="22450" xr:uid="{9FCA14B9-44A8-46EC-90E2-7E4B0D262AA4}"/>
    <cellStyle name="쉼표 [0] 10 2 2 2 2 3 2 4" xfId="22451" xr:uid="{76E638E6-4512-4113-BE6C-424408B98453}"/>
    <cellStyle name="쉼표 [0] 10 2 2 2 2 3 2 4 2" xfId="44737" xr:uid="{0949D278-2F2B-4225-8322-E53D98C4AE51}"/>
    <cellStyle name="쉼표 [0] 10 2 2 2 2 3 2 5" xfId="54751" xr:uid="{35D90557-EDF0-44DB-9DF6-A92C469826A1}"/>
    <cellStyle name="쉼표 [0] 10 2 2 2 2 3 2 6" xfId="22448" xr:uid="{341B7187-C3B1-4073-B3C2-313168F6C7FF}"/>
    <cellStyle name="쉼표 [0] 10 2 2 2 2 3 3" xfId="2999" xr:uid="{DE3D5EFF-B290-45D4-ADD4-01F253BEFF53}"/>
    <cellStyle name="쉼표 [0] 10 2 2 2 2 3 3 2" xfId="22453" xr:uid="{DB05A47C-F8F8-4451-83BC-423FCA9B27A5}"/>
    <cellStyle name="쉼표 [0] 10 2 2 2 2 3 3 3" xfId="22454" xr:uid="{F2E86CB4-49E9-40E5-BF6E-29B5DDF78144}"/>
    <cellStyle name="쉼표 [0] 10 2 2 2 2 3 3 4" xfId="22455" xr:uid="{3138E105-C51B-408F-B42A-A801959E1D9F}"/>
    <cellStyle name="쉼표 [0] 10 2 2 2 2 3 3 4 2" xfId="44738" xr:uid="{81B386D9-0231-4197-83C6-4E06D8383413}"/>
    <cellStyle name="쉼표 [0] 10 2 2 2 2 3 3 5" xfId="53086" xr:uid="{CC052125-CA66-4173-8FAF-9FDDD43B31DD}"/>
    <cellStyle name="쉼표 [0] 10 2 2 2 2 3 3 6" xfId="22452" xr:uid="{5C75F095-C1E1-4639-BA8F-91AD24BA3E6D}"/>
    <cellStyle name="쉼표 [0] 10 2 2 2 2 3 4" xfId="22456" xr:uid="{7EDFAEB8-D768-45E0-B327-2C247B691E68}"/>
    <cellStyle name="쉼표 [0] 10 2 2 2 2 3 5" xfId="22457" xr:uid="{81C63D91-83D6-40F6-BD3D-717C618A5C25}"/>
    <cellStyle name="쉼표 [0] 10 2 2 2 2 3 5 2" xfId="44739" xr:uid="{B8A79533-D2B4-4A0A-82D3-DACB7D7D97B9}"/>
    <cellStyle name="쉼표 [0] 10 2 2 2 2 3 6" xfId="51053" xr:uid="{9BB9DCD8-3769-433A-8EB8-54FD44284460}"/>
    <cellStyle name="쉼표 [0] 10 2 2 2 2 3 7" xfId="22447" xr:uid="{9723E1DC-0FD3-4D8D-AACD-4A62E5F718D4}"/>
    <cellStyle name="쉼표 [0] 10 2 2 2 2 4" xfId="1456" xr:uid="{CB6D4F8A-2F31-4710-84D1-658B817C288E}"/>
    <cellStyle name="쉼표 [0] 10 2 2 2 2 4 2" xfId="2502" xr:uid="{89FF09B4-DC0E-4D46-90C4-0C6653D3F2CB}"/>
    <cellStyle name="쉼표 [0] 10 2 2 2 2 4 2 2" xfId="22460" xr:uid="{03A63157-31D3-406B-ABCE-8A45E99727FC}"/>
    <cellStyle name="쉼표 [0] 10 2 2 2 2 4 2 3" xfId="22461" xr:uid="{3723D34C-E601-4B97-899A-10AF4026D4D2}"/>
    <cellStyle name="쉼표 [0] 10 2 2 2 2 4 2 4" xfId="22462" xr:uid="{29BA7BE4-064A-4F0C-AC21-A97B26769DD5}"/>
    <cellStyle name="쉼표 [0] 10 2 2 2 2 4 2 4 2" xfId="44740" xr:uid="{E7D922F0-F9AC-4973-A9C4-B4F38493FD98}"/>
    <cellStyle name="쉼표 [0] 10 2 2 2 2 4 2 5" xfId="52590" xr:uid="{37578971-42B8-43AB-AB6E-23E256F7BBB0}"/>
    <cellStyle name="쉼표 [0] 10 2 2 2 2 4 2 6" xfId="22459" xr:uid="{B9264739-93B4-425E-9F08-AD08CBCF9C47}"/>
    <cellStyle name="쉼표 [0] 10 2 2 2 2 4 3" xfId="22463" xr:uid="{762526E5-A281-44FB-8184-AF00EDA6CA50}"/>
    <cellStyle name="쉼표 [0] 10 2 2 2 2 4 4" xfId="22464" xr:uid="{73829B17-8F21-4257-AA80-69B9FE13A372}"/>
    <cellStyle name="쉼표 [0] 10 2 2 2 2 4 4 2" xfId="44741" xr:uid="{86A02DBC-C5BE-4F5F-8703-41D7775FDA2B}"/>
    <cellStyle name="쉼표 [0] 10 2 2 2 2 4 5" xfId="51548" xr:uid="{3C9E850F-7044-4478-8D4D-40B3E0A9F8E9}"/>
    <cellStyle name="쉼표 [0] 10 2 2 2 2 4 6" xfId="22458" xr:uid="{4C5EF75C-5F91-4D1C-BF00-862A96024DD1}"/>
    <cellStyle name="쉼표 [0] 10 2 2 2 2 5" xfId="3494" xr:uid="{B07D028A-F4BC-4C00-8D60-AB129F743BC9}"/>
    <cellStyle name="쉼표 [0] 10 2 2 2 2 5 2" xfId="22466" xr:uid="{F1A5C175-15AA-4F9E-AA52-5BF23A459122}"/>
    <cellStyle name="쉼표 [0] 10 2 2 2 2 5 3" xfId="22467" xr:uid="{5AB4AE07-B84F-4BB3-B010-C342C459E0A1}"/>
    <cellStyle name="쉼표 [0] 10 2 2 2 2 5 4" xfId="22468" xr:uid="{CA514A0A-38AC-49AB-90A3-4FB4E00EABEC}"/>
    <cellStyle name="쉼표 [0] 10 2 2 2 2 5 4 2" xfId="44742" xr:uid="{EC5A27B8-066C-41DB-91AE-E19B608CC8BF}"/>
    <cellStyle name="쉼표 [0] 10 2 2 2 2 5 5" xfId="53581" xr:uid="{2C513C70-89DE-4941-9BD1-5AEC17E00B3A}"/>
    <cellStyle name="쉼표 [0] 10 2 2 2 2 5 6" xfId="22465" xr:uid="{9127C869-C88B-4B5E-BB7C-5436305A5AF7}"/>
    <cellStyle name="쉼표 [0] 10 2 2 2 2 6" xfId="4168" xr:uid="{E5BE3275-F766-4962-A732-631AEE821E8D}"/>
    <cellStyle name="쉼표 [0] 10 2 2 2 2 6 2" xfId="22470" xr:uid="{E7F75F7C-D846-43D6-A6B8-5D849F2EA16F}"/>
    <cellStyle name="쉼표 [0] 10 2 2 2 2 6 3" xfId="22471" xr:uid="{F2B64565-208E-458D-9A49-EDD106955170}"/>
    <cellStyle name="쉼표 [0] 10 2 2 2 2 6 4" xfId="22472" xr:uid="{19101AAF-CE5D-44C1-8EFD-5EC6979F96D3}"/>
    <cellStyle name="쉼표 [0] 10 2 2 2 2 6 4 2" xfId="44743" xr:uid="{65FF4718-6548-4379-B05E-99BF488FB756}"/>
    <cellStyle name="쉼표 [0] 10 2 2 2 2 6 5" xfId="54255" xr:uid="{3C4132F4-49CF-4973-832A-361C66DFBEDA}"/>
    <cellStyle name="쉼표 [0] 10 2 2 2 2 6 6" xfId="22469" xr:uid="{E596A0E7-60D5-4A44-8548-DD2C28F0F983}"/>
    <cellStyle name="쉼표 [0] 10 2 2 2 2 7" xfId="1982" xr:uid="{84A819B7-F791-4E03-956D-FC09074BFFC2}"/>
    <cellStyle name="쉼표 [0] 10 2 2 2 2 7 2" xfId="22474" xr:uid="{F08CE661-9CE1-4996-B1A5-594A4AF8324B}"/>
    <cellStyle name="쉼표 [0] 10 2 2 2 2 7 3" xfId="22475" xr:uid="{9E148548-DF2C-4F87-9F29-3AD1F7FCDD53}"/>
    <cellStyle name="쉼표 [0] 10 2 2 2 2 7 4" xfId="22476" xr:uid="{26817EEE-9F36-4AB4-870C-6D5DB6B4E7B2}"/>
    <cellStyle name="쉼표 [0] 10 2 2 2 2 7 4 2" xfId="44744" xr:uid="{1E69B208-D25B-4BED-9999-4A3A033233CB}"/>
    <cellStyle name="쉼표 [0] 10 2 2 2 2 7 5" xfId="52071" xr:uid="{D70B23F6-B55B-4CDA-A541-8316F88C0F1B}"/>
    <cellStyle name="쉼표 [0] 10 2 2 2 2 7 6" xfId="22473" xr:uid="{E860C72B-6A89-4EA0-9118-37F3EB137D72}"/>
    <cellStyle name="쉼표 [0] 10 2 2 2 2 8" xfId="22477" xr:uid="{F6455060-198E-4925-96F9-D970370CAE45}"/>
    <cellStyle name="쉼표 [0] 10 2 2 2 2 9" xfId="22478" xr:uid="{516E0FFD-FBDD-46B6-9105-55BA089E7EE1}"/>
    <cellStyle name="쉼표 [0] 10 2 2 2 2 9 2" xfId="44745" xr:uid="{0D28FD76-5D45-4C19-9D26-670157C3428A}"/>
    <cellStyle name="쉼표 [0] 2" xfId="63" xr:uid="{08A5CD58-CCFF-44D1-BE4A-BB458A25D988}"/>
    <cellStyle name="쉼표 [0] 2 10" xfId="3787" xr:uid="{5F11EC9A-539D-4B80-A5CC-664C173F406B}"/>
    <cellStyle name="쉼표 [0] 2 10 2" xfId="22481" xr:uid="{02D2577D-54F1-42E1-B73A-AAF3CFD11BD6}"/>
    <cellStyle name="쉼표 [0] 2 10 2 2" xfId="44748" xr:uid="{CA97B360-3AE1-48F8-AC5C-DF257CC1BA75}"/>
    <cellStyle name="쉼표 [0] 2 10 3" xfId="22482" xr:uid="{7C3B7A32-1A70-458E-AA73-6C0534338943}"/>
    <cellStyle name="쉼표 [0] 2 10 3 2" xfId="44749" xr:uid="{2895AD9F-4314-4525-8754-4D7B21BA3859}"/>
    <cellStyle name="쉼표 [0] 2 10 4" xfId="22483" xr:uid="{5A60E32F-CFD8-4820-86C1-B14401F57D41}"/>
    <cellStyle name="쉼표 [0] 2 10 4 2" xfId="44750" xr:uid="{0AF59F4C-9777-4206-B3F7-F6F19191D880}"/>
    <cellStyle name="쉼표 [0] 2 10 5" xfId="22484" xr:uid="{C2A2EC96-4A3B-42BE-9F64-8F8CCD0CC4B9}"/>
    <cellStyle name="쉼표 [0] 2 10 5 2" xfId="44751" xr:uid="{6D8622EB-C307-4BF5-9348-E5D1182710C0}"/>
    <cellStyle name="쉼표 [0] 2 10 6" xfId="53874" xr:uid="{523273A9-C88C-4632-BBE5-D5A971F9F013}"/>
    <cellStyle name="쉼표 [0] 2 10 7" xfId="44747" xr:uid="{C3218C14-CE79-4AFF-98B8-18D8C5E60DE8}"/>
    <cellStyle name="쉼표 [0] 2 10 8" xfId="22480" xr:uid="{4E913121-2D5B-4ADC-89ED-DB73F94F4491}"/>
    <cellStyle name="쉼표 [0] 2 11" xfId="1723" xr:uid="{5181B3BD-AD63-4542-898F-0F66009FA16D}"/>
    <cellStyle name="쉼표 [0] 2 11 2" xfId="22486" xr:uid="{DBE22CD7-79EB-4DFA-98A7-8501A5A7D26F}"/>
    <cellStyle name="쉼표 [0] 2 11 2 2" xfId="44753" xr:uid="{903C85D6-8607-4E91-A390-817098B9A0AB}"/>
    <cellStyle name="쉼표 [0] 2 11 3" xfId="22487" xr:uid="{4C2E9A97-E537-498F-AA08-3FDD22281605}"/>
    <cellStyle name="쉼표 [0] 2 11 3 2" xfId="44754" xr:uid="{AD98157C-C863-4CCA-80AC-D36A3110E999}"/>
    <cellStyle name="쉼표 [0] 2 11 4" xfId="22488" xr:uid="{80F80266-08A8-438C-B5D7-C44698A7C706}"/>
    <cellStyle name="쉼표 [0] 2 11 4 2" xfId="44755" xr:uid="{34E35DCD-F50C-486C-82C1-1866388F0CA1}"/>
    <cellStyle name="쉼표 [0] 2 11 5" xfId="51812" xr:uid="{BD40592B-7692-4895-9606-11091BB59843}"/>
    <cellStyle name="쉼표 [0] 2 11 6" xfId="44752" xr:uid="{144FD327-02A4-45D3-8396-CF2CCA8DA2B0}"/>
    <cellStyle name="쉼표 [0] 2 11 7" xfId="22485" xr:uid="{450BB987-7010-4E50-AFD0-464BD8B26751}"/>
    <cellStyle name="쉼표 [0] 2 12" xfId="22489" xr:uid="{222F0900-6790-490A-B619-79A505A8DA45}"/>
    <cellStyle name="쉼표 [0] 2 12 2" xfId="44756" xr:uid="{54326A31-6ACB-407A-B16E-A869F1B9C10C}"/>
    <cellStyle name="쉼표 [0] 2 13" xfId="22490" xr:uid="{E4EA3111-5D95-4E0D-B467-DE4A4CAA885D}"/>
    <cellStyle name="쉼표 [0] 2 13 2" xfId="44757" xr:uid="{5487637C-A0FA-423E-9ACC-056598572DB0}"/>
    <cellStyle name="쉼표 [0] 2 14" xfId="50163" xr:uid="{4264B5EF-2655-4174-A9AB-58AD26134D27}"/>
    <cellStyle name="쉼표 [0] 2 15" xfId="44746" xr:uid="{7A111151-7118-4E5F-A7D3-4A5DD3912358}"/>
    <cellStyle name="쉼표 [0] 2 16" xfId="22479" xr:uid="{A289D4D8-DD44-455A-A314-67690E8617DF}"/>
    <cellStyle name="쉼표 [0] 2 2" xfId="94" xr:uid="{C83319BA-2A38-4579-92FB-E625A06409D2}"/>
    <cellStyle name="쉼표 [0] 2 2 10" xfId="22492" xr:uid="{D724E85F-57FF-4781-A994-E870E139B2D2}"/>
    <cellStyle name="쉼표 [0] 2 2 10 2" xfId="44759" xr:uid="{93C6394D-BE0F-4F5B-9465-47F9B9BBF160}"/>
    <cellStyle name="쉼표 [0] 2 2 11" xfId="22493" xr:uid="{C9FB264A-45A6-417B-BB66-B46FC6C65FE6}"/>
    <cellStyle name="쉼표 [0] 2 2 11 2" xfId="44760" xr:uid="{39155094-4BC3-4134-937B-6A23434A875C}"/>
    <cellStyle name="쉼표 [0] 2 2 12" xfId="50194" xr:uid="{D710EBD1-6BD4-4420-981E-DC47B32621F0}"/>
    <cellStyle name="쉼표 [0] 2 2 13" xfId="44758" xr:uid="{A1D917F1-68DD-4DE2-9A4F-E6C679895FA0}"/>
    <cellStyle name="쉼표 [0] 2 2 14" xfId="22491" xr:uid="{60DC1691-E78C-467E-88D4-61A99FE07B11}"/>
    <cellStyle name="쉼표 [0] 2 2 2" xfId="200" xr:uid="{A28628D8-C87C-4AEB-AF96-C890ABE386BE}"/>
    <cellStyle name="쉼표 [0] 2 2 2 10" xfId="22495" xr:uid="{D72A367D-43F7-48D1-92F0-FC03BFED31CF}"/>
    <cellStyle name="쉼표 [0] 2 2 2 10 2" xfId="44762" xr:uid="{B984908B-FFA4-4573-9CA7-18EC4A9CE3BB}"/>
    <cellStyle name="쉼표 [0] 2 2 2 11" xfId="50297" xr:uid="{090646A0-B958-451C-8623-8E072075343B}"/>
    <cellStyle name="쉼표 [0] 2 2 2 12" xfId="44761" xr:uid="{774394E6-2232-47A0-8766-DFE5ECE2DB30}"/>
    <cellStyle name="쉼표 [0] 2 2 2 13" xfId="22494" xr:uid="{B79A78C1-3525-4DB0-B8B3-B44520EC8F88}"/>
    <cellStyle name="쉼표 [0] 2 2 2 2" xfId="386" xr:uid="{A22B2E40-4823-4078-B175-AA3217F7C822}"/>
    <cellStyle name="쉼표 [0] 2 2 2 2 10" xfId="50482" xr:uid="{BD63433D-3486-4C1F-98DF-C2504C99A12F}"/>
    <cellStyle name="쉼표 [0] 2 2 2 2 11" xfId="44763" xr:uid="{0C3FC8D7-2E90-46F3-9C59-33ED0FFC79B4}"/>
    <cellStyle name="쉼표 [0] 2 2 2 2 12" xfId="22496" xr:uid="{B2F705F7-4008-416B-B874-C0B6587A9E00}"/>
    <cellStyle name="쉼표 [0] 2 2 2 2 2" xfId="659" xr:uid="{981E7D9D-DDB2-4ED0-A0BE-4027E12F0861}"/>
    <cellStyle name="쉼표 [0] 2 2 2 2 2 10" xfId="44764" xr:uid="{EC01B3F4-A686-48B3-B9A0-1A8FCBB7EBC3}"/>
    <cellStyle name="쉼표 [0] 2 2 2 2 2 11" xfId="22497" xr:uid="{3AE29BBE-579A-4FCF-8F4F-806C6DBB9030}"/>
    <cellStyle name="쉼표 [0] 2 2 2 2 2 2" xfId="1164" xr:uid="{297B9160-09CA-4308-A502-32E85C91E616}"/>
    <cellStyle name="쉼표 [0] 2 2 2 2 2 2 2" xfId="4867" xr:uid="{C4064B82-5990-482B-9C39-1341EE5978AA}"/>
    <cellStyle name="쉼표 [0] 2 2 2 2 2 2 2 2" xfId="22500" xr:uid="{22BF4C66-0CC7-4795-9B28-46E72042E0CF}"/>
    <cellStyle name="쉼표 [0] 2 2 2 2 2 2 2 2 2" xfId="44767" xr:uid="{542C10E0-E597-4CFC-832A-4D536E8535F6}"/>
    <cellStyle name="쉼표 [0] 2 2 2 2 2 2 2 3" xfId="22501" xr:uid="{5F493402-0260-4A00-B84C-3795309B1E21}"/>
    <cellStyle name="쉼표 [0] 2 2 2 2 2 2 2 3 2" xfId="44768" xr:uid="{99539BBF-45A1-4779-B030-BCA218A2C251}"/>
    <cellStyle name="쉼표 [0] 2 2 2 2 2 2 2 4" xfId="22502" xr:uid="{36AD80F7-61C7-4A90-90EC-01E65304ABC4}"/>
    <cellStyle name="쉼표 [0] 2 2 2 2 2 2 2 4 2" xfId="44769" xr:uid="{8439A242-0303-44AF-8388-852DA3C61974}"/>
    <cellStyle name="쉼표 [0] 2 2 2 2 2 2 2 5" xfId="22503" xr:uid="{B7E10055-534B-4D78-83A8-3B8A7BCED1CB}"/>
    <cellStyle name="쉼표 [0] 2 2 2 2 2 2 2 5 2" xfId="44770" xr:uid="{FF5383F1-7657-48E1-8CF3-0190A686E1C0}"/>
    <cellStyle name="쉼표 [0] 2 2 2 2 2 2 2 6" xfId="54954" xr:uid="{4B7A3B11-75BA-452C-AF47-0F618E27368E}"/>
    <cellStyle name="쉼표 [0] 2 2 2 2 2 2 2 7" xfId="44766" xr:uid="{46B099F5-9E2A-4EFA-950C-A95D28290165}"/>
    <cellStyle name="쉼표 [0] 2 2 2 2 2 2 2 8" xfId="22499" xr:uid="{39874B53-3CE5-4761-9EB4-ED848D6DD4E5}"/>
    <cellStyle name="쉼표 [0] 2 2 2 2 2 2 3" xfId="3202" xr:uid="{38A77DE1-CFE3-4CE7-AF9F-269BDCAE2D0F}"/>
    <cellStyle name="쉼표 [0] 2 2 2 2 2 2 3 2" xfId="22505" xr:uid="{932D36C5-F4F0-4440-AEC7-40786DA93B40}"/>
    <cellStyle name="쉼표 [0] 2 2 2 2 2 2 3 2 2" xfId="44772" xr:uid="{99014185-8A81-4F1D-8924-0C186F3BD531}"/>
    <cellStyle name="쉼표 [0] 2 2 2 2 2 2 3 3" xfId="22506" xr:uid="{CA86EAE4-3D09-4118-B50B-5EED0BBDDB27}"/>
    <cellStyle name="쉼표 [0] 2 2 2 2 2 2 3 3 2" xfId="44773" xr:uid="{057CD2EB-DC1E-43B9-9546-A654F611D911}"/>
    <cellStyle name="쉼표 [0] 2 2 2 2 2 2 3 4" xfId="22507" xr:uid="{18084EE4-C406-48FB-B8AF-9831F014B2F7}"/>
    <cellStyle name="쉼표 [0] 2 2 2 2 2 2 3 4 2" xfId="44774" xr:uid="{4B698770-4B4B-4F1F-9EE3-E4BC619C6323}"/>
    <cellStyle name="쉼표 [0] 2 2 2 2 2 2 3 5" xfId="53289" xr:uid="{6283768B-B2EE-4401-93C6-7DD2A0679C00}"/>
    <cellStyle name="쉼표 [0] 2 2 2 2 2 2 3 6" xfId="44771" xr:uid="{D9BC4733-BE24-46DA-8C10-1EB34508DB63}"/>
    <cellStyle name="쉼표 [0] 2 2 2 2 2 2 3 7" xfId="22504" xr:uid="{204C3F83-4CCA-4557-80EC-F56A1BEDD7A6}"/>
    <cellStyle name="쉼표 [0] 2 2 2 2 2 2 4" xfId="22508" xr:uid="{28C5AE51-33C2-411C-918F-55322AB5BC5E}"/>
    <cellStyle name="쉼표 [0] 2 2 2 2 2 2 4 2" xfId="44775" xr:uid="{AE83F5BC-F577-4632-AC3D-C9E388D7261B}"/>
    <cellStyle name="쉼표 [0] 2 2 2 2 2 2 5" xfId="22509" xr:uid="{75B3A949-F0DB-4B21-9792-2D161B4814D3}"/>
    <cellStyle name="쉼표 [0] 2 2 2 2 2 2 5 2" xfId="44776" xr:uid="{93F01C45-2D0C-4D93-87D1-CAFE6BB601B0}"/>
    <cellStyle name="쉼표 [0] 2 2 2 2 2 2 6" xfId="51256" xr:uid="{174CC051-A2FE-48A5-9E21-96849C723C15}"/>
    <cellStyle name="쉼표 [0] 2 2 2 2 2 2 7" xfId="44765" xr:uid="{9B3747C9-90B0-4D38-9DCE-15633BD85212}"/>
    <cellStyle name="쉼표 [0] 2 2 2 2 2 2 8" xfId="22498" xr:uid="{A749EE1D-77E4-4292-948C-547785FC5CFE}"/>
    <cellStyle name="쉼표 [0] 2 2 2 2 2 3" xfId="1658" xr:uid="{1921C70D-9D72-4A6E-9035-310ACB79A98E}"/>
    <cellStyle name="쉼표 [0] 2 2 2 2 2 3 2" xfId="5252" xr:uid="{E4E6390A-ABA4-470D-A1C9-762DD24D5547}"/>
    <cellStyle name="쉼표 [0] 2 2 2 2 2 3 2 2" xfId="22512" xr:uid="{F81926C8-2A38-4DB8-A13C-403F3D0A9AB3}"/>
    <cellStyle name="쉼표 [0] 2 2 2 2 2 3 2 2 2" xfId="44779" xr:uid="{6E51AF30-B43D-47D9-BFEC-CE39D29E8B6D}"/>
    <cellStyle name="쉼표 [0] 2 2 2 2 2 3 2 3" xfId="22513" xr:uid="{1AFBD5E7-A043-4F5E-8EA8-A63865E86253}"/>
    <cellStyle name="쉼표 [0] 2 2 2 2 2 3 2 3 2" xfId="44780" xr:uid="{7F09026E-169F-4169-8D4F-6CD09ADD56E8}"/>
    <cellStyle name="쉼표 [0] 2 2 2 2 2 3 2 4" xfId="22514" xr:uid="{F0374B9C-380D-4245-A8FE-49CD1B3DC561}"/>
    <cellStyle name="쉼표 [0] 2 2 2 2 2 3 2 4 2" xfId="44781" xr:uid="{996F320D-7BD0-4F0B-9D52-8C9E872F458D}"/>
    <cellStyle name="쉼표 [0] 2 2 2 2 2 3 2 5" xfId="22515" xr:uid="{32CB0A99-6010-48D8-BE8F-513FEEF0E967}"/>
    <cellStyle name="쉼표 [0] 2 2 2 2 2 3 2 5 2" xfId="44782" xr:uid="{2105B9A9-9684-4DA6-8350-FF7C710EA992}"/>
    <cellStyle name="쉼표 [0] 2 2 2 2 2 3 2 6" xfId="55339" xr:uid="{2AC024B9-5DCA-42C7-97C5-4BDE4E058003}"/>
    <cellStyle name="쉼표 [0] 2 2 2 2 2 3 2 7" xfId="44778" xr:uid="{558FBA96-9A91-48C6-9A59-0042EA4197B4}"/>
    <cellStyle name="쉼표 [0] 2 2 2 2 2 3 2 8" xfId="22511" xr:uid="{55F66518-7753-4117-88F7-F62E9CCA1775}"/>
    <cellStyle name="쉼표 [0] 2 2 2 2 2 3 3" xfId="2705" xr:uid="{607F878D-6B9D-4E66-97DD-1947E536BDD1}"/>
    <cellStyle name="쉼표 [0] 2 2 2 2 2 3 3 2" xfId="22517" xr:uid="{40CCBC63-6AB9-4529-8717-149B1645DA6B}"/>
    <cellStyle name="쉼표 [0] 2 2 2 2 2 3 3 2 2" xfId="44784" xr:uid="{1B72D71C-7854-4F54-A5EE-7C2A98D99E02}"/>
    <cellStyle name="쉼표 [0] 2 2 2 2 2 3 3 3" xfId="22518" xr:uid="{5D9298F2-203A-4D45-9308-85A2C1B113CE}"/>
    <cellStyle name="쉼표 [0] 2 2 2 2 2 3 3 3 2" xfId="44785" xr:uid="{CC19FBE9-F7AB-4C38-BA59-8E9BADF4868B}"/>
    <cellStyle name="쉼표 [0] 2 2 2 2 2 3 3 4" xfId="22519" xr:uid="{C663C4A0-186B-4A60-B757-2C217F53122F}"/>
    <cellStyle name="쉼표 [0] 2 2 2 2 2 3 3 4 2" xfId="44786" xr:uid="{692FC992-F320-4890-8598-31696D6A1A59}"/>
    <cellStyle name="쉼표 [0] 2 2 2 2 2 3 3 5" xfId="52793" xr:uid="{B2F7E58E-C90A-4953-AE57-676686524637}"/>
    <cellStyle name="쉼표 [0] 2 2 2 2 2 3 3 6" xfId="44783" xr:uid="{34182B16-0165-4DC5-8842-3999D047F444}"/>
    <cellStyle name="쉼표 [0] 2 2 2 2 2 3 3 7" xfId="22516" xr:uid="{B2DF2176-D223-4053-89E0-1A4EC7B330D1}"/>
    <cellStyle name="쉼표 [0] 2 2 2 2 2 3 4" xfId="22520" xr:uid="{8D2EDF40-0AEE-4C5E-B190-DAC052294288}"/>
    <cellStyle name="쉼표 [0] 2 2 2 2 2 3 4 2" xfId="44787" xr:uid="{3DA69C0D-40A8-4EA7-AF98-DF1A41924C52}"/>
    <cellStyle name="쉼표 [0] 2 2 2 2 2 3 5" xfId="22521" xr:uid="{C46654E0-9072-41CA-B89F-9D4184583665}"/>
    <cellStyle name="쉼표 [0] 2 2 2 2 2 3 5 2" xfId="44788" xr:uid="{140FDCE6-FB00-470D-BDE2-D4E9FBCE07BD}"/>
    <cellStyle name="쉼표 [0] 2 2 2 2 2 3 6" xfId="51750" xr:uid="{3281E26E-A051-442A-BF22-DF5480F645B4}"/>
    <cellStyle name="쉼표 [0] 2 2 2 2 2 3 7" xfId="44777" xr:uid="{8F39D466-C201-467A-87C4-E6606E701C33}"/>
    <cellStyle name="쉼표 [0] 2 2 2 2 2 3 8" xfId="22510" xr:uid="{7F76CFC5-AD68-4FFC-8DBE-7ACC822E4AB8}"/>
    <cellStyle name="쉼표 [0] 2 2 2 2 2 4" xfId="3697" xr:uid="{D640B72C-009F-4C7E-A4C5-AFC75906DF47}"/>
    <cellStyle name="쉼표 [0] 2 2 2 2 2 4 2" xfId="5620" xr:uid="{85988734-849B-420C-8F72-25188C6A2378}"/>
    <cellStyle name="쉼표 [0] 2 2 2 2 2 4 2 2" xfId="22524" xr:uid="{A79D3AF3-F627-4514-A242-13F1C23BAC40}"/>
    <cellStyle name="쉼표 [0] 2 2 2 2 2 4 2 2 2" xfId="44791" xr:uid="{467B91AE-F09A-4151-87AE-9037092F8090}"/>
    <cellStyle name="쉼표 [0] 2 2 2 2 2 4 2 3" xfId="22525" xr:uid="{62E13029-3308-420C-B622-1FBA682685E4}"/>
    <cellStyle name="쉼표 [0] 2 2 2 2 2 4 2 3 2" xfId="44792" xr:uid="{E87D6479-BE68-463C-A193-DC07CDAECC02}"/>
    <cellStyle name="쉼표 [0] 2 2 2 2 2 4 2 4" xfId="22526" xr:uid="{CBBA2072-CEB4-4D39-9CD0-702C6B36EAB3}"/>
    <cellStyle name="쉼표 [0] 2 2 2 2 2 4 2 4 2" xfId="44793" xr:uid="{42EBF58F-4AB0-49E6-B0A1-6EBB9A84DDD7}"/>
    <cellStyle name="쉼표 [0] 2 2 2 2 2 4 2 5" xfId="22527" xr:uid="{6867C96B-E918-41BB-94D0-7949C333D6BC}"/>
    <cellStyle name="쉼표 [0] 2 2 2 2 2 4 2 5 2" xfId="44794" xr:uid="{EDCFAC65-46F2-4AC6-981C-C18A434666C6}"/>
    <cellStyle name="쉼표 [0] 2 2 2 2 2 4 2 6" xfId="55707" xr:uid="{F35106F9-618C-4ACA-BE81-EB81A65C65A6}"/>
    <cellStyle name="쉼표 [0] 2 2 2 2 2 4 2 7" xfId="44790" xr:uid="{516C8D0B-B4B0-4758-B0F5-A94B40BAC64D}"/>
    <cellStyle name="쉼표 [0] 2 2 2 2 2 4 2 8" xfId="22523" xr:uid="{4F033E91-BF7A-45C3-A519-5446FC3BDF0B}"/>
    <cellStyle name="쉼표 [0] 2 2 2 2 2 4 3" xfId="22528" xr:uid="{FAB0FD59-DA54-4406-A52D-7AFF8CEC986D}"/>
    <cellStyle name="쉼표 [0] 2 2 2 2 2 4 3 2" xfId="44795" xr:uid="{C1565C31-1E9C-4851-8E7F-C51EA774A001}"/>
    <cellStyle name="쉼표 [0] 2 2 2 2 2 4 4" xfId="22529" xr:uid="{609DA3F9-6C09-43F1-BD30-4860C3BCDCA7}"/>
    <cellStyle name="쉼표 [0] 2 2 2 2 2 4 4 2" xfId="44796" xr:uid="{B35A4E45-CCA6-4093-B896-3BDCF8C3449A}"/>
    <cellStyle name="쉼표 [0] 2 2 2 2 2 4 5" xfId="22530" xr:uid="{1380BAFA-8168-4A86-8918-547B56E04896}"/>
    <cellStyle name="쉼표 [0] 2 2 2 2 2 4 5 2" xfId="44797" xr:uid="{DA7B19CD-BFB7-4EA0-82DD-1ACC1964356A}"/>
    <cellStyle name="쉼표 [0] 2 2 2 2 2 4 6" xfId="22531" xr:uid="{4BCC93AD-528C-4F6E-A1F7-0063DAFDFD6B}"/>
    <cellStyle name="쉼표 [0] 2 2 2 2 2 4 6 2" xfId="44798" xr:uid="{A0A9FC4C-0505-4658-93AE-77E8561D654F}"/>
    <cellStyle name="쉼표 [0] 2 2 2 2 2 4 7" xfId="53784" xr:uid="{8D15B349-BBF7-4723-9007-4306F16BCBE5}"/>
    <cellStyle name="쉼표 [0] 2 2 2 2 2 4 8" xfId="44789" xr:uid="{C3504639-9B05-4DC9-8CA0-37E7AE950DF6}"/>
    <cellStyle name="쉼표 [0] 2 2 2 2 2 4 9" xfId="22522" xr:uid="{D817F1EB-CE5F-48CE-83B3-C76BCBB628B7}"/>
    <cellStyle name="쉼표 [0] 2 2 2 2 2 5" xfId="4370" xr:uid="{9493BB91-B339-4BC0-B882-6012DFDCFE27}"/>
    <cellStyle name="쉼표 [0] 2 2 2 2 2 5 2" xfId="22533" xr:uid="{A723BC6B-0BC8-458C-AEEE-67EB003A09DB}"/>
    <cellStyle name="쉼표 [0] 2 2 2 2 2 5 2 2" xfId="44800" xr:uid="{7C36299B-313A-4AD6-BD7C-B2EB3B607992}"/>
    <cellStyle name="쉼표 [0] 2 2 2 2 2 5 3" xfId="22534" xr:uid="{FE855228-1B7F-4AA4-869B-4111507A4036}"/>
    <cellStyle name="쉼표 [0] 2 2 2 2 2 5 3 2" xfId="44801" xr:uid="{8517A5C9-D968-49B2-8B5A-59C993ACD919}"/>
    <cellStyle name="쉼표 [0] 2 2 2 2 2 5 4" xfId="22535" xr:uid="{CCF53924-B40B-4B8F-A91B-3364C1B4E6DC}"/>
    <cellStyle name="쉼표 [0] 2 2 2 2 2 5 4 2" xfId="44802" xr:uid="{34863CBF-DF8B-4493-9352-8613ECF0B155}"/>
    <cellStyle name="쉼표 [0] 2 2 2 2 2 5 5" xfId="22536" xr:uid="{D361462F-A0FA-4A1F-AD46-DF9660E1958E}"/>
    <cellStyle name="쉼표 [0] 2 2 2 2 2 5 5 2" xfId="44803" xr:uid="{37BF12B8-F351-401B-9011-64A4B483D279}"/>
    <cellStyle name="쉼표 [0] 2 2 2 2 2 5 6" xfId="54457" xr:uid="{22FC6FD7-DDA9-43E6-B052-3FDE3DF54B81}"/>
    <cellStyle name="쉼표 [0] 2 2 2 2 2 5 7" xfId="44799" xr:uid="{812601DE-A87D-4E0C-9341-CB57C04F7E99}"/>
    <cellStyle name="쉼표 [0] 2 2 2 2 2 5 8" xfId="22532" xr:uid="{3433A68F-31A8-45B3-8148-435A1F5117B2}"/>
    <cellStyle name="쉼표 [0] 2 2 2 2 2 6" xfId="2184" xr:uid="{C6F0B2D6-5E2B-423F-A229-8762B7D58B64}"/>
    <cellStyle name="쉼표 [0] 2 2 2 2 2 6 2" xfId="22538" xr:uid="{9514401D-5210-4A35-B57F-AF426011B5C1}"/>
    <cellStyle name="쉼표 [0] 2 2 2 2 2 6 2 2" xfId="44805" xr:uid="{1B2A2457-A9BA-4924-A79D-3B46D9C1AB4B}"/>
    <cellStyle name="쉼표 [0] 2 2 2 2 2 6 3" xfId="22539" xr:uid="{D2A66CED-8BD3-4AF8-ACC4-BD32283080BF}"/>
    <cellStyle name="쉼표 [0] 2 2 2 2 2 6 3 2" xfId="44806" xr:uid="{11A7BB32-D580-43F3-A062-72BE69EBB11B}"/>
    <cellStyle name="쉼표 [0] 2 2 2 2 2 6 4" xfId="22540" xr:uid="{A40471D2-30D8-4B63-B1F3-B2820FCBB5C2}"/>
    <cellStyle name="쉼표 [0] 2 2 2 2 2 6 4 2" xfId="44807" xr:uid="{AB0FE9F7-3973-47A4-B5FD-0C418E5F6B75}"/>
    <cellStyle name="쉼표 [0] 2 2 2 2 2 6 5" xfId="52273" xr:uid="{F3F1A490-B773-49D7-AB76-97510172A8B2}"/>
    <cellStyle name="쉼표 [0] 2 2 2 2 2 6 6" xfId="44804" xr:uid="{109DC31B-536D-4787-BA20-5165B2F2E569}"/>
    <cellStyle name="쉼표 [0] 2 2 2 2 2 6 7" xfId="22537" xr:uid="{150812E9-F495-470D-8DD6-3705A8D5DB50}"/>
    <cellStyle name="쉼표 [0] 2 2 2 2 2 7" xfId="22541" xr:uid="{AF5C7E50-8E6E-4339-82E0-A46C1DE9CC02}"/>
    <cellStyle name="쉼표 [0] 2 2 2 2 2 7 2" xfId="44808" xr:uid="{F7245A82-0DA3-434F-B74C-D7FF91FD00B9}"/>
    <cellStyle name="쉼표 [0] 2 2 2 2 2 8" xfId="22542" xr:uid="{F8800048-B93D-47DB-90E9-8442900E89EE}"/>
    <cellStyle name="쉼표 [0] 2 2 2 2 2 8 2" xfId="44809" xr:uid="{457290AC-68CB-4694-BFE2-EC07712BFFD5}"/>
    <cellStyle name="쉼표 [0] 2 2 2 2 2 9" xfId="50753" xr:uid="{5D96D404-9C34-4300-A169-030E77CC5D4C}"/>
    <cellStyle name="쉼표 [0] 2 2 2 2 3" xfId="916" xr:uid="{1CC70006-9C98-41D2-BDFC-CE9C33EC2EAB}"/>
    <cellStyle name="쉼표 [0] 2 2 2 2 3 2" xfId="4619" xr:uid="{8A07A80B-EFB3-40B2-B2E1-9FFCCE56E6AD}"/>
    <cellStyle name="쉼표 [0] 2 2 2 2 3 2 2" xfId="22545" xr:uid="{5F9DF6FA-F8BF-495C-B9A9-FAE96138E72B}"/>
    <cellStyle name="쉼표 [0] 2 2 2 2 3 2 2 2" xfId="44812" xr:uid="{75514C50-2347-4D41-91D4-E1AD635583A2}"/>
    <cellStyle name="쉼표 [0] 2 2 2 2 3 2 3" xfId="22546" xr:uid="{161DDD52-F277-4A66-8153-1E64A6CFA045}"/>
    <cellStyle name="쉼표 [0] 2 2 2 2 3 2 3 2" xfId="44813" xr:uid="{083C6A7C-3081-4428-8E56-B437FA21E1B2}"/>
    <cellStyle name="쉼표 [0] 2 2 2 2 3 2 4" xfId="22547" xr:uid="{F7AB77BD-3967-4CBF-87EC-ED0184570219}"/>
    <cellStyle name="쉼표 [0] 2 2 2 2 3 2 4 2" xfId="44814" xr:uid="{1B5B15B7-47C9-47C6-8264-1A501D10EACA}"/>
    <cellStyle name="쉼표 [0] 2 2 2 2 3 2 5" xfId="22548" xr:uid="{90EBE7FB-87B1-4BFF-A299-4BD3DA1BD51A}"/>
    <cellStyle name="쉼표 [0] 2 2 2 2 3 2 5 2" xfId="44815" xr:uid="{3999ACB6-E787-45F8-84D2-85CF8A98910E}"/>
    <cellStyle name="쉼표 [0] 2 2 2 2 3 2 6" xfId="54706" xr:uid="{86C276A8-54FA-44B0-99F6-4A061179248C}"/>
    <cellStyle name="쉼표 [0] 2 2 2 2 3 2 7" xfId="44811" xr:uid="{19494854-B570-49F1-94B4-2B9B495C91D5}"/>
    <cellStyle name="쉼표 [0] 2 2 2 2 3 2 8" xfId="22544" xr:uid="{DF0F4B2B-7249-4FDC-B0FB-33021DCEB1BD}"/>
    <cellStyle name="쉼표 [0] 2 2 2 2 3 3" xfId="2954" xr:uid="{A67F2F54-4EB0-43C8-B5D7-87117D4B6A18}"/>
    <cellStyle name="쉼표 [0] 2 2 2 2 3 3 2" xfId="22550" xr:uid="{50C3E1C6-C1E3-476D-B2C1-1E4D47CF85B0}"/>
    <cellStyle name="쉼표 [0] 2 2 2 2 3 3 2 2" xfId="44817" xr:uid="{41393496-BAA4-4FD8-B61D-19DC0C6956D0}"/>
    <cellStyle name="쉼표 [0] 2 2 2 2 3 3 3" xfId="22551" xr:uid="{4275C72F-ACE8-45ED-B826-1FC19F17BE8D}"/>
    <cellStyle name="쉼표 [0] 2 2 2 2 3 3 3 2" xfId="44818" xr:uid="{8E1E269A-FCBF-42BF-8D7D-371D97AD52E0}"/>
    <cellStyle name="쉼표 [0] 2 2 2 2 3 3 4" xfId="22552" xr:uid="{01CC9CF9-36F6-443F-93D3-BB14FA1C1C09}"/>
    <cellStyle name="쉼표 [0] 2 2 2 2 3 3 4 2" xfId="44819" xr:uid="{AC2C167F-D6F5-4A96-8F4E-19B934AC6229}"/>
    <cellStyle name="쉼표 [0] 2 2 2 2 3 3 5" xfId="53041" xr:uid="{9C40958C-CB40-4F07-BEF6-6B7819C797FB}"/>
    <cellStyle name="쉼표 [0] 2 2 2 2 3 3 6" xfId="44816" xr:uid="{B197129A-721C-463F-8459-1FA71B0E40E9}"/>
    <cellStyle name="쉼표 [0] 2 2 2 2 3 3 7" xfId="22549" xr:uid="{3DF220D5-90A7-4CEE-B6D6-9A7DAF126179}"/>
    <cellStyle name="쉼표 [0] 2 2 2 2 3 4" xfId="22553" xr:uid="{90B48D3B-748B-4D13-85EF-885F2CB25934}"/>
    <cellStyle name="쉼표 [0] 2 2 2 2 3 4 2" xfId="44820" xr:uid="{1CE9F5E6-C8FD-4BA2-BD19-AFA6CDD37599}"/>
    <cellStyle name="쉼표 [0] 2 2 2 2 3 5" xfId="22554" xr:uid="{7895A6FE-53D4-4D4B-8105-3C6A73897CDB}"/>
    <cellStyle name="쉼표 [0] 2 2 2 2 3 5 2" xfId="44821" xr:uid="{FC0BF708-8D3A-46B3-B98A-BB4085DABF65}"/>
    <cellStyle name="쉼표 [0] 2 2 2 2 3 6" xfId="51008" xr:uid="{48D98C1C-4054-49C3-BDC5-78B63BDB0938}"/>
    <cellStyle name="쉼표 [0] 2 2 2 2 3 7" xfId="44810" xr:uid="{3D82BC6A-04BC-40D3-A7ED-8B2FAF549B55}"/>
    <cellStyle name="쉼표 [0] 2 2 2 2 3 8" xfId="22543" xr:uid="{FA508DD1-A6ED-49A2-84E3-7CCBBB3CCF7E}"/>
    <cellStyle name="쉼표 [0] 2 2 2 2 4" xfId="1411" xr:uid="{89F57C5E-855A-4E10-9075-12502209CC89}"/>
    <cellStyle name="쉼표 [0] 2 2 2 2 4 2" xfId="5068" xr:uid="{28C5C2FA-6ADC-4D5E-8D5F-02AE9005657D}"/>
    <cellStyle name="쉼표 [0] 2 2 2 2 4 2 2" xfId="22557" xr:uid="{72AECB48-9AF4-45F8-8223-62C7BABB578C}"/>
    <cellStyle name="쉼표 [0] 2 2 2 2 4 2 2 2" xfId="44824" xr:uid="{68F7D469-85A4-46C8-9CC1-A754632B2C78}"/>
    <cellStyle name="쉼표 [0] 2 2 2 2 4 2 3" xfId="22558" xr:uid="{A0FB78CE-990D-488A-8ED3-9186CD1E1C31}"/>
    <cellStyle name="쉼표 [0] 2 2 2 2 4 2 3 2" xfId="44825" xr:uid="{70B6C87B-65F6-459B-A036-95C7BE222E24}"/>
    <cellStyle name="쉼표 [0] 2 2 2 2 4 2 4" xfId="22559" xr:uid="{2997C8FF-95A7-49F5-8206-FE050330CFE4}"/>
    <cellStyle name="쉼표 [0] 2 2 2 2 4 2 4 2" xfId="44826" xr:uid="{572BE7EE-4480-4168-891E-827DA8BA3201}"/>
    <cellStyle name="쉼표 [0] 2 2 2 2 4 2 5" xfId="22560" xr:uid="{24920657-A21A-4C5B-A0CF-DC21F70E56BF}"/>
    <cellStyle name="쉼표 [0] 2 2 2 2 4 2 5 2" xfId="44827" xr:uid="{702DCFBC-96A0-47D4-A248-99513092EC63}"/>
    <cellStyle name="쉼표 [0] 2 2 2 2 4 2 6" xfId="55155" xr:uid="{6B9FE371-BA8C-4B20-8ECB-C9D783C0C2D5}"/>
    <cellStyle name="쉼표 [0] 2 2 2 2 4 2 7" xfId="44823" xr:uid="{FE168F06-2F8A-4F69-922F-F2A688B901D1}"/>
    <cellStyle name="쉼표 [0] 2 2 2 2 4 2 8" xfId="22556" xr:uid="{6B0AE7D6-15B5-46F1-AEED-629FBFA4D365}"/>
    <cellStyle name="쉼표 [0] 2 2 2 2 4 3" xfId="2457" xr:uid="{EC369C7F-46B3-423E-8572-C0860BC6B4F8}"/>
    <cellStyle name="쉼표 [0] 2 2 2 2 4 3 2" xfId="22562" xr:uid="{3E2E28F3-9024-401D-978E-CCF9DF8A5398}"/>
    <cellStyle name="쉼표 [0] 2 2 2 2 4 3 2 2" xfId="44829" xr:uid="{11BB4895-978F-4E2E-924F-392C08FE4623}"/>
    <cellStyle name="쉼표 [0] 2 2 2 2 4 3 3" xfId="22563" xr:uid="{579BE9E8-E018-4694-A099-F6C6248C65C1}"/>
    <cellStyle name="쉼표 [0] 2 2 2 2 4 3 3 2" xfId="44830" xr:uid="{4DD0B594-69DF-435F-9CFA-00E347FBEA97}"/>
    <cellStyle name="쉼표 [0] 2 2 2 2 4 3 4" xfId="22564" xr:uid="{A0E11CA3-0BEF-4A54-8722-0E73DFE983D4}"/>
    <cellStyle name="쉼표 [0] 2 2 2 2 4 3 4 2" xfId="44831" xr:uid="{CB537348-5B43-4732-A8F0-53C2C08EADE3}"/>
    <cellStyle name="쉼표 [0] 2 2 2 2 4 3 5" xfId="52545" xr:uid="{C11535E2-FE71-49F7-B2FE-BE0C5737E578}"/>
    <cellStyle name="쉼표 [0] 2 2 2 2 4 3 6" xfId="44828" xr:uid="{89367746-B8AA-495E-9B0B-895FBD9D4879}"/>
    <cellStyle name="쉼표 [0] 2 2 2 2 4 3 7" xfId="22561" xr:uid="{5E0669C4-88B8-4410-8376-C975C249F00C}"/>
    <cellStyle name="쉼표 [0] 2 2 2 2 4 4" xfId="22565" xr:uid="{6DC83C07-6883-4151-A268-BAC3E51427EC}"/>
    <cellStyle name="쉼표 [0] 2 2 2 2 4 4 2" xfId="44832" xr:uid="{D8A23FD1-60BA-469A-B6B0-8D87754D499A}"/>
    <cellStyle name="쉼표 [0] 2 2 2 2 4 5" xfId="22566" xr:uid="{8DDD23D7-D1F3-4CA0-8E72-6812D91B0C6E}"/>
    <cellStyle name="쉼표 [0] 2 2 2 2 4 5 2" xfId="44833" xr:uid="{AC23A7B6-94AA-438F-AE28-95934E92ADE1}"/>
    <cellStyle name="쉼표 [0] 2 2 2 2 4 6" xfId="51503" xr:uid="{7EBACFD0-DDC2-4359-A9F9-72ADD087303E}"/>
    <cellStyle name="쉼표 [0] 2 2 2 2 4 7" xfId="44822" xr:uid="{AEAD9B8E-B205-4D1A-9C7F-EDDBF0772A33}"/>
    <cellStyle name="쉼표 [0] 2 2 2 2 4 8" xfId="22555" xr:uid="{7E55E78B-A515-47B1-9800-B06A1AC1C54D}"/>
    <cellStyle name="쉼표 [0] 2 2 2 2 5" xfId="3448" xr:uid="{A9372EEC-F5C3-4A77-8A97-3E1A3D20E1E5}"/>
    <cellStyle name="쉼표 [0] 2 2 2 2 5 2" xfId="5436" xr:uid="{6711E62D-B906-4A41-B0B4-29AA958C9C3C}"/>
    <cellStyle name="쉼표 [0] 2 2 2 2 5 2 2" xfId="22569" xr:uid="{B7E58973-2095-4B28-BD78-2AAB83E77569}"/>
    <cellStyle name="쉼표 [0] 2 2 2 2 5 2 2 2" xfId="44836" xr:uid="{4BB0C7F8-03F3-46B8-8CFA-B6D7975B1EEA}"/>
    <cellStyle name="쉼표 [0] 2 2 2 2 5 2 3" xfId="22570" xr:uid="{17ECD0B0-6814-44DF-9953-3A4539703DCB}"/>
    <cellStyle name="쉼표 [0] 2 2 2 2 5 2 3 2" xfId="44837" xr:uid="{74B73E4D-0AFC-49D9-BD24-8875DAA95C96}"/>
    <cellStyle name="쉼표 [0] 2 2 2 2 5 2 4" xfId="22571" xr:uid="{DE42A8E6-C313-46A4-8E9A-6BF1B5682BC5}"/>
    <cellStyle name="쉼표 [0] 2 2 2 2 5 2 4 2" xfId="44838" xr:uid="{41EFD4E9-ECF5-48B8-A0D0-96DD3EE99F1E}"/>
    <cellStyle name="쉼표 [0] 2 2 2 2 5 2 5" xfId="22572" xr:uid="{8F59BA30-DEF3-494E-AB61-B80B5E5AFCFC}"/>
    <cellStyle name="쉼표 [0] 2 2 2 2 5 2 5 2" xfId="44839" xr:uid="{806A9632-99E9-4401-AB0F-6F98DCFEDEFF}"/>
    <cellStyle name="쉼표 [0] 2 2 2 2 5 2 6" xfId="55523" xr:uid="{22842B46-16BE-41A4-9652-F8DE1594F90D}"/>
    <cellStyle name="쉼표 [0] 2 2 2 2 5 2 7" xfId="44835" xr:uid="{3CB59D83-83EA-4B40-BE4F-93E21EA151EF}"/>
    <cellStyle name="쉼표 [0] 2 2 2 2 5 2 8" xfId="22568" xr:uid="{E5D4CFB9-84C8-41C9-A1A9-714845B98831}"/>
    <cellStyle name="쉼표 [0] 2 2 2 2 5 3" xfId="22573" xr:uid="{667DDC06-206B-41FB-A249-BC1DFAD80810}"/>
    <cellStyle name="쉼표 [0] 2 2 2 2 5 3 2" xfId="44840" xr:uid="{E934FEAD-E890-46C1-9324-84493E307FFE}"/>
    <cellStyle name="쉼표 [0] 2 2 2 2 5 4" xfId="22574" xr:uid="{2A39F93A-8FDB-4988-BBC9-5A173C86F27E}"/>
    <cellStyle name="쉼표 [0] 2 2 2 2 5 4 2" xfId="44841" xr:uid="{8F128050-20F1-4797-9AB3-955168FC5FD7}"/>
    <cellStyle name="쉼표 [0] 2 2 2 2 5 5" xfId="22575" xr:uid="{A43C6930-BC0B-47DB-ADAC-FFCD81780498}"/>
    <cellStyle name="쉼표 [0] 2 2 2 2 5 5 2" xfId="44842" xr:uid="{A5D598E3-CF6F-4B5F-93A3-89C17777DAC8}"/>
    <cellStyle name="쉼표 [0] 2 2 2 2 5 6" xfId="22576" xr:uid="{2962550F-CDBD-470B-8A3A-02693D68A5FA}"/>
    <cellStyle name="쉼표 [0] 2 2 2 2 5 6 2" xfId="44843" xr:uid="{93C6FFC1-2ABE-4C4A-ACCF-E1324D771E09}"/>
    <cellStyle name="쉼표 [0] 2 2 2 2 5 7" xfId="53535" xr:uid="{EA3A37D2-D83C-4D47-B489-42BDC4E44DE2}"/>
    <cellStyle name="쉼표 [0] 2 2 2 2 5 8" xfId="44834" xr:uid="{1A2827B1-59C1-49E5-A88A-1C51D223FE18}"/>
    <cellStyle name="쉼표 [0] 2 2 2 2 5 9" xfId="22567" xr:uid="{D9F2EA1E-04AC-4F0E-9ED7-36A6B6AD4CEF}"/>
    <cellStyle name="쉼표 [0] 2 2 2 2 6" xfId="4100" xr:uid="{B24F6768-5966-49C7-AEED-FB6588734CFD}"/>
    <cellStyle name="쉼표 [0] 2 2 2 2 6 2" xfId="22578" xr:uid="{F55C011D-A5BA-4439-B1A8-10B6B6E1137C}"/>
    <cellStyle name="쉼표 [0] 2 2 2 2 6 2 2" xfId="44845" xr:uid="{0562DFC1-ADE2-4A86-9F4C-E251D8D2B32D}"/>
    <cellStyle name="쉼표 [0] 2 2 2 2 6 3" xfId="22579" xr:uid="{DD75FC02-C527-4C1A-9102-EDFABCD4089F}"/>
    <cellStyle name="쉼표 [0] 2 2 2 2 6 3 2" xfId="44846" xr:uid="{B93507AE-A473-4171-A013-739A6903B9AD}"/>
    <cellStyle name="쉼표 [0] 2 2 2 2 6 4" xfId="22580" xr:uid="{4BC76996-105E-4796-AFCA-71ED3E592710}"/>
    <cellStyle name="쉼표 [0] 2 2 2 2 6 4 2" xfId="44847" xr:uid="{4D918920-5DF9-4ACD-8157-2A70A8B68F17}"/>
    <cellStyle name="쉼표 [0] 2 2 2 2 6 5" xfId="22581" xr:uid="{56F347F8-C108-4EAA-96CA-36D0721224E6}"/>
    <cellStyle name="쉼표 [0] 2 2 2 2 6 5 2" xfId="44848" xr:uid="{6EF57A2C-0F9B-4224-86D3-410FC72F36F3}"/>
    <cellStyle name="쉼표 [0] 2 2 2 2 6 6" xfId="54187" xr:uid="{CCF18A1C-F062-4432-B32F-F54629A753EA}"/>
    <cellStyle name="쉼표 [0] 2 2 2 2 6 7" xfId="44844" xr:uid="{7D624F88-A20D-4D4D-9E40-7E2417DDF863}"/>
    <cellStyle name="쉼표 [0] 2 2 2 2 6 8" xfId="22577" xr:uid="{980BCD66-712E-4062-B734-540508F3A297}"/>
    <cellStyle name="쉼표 [0] 2 2 2 2 7" xfId="1937" xr:uid="{1E1BECAE-4D25-4ABB-A14C-0E7F66C8590E}"/>
    <cellStyle name="쉼표 [0] 2 2 2 2 7 2" xfId="22583" xr:uid="{92C56DFD-844D-45C4-B7D2-ABF1EF59E92D}"/>
    <cellStyle name="쉼표 [0] 2 2 2 2 7 2 2" xfId="44850" xr:uid="{DC5B3484-9C5B-4FAB-AA75-5277E0CA07E2}"/>
    <cellStyle name="쉼표 [0] 2 2 2 2 7 3" xfId="22584" xr:uid="{6E993C70-24B4-4E17-BE1C-BADF8E801EBB}"/>
    <cellStyle name="쉼표 [0] 2 2 2 2 7 3 2" xfId="44851" xr:uid="{17B05A3E-3135-431E-89FD-97C977D72544}"/>
    <cellStyle name="쉼표 [0] 2 2 2 2 7 4" xfId="22585" xr:uid="{DC23F619-FF5C-40D1-8649-4D99628168E8}"/>
    <cellStyle name="쉼표 [0] 2 2 2 2 7 4 2" xfId="44852" xr:uid="{2BE42E66-C041-4E17-B178-163E4F2AD16E}"/>
    <cellStyle name="쉼표 [0] 2 2 2 2 7 5" xfId="52026" xr:uid="{83D7BF0D-992E-450D-8354-27C89A44E43D}"/>
    <cellStyle name="쉼표 [0] 2 2 2 2 7 6" xfId="44849" xr:uid="{24A78879-4E45-407D-88C1-04BCC3A5347C}"/>
    <cellStyle name="쉼표 [0] 2 2 2 2 7 7" xfId="22582" xr:uid="{EF010FED-3463-46EC-AAD4-7042346A9550}"/>
    <cellStyle name="쉼표 [0] 2 2 2 2 8" xfId="22586" xr:uid="{E486257A-4F92-45BE-A58A-E98E37E62A83}"/>
    <cellStyle name="쉼표 [0] 2 2 2 2 8 2" xfId="44853" xr:uid="{F6FABAFC-8F58-4873-82AB-372A500147D2}"/>
    <cellStyle name="쉼표 [0] 2 2 2 2 9" xfId="22587" xr:uid="{6F0ABE69-EC38-4017-BF30-6F35116A7037}"/>
    <cellStyle name="쉼표 [0] 2 2 2 2 9 2" xfId="44854" xr:uid="{6AB472BE-E6DA-4E69-B728-51D74454AEC8}"/>
    <cellStyle name="쉼표 [0] 2 2 2 3" xfId="536" xr:uid="{61ED3F67-43C6-4168-9235-B233CCDBDE31}"/>
    <cellStyle name="쉼표 [0] 2 2 2 3 10" xfId="44855" xr:uid="{8DC61968-7BA2-406E-85F9-01B797FC963F}"/>
    <cellStyle name="쉼표 [0] 2 2 2 3 11" xfId="22588" xr:uid="{2F2B063F-AC1D-41F7-871A-22ACFD22E0D8}"/>
    <cellStyle name="쉼표 [0] 2 2 2 3 2" xfId="1041" xr:uid="{39DEA62E-0154-4824-8F40-95B3FF6EF552}"/>
    <cellStyle name="쉼표 [0] 2 2 2 3 2 2" xfId="4744" xr:uid="{C937B8C9-96F5-4288-B506-8CB8401FC224}"/>
    <cellStyle name="쉼표 [0] 2 2 2 3 2 2 2" xfId="22591" xr:uid="{43FCC083-F011-4106-9EBA-B3BFA1F4FDE2}"/>
    <cellStyle name="쉼표 [0] 2 2 2 3 2 2 2 2" xfId="44858" xr:uid="{3B13AA2B-9520-4ECC-8844-1C4097B65227}"/>
    <cellStyle name="쉼표 [0] 2 2 2 3 2 2 3" xfId="22592" xr:uid="{BF4C688A-0974-4B50-A90B-8989532533A8}"/>
    <cellStyle name="쉼표 [0] 2 2 2 3 2 2 3 2" xfId="44859" xr:uid="{9E90AA4B-9768-4A73-BE8F-232A3BF04A4E}"/>
    <cellStyle name="쉼표 [0] 2 2 2 3 2 2 4" xfId="22593" xr:uid="{CDD60D7B-DB2F-4CD0-A173-22C8BEDD85EA}"/>
    <cellStyle name="쉼표 [0] 2 2 2 3 2 2 4 2" xfId="44860" xr:uid="{F32CDF81-CC09-4E4A-9A85-9CCCCFEE5E19}"/>
    <cellStyle name="쉼표 [0] 2 2 2 3 2 2 5" xfId="22594" xr:uid="{19A08B13-9618-4FDB-B738-9418CFCBCF36}"/>
    <cellStyle name="쉼표 [0] 2 2 2 3 2 2 5 2" xfId="44861" xr:uid="{7E981B2B-B3FF-4723-8640-C1CB72E9F363}"/>
    <cellStyle name="쉼표 [0] 2 2 2 3 2 2 6" xfId="54831" xr:uid="{FF11ED2E-769A-41FE-A4C0-262D4641A04B}"/>
    <cellStyle name="쉼표 [0] 2 2 2 3 2 2 7" xfId="44857" xr:uid="{2096CB1B-F258-4551-AE2F-C795AA83F6A3}"/>
    <cellStyle name="쉼표 [0] 2 2 2 3 2 2 8" xfId="22590" xr:uid="{6ED435D6-791D-43A7-AFAC-F18EE3694821}"/>
    <cellStyle name="쉼표 [0] 2 2 2 3 2 3" xfId="3079" xr:uid="{A2EE7C54-31DD-4519-9DAE-748DEB3584E5}"/>
    <cellStyle name="쉼표 [0] 2 2 2 3 2 3 2" xfId="22596" xr:uid="{1BB22E97-DCCF-4ED1-9202-032ADA519BDE}"/>
    <cellStyle name="쉼표 [0] 2 2 2 3 2 3 2 2" xfId="44863" xr:uid="{19E5BADE-9E21-4628-990A-43E745ED85DA}"/>
    <cellStyle name="쉼표 [0] 2 2 2 3 2 3 3" xfId="22597" xr:uid="{E84337EA-5057-4B15-A85C-D214AA3F176D}"/>
    <cellStyle name="쉼표 [0] 2 2 2 3 2 3 3 2" xfId="44864" xr:uid="{E961E323-9B2C-4037-BD20-FD1EE17918AC}"/>
    <cellStyle name="쉼표 [0] 2 2 2 3 2 3 4" xfId="22598" xr:uid="{7F37A3FB-207F-494B-B7AF-4D5AFB8965CB}"/>
    <cellStyle name="쉼표 [0] 2 2 2 3 2 3 4 2" xfId="44865" xr:uid="{712F8006-C9D9-4BA7-93D5-4DF5318DCC9F}"/>
    <cellStyle name="쉼표 [0] 2 2 2 3 2 3 5" xfId="53166" xr:uid="{E074A374-7C48-4A98-B317-4D5168273480}"/>
    <cellStyle name="쉼표 [0] 2 2 2 3 2 3 6" xfId="44862" xr:uid="{97868C19-2EA5-4315-B711-2AC02D157831}"/>
    <cellStyle name="쉼표 [0] 2 2 2 3 2 3 7" xfId="22595" xr:uid="{CB2453E8-B72F-4E9D-8AD6-E85AF5D8D1F9}"/>
    <cellStyle name="쉼표 [0] 2 2 2 3 2 4" xfId="22599" xr:uid="{25980105-DC84-496A-9B29-42D0D7EDA40F}"/>
    <cellStyle name="쉼표 [0] 2 2 2 3 2 4 2" xfId="44866" xr:uid="{B97FA6A0-1DD3-4ACB-9900-A9990E5BFC0B}"/>
    <cellStyle name="쉼표 [0] 2 2 2 3 2 5" xfId="22600" xr:uid="{5C648ABF-E48F-47A4-8302-0A7EC107C38E}"/>
    <cellStyle name="쉼표 [0] 2 2 2 3 2 5 2" xfId="44867" xr:uid="{0C81222F-138F-4319-8C6C-14E9511AD6AB}"/>
    <cellStyle name="쉼표 [0] 2 2 2 3 2 6" xfId="51133" xr:uid="{92A56B80-5A4C-480C-825C-1D96DD5C9EA9}"/>
    <cellStyle name="쉼표 [0] 2 2 2 3 2 7" xfId="44856" xr:uid="{53CEE6A4-52E1-4CB0-8B2D-E4741B057A10}"/>
    <cellStyle name="쉼표 [0] 2 2 2 3 2 8" xfId="22589" xr:uid="{7C053398-3CCA-4B2C-BCC2-BD0B2281E67E}"/>
    <cellStyle name="쉼표 [0] 2 2 2 3 3" xfId="1535" xr:uid="{0C239266-0B75-4BAC-8F75-4A575B9514C2}"/>
    <cellStyle name="쉼표 [0] 2 2 2 3 3 2" xfId="5160" xr:uid="{B6E5D753-4BE9-4D0D-9A92-3527DE75B5CE}"/>
    <cellStyle name="쉼표 [0] 2 2 2 3 3 2 2" xfId="22603" xr:uid="{6978131B-6CCC-42C6-B861-87361395450F}"/>
    <cellStyle name="쉼표 [0] 2 2 2 3 3 2 2 2" xfId="44870" xr:uid="{1BE4736B-6BD7-4882-887B-C4F7A268C0D1}"/>
    <cellStyle name="쉼표 [0] 2 2 2 3 3 2 3" xfId="22604" xr:uid="{A6054302-DE4C-4F48-8FA4-F3769A457D7D}"/>
    <cellStyle name="쉼표 [0] 2 2 2 3 3 2 3 2" xfId="44871" xr:uid="{DDD8C8F2-3856-417C-9967-EA8A19BD618A}"/>
    <cellStyle name="쉼표 [0] 2 2 2 3 3 2 4" xfId="22605" xr:uid="{C4B22FB2-E17A-4B35-A346-B081B41F61A2}"/>
    <cellStyle name="쉼표 [0] 2 2 2 3 3 2 4 2" xfId="44872" xr:uid="{AB266D8A-897F-47A5-821C-35FB579A820A}"/>
    <cellStyle name="쉼표 [0] 2 2 2 3 3 2 5" xfId="22606" xr:uid="{21C3B19A-EB7B-41CC-8D5C-CA112A195781}"/>
    <cellStyle name="쉼표 [0] 2 2 2 3 3 2 5 2" xfId="44873" xr:uid="{1128C301-AD92-4ABB-9131-D58E4BFE8186}"/>
    <cellStyle name="쉼표 [0] 2 2 2 3 3 2 6" xfId="55247" xr:uid="{7C2F832F-CD5C-45DF-A119-A54234A0E303}"/>
    <cellStyle name="쉼표 [0] 2 2 2 3 3 2 7" xfId="44869" xr:uid="{90514ED7-E061-4435-95FF-D00F1564221E}"/>
    <cellStyle name="쉼표 [0] 2 2 2 3 3 2 8" xfId="22602" xr:uid="{A49194C8-359C-4492-8C57-627C44AF05B3}"/>
    <cellStyle name="쉼표 [0] 2 2 2 3 3 3" xfId="2582" xr:uid="{1E3C90D8-61D0-497A-91E6-EAC007BCD08D}"/>
    <cellStyle name="쉼표 [0] 2 2 2 3 3 3 2" xfId="22608" xr:uid="{12B29876-7789-4C07-8603-63A454DB98EC}"/>
    <cellStyle name="쉼표 [0] 2 2 2 3 3 3 2 2" xfId="44875" xr:uid="{87E9CC3B-3073-426D-8641-AAF709F89736}"/>
    <cellStyle name="쉼표 [0] 2 2 2 3 3 3 3" xfId="22609" xr:uid="{D8009361-2FA6-4422-8E99-B5A728CE3BAF}"/>
    <cellStyle name="쉼표 [0] 2 2 2 3 3 3 3 2" xfId="44876" xr:uid="{FD222942-A8E5-435F-9D3D-875CB90C0A76}"/>
    <cellStyle name="쉼표 [0] 2 2 2 3 3 3 4" xfId="22610" xr:uid="{DF0FA97B-B05B-4465-8CBF-25F1FBB816B9}"/>
    <cellStyle name="쉼표 [0] 2 2 2 3 3 3 4 2" xfId="44877" xr:uid="{85466013-5057-4C21-9D5E-09E472F38371}"/>
    <cellStyle name="쉼표 [0] 2 2 2 3 3 3 5" xfId="52670" xr:uid="{DD0D2B24-19A9-4DF8-BB28-D6577BB7517E}"/>
    <cellStyle name="쉼표 [0] 2 2 2 3 3 3 6" xfId="44874" xr:uid="{CD86AB2B-403B-427B-963F-B6547496CD29}"/>
    <cellStyle name="쉼표 [0] 2 2 2 3 3 3 7" xfId="22607" xr:uid="{C7774758-C4BE-4243-8602-5A47E8C4ACC5}"/>
    <cellStyle name="쉼표 [0] 2 2 2 3 3 4" xfId="22611" xr:uid="{53E3D54B-67E6-4EDE-8846-911811D5EB47}"/>
    <cellStyle name="쉼표 [0] 2 2 2 3 3 4 2" xfId="44878" xr:uid="{62EBB62D-DA23-4608-B960-185C59D2527D}"/>
    <cellStyle name="쉼표 [0] 2 2 2 3 3 5" xfId="22612" xr:uid="{A72A0233-C3EA-41F6-9813-2FA0E31DB136}"/>
    <cellStyle name="쉼표 [0] 2 2 2 3 3 5 2" xfId="44879" xr:uid="{BA408AFA-6038-4C6D-AB87-0B253C08436F}"/>
    <cellStyle name="쉼표 [0] 2 2 2 3 3 6" xfId="51627" xr:uid="{C72724E0-4EEC-4B32-9107-4541E7308A2C}"/>
    <cellStyle name="쉼표 [0] 2 2 2 3 3 7" xfId="44868" xr:uid="{1CA450FD-F925-415E-910F-598E231162A3}"/>
    <cellStyle name="쉼표 [0] 2 2 2 3 3 8" xfId="22601" xr:uid="{385E0425-7705-48C7-81A5-EAAEBA6E2768}"/>
    <cellStyle name="쉼표 [0] 2 2 2 3 4" xfId="3574" xr:uid="{F7B39046-A1D2-4A1A-BB27-3E98A0DCB127}"/>
    <cellStyle name="쉼표 [0] 2 2 2 3 4 2" xfId="5528" xr:uid="{EABC9F65-D692-4219-B88F-DFBFF8E3C03F}"/>
    <cellStyle name="쉼표 [0] 2 2 2 3 4 2 2" xfId="22615" xr:uid="{48DAE377-B999-4F6A-9162-13462130EE04}"/>
    <cellStyle name="쉼표 [0] 2 2 2 3 4 2 2 2" xfId="44882" xr:uid="{01815C28-F176-42CA-9BB5-5D8CBD2C877F}"/>
    <cellStyle name="쉼표 [0] 2 2 2 3 4 2 3" xfId="22616" xr:uid="{03CC992B-B942-4095-A364-577C44C59F02}"/>
    <cellStyle name="쉼표 [0] 2 2 2 3 4 2 3 2" xfId="44883" xr:uid="{71024994-0AFA-490C-A35D-F45547BDC329}"/>
    <cellStyle name="쉼표 [0] 2 2 2 3 4 2 4" xfId="22617" xr:uid="{ACD98042-B747-49F0-A7E1-C7B76344CF46}"/>
    <cellStyle name="쉼표 [0] 2 2 2 3 4 2 4 2" xfId="44884" xr:uid="{27FDEB2D-D08E-4287-AB10-8F8E8CBA931D}"/>
    <cellStyle name="쉼표 [0] 2 2 2 3 4 2 5" xfId="22618" xr:uid="{28A36BBD-AC74-413C-AE6D-5B366717267D}"/>
    <cellStyle name="쉼표 [0] 2 2 2 3 4 2 5 2" xfId="44885" xr:uid="{EB49478C-6CBC-4CC8-9A04-1E74570F972F}"/>
    <cellStyle name="쉼표 [0] 2 2 2 3 4 2 6" xfId="55615" xr:uid="{D52F4EC9-D68F-450E-9338-0F4EF9A3DF47}"/>
    <cellStyle name="쉼표 [0] 2 2 2 3 4 2 7" xfId="44881" xr:uid="{511B5675-2C73-4FC1-B7FF-755683A65E79}"/>
    <cellStyle name="쉼표 [0] 2 2 2 3 4 2 8" xfId="22614" xr:uid="{51845002-3740-476F-A12B-7C1B1EFD8EB8}"/>
    <cellStyle name="쉼표 [0] 2 2 2 3 4 3" xfId="22619" xr:uid="{5B60D526-AE30-4F6B-B4EE-3122463D5697}"/>
    <cellStyle name="쉼표 [0] 2 2 2 3 4 3 2" xfId="44886" xr:uid="{91FB587F-0E41-417F-A7C1-81C851C440F9}"/>
    <cellStyle name="쉼표 [0] 2 2 2 3 4 4" xfId="22620" xr:uid="{FAC6A3A5-770E-4CC2-ADDA-5838EA73F85F}"/>
    <cellStyle name="쉼표 [0] 2 2 2 3 4 4 2" xfId="44887" xr:uid="{7D93D5FF-A102-4FAE-A1A9-CE0FA4214964}"/>
    <cellStyle name="쉼표 [0] 2 2 2 3 4 5" xfId="22621" xr:uid="{7EBE87BB-93F7-4BFA-8D3E-366B47B48018}"/>
    <cellStyle name="쉼표 [0] 2 2 2 3 4 5 2" xfId="44888" xr:uid="{A33D8832-A39F-4288-B189-E82E36A30378}"/>
    <cellStyle name="쉼표 [0] 2 2 2 3 4 6" xfId="22622" xr:uid="{EFAB7E99-7C9A-430E-A7AC-D9AD700883F8}"/>
    <cellStyle name="쉼표 [0] 2 2 2 3 4 6 2" xfId="44889" xr:uid="{5DDD74AA-A211-4D14-9631-A4F0D0C67519}"/>
    <cellStyle name="쉼표 [0] 2 2 2 3 4 7" xfId="53661" xr:uid="{D5F424A6-47AC-4A9F-B228-E7B03D17AF47}"/>
    <cellStyle name="쉼표 [0] 2 2 2 3 4 8" xfId="44880" xr:uid="{A3B21791-13EF-493C-828B-CCA0C38CB856}"/>
    <cellStyle name="쉼표 [0] 2 2 2 3 4 9" xfId="22613" xr:uid="{46873F4D-DCCC-41AE-96B3-AB666C09B83D}"/>
    <cellStyle name="쉼표 [0] 2 2 2 3 5" xfId="4247" xr:uid="{EC783251-DB18-4A9E-8652-51A28602DC99}"/>
    <cellStyle name="쉼표 [0] 2 2 2 3 5 2" xfId="22624" xr:uid="{D7368F6A-A17D-45D5-A286-2D991F518505}"/>
    <cellStyle name="쉼표 [0] 2 2 2 3 5 2 2" xfId="44891" xr:uid="{E5FD0EE3-FB64-4C7F-833E-F415A9A53183}"/>
    <cellStyle name="쉼표 [0] 2 2 2 3 5 3" xfId="22625" xr:uid="{838E9C4E-FB37-4E1E-AED4-FE5D2CBE0274}"/>
    <cellStyle name="쉼표 [0] 2 2 2 3 5 3 2" xfId="44892" xr:uid="{C0540594-FC6E-4005-A961-C94547E2DC7F}"/>
    <cellStyle name="쉼표 [0] 2 2 2 3 5 4" xfId="22626" xr:uid="{6AAA846B-556B-4BE2-9486-39D74007917D}"/>
    <cellStyle name="쉼표 [0] 2 2 2 3 5 4 2" xfId="44893" xr:uid="{69A8C759-EB13-4C6A-B2DB-AFF0DDB29C0C}"/>
    <cellStyle name="쉼표 [0] 2 2 2 3 5 5" xfId="22627" xr:uid="{A25A6968-5454-4420-A016-82CDF3BF7C89}"/>
    <cellStyle name="쉼표 [0] 2 2 2 3 5 5 2" xfId="44894" xr:uid="{93887B01-B701-4938-AC79-813F11661802}"/>
    <cellStyle name="쉼표 [0] 2 2 2 3 5 6" xfId="54334" xr:uid="{EEAC6B2D-E26D-456E-9890-EB783362C9DF}"/>
    <cellStyle name="쉼표 [0] 2 2 2 3 5 7" xfId="44890" xr:uid="{A923EC59-33FA-4EB2-8204-AA2D2DE841F2}"/>
    <cellStyle name="쉼표 [0] 2 2 2 3 5 8" xfId="22623" xr:uid="{3C150768-5D5D-412C-8C14-AC02D9CDA922}"/>
    <cellStyle name="쉼표 [0] 2 2 2 3 6" xfId="2061" xr:uid="{3E8F748A-A879-4EA1-8C27-D890A1CDEB50}"/>
    <cellStyle name="쉼표 [0] 2 2 2 3 6 2" xfId="22629" xr:uid="{8FB614C5-391F-4FB1-B1E1-525741D6D8A5}"/>
    <cellStyle name="쉼표 [0] 2 2 2 3 6 2 2" xfId="44896" xr:uid="{F0CFE912-8D0A-4759-B5D5-7495A86FFC81}"/>
    <cellStyle name="쉼표 [0] 2 2 2 3 6 3" xfId="22630" xr:uid="{F39CD89C-F62B-4321-9C1D-7EEE06EFF948}"/>
    <cellStyle name="쉼표 [0] 2 2 2 3 6 3 2" xfId="44897" xr:uid="{39486513-49A4-466B-B3BD-0D506F203488}"/>
    <cellStyle name="쉼표 [0] 2 2 2 3 6 4" xfId="22631" xr:uid="{8BC73E82-1278-4273-BB89-ECA42F965575}"/>
    <cellStyle name="쉼표 [0] 2 2 2 3 6 4 2" xfId="44898" xr:uid="{573FD9F0-C2AB-4C61-A62D-C93F32D46C09}"/>
    <cellStyle name="쉼표 [0] 2 2 2 3 6 5" xfId="52150" xr:uid="{CCD68ED4-B8A6-41CA-B0F8-87C5C40E652F}"/>
    <cellStyle name="쉼표 [0] 2 2 2 3 6 6" xfId="44895" xr:uid="{93B4E2A0-620C-44B0-A6B8-94E597286CE4}"/>
    <cellStyle name="쉼표 [0] 2 2 2 3 6 7" xfId="22628" xr:uid="{BAD840DC-648A-4F01-BFC4-3EC29461B385}"/>
    <cellStyle name="쉼표 [0] 2 2 2 3 7" xfId="22632" xr:uid="{37C83471-435B-4FCE-A96A-6F708B259833}"/>
    <cellStyle name="쉼표 [0] 2 2 2 3 7 2" xfId="44899" xr:uid="{F349F28B-3761-4427-B382-9A62FE6438AA}"/>
    <cellStyle name="쉼표 [0] 2 2 2 3 8" xfId="22633" xr:uid="{09F958D5-B334-4A2B-8BC1-143994B34A95}"/>
    <cellStyle name="쉼표 [0] 2 2 2 3 8 2" xfId="44900" xr:uid="{1F0DA924-C50E-4489-BFCF-43EACA55E5DC}"/>
    <cellStyle name="쉼표 [0] 2 2 2 3 9" xfId="50630" xr:uid="{E5E13D94-3324-4018-9AB5-587AF838C5F3}"/>
    <cellStyle name="쉼표 [0] 2 2 2 4" xfId="793" xr:uid="{F25DB390-67C7-4AA3-88EE-34D5F4A7FD64}"/>
    <cellStyle name="쉼표 [0] 2 2 2 4 2" xfId="4496" xr:uid="{369397BB-AE44-4E6A-A98F-8D7977B0ABE5}"/>
    <cellStyle name="쉼표 [0] 2 2 2 4 2 2" xfId="22636" xr:uid="{5040B9A7-C8CB-405B-8C88-31E66120AC45}"/>
    <cellStyle name="쉼표 [0] 2 2 2 4 2 2 2" xfId="44903" xr:uid="{450827EC-7422-445E-853C-EA053B617DF5}"/>
    <cellStyle name="쉼표 [0] 2 2 2 4 2 3" xfId="22637" xr:uid="{CBF03A69-2192-412F-B2FB-046BBDF3D42C}"/>
    <cellStyle name="쉼표 [0] 2 2 2 4 2 3 2" xfId="44904" xr:uid="{CAAA9C8D-1BD8-40D3-8148-E962F66741BD}"/>
    <cellStyle name="쉼표 [0] 2 2 2 4 2 4" xfId="22638" xr:uid="{60178107-C039-4B1F-BCE2-45E47C337F79}"/>
    <cellStyle name="쉼표 [0] 2 2 2 4 2 4 2" xfId="44905" xr:uid="{212DE67D-3831-4AA4-888F-1CAE5FD76595}"/>
    <cellStyle name="쉼표 [0] 2 2 2 4 2 5" xfId="22639" xr:uid="{2CF59498-DA76-453A-A001-FF39EE6F4701}"/>
    <cellStyle name="쉼표 [0] 2 2 2 4 2 5 2" xfId="44906" xr:uid="{4D8B5F67-57DE-4789-A3B8-61175A820DE2}"/>
    <cellStyle name="쉼표 [0] 2 2 2 4 2 6" xfId="54583" xr:uid="{1ED87EB4-C405-4088-BA9A-DE1233DA85A3}"/>
    <cellStyle name="쉼표 [0] 2 2 2 4 2 7" xfId="44902" xr:uid="{6DB597DD-A644-41CC-AABD-C74338EBF4F9}"/>
    <cellStyle name="쉼표 [0] 2 2 2 4 2 8" xfId="22635" xr:uid="{7149154E-3F77-443C-8008-B5FE740DA742}"/>
    <cellStyle name="쉼표 [0] 2 2 2 4 3" xfId="2831" xr:uid="{D79737EC-4AAC-4393-8C37-6738AC0F9664}"/>
    <cellStyle name="쉼표 [0] 2 2 2 4 3 2" xfId="22641" xr:uid="{A7838A14-4B8F-428D-A9BF-2AB0B38A2B36}"/>
    <cellStyle name="쉼표 [0] 2 2 2 4 3 2 2" xfId="44908" xr:uid="{B8AFCAE2-3B30-4DD5-B434-12AA3443FAA8}"/>
    <cellStyle name="쉼표 [0] 2 2 2 4 3 3" xfId="22642" xr:uid="{C527EA5E-D400-4967-8B4A-A11C685B3C80}"/>
    <cellStyle name="쉼표 [0] 2 2 2 4 3 3 2" xfId="44909" xr:uid="{B04F84CD-E869-4D71-A3BA-C27FD6FB00FD}"/>
    <cellStyle name="쉼표 [0] 2 2 2 4 3 4" xfId="22643" xr:uid="{5B49A2BC-7EB4-492F-B234-9DB4952E2873}"/>
    <cellStyle name="쉼표 [0] 2 2 2 4 3 4 2" xfId="44910" xr:uid="{A89C4E4B-2766-4C4F-AC81-C7D2F421D869}"/>
    <cellStyle name="쉼표 [0] 2 2 2 4 3 5" xfId="52918" xr:uid="{51E65044-DF1E-4DF5-8B55-6176C4DB3E3D}"/>
    <cellStyle name="쉼표 [0] 2 2 2 4 3 6" xfId="44907" xr:uid="{27F43BA7-8285-44CA-A328-AC39D7DEA680}"/>
    <cellStyle name="쉼표 [0] 2 2 2 4 3 7" xfId="22640" xr:uid="{47898991-6358-4188-8A08-FFC80FDA5810}"/>
    <cellStyle name="쉼표 [0] 2 2 2 4 4" xfId="22644" xr:uid="{1A824027-F199-46FF-BF05-AD3DF052EAEB}"/>
    <cellStyle name="쉼표 [0] 2 2 2 4 4 2" xfId="44911" xr:uid="{E18E0509-76A5-4F4E-89B0-AB85571683F6}"/>
    <cellStyle name="쉼표 [0] 2 2 2 4 5" xfId="22645" xr:uid="{D7F7848B-6779-4E03-A324-2023BC0D2F58}"/>
    <cellStyle name="쉼표 [0] 2 2 2 4 5 2" xfId="44912" xr:uid="{3C631F04-AA29-48FA-9554-0BF473D1077F}"/>
    <cellStyle name="쉼표 [0] 2 2 2 4 6" xfId="50885" xr:uid="{0528AE85-D998-4637-BCD8-ADC6D3EA7E01}"/>
    <cellStyle name="쉼표 [0] 2 2 2 4 7" xfId="44901" xr:uid="{DDE6DA5F-A0CB-4A5C-982E-066AC328FE22}"/>
    <cellStyle name="쉼표 [0] 2 2 2 4 8" xfId="22634" xr:uid="{BAEF5081-0E48-4894-A9FE-45DFAA658737}"/>
    <cellStyle name="쉼표 [0] 2 2 2 5" xfId="1288" xr:uid="{06108F94-A7CD-4947-AEAB-AAE5A3FFF065}"/>
    <cellStyle name="쉼표 [0] 2 2 2 5 2" xfId="4977" xr:uid="{3982C698-BA7B-475E-850A-E4B7A4CFA06B}"/>
    <cellStyle name="쉼표 [0] 2 2 2 5 2 2" xfId="22648" xr:uid="{CA1112CB-95FC-493F-A57A-F6C578DC3150}"/>
    <cellStyle name="쉼표 [0] 2 2 2 5 2 2 2" xfId="44915" xr:uid="{3EE44169-7C3E-47AF-B21C-939A0C6B897A}"/>
    <cellStyle name="쉼표 [0] 2 2 2 5 2 3" xfId="22649" xr:uid="{D3E8FD09-E8AA-448B-952E-C85FCC620DBC}"/>
    <cellStyle name="쉼표 [0] 2 2 2 5 2 3 2" xfId="44916" xr:uid="{DC17BD6B-0AB7-4594-8AED-51FC5B277237}"/>
    <cellStyle name="쉼표 [0] 2 2 2 5 2 4" xfId="22650" xr:uid="{34F98B04-A833-4F4C-8285-EC0D29E92782}"/>
    <cellStyle name="쉼표 [0] 2 2 2 5 2 4 2" xfId="44917" xr:uid="{8B43B42E-94B7-4527-9661-8580135A4E4C}"/>
    <cellStyle name="쉼표 [0] 2 2 2 5 2 5" xfId="22651" xr:uid="{C992621A-FB61-43EF-8E19-72AB0CF3B575}"/>
    <cellStyle name="쉼표 [0] 2 2 2 5 2 5 2" xfId="44918" xr:uid="{4AAD665B-FAC1-49CE-B1DC-9B48D9ACF753}"/>
    <cellStyle name="쉼표 [0] 2 2 2 5 2 6" xfId="55064" xr:uid="{A10E9CC3-C3D2-420C-96DC-0BF18430DB7F}"/>
    <cellStyle name="쉼표 [0] 2 2 2 5 2 7" xfId="44914" xr:uid="{FFAF6ACB-8E32-4612-AFA3-C8070A3F7F64}"/>
    <cellStyle name="쉼표 [0] 2 2 2 5 2 8" xfId="22647" xr:uid="{1424E6FC-D47C-493B-B624-2926A5D96652}"/>
    <cellStyle name="쉼표 [0] 2 2 2 5 3" xfId="2333" xr:uid="{B549FC93-A233-4C56-AC89-9B5685B1137F}"/>
    <cellStyle name="쉼표 [0] 2 2 2 5 3 2" xfId="22653" xr:uid="{F19E8B16-552A-4B45-914A-ABB82B316E96}"/>
    <cellStyle name="쉼표 [0] 2 2 2 5 3 2 2" xfId="44920" xr:uid="{086C17ED-4025-4474-A6AD-5ECA93EAD6AF}"/>
    <cellStyle name="쉼표 [0] 2 2 2 5 3 3" xfId="22654" xr:uid="{19950026-DC38-4796-A68A-776906119E0A}"/>
    <cellStyle name="쉼표 [0] 2 2 2 5 3 3 2" xfId="44921" xr:uid="{5F392CFD-F908-4C2B-9938-3DE7B1AD33CB}"/>
    <cellStyle name="쉼표 [0] 2 2 2 5 3 4" xfId="22655" xr:uid="{FAE684DD-E42E-494D-B932-FBFDF7C87F8A}"/>
    <cellStyle name="쉼표 [0] 2 2 2 5 3 4 2" xfId="44922" xr:uid="{F7F3EA4C-0D2D-4C1B-B55E-FAAD1CA5CC9E}"/>
    <cellStyle name="쉼표 [0] 2 2 2 5 3 5" xfId="52421" xr:uid="{6A807C0B-2ED8-42CB-94B1-F47DE6DB32FF}"/>
    <cellStyle name="쉼표 [0] 2 2 2 5 3 6" xfId="44919" xr:uid="{522D3AF6-EFD0-4F18-B73A-AD5FE41D09CC}"/>
    <cellStyle name="쉼표 [0] 2 2 2 5 3 7" xfId="22652" xr:uid="{79F5E0A3-B074-4FC4-BE17-28EB0BC07873}"/>
    <cellStyle name="쉼표 [0] 2 2 2 5 4" xfId="22656" xr:uid="{0E3C200B-0F66-4B82-85A5-1943E9BFEB36}"/>
    <cellStyle name="쉼표 [0] 2 2 2 5 4 2" xfId="44923" xr:uid="{9E9BFC11-E3AB-4184-AFD3-E5E00404D422}"/>
    <cellStyle name="쉼표 [0] 2 2 2 5 5" xfId="22657" xr:uid="{1AE34A0F-78E3-40E2-954B-0E5427E4B3AA}"/>
    <cellStyle name="쉼표 [0] 2 2 2 5 5 2" xfId="44924" xr:uid="{24DDE42D-8C9F-4FF1-92E1-39EDC3529B85}"/>
    <cellStyle name="쉼표 [0] 2 2 2 5 6" xfId="51380" xr:uid="{5E35CDC7-0998-41A2-AC5F-044446264C16}"/>
    <cellStyle name="쉼표 [0] 2 2 2 5 7" xfId="44913" xr:uid="{92FF1438-9168-4413-949A-8782B659C546}"/>
    <cellStyle name="쉼표 [0] 2 2 2 5 8" xfId="22646" xr:uid="{F8EDBC12-F74D-4C02-86CC-3DD62E4664FC}"/>
    <cellStyle name="쉼표 [0] 2 2 2 6" xfId="3325" xr:uid="{EB7D02DB-D91F-47BD-869A-694B58F8074E}"/>
    <cellStyle name="쉼표 [0] 2 2 2 6 2" xfId="5344" xr:uid="{9D04D9A1-6012-4467-8DEC-79BBEA877622}"/>
    <cellStyle name="쉼표 [0] 2 2 2 6 2 2" xfId="22660" xr:uid="{ECF92B22-D5F8-4ECE-BA2C-D9086C48DF04}"/>
    <cellStyle name="쉼표 [0] 2 2 2 6 2 2 2" xfId="44927" xr:uid="{053BDA02-7D5C-477F-AE4A-BE54B9D27E75}"/>
    <cellStyle name="쉼표 [0] 2 2 2 6 2 3" xfId="22661" xr:uid="{FDA86B91-A227-4A85-B16F-61D6130DAB70}"/>
    <cellStyle name="쉼표 [0] 2 2 2 6 2 3 2" xfId="44928" xr:uid="{45C5CB79-EA08-44CE-AFFA-16C98EA8086D}"/>
    <cellStyle name="쉼표 [0] 2 2 2 6 2 4" xfId="22662" xr:uid="{4803FDA2-EE4C-41F4-9723-E4AF32BB8C2F}"/>
    <cellStyle name="쉼표 [0] 2 2 2 6 2 4 2" xfId="44929" xr:uid="{6F9481C8-DBC3-4CD9-88F5-E5035A3E60BA}"/>
    <cellStyle name="쉼표 [0] 2 2 2 6 2 5" xfId="22663" xr:uid="{3E6E3434-18EF-4CCD-82B3-841A94588385}"/>
    <cellStyle name="쉼표 [0] 2 2 2 6 2 5 2" xfId="44930" xr:uid="{80A3AF66-4475-4633-A4E2-163E7CA80181}"/>
    <cellStyle name="쉼표 [0] 2 2 2 6 2 6" xfId="55431" xr:uid="{FD9156F2-0A03-4E1F-9517-9B21B9E65518}"/>
    <cellStyle name="쉼표 [0] 2 2 2 6 2 7" xfId="44926" xr:uid="{542B783F-9AF5-4219-A215-6A6AD99C5563}"/>
    <cellStyle name="쉼표 [0] 2 2 2 6 2 8" xfId="22659" xr:uid="{C4C87441-5116-4C5C-9C8D-17C61F1BFFF7}"/>
    <cellStyle name="쉼표 [0] 2 2 2 6 3" xfId="22664" xr:uid="{BECDCCF6-7D33-4D8F-8DBE-B2711883D610}"/>
    <cellStyle name="쉼표 [0] 2 2 2 6 3 2" xfId="44931" xr:uid="{1CE2D9CE-742C-48B9-AD0B-A3BD931A6430}"/>
    <cellStyle name="쉼표 [0] 2 2 2 6 4" xfId="22665" xr:uid="{A8B7825F-A78E-443B-A7DC-E36CB07EA903}"/>
    <cellStyle name="쉼표 [0] 2 2 2 6 4 2" xfId="44932" xr:uid="{EDB8F4CA-5319-4993-B1D5-DE864317BE11}"/>
    <cellStyle name="쉼표 [0] 2 2 2 6 5" xfId="22666" xr:uid="{CE6ADF62-4BCE-45A3-8E55-70D9AAA08A33}"/>
    <cellStyle name="쉼표 [0] 2 2 2 6 5 2" xfId="44933" xr:uid="{3CC5A8AC-A0DE-4631-B01F-D582EF423A92}"/>
    <cellStyle name="쉼표 [0] 2 2 2 6 6" xfId="22667" xr:uid="{49EC74C6-854D-429A-8E3B-242989353F04}"/>
    <cellStyle name="쉼표 [0] 2 2 2 6 6 2" xfId="44934" xr:uid="{F94E4E91-406C-40E2-922E-5E4013EE2308}"/>
    <cellStyle name="쉼표 [0] 2 2 2 6 7" xfId="53412" xr:uid="{5B74D33E-A4F6-48B0-BE82-43153781C057}"/>
    <cellStyle name="쉼표 [0] 2 2 2 6 8" xfId="44925" xr:uid="{A3C4A504-C511-424E-8A7A-2AA7602E892A}"/>
    <cellStyle name="쉼표 [0] 2 2 2 6 9" xfId="22658" xr:uid="{FE8E193F-4259-48BD-BF7C-C832910EF115}"/>
    <cellStyle name="쉼표 [0] 2 2 2 7" xfId="3916" xr:uid="{083A67BF-0C15-46EA-A18C-C23BB31BF52E}"/>
    <cellStyle name="쉼표 [0] 2 2 2 7 2" xfId="22669" xr:uid="{079037DD-ECB4-4434-A500-8EF2ADC949AD}"/>
    <cellStyle name="쉼표 [0] 2 2 2 7 2 2" xfId="44936" xr:uid="{C8346331-1405-448E-858B-137081C71465}"/>
    <cellStyle name="쉼표 [0] 2 2 2 7 3" xfId="22670" xr:uid="{133D17F7-914F-457B-8B4C-0CC914528E17}"/>
    <cellStyle name="쉼표 [0] 2 2 2 7 3 2" xfId="44937" xr:uid="{5D629E9E-EF97-4E6D-A383-DD9988BC545B}"/>
    <cellStyle name="쉼표 [0] 2 2 2 7 4" xfId="22671" xr:uid="{5B610ED6-9482-49C5-8370-B5CD8D47DF7A}"/>
    <cellStyle name="쉼표 [0] 2 2 2 7 4 2" xfId="44938" xr:uid="{0C03F112-F6D6-4A6E-B743-7DC0422E0585}"/>
    <cellStyle name="쉼표 [0] 2 2 2 7 5" xfId="22672" xr:uid="{335D59B5-C3DD-4097-BF9B-8CF614DC8968}"/>
    <cellStyle name="쉼표 [0] 2 2 2 7 5 2" xfId="44939" xr:uid="{D43AD791-8D85-4EF9-A159-8A848D391B73}"/>
    <cellStyle name="쉼표 [0] 2 2 2 7 6" xfId="54003" xr:uid="{685740C9-F81A-4327-8D64-BD95C6E0C17C}"/>
    <cellStyle name="쉼표 [0] 2 2 2 7 7" xfId="44935" xr:uid="{29DD1D10-6229-47E2-B8CF-3483FA0D09EA}"/>
    <cellStyle name="쉼표 [0] 2 2 2 7 8" xfId="22668" xr:uid="{2DA14438-A4BF-4F27-B5FE-651AC96ED882}"/>
    <cellStyle name="쉼표 [0] 2 2 2 8" xfId="1813" xr:uid="{501AEE41-B453-4064-BE3D-12C0CB3384DF}"/>
    <cellStyle name="쉼표 [0] 2 2 2 8 2" xfId="22674" xr:uid="{66695480-538B-46A8-93FA-F062F80F6BF9}"/>
    <cellStyle name="쉼표 [0] 2 2 2 8 2 2" xfId="44941" xr:uid="{CE094C93-5A73-4154-992B-8F38E58A1EBA}"/>
    <cellStyle name="쉼표 [0] 2 2 2 8 3" xfId="22675" xr:uid="{42139F5A-4693-4A87-BF15-68F4D66E30A1}"/>
    <cellStyle name="쉼표 [0] 2 2 2 8 3 2" xfId="44942" xr:uid="{E0878600-0BD9-4F09-9CD5-49F4474D2701}"/>
    <cellStyle name="쉼표 [0] 2 2 2 8 4" xfId="22676" xr:uid="{07B74AB6-8573-4A60-96D2-17EB60DFAFF0}"/>
    <cellStyle name="쉼표 [0] 2 2 2 8 4 2" xfId="44943" xr:uid="{32DF6E8A-E200-45CA-91B8-FB44157BABA7}"/>
    <cellStyle name="쉼표 [0] 2 2 2 8 5" xfId="51902" xr:uid="{FDDD0871-6079-41DC-AA2E-3B390ADE6D50}"/>
    <cellStyle name="쉼표 [0] 2 2 2 8 6" xfId="44940" xr:uid="{25571925-8550-4BCD-9909-A35C15400508}"/>
    <cellStyle name="쉼표 [0] 2 2 2 8 7" xfId="22673" xr:uid="{14245F1C-03AA-48D0-9C3E-7E2432164D64}"/>
    <cellStyle name="쉼표 [0] 2 2 2 9" xfId="22677" xr:uid="{C55F330C-8312-4BF0-8615-D325265BD18A}"/>
    <cellStyle name="쉼표 [0] 2 2 2 9 2" xfId="44944" xr:uid="{F8D9F0E9-3F4E-4CCA-8CEF-39F4189DF194}"/>
    <cellStyle name="쉼표 [0] 2 2 3" xfId="293" xr:uid="{A5897AF3-AA45-4E81-AEAD-A99BCAED038E}"/>
    <cellStyle name="쉼표 [0] 2 2 3 10" xfId="50389" xr:uid="{12B3A61E-F749-4B21-90EA-FFAE41DBBEB0}"/>
    <cellStyle name="쉼표 [0] 2 2 3 11" xfId="44945" xr:uid="{51097A84-AD98-4F75-A2EF-6D6DB40F9A82}"/>
    <cellStyle name="쉼표 [0] 2 2 3 12" xfId="22678" xr:uid="{53A0D5EA-4137-4959-B5EC-A6A3F1552A42}"/>
    <cellStyle name="쉼표 [0] 2 2 3 2" xfId="595" xr:uid="{6D57EED9-C466-4311-8F00-56A1EE44E949}"/>
    <cellStyle name="쉼표 [0] 2 2 3 2 10" xfId="44946" xr:uid="{818B7E0A-4ED3-44CB-8EE1-EE4B6117967A}"/>
    <cellStyle name="쉼표 [0] 2 2 3 2 11" xfId="22679" xr:uid="{B842F2EE-7E8F-4A18-93D1-60E9F42ABBF8}"/>
    <cellStyle name="쉼표 [0] 2 2 3 2 2" xfId="1100" xr:uid="{217289C0-06B1-4AED-AD67-769513A735CF}"/>
    <cellStyle name="쉼표 [0] 2 2 3 2 2 2" xfId="4803" xr:uid="{83AE6576-3E89-4A09-8C65-FABBB4E7D51B}"/>
    <cellStyle name="쉼표 [0] 2 2 3 2 2 2 2" xfId="22682" xr:uid="{44A2B9C1-10C7-4D68-87EF-ABBCAF74E8E2}"/>
    <cellStyle name="쉼표 [0] 2 2 3 2 2 2 2 2" xfId="44949" xr:uid="{F75681F0-F576-48DD-ABA4-A5EE3B905A27}"/>
    <cellStyle name="쉼표 [0] 2 2 3 2 2 2 3" xfId="22683" xr:uid="{38FDADB5-441C-4CE4-AE4F-AFF30C64DEA4}"/>
    <cellStyle name="쉼표 [0] 2 2 3 2 2 2 3 2" xfId="44950" xr:uid="{2EA383EF-A368-4F4F-B180-1BD7F68D040E}"/>
    <cellStyle name="쉼표 [0] 2 2 3 2 2 2 4" xfId="22684" xr:uid="{1EDD31FA-15B3-46BF-91F5-A91648C362D1}"/>
    <cellStyle name="쉼표 [0] 2 2 3 2 2 2 4 2" xfId="44951" xr:uid="{2A5AD2B6-F4DA-4AF7-BA3F-B7CCC3204C12}"/>
    <cellStyle name="쉼표 [0] 2 2 3 2 2 2 5" xfId="22685" xr:uid="{598017D3-60F8-4708-9570-A06D4EEDCF77}"/>
    <cellStyle name="쉼표 [0] 2 2 3 2 2 2 5 2" xfId="44952" xr:uid="{9B0CF975-0197-4D6F-AA8B-31E889B10097}"/>
    <cellStyle name="쉼표 [0] 2 2 3 2 2 2 6" xfId="54890" xr:uid="{7B71DCCD-92EE-413A-8D94-FECAAB831936}"/>
    <cellStyle name="쉼표 [0] 2 2 3 2 2 2 7" xfId="44948" xr:uid="{E295CD78-170F-4427-BC3D-F4F98DA6D391}"/>
    <cellStyle name="쉼표 [0] 2 2 3 2 2 2 8" xfId="22681" xr:uid="{EF3D9A60-FF71-49A4-9389-FBC54AA9AB32}"/>
    <cellStyle name="쉼표 [0] 2 2 3 2 2 3" xfId="3138" xr:uid="{06A4373A-C9AE-44BE-BF11-C884F4E6F77E}"/>
    <cellStyle name="쉼표 [0] 2 2 3 2 2 3 2" xfId="22687" xr:uid="{36C090D9-F831-4952-9DA3-3196B7AB0EA1}"/>
    <cellStyle name="쉼표 [0] 2 2 3 2 2 3 2 2" xfId="44954" xr:uid="{C2BFE2F7-6A6C-4345-AF0D-68C0DA920F78}"/>
    <cellStyle name="쉼표 [0] 2 2 3 2 2 3 3" xfId="22688" xr:uid="{F1BD1CE3-2C26-458C-9740-4DBC11E9A3AE}"/>
    <cellStyle name="쉼표 [0] 2 2 3 2 2 3 3 2" xfId="44955" xr:uid="{91678379-CB8C-4037-B923-01B8792DC2B8}"/>
    <cellStyle name="쉼표 [0] 2 2 3 2 2 3 4" xfId="22689" xr:uid="{03FB2CD1-E520-4EBF-A7D6-27F2E0491DCA}"/>
    <cellStyle name="쉼표 [0] 2 2 3 2 2 3 4 2" xfId="44956" xr:uid="{A06FEEEC-9EAD-4C94-A623-3150515E8A58}"/>
    <cellStyle name="쉼표 [0] 2 2 3 2 2 3 5" xfId="53225" xr:uid="{19682A61-EE4F-4B11-805D-0650B8749A41}"/>
    <cellStyle name="쉼표 [0] 2 2 3 2 2 3 6" xfId="44953" xr:uid="{56476E25-B22F-438F-9AEE-985D02B1630A}"/>
    <cellStyle name="쉼표 [0] 2 2 3 2 2 3 7" xfId="22686" xr:uid="{31921C89-66AF-4F8C-B72D-E0283A0B2EAE}"/>
    <cellStyle name="쉼표 [0] 2 2 3 2 2 4" xfId="22690" xr:uid="{CFDF4FEF-07BF-4056-B6C6-1C96535F1CF0}"/>
    <cellStyle name="쉼표 [0] 2 2 3 2 2 4 2" xfId="44957" xr:uid="{FB3F7750-073E-4561-88E2-61CBA7637130}"/>
    <cellStyle name="쉼표 [0] 2 2 3 2 2 5" xfId="22691" xr:uid="{F946B000-926C-4759-8228-E7768A1BA056}"/>
    <cellStyle name="쉼표 [0] 2 2 3 2 2 5 2" xfId="44958" xr:uid="{9CDDAC5A-643D-4C39-A645-134B3C46C51E}"/>
    <cellStyle name="쉼표 [0] 2 2 3 2 2 6" xfId="51192" xr:uid="{B11D40C3-1540-4AEB-8499-AB215AB18E97}"/>
    <cellStyle name="쉼표 [0] 2 2 3 2 2 7" xfId="44947" xr:uid="{99B03EFD-18BD-4DBB-9057-C363A237CF93}"/>
    <cellStyle name="쉼표 [0] 2 2 3 2 2 8" xfId="22680" xr:uid="{FAFEA8C9-A0CD-4D40-9B6A-70ACF8F89E93}"/>
    <cellStyle name="쉼표 [0] 2 2 3 2 3" xfId="1594" xr:uid="{DF9CDD3A-EAC9-4174-B76B-5978460F5841}"/>
    <cellStyle name="쉼표 [0] 2 2 3 2 3 2" xfId="5207" xr:uid="{A6B14467-893F-499E-B156-C3B2FB8CD0E5}"/>
    <cellStyle name="쉼표 [0] 2 2 3 2 3 2 2" xfId="22694" xr:uid="{FBBE3E7C-1FAC-42AE-B7B7-17A1025A960B}"/>
    <cellStyle name="쉼표 [0] 2 2 3 2 3 2 2 2" xfId="44961" xr:uid="{9F4B7F69-D6C0-4487-B766-FA8B18B14336}"/>
    <cellStyle name="쉼표 [0] 2 2 3 2 3 2 3" xfId="22695" xr:uid="{2D2D1FC7-537D-4139-8B0C-EC713002720D}"/>
    <cellStyle name="쉼표 [0] 2 2 3 2 3 2 3 2" xfId="44962" xr:uid="{27AE6E12-4ED3-4F25-84FB-B4F3A3661483}"/>
    <cellStyle name="쉼표 [0] 2 2 3 2 3 2 4" xfId="22696" xr:uid="{37E68948-042A-46FC-9B75-595E12C796C0}"/>
    <cellStyle name="쉼표 [0] 2 2 3 2 3 2 4 2" xfId="44963" xr:uid="{AED97650-823A-47CD-81C9-5D3EBADF755E}"/>
    <cellStyle name="쉼표 [0] 2 2 3 2 3 2 5" xfId="22697" xr:uid="{3EEDA09D-D061-4684-A64F-35838A5DCAC2}"/>
    <cellStyle name="쉼표 [0] 2 2 3 2 3 2 5 2" xfId="44964" xr:uid="{57725DA4-C993-447B-8B90-9A36486CD4AD}"/>
    <cellStyle name="쉼표 [0] 2 2 3 2 3 2 6" xfId="55294" xr:uid="{D51DF384-BE27-4D07-A380-4B34524F9243}"/>
    <cellStyle name="쉼표 [0] 2 2 3 2 3 2 7" xfId="44960" xr:uid="{E952465B-879D-4182-BAC1-BB951CD0BC54}"/>
    <cellStyle name="쉼표 [0] 2 2 3 2 3 2 8" xfId="22693" xr:uid="{A7C78084-1AE1-4B8A-9DFA-AAF32EB458F9}"/>
    <cellStyle name="쉼표 [0] 2 2 3 2 3 3" xfId="2641" xr:uid="{29181364-4848-43A6-B022-2B77AE25673C}"/>
    <cellStyle name="쉼표 [0] 2 2 3 2 3 3 2" xfId="22699" xr:uid="{C2EE389B-CCD0-417C-91BD-B0EABA0B91F6}"/>
    <cellStyle name="쉼표 [0] 2 2 3 2 3 3 2 2" xfId="44966" xr:uid="{F9F947DC-AB61-42D9-AC2D-6F57C958676D}"/>
    <cellStyle name="쉼표 [0] 2 2 3 2 3 3 3" xfId="22700" xr:uid="{DF3C3710-5E45-4E00-B1F3-2C7AEAD2BC1C}"/>
    <cellStyle name="쉼표 [0] 2 2 3 2 3 3 3 2" xfId="44967" xr:uid="{8F78BD10-93D5-4390-9828-D342442E19FF}"/>
    <cellStyle name="쉼표 [0] 2 2 3 2 3 3 4" xfId="22701" xr:uid="{B385D31E-58A1-4DAE-A920-CE44C8B3B899}"/>
    <cellStyle name="쉼표 [0] 2 2 3 2 3 3 4 2" xfId="44968" xr:uid="{3893F94C-CCA7-4E67-9F24-28CC3316F957}"/>
    <cellStyle name="쉼표 [0] 2 2 3 2 3 3 5" xfId="52729" xr:uid="{AB58C879-4D6F-4CC1-A6CA-A2EF7597FDBD}"/>
    <cellStyle name="쉼표 [0] 2 2 3 2 3 3 6" xfId="44965" xr:uid="{6174AE90-D414-4EC6-9545-41335E30E8CA}"/>
    <cellStyle name="쉼표 [0] 2 2 3 2 3 3 7" xfId="22698" xr:uid="{B6FA7C89-4843-4998-B457-9ACE7CD8282E}"/>
    <cellStyle name="쉼표 [0] 2 2 3 2 3 4" xfId="22702" xr:uid="{68F13C49-DA80-4359-AF54-CB9F371BDD7B}"/>
    <cellStyle name="쉼표 [0] 2 2 3 2 3 4 2" xfId="44969" xr:uid="{97C15C77-2164-4C1B-9F8B-7DA97FC0B8BC}"/>
    <cellStyle name="쉼표 [0] 2 2 3 2 3 5" xfId="22703" xr:uid="{1D466663-F3C6-4851-B9DC-BD907DB989EB}"/>
    <cellStyle name="쉼표 [0] 2 2 3 2 3 5 2" xfId="44970" xr:uid="{EBD56B5C-B0D9-4CB1-B59E-68F7D78A8B4D}"/>
    <cellStyle name="쉼표 [0] 2 2 3 2 3 6" xfId="51686" xr:uid="{0C9362A9-EDD4-4ADD-93CE-B9073117F884}"/>
    <cellStyle name="쉼표 [0] 2 2 3 2 3 7" xfId="44959" xr:uid="{D26BB7FF-6CFF-4633-81D0-82A0BD4FC8CC}"/>
    <cellStyle name="쉼표 [0] 2 2 3 2 3 8" xfId="22692" xr:uid="{24F7AB21-5406-4B46-BDF3-89B8FCBC2983}"/>
    <cellStyle name="쉼표 [0] 2 2 3 2 4" xfId="3633" xr:uid="{4CC2713A-E35F-4C3F-A7D5-CDAA54D3CF65}"/>
    <cellStyle name="쉼표 [0] 2 2 3 2 4 2" xfId="5575" xr:uid="{B7506170-5E25-4E7E-B9ED-4395C390F861}"/>
    <cellStyle name="쉼표 [0] 2 2 3 2 4 2 2" xfId="22706" xr:uid="{594DDD53-CF56-46AD-ACB2-C40C6DA2DC10}"/>
    <cellStyle name="쉼표 [0] 2 2 3 2 4 2 2 2" xfId="44973" xr:uid="{77A8A8F1-D952-4BED-82B5-E773CF9D21D0}"/>
    <cellStyle name="쉼표 [0] 2 2 3 2 4 2 3" xfId="22707" xr:uid="{F018722F-2565-402A-8DB7-59495BCDD25A}"/>
    <cellStyle name="쉼표 [0] 2 2 3 2 4 2 3 2" xfId="44974" xr:uid="{BBD40708-CA58-4A54-90FB-E15824CD5AD0}"/>
    <cellStyle name="쉼표 [0] 2 2 3 2 4 2 4" xfId="22708" xr:uid="{58E65FAC-2EAC-4810-A6A7-8902054812A1}"/>
    <cellStyle name="쉼표 [0] 2 2 3 2 4 2 4 2" xfId="44975" xr:uid="{ADF05B04-2F51-4AA9-A8FA-751CD33F0111}"/>
    <cellStyle name="쉼표 [0] 2 2 3 2 4 2 5" xfId="22709" xr:uid="{F3A82A61-50E0-41BB-BA8B-614E9DA3290E}"/>
    <cellStyle name="쉼표 [0] 2 2 3 2 4 2 5 2" xfId="44976" xr:uid="{948EAF67-E6BA-438E-9012-1B5105C263A0}"/>
    <cellStyle name="쉼표 [0] 2 2 3 2 4 2 6" xfId="55662" xr:uid="{41BBA26A-7E6B-4295-8754-3C930E4D1816}"/>
    <cellStyle name="쉼표 [0] 2 2 3 2 4 2 7" xfId="44972" xr:uid="{DD7151EC-4163-49CA-90C9-E54224EB5456}"/>
    <cellStyle name="쉼표 [0] 2 2 3 2 4 2 8" xfId="22705" xr:uid="{C4D55C12-CD2D-43E7-930B-CD66660852F1}"/>
    <cellStyle name="쉼표 [0] 2 2 3 2 4 3" xfId="22710" xr:uid="{FA40F31A-31C0-486C-8E52-E248D7AAC250}"/>
    <cellStyle name="쉼표 [0] 2 2 3 2 4 3 2" xfId="44977" xr:uid="{7F6AF0D1-0D35-46AF-A469-BC01CB56BFD4}"/>
    <cellStyle name="쉼표 [0] 2 2 3 2 4 4" xfId="22711" xr:uid="{331E498F-0B16-4D23-A642-B4266593B142}"/>
    <cellStyle name="쉼표 [0] 2 2 3 2 4 4 2" xfId="44978" xr:uid="{A42B7110-A043-4B07-8C71-C642B1B60920}"/>
    <cellStyle name="쉼표 [0] 2 2 3 2 4 5" xfId="22712" xr:uid="{984D3859-1C32-4C07-82E0-94A5817A2B9A}"/>
    <cellStyle name="쉼표 [0] 2 2 3 2 4 5 2" xfId="44979" xr:uid="{909B07DB-76A6-47A8-B024-3A173F676E4F}"/>
    <cellStyle name="쉼표 [0] 2 2 3 2 4 6" xfId="22713" xr:uid="{D9A49FFB-5FE9-4F57-B50E-C21A71AE37F3}"/>
    <cellStyle name="쉼표 [0] 2 2 3 2 4 6 2" xfId="44980" xr:uid="{36BFCBF8-C6EF-4C6B-AEE7-1E30A64FD4DF}"/>
    <cellStyle name="쉼표 [0] 2 2 3 2 4 7" xfId="53720" xr:uid="{6227D552-C8D8-4923-851D-396AB6F5F678}"/>
    <cellStyle name="쉼표 [0] 2 2 3 2 4 8" xfId="44971" xr:uid="{8CA57ACA-20C9-4B3E-B232-5D2D4828AF64}"/>
    <cellStyle name="쉼표 [0] 2 2 3 2 4 9" xfId="22704" xr:uid="{6ACFE620-A6D0-4E17-846C-F5B44CA00824}"/>
    <cellStyle name="쉼표 [0] 2 2 3 2 5" xfId="4306" xr:uid="{BE2D78C7-765C-4DC8-868C-A96D79FEEBC3}"/>
    <cellStyle name="쉼표 [0] 2 2 3 2 5 2" xfId="22715" xr:uid="{73169D5E-3A50-467E-B769-A329395DEEE9}"/>
    <cellStyle name="쉼표 [0] 2 2 3 2 5 2 2" xfId="44982" xr:uid="{BD79510B-2F9D-42A0-AE81-7D50D79852F8}"/>
    <cellStyle name="쉼표 [0] 2 2 3 2 5 3" xfId="22716" xr:uid="{3B4227C4-534E-4C2A-9D19-52C25AD52718}"/>
    <cellStyle name="쉼표 [0] 2 2 3 2 5 3 2" xfId="44983" xr:uid="{290D13F1-010A-4E88-9027-376F98066A89}"/>
    <cellStyle name="쉼표 [0] 2 2 3 2 5 4" xfId="22717" xr:uid="{D7D788C9-860F-4AFB-9AFF-9F863CFE1CEF}"/>
    <cellStyle name="쉼표 [0] 2 2 3 2 5 4 2" xfId="44984" xr:uid="{F276556A-A7E9-4A3D-8157-7C0716F7451A}"/>
    <cellStyle name="쉼표 [0] 2 2 3 2 5 5" xfId="22718" xr:uid="{6CC128F6-769E-4A8F-93A2-FAA61F056680}"/>
    <cellStyle name="쉼표 [0] 2 2 3 2 5 5 2" xfId="44985" xr:uid="{DBE51BA4-74FB-4BF0-9CAC-391EAC67F4FB}"/>
    <cellStyle name="쉼표 [0] 2 2 3 2 5 6" xfId="54393" xr:uid="{236C08DB-996E-4C0C-8541-7C05D42E35B1}"/>
    <cellStyle name="쉼표 [0] 2 2 3 2 5 7" xfId="44981" xr:uid="{EBBEC259-CE69-4060-AED7-257998132D9B}"/>
    <cellStyle name="쉼표 [0] 2 2 3 2 5 8" xfId="22714" xr:uid="{9A3E8D0A-3856-440A-A793-7BA6BDD72B44}"/>
    <cellStyle name="쉼표 [0] 2 2 3 2 6" xfId="2120" xr:uid="{B4712E86-0E71-4144-BA4B-0777F9937624}"/>
    <cellStyle name="쉼표 [0] 2 2 3 2 6 2" xfId="22720" xr:uid="{427B27A5-543A-4913-86E8-54E365551A6E}"/>
    <cellStyle name="쉼표 [0] 2 2 3 2 6 2 2" xfId="44987" xr:uid="{BAB3D946-786D-4D5B-AFB8-DC66849F4564}"/>
    <cellStyle name="쉼표 [0] 2 2 3 2 6 3" xfId="22721" xr:uid="{D3F288E5-93F9-490E-84EA-3BFC4D0DB56C}"/>
    <cellStyle name="쉼표 [0] 2 2 3 2 6 3 2" xfId="44988" xr:uid="{96F94D0F-C33A-407E-8A28-2340DC903297}"/>
    <cellStyle name="쉼표 [0] 2 2 3 2 6 4" xfId="22722" xr:uid="{C098BC0F-F0C5-4DDE-A88D-C6AC2B3E8C6F}"/>
    <cellStyle name="쉼표 [0] 2 2 3 2 6 4 2" xfId="44989" xr:uid="{20D2DFCC-4F9E-4934-BA02-ADDE25F0CE12}"/>
    <cellStyle name="쉼표 [0] 2 2 3 2 6 5" xfId="52209" xr:uid="{B54DC384-5156-4991-B8AB-6C6BC1C03DFD}"/>
    <cellStyle name="쉼표 [0] 2 2 3 2 6 6" xfId="44986" xr:uid="{CEFB98CB-A038-47E1-ABA5-55F6B8FC7AF8}"/>
    <cellStyle name="쉼표 [0] 2 2 3 2 6 7" xfId="22719" xr:uid="{D573F1D7-4A5A-40CD-8CDF-AB5EACBA8D3E}"/>
    <cellStyle name="쉼표 [0] 2 2 3 2 7" xfId="22723" xr:uid="{3812B42A-678D-4F3D-ADA8-FBD0A1D8C0B1}"/>
    <cellStyle name="쉼표 [0] 2 2 3 2 7 2" xfId="44990" xr:uid="{60810D38-A228-4F88-8512-98430CF359EC}"/>
    <cellStyle name="쉼표 [0] 2 2 3 2 8" xfId="22724" xr:uid="{AB6822C7-7212-4BC9-B637-90F85E022B2A}"/>
    <cellStyle name="쉼표 [0] 2 2 3 2 8 2" xfId="44991" xr:uid="{6E4BA1B0-C583-418D-A739-4EEA3471E9D7}"/>
    <cellStyle name="쉼표 [0] 2 2 3 2 9" xfId="50689" xr:uid="{AC5CF81C-3BB8-4146-8632-CF2B2D17BCC0}"/>
    <cellStyle name="쉼표 [0] 2 2 3 3" xfId="852" xr:uid="{0F7B3EF2-3857-454C-9B46-7547925639A3}"/>
    <cellStyle name="쉼표 [0] 2 2 3 3 2" xfId="4555" xr:uid="{AD79EBB6-94AC-4608-B19E-E0590FC75018}"/>
    <cellStyle name="쉼표 [0] 2 2 3 3 2 2" xfId="22727" xr:uid="{AB6D316E-2570-4FD8-ABB6-61984C50852A}"/>
    <cellStyle name="쉼표 [0] 2 2 3 3 2 2 2" xfId="44994" xr:uid="{424BD2A9-1883-4901-B44A-A7F2BF6ADF79}"/>
    <cellStyle name="쉼표 [0] 2 2 3 3 2 3" xfId="22728" xr:uid="{F74DFABD-B1A6-4474-B3A7-F5DAE09BBAC3}"/>
    <cellStyle name="쉼표 [0] 2 2 3 3 2 3 2" xfId="44995" xr:uid="{C9487482-13F0-4532-91B0-21A000129392}"/>
    <cellStyle name="쉼표 [0] 2 2 3 3 2 4" xfId="22729" xr:uid="{396608B4-9EDB-4FBB-9424-4008AE9CBB1C}"/>
    <cellStyle name="쉼표 [0] 2 2 3 3 2 4 2" xfId="44996" xr:uid="{F212ECAD-2642-45C2-BA44-33EF9964BB43}"/>
    <cellStyle name="쉼표 [0] 2 2 3 3 2 5" xfId="22730" xr:uid="{E11A1E4C-D543-463A-8988-C6D84B9E819D}"/>
    <cellStyle name="쉼표 [0] 2 2 3 3 2 5 2" xfId="44997" xr:uid="{5024EE59-5B59-4F16-8714-5329DF998ADD}"/>
    <cellStyle name="쉼표 [0] 2 2 3 3 2 6" xfId="54642" xr:uid="{E3B0B045-5AD2-4A98-8A3F-CB96CF64FC51}"/>
    <cellStyle name="쉼표 [0] 2 2 3 3 2 7" xfId="44993" xr:uid="{87D1F907-9616-4A26-9C37-7F8646E2C8E7}"/>
    <cellStyle name="쉼표 [0] 2 2 3 3 2 8" xfId="22726" xr:uid="{F032A100-AEB9-437A-9CE0-5D57C4CE475D}"/>
    <cellStyle name="쉼표 [0] 2 2 3 3 3" xfId="2890" xr:uid="{86334115-F836-47F4-A4DC-E66FFA20E1A9}"/>
    <cellStyle name="쉼표 [0] 2 2 3 3 3 2" xfId="22732" xr:uid="{EDE21245-1418-4401-96C2-C0A9FD4D1BB9}"/>
    <cellStyle name="쉼표 [0] 2 2 3 3 3 2 2" xfId="44999" xr:uid="{C09C47FB-CBA8-470F-9F44-482BF3BFA1DD}"/>
    <cellStyle name="쉼표 [0] 2 2 3 3 3 3" xfId="22733" xr:uid="{314BC7CD-14B9-442F-B1C0-26B5BE3D79E8}"/>
    <cellStyle name="쉼표 [0] 2 2 3 3 3 3 2" xfId="45000" xr:uid="{D0481958-6C8B-4E47-8A4F-F53FA22B9041}"/>
    <cellStyle name="쉼표 [0] 2 2 3 3 3 4" xfId="22734" xr:uid="{A0289AF6-AD7C-454A-9150-C157B06ABDE8}"/>
    <cellStyle name="쉼표 [0] 2 2 3 3 3 4 2" xfId="45001" xr:uid="{6840BAB0-31F8-497F-BB1F-667D0317398A}"/>
    <cellStyle name="쉼표 [0] 2 2 3 3 3 5" xfId="52977" xr:uid="{51B0684A-79F7-44CA-8D63-6E99329A7790}"/>
    <cellStyle name="쉼표 [0] 2 2 3 3 3 6" xfId="44998" xr:uid="{6D168AF4-8373-481A-A986-6422491037A0}"/>
    <cellStyle name="쉼표 [0] 2 2 3 3 3 7" xfId="22731" xr:uid="{338CCA5B-7BFC-449A-8C65-6AB687E25554}"/>
    <cellStyle name="쉼표 [0] 2 2 3 3 4" xfId="22735" xr:uid="{98F9946C-3914-48E0-AC19-B916FBB53944}"/>
    <cellStyle name="쉼표 [0] 2 2 3 3 4 2" xfId="45002" xr:uid="{9124E946-FC82-4704-8A81-3CA4CB2A063D}"/>
    <cellStyle name="쉼표 [0] 2 2 3 3 5" xfId="22736" xr:uid="{E421C01F-024F-4215-A2C2-8980CA8F3519}"/>
    <cellStyle name="쉼표 [0] 2 2 3 3 5 2" xfId="45003" xr:uid="{77CFF2A6-A043-466D-BF31-733F9BBD9732}"/>
    <cellStyle name="쉼표 [0] 2 2 3 3 6" xfId="50944" xr:uid="{9DD0EC71-6483-46BC-BD8D-7532E7F474A5}"/>
    <cellStyle name="쉼표 [0] 2 2 3 3 7" xfId="44992" xr:uid="{66A7F395-9AD3-4662-B88E-C73DC020E2B0}"/>
    <cellStyle name="쉼표 [0] 2 2 3 3 8" xfId="22725" xr:uid="{49938184-73DC-44DC-B7B4-589CC5110FE4}"/>
    <cellStyle name="쉼표 [0] 2 2 3 4" xfId="1347" xr:uid="{9999BD98-072B-4F57-9C92-4C443BDF8B25}"/>
    <cellStyle name="쉼표 [0] 2 2 3 4 2" xfId="5024" xr:uid="{73874F47-C7A5-483E-A66D-DAAA5B29D4FF}"/>
    <cellStyle name="쉼표 [0] 2 2 3 4 2 2" xfId="22739" xr:uid="{803B93D9-A896-4217-8ED7-0758CCEBA7A0}"/>
    <cellStyle name="쉼표 [0] 2 2 3 4 2 2 2" xfId="45006" xr:uid="{8D457BF9-BAEA-482F-854C-FBD6DA723223}"/>
    <cellStyle name="쉼표 [0] 2 2 3 4 2 3" xfId="22740" xr:uid="{6B25DD02-2A1A-4E41-BDDA-19B2C659A032}"/>
    <cellStyle name="쉼표 [0] 2 2 3 4 2 3 2" xfId="45007" xr:uid="{203CAD1A-7D27-441F-81E8-65AE0E1B7CA7}"/>
    <cellStyle name="쉼표 [0] 2 2 3 4 2 4" xfId="22741" xr:uid="{65BE09ED-EBDD-48FE-B8B3-5F2DC24A9B9C}"/>
    <cellStyle name="쉼표 [0] 2 2 3 4 2 4 2" xfId="45008" xr:uid="{B1B57531-E8E5-43F6-8722-3C63B1BE6648}"/>
    <cellStyle name="쉼표 [0] 2 2 3 4 2 5" xfId="22742" xr:uid="{F8C17020-A604-4A16-990A-156ADBC180E9}"/>
    <cellStyle name="쉼표 [0] 2 2 3 4 2 5 2" xfId="45009" xr:uid="{3862C0FB-791E-4251-A9AD-0865643EB74F}"/>
    <cellStyle name="쉼표 [0] 2 2 3 4 2 6" xfId="55111" xr:uid="{870089CD-3E6B-4A87-8A8A-47BDABE8FADD}"/>
    <cellStyle name="쉼표 [0] 2 2 3 4 2 7" xfId="45005" xr:uid="{6C3771C1-1DA6-4ED4-A1F2-D8F7E7739BB0}"/>
    <cellStyle name="쉼표 [0] 2 2 3 4 2 8" xfId="22738" xr:uid="{9609923E-421C-4B10-9582-93280D32079B}"/>
    <cellStyle name="쉼표 [0] 2 2 3 4 3" xfId="2393" xr:uid="{45BDED9A-FF72-4F10-B4BF-2E9EC995C9A3}"/>
    <cellStyle name="쉼표 [0] 2 2 3 4 3 2" xfId="22744" xr:uid="{D34A48B5-6185-4471-998C-69DFFC59074E}"/>
    <cellStyle name="쉼표 [0] 2 2 3 4 3 2 2" xfId="45011" xr:uid="{79EE6623-14B2-4487-A84C-15E56821883B}"/>
    <cellStyle name="쉼표 [0] 2 2 3 4 3 3" xfId="22745" xr:uid="{0CC8C611-89A6-4DA3-BE5C-7E91505B7956}"/>
    <cellStyle name="쉼표 [0] 2 2 3 4 3 3 2" xfId="45012" xr:uid="{6FEF64C9-F9FC-4EB7-A780-BAB22BBD73AB}"/>
    <cellStyle name="쉼표 [0] 2 2 3 4 3 4" xfId="22746" xr:uid="{49361F5A-C9EC-490F-BB6F-BC905F87765F}"/>
    <cellStyle name="쉼표 [0] 2 2 3 4 3 4 2" xfId="45013" xr:uid="{6FE96B47-E90A-47B4-A5AA-E6FF3F229706}"/>
    <cellStyle name="쉼표 [0] 2 2 3 4 3 5" xfId="52481" xr:uid="{8D260D17-0594-423D-8FAC-F39362AB19B9}"/>
    <cellStyle name="쉼표 [0] 2 2 3 4 3 6" xfId="45010" xr:uid="{38167FEA-AD4D-4FBF-A1DD-ACA0487D43D4}"/>
    <cellStyle name="쉼표 [0] 2 2 3 4 3 7" xfId="22743" xr:uid="{C76A28A7-6D4C-4655-A773-E1C6624B9370}"/>
    <cellStyle name="쉼표 [0] 2 2 3 4 4" xfId="22747" xr:uid="{FB254B3F-6499-43BC-8127-C6ABAA4F65E1}"/>
    <cellStyle name="쉼표 [0] 2 2 3 4 4 2" xfId="45014" xr:uid="{8205FBEF-8104-4423-88B8-C92E3580C136}"/>
    <cellStyle name="쉼표 [0] 2 2 3 4 5" xfId="22748" xr:uid="{52953AA6-AE0C-4090-9764-BC7759DFAC95}"/>
    <cellStyle name="쉼표 [0] 2 2 3 4 5 2" xfId="45015" xr:uid="{A3347FD8-A614-49BC-8AD0-C0B023D269BB}"/>
    <cellStyle name="쉼표 [0] 2 2 3 4 6" xfId="51439" xr:uid="{96814A32-E027-4735-AC91-8DB7DB7CC78D}"/>
    <cellStyle name="쉼표 [0] 2 2 3 4 7" xfId="45004" xr:uid="{BB451FD8-7ECF-44CF-812B-4E0E1C17D79C}"/>
    <cellStyle name="쉼표 [0] 2 2 3 4 8" xfId="22737" xr:uid="{CB62D75F-D6C9-4ED6-90AD-FE23396521C2}"/>
    <cellStyle name="쉼표 [0] 2 2 3 5" xfId="3384" xr:uid="{549452BB-B081-4CEC-863C-5D8338F5FFEC}"/>
    <cellStyle name="쉼표 [0] 2 2 3 5 2" xfId="5391" xr:uid="{6300DB5D-6930-4C52-849D-5D1302D4F506}"/>
    <cellStyle name="쉼표 [0] 2 2 3 5 2 2" xfId="22751" xr:uid="{1D01F264-7CE1-4887-B7C4-3A81BF6AEAF7}"/>
    <cellStyle name="쉼표 [0] 2 2 3 5 2 2 2" xfId="45018" xr:uid="{D686DC4D-ED2D-4B73-910C-F6AA7767FBC9}"/>
    <cellStyle name="쉼표 [0] 2 2 3 5 2 3" xfId="22752" xr:uid="{EA6258D9-A26F-45B6-88D4-CDD7BE488AEE}"/>
    <cellStyle name="쉼표 [0] 2 2 3 5 2 3 2" xfId="45019" xr:uid="{609B1A55-553F-435C-B1B5-9A8F66C7B54E}"/>
    <cellStyle name="쉼표 [0] 2 2 3 5 2 4" xfId="22753" xr:uid="{BB7D21B9-8097-485C-B6ED-B95ADF6D22F4}"/>
    <cellStyle name="쉼표 [0] 2 2 3 5 2 4 2" xfId="45020" xr:uid="{5A119120-CA35-4BAB-AFD9-5DB885A95F82}"/>
    <cellStyle name="쉼표 [0] 2 2 3 5 2 5" xfId="22754" xr:uid="{B44DF327-B4ED-44FC-8C63-A112C44DF128}"/>
    <cellStyle name="쉼표 [0] 2 2 3 5 2 5 2" xfId="45021" xr:uid="{6616A064-A51B-4C44-BC2B-8C518B8A81CE}"/>
    <cellStyle name="쉼표 [0] 2 2 3 5 2 6" xfId="55478" xr:uid="{43A88103-0880-48F0-A26A-780F509EFD2C}"/>
    <cellStyle name="쉼표 [0] 2 2 3 5 2 7" xfId="45017" xr:uid="{3ADC7EB0-F522-427D-AAB6-62AB8624B9F0}"/>
    <cellStyle name="쉼표 [0] 2 2 3 5 2 8" xfId="22750" xr:uid="{F059052D-29FF-4F4B-A163-B95789143FC9}"/>
    <cellStyle name="쉼표 [0] 2 2 3 5 3" xfId="22755" xr:uid="{76AD6FB8-9A5B-44CB-9E2C-BB57768929DB}"/>
    <cellStyle name="쉼표 [0] 2 2 3 5 3 2" xfId="45022" xr:uid="{B6CF45D3-D63C-420F-884C-993656AB64C4}"/>
    <cellStyle name="쉼표 [0] 2 2 3 5 4" xfId="22756" xr:uid="{3AB7AC74-A912-4A6E-B910-C350A30F01DD}"/>
    <cellStyle name="쉼표 [0] 2 2 3 5 4 2" xfId="45023" xr:uid="{0E86365D-4AFE-4835-A35A-77119D2EA5AB}"/>
    <cellStyle name="쉼표 [0] 2 2 3 5 5" xfId="22757" xr:uid="{B52E528A-2C78-4056-B8FE-D22A5EB254AD}"/>
    <cellStyle name="쉼표 [0] 2 2 3 5 5 2" xfId="45024" xr:uid="{300CD8B7-3A7A-4334-B517-EB6A158AA2EA}"/>
    <cellStyle name="쉼표 [0] 2 2 3 5 6" xfId="22758" xr:uid="{CB176784-732A-4F89-BF69-1A457CA9D2F0}"/>
    <cellStyle name="쉼표 [0] 2 2 3 5 6 2" xfId="45025" xr:uid="{82372A6B-9D36-40B3-A2E2-A612CFBAD0A8}"/>
    <cellStyle name="쉼표 [0] 2 2 3 5 7" xfId="53471" xr:uid="{373E71C2-582A-47E4-ACF0-AF7FF60B4A5C}"/>
    <cellStyle name="쉼표 [0] 2 2 3 5 8" xfId="45016" xr:uid="{D6A6132E-BA15-49BC-A7EF-8188E4AEF843}"/>
    <cellStyle name="쉼표 [0] 2 2 3 5 9" xfId="22749" xr:uid="{4953B599-EC89-4E14-BBC9-89ACFBF562CD}"/>
    <cellStyle name="쉼표 [0] 2 2 3 6" xfId="4007" xr:uid="{F30AB471-DD26-4805-ACA6-481D2B991426}"/>
    <cellStyle name="쉼표 [0] 2 2 3 6 2" xfId="22760" xr:uid="{E95623F1-EB6A-47BC-927D-BC4CE3D64C8B}"/>
    <cellStyle name="쉼표 [0] 2 2 3 6 2 2" xfId="45027" xr:uid="{BE4B2283-5621-4250-9793-409E8615DDE9}"/>
    <cellStyle name="쉼표 [0] 2 2 3 6 3" xfId="22761" xr:uid="{5A467753-7535-4E6D-9258-97308FD10ADE}"/>
    <cellStyle name="쉼표 [0] 2 2 3 6 3 2" xfId="45028" xr:uid="{F4F489FF-F170-4A97-8769-2F4881ED8C0A}"/>
    <cellStyle name="쉼표 [0] 2 2 3 6 4" xfId="22762" xr:uid="{15E00A36-6909-4FA4-87BF-8B8F7797C0A7}"/>
    <cellStyle name="쉼표 [0] 2 2 3 6 4 2" xfId="45029" xr:uid="{64C87E0D-42BD-4788-AC4E-F915C899C121}"/>
    <cellStyle name="쉼표 [0] 2 2 3 6 5" xfId="22763" xr:uid="{12CF82FA-E23F-4E9B-9774-B4560C6712E7}"/>
    <cellStyle name="쉼표 [0] 2 2 3 6 5 2" xfId="45030" xr:uid="{84B8060B-F9F6-42CE-9471-59AEF4B5EC81}"/>
    <cellStyle name="쉼표 [0] 2 2 3 6 6" xfId="54094" xr:uid="{583761C7-D5EB-4E7D-AAE3-131063A5145E}"/>
    <cellStyle name="쉼표 [0] 2 2 3 6 7" xfId="45026" xr:uid="{AEA8646A-01D7-45AB-A00D-A9B0A9B43D4B}"/>
    <cellStyle name="쉼표 [0] 2 2 3 6 8" xfId="22759" xr:uid="{CE102891-112E-44F2-BA83-7B5A116F2BEB}"/>
    <cellStyle name="쉼표 [0] 2 2 3 7" xfId="1873" xr:uid="{BC31C4A5-7958-433A-B3D3-D791E0427DF0}"/>
    <cellStyle name="쉼표 [0] 2 2 3 7 2" xfId="22765" xr:uid="{096C06CF-BB78-4250-8900-34D215C4C4F0}"/>
    <cellStyle name="쉼표 [0] 2 2 3 7 2 2" xfId="45032" xr:uid="{D8616AD8-F052-4F13-965B-E49C03CC5861}"/>
    <cellStyle name="쉼표 [0] 2 2 3 7 3" xfId="22766" xr:uid="{7A13968C-3AA5-472C-AF87-3E04236C8173}"/>
    <cellStyle name="쉼표 [0] 2 2 3 7 3 2" xfId="45033" xr:uid="{711138EB-6174-4C2C-8B75-992906DA4FCD}"/>
    <cellStyle name="쉼표 [0] 2 2 3 7 4" xfId="22767" xr:uid="{554DA370-441C-4217-9A78-31AF52979848}"/>
    <cellStyle name="쉼표 [0] 2 2 3 7 4 2" xfId="45034" xr:uid="{F3BFFFF0-9E79-4CB6-A41F-9A3CB8328178}"/>
    <cellStyle name="쉼표 [0] 2 2 3 7 5" xfId="51962" xr:uid="{54638987-5F9E-45DE-9A72-82DA1D99895A}"/>
    <cellStyle name="쉼표 [0] 2 2 3 7 6" xfId="45031" xr:uid="{2B3D3D53-7220-4DC1-A94B-B414F05BB708}"/>
    <cellStyle name="쉼표 [0] 2 2 3 7 7" xfId="22764" xr:uid="{8010B299-82A4-44FF-966F-19B0F1BDC6BC}"/>
    <cellStyle name="쉼표 [0] 2 2 3 8" xfId="22768" xr:uid="{320189B3-DEBC-400A-9FA9-8F5BA2C54885}"/>
    <cellStyle name="쉼표 [0] 2 2 3 8 2" xfId="45035" xr:uid="{68E74123-761F-4D0A-AE2A-6083501E1191}"/>
    <cellStyle name="쉼표 [0] 2 2 3 9" xfId="22769" xr:uid="{98B322F2-18ED-4B03-88A7-A9CA0A69CC3A}"/>
    <cellStyle name="쉼표 [0] 2 2 3 9 2" xfId="45036" xr:uid="{8890016E-6A25-4538-92B5-A624F14FD9FB}"/>
    <cellStyle name="쉼표 [0] 2 2 4" xfId="473" xr:uid="{0EDCACD0-AD74-43E4-AF37-E6E0AE07EA0F}"/>
    <cellStyle name="쉼표 [0] 2 2 4 10" xfId="45037" xr:uid="{80A96CDE-C2C8-4AE6-8D34-D747FD792AD2}"/>
    <cellStyle name="쉼표 [0] 2 2 4 11" xfId="22770" xr:uid="{FEEE8743-E28E-4536-ADD9-CAC548336780}"/>
    <cellStyle name="쉼표 [0] 2 2 4 2" xfId="978" xr:uid="{3907D8AE-1745-4CBB-88A3-1E8C88C9CCD7}"/>
    <cellStyle name="쉼표 [0] 2 2 4 2 2" xfId="4681" xr:uid="{947DA81E-D960-4F66-8298-07BAAF01490A}"/>
    <cellStyle name="쉼표 [0] 2 2 4 2 2 2" xfId="22773" xr:uid="{9C0E05FA-C5AB-49B0-9DDC-71F30D884888}"/>
    <cellStyle name="쉼표 [0] 2 2 4 2 2 2 2" xfId="45040" xr:uid="{FE364D09-A352-49CC-AC82-59574BDB7074}"/>
    <cellStyle name="쉼표 [0] 2 2 4 2 2 3" xfId="22774" xr:uid="{BE17B6F1-12E3-454B-BDE9-428EA926C90B}"/>
    <cellStyle name="쉼표 [0] 2 2 4 2 2 3 2" xfId="45041" xr:uid="{2CDEDE89-20B4-4854-A255-BC72D7EBDF59}"/>
    <cellStyle name="쉼표 [0] 2 2 4 2 2 4" xfId="22775" xr:uid="{11B64068-67FA-4A44-A26B-3A68D894D28F}"/>
    <cellStyle name="쉼표 [0] 2 2 4 2 2 4 2" xfId="45042" xr:uid="{74D3840F-E349-4EB3-A5F3-B768C689640B}"/>
    <cellStyle name="쉼표 [0] 2 2 4 2 2 5" xfId="22776" xr:uid="{3083A054-56E9-4F6A-9059-7067247E8D8E}"/>
    <cellStyle name="쉼표 [0] 2 2 4 2 2 5 2" xfId="45043" xr:uid="{6C3BC1AA-666B-4133-AF2D-B32396BEBEC0}"/>
    <cellStyle name="쉼표 [0] 2 2 4 2 2 6" xfId="54768" xr:uid="{A4210C0D-E249-4E5B-BAB9-9F2706678C5D}"/>
    <cellStyle name="쉼표 [0] 2 2 4 2 2 7" xfId="45039" xr:uid="{07E6E098-0D78-4CC9-8F66-76C1E8E0C538}"/>
    <cellStyle name="쉼표 [0] 2 2 4 2 2 8" xfId="22772" xr:uid="{064DF2B1-B35F-4F25-A083-86120F357C06}"/>
    <cellStyle name="쉼표 [0] 2 2 4 2 3" xfId="3016" xr:uid="{340B59F5-D280-4486-B243-0D08D9B17B66}"/>
    <cellStyle name="쉼표 [0] 2 2 4 2 3 2" xfId="22778" xr:uid="{07EA92B8-F564-4152-8877-2B4D55223606}"/>
    <cellStyle name="쉼표 [0] 2 2 4 2 3 2 2" xfId="45045" xr:uid="{D47F9C8B-4A52-4302-BDA4-ABD5AE79209F}"/>
    <cellStyle name="쉼표 [0] 2 2 4 2 3 3" xfId="22779" xr:uid="{3B2906D9-881B-4DA8-B46C-CC90654269BD}"/>
    <cellStyle name="쉼표 [0] 2 2 4 2 3 3 2" xfId="45046" xr:uid="{72852E42-89B3-4027-8FDD-7B23FA771EDC}"/>
    <cellStyle name="쉼표 [0] 2 2 4 2 3 4" xfId="22780" xr:uid="{2E1E3CA9-21E1-4E67-B16E-1B6A31BA6CB5}"/>
    <cellStyle name="쉼표 [0] 2 2 4 2 3 4 2" xfId="45047" xr:uid="{D202A583-90CC-46F7-85A3-A35125B5E061}"/>
    <cellStyle name="쉼표 [0] 2 2 4 2 3 5" xfId="53103" xr:uid="{11CDB789-027C-4F58-A3F0-D5BBC105ABD5}"/>
    <cellStyle name="쉼표 [0] 2 2 4 2 3 6" xfId="45044" xr:uid="{9FDD852A-CC27-40F3-9E5C-35DD59BFDCC6}"/>
    <cellStyle name="쉼표 [0] 2 2 4 2 3 7" xfId="22777" xr:uid="{2AAA63D5-80E9-4133-AD31-B2EB9C1223E1}"/>
    <cellStyle name="쉼표 [0] 2 2 4 2 4" xfId="22781" xr:uid="{DED76CFC-E880-4643-84EC-CB7822E04902}"/>
    <cellStyle name="쉼표 [0] 2 2 4 2 4 2" xfId="45048" xr:uid="{5D0CABEF-0D86-458E-9AA0-5ACC25FCC3C0}"/>
    <cellStyle name="쉼표 [0] 2 2 4 2 5" xfId="22782" xr:uid="{BDFAA546-4BEF-4CF1-8044-62BB3239ED48}"/>
    <cellStyle name="쉼표 [0] 2 2 4 2 5 2" xfId="45049" xr:uid="{5B635DE2-9C74-4BB4-A223-8C60BE6B89F6}"/>
    <cellStyle name="쉼표 [0] 2 2 4 2 6" xfId="51070" xr:uid="{5D698B57-5937-4028-A4A0-74FEDBDBD053}"/>
    <cellStyle name="쉼표 [0] 2 2 4 2 7" xfId="45038" xr:uid="{18F05C2B-6D50-4085-95F3-52FB48C3557E}"/>
    <cellStyle name="쉼표 [0] 2 2 4 2 8" xfId="22771" xr:uid="{CB8C947C-96B8-4620-A9A4-26FBDBD61457}"/>
    <cellStyle name="쉼표 [0] 2 2 4 3" xfId="1472" xr:uid="{9BBAF5BB-0B5B-4409-BC39-B62F9F007628}"/>
    <cellStyle name="쉼표 [0] 2 2 4 3 2" xfId="5115" xr:uid="{9F3EAB07-17F5-4810-9391-84F7D8C713D7}"/>
    <cellStyle name="쉼표 [0] 2 2 4 3 2 2" xfId="22785" xr:uid="{922F9722-E371-445E-B897-210CE9CB0650}"/>
    <cellStyle name="쉼표 [0] 2 2 4 3 2 2 2" xfId="45052" xr:uid="{360ADAEB-C61A-4FF4-9811-5AACB76D2319}"/>
    <cellStyle name="쉼표 [0] 2 2 4 3 2 3" xfId="22786" xr:uid="{317AA5AE-7A4C-4BBE-B141-0F0F28CBF98F}"/>
    <cellStyle name="쉼표 [0] 2 2 4 3 2 3 2" xfId="45053" xr:uid="{2D0C56C6-37B6-40B3-B451-96458D8ADB99}"/>
    <cellStyle name="쉼표 [0] 2 2 4 3 2 4" xfId="22787" xr:uid="{616E60D2-4CF2-4BE8-851C-C0E62C58D8D3}"/>
    <cellStyle name="쉼표 [0] 2 2 4 3 2 4 2" xfId="45054" xr:uid="{B28CDF0B-D8EE-42CC-AABA-1FA97F219833}"/>
    <cellStyle name="쉼표 [0] 2 2 4 3 2 5" xfId="22788" xr:uid="{C2781784-963F-4E6C-A727-26162C559320}"/>
    <cellStyle name="쉼표 [0] 2 2 4 3 2 5 2" xfId="45055" xr:uid="{C71875D8-78C7-4CEF-BA6D-18B6CEE3FD95}"/>
    <cellStyle name="쉼표 [0] 2 2 4 3 2 6" xfId="55202" xr:uid="{750F3801-59D5-4FE7-BB57-2D5C9E481009}"/>
    <cellStyle name="쉼표 [0] 2 2 4 3 2 7" xfId="45051" xr:uid="{A365543C-86FB-4564-80E0-ED12C596366A}"/>
    <cellStyle name="쉼표 [0] 2 2 4 3 2 8" xfId="22784" xr:uid="{E87DF05F-A6A8-4936-87D8-C4F7A01501C5}"/>
    <cellStyle name="쉼표 [0] 2 2 4 3 3" xfId="2519" xr:uid="{AD1D75AC-6A96-4C8E-8019-7F8B618D7816}"/>
    <cellStyle name="쉼표 [0] 2 2 4 3 3 2" xfId="22790" xr:uid="{7591BD2F-753D-4A6B-92CC-F6EB37D0EEB5}"/>
    <cellStyle name="쉼표 [0] 2 2 4 3 3 2 2" xfId="45057" xr:uid="{788E609A-4D14-45D3-931F-E952CA1B7D95}"/>
    <cellStyle name="쉼표 [0] 2 2 4 3 3 3" xfId="22791" xr:uid="{80C7CA0D-8744-46F2-A4B1-35240937875C}"/>
    <cellStyle name="쉼표 [0] 2 2 4 3 3 3 2" xfId="45058" xr:uid="{EBA2D9DC-F762-4647-8626-4B1C57B81C3C}"/>
    <cellStyle name="쉼표 [0] 2 2 4 3 3 4" xfId="22792" xr:uid="{E7EA223A-841E-4D05-B000-142417581D3D}"/>
    <cellStyle name="쉼표 [0] 2 2 4 3 3 4 2" xfId="45059" xr:uid="{0AEFE065-118F-4075-AFFF-A9D3A006D78C}"/>
    <cellStyle name="쉼표 [0] 2 2 4 3 3 5" xfId="52607" xr:uid="{BA2DE714-4674-4C68-A1FC-3D4F8A1A2275}"/>
    <cellStyle name="쉼표 [0] 2 2 4 3 3 6" xfId="45056" xr:uid="{02B49C11-6B5C-4522-AD2A-92F2E38BAA4A}"/>
    <cellStyle name="쉼표 [0] 2 2 4 3 3 7" xfId="22789" xr:uid="{ED7904DD-9A9F-483A-84C2-3FE13D9F0DC4}"/>
    <cellStyle name="쉼표 [0] 2 2 4 3 4" xfId="22793" xr:uid="{C2328496-2EF1-43A8-A8A1-FB8A2D4FA9E7}"/>
    <cellStyle name="쉼표 [0] 2 2 4 3 4 2" xfId="45060" xr:uid="{BB3EC883-8FE8-4CA5-A259-26E1AC0662D5}"/>
    <cellStyle name="쉼표 [0] 2 2 4 3 5" xfId="22794" xr:uid="{89B253D4-2CE9-4177-9CE5-50FDC68B50B2}"/>
    <cellStyle name="쉼표 [0] 2 2 4 3 5 2" xfId="45061" xr:uid="{2E2E7093-EC1A-4165-AEAF-44D768DF80E7}"/>
    <cellStyle name="쉼표 [0] 2 2 4 3 6" xfId="51564" xr:uid="{28B3E706-542A-421B-B535-0CE4B81C735C}"/>
    <cellStyle name="쉼표 [0] 2 2 4 3 7" xfId="45050" xr:uid="{654C0465-B764-4805-92BD-17581E8C2DAC}"/>
    <cellStyle name="쉼표 [0] 2 2 4 3 8" xfId="22783" xr:uid="{F2A8F4E5-97CD-4EF1-81E7-0D473B22AD16}"/>
    <cellStyle name="쉼표 [0] 2 2 4 4" xfId="3511" xr:uid="{3758AD45-83BB-4E1A-B4D4-E2D5E11218D1}"/>
    <cellStyle name="쉼표 [0] 2 2 4 4 2" xfId="5483" xr:uid="{AD58F752-EA51-4FB1-9B89-1C9D5331E6A0}"/>
    <cellStyle name="쉼표 [0] 2 2 4 4 2 2" xfId="22797" xr:uid="{9C629811-E587-4966-B373-9427C05F5241}"/>
    <cellStyle name="쉼표 [0] 2 2 4 4 2 2 2" xfId="45064" xr:uid="{5F1F7AB2-36CB-4578-90A6-A6CC406B8006}"/>
    <cellStyle name="쉼표 [0] 2 2 4 4 2 3" xfId="22798" xr:uid="{166D9D6F-B7A8-4CA5-8B9C-905F3891ABF1}"/>
    <cellStyle name="쉼표 [0] 2 2 4 4 2 3 2" xfId="45065" xr:uid="{78FCA7A8-57BE-4C33-A7C7-7BD54900B406}"/>
    <cellStyle name="쉼표 [0] 2 2 4 4 2 4" xfId="22799" xr:uid="{210ED46D-DA34-4EB2-A463-7A78E8652D1B}"/>
    <cellStyle name="쉼표 [0] 2 2 4 4 2 4 2" xfId="45066" xr:uid="{A0A13C65-8980-4138-B43B-66FD1F97BA1D}"/>
    <cellStyle name="쉼표 [0] 2 2 4 4 2 5" xfId="22800" xr:uid="{38F6F4C9-3BDA-4FEF-85BE-920B5B494E54}"/>
    <cellStyle name="쉼표 [0] 2 2 4 4 2 5 2" xfId="45067" xr:uid="{D43928B8-B624-4D33-95AB-D90B04DCC264}"/>
    <cellStyle name="쉼표 [0] 2 2 4 4 2 6" xfId="55570" xr:uid="{A03F344F-42D6-4697-AE2D-271050B5DA51}"/>
    <cellStyle name="쉼표 [0] 2 2 4 4 2 7" xfId="45063" xr:uid="{BA33C3A4-1FA8-4B47-AE44-3424BE143197}"/>
    <cellStyle name="쉼표 [0] 2 2 4 4 2 8" xfId="22796" xr:uid="{E3548D8D-FF68-442D-91DD-0126BE3C813C}"/>
    <cellStyle name="쉼표 [0] 2 2 4 4 3" xfId="22801" xr:uid="{226DCAED-A583-4758-B787-F28C2A5BE910}"/>
    <cellStyle name="쉼표 [0] 2 2 4 4 3 2" xfId="45068" xr:uid="{700A16AA-D959-48DA-A989-DD36AF168BC9}"/>
    <cellStyle name="쉼표 [0] 2 2 4 4 4" xfId="22802" xr:uid="{354FF8A6-789C-45B0-BE2E-DF1DE7F0B558}"/>
    <cellStyle name="쉼표 [0] 2 2 4 4 4 2" xfId="45069" xr:uid="{21F04E5E-412A-47D6-A532-F97F329B945F}"/>
    <cellStyle name="쉼표 [0] 2 2 4 4 5" xfId="22803" xr:uid="{F16771AD-AFB8-40EB-B46C-34C3888232C2}"/>
    <cellStyle name="쉼표 [0] 2 2 4 4 5 2" xfId="45070" xr:uid="{EC392B8D-ED99-47A5-9518-9B91DD2664A8}"/>
    <cellStyle name="쉼표 [0] 2 2 4 4 6" xfId="22804" xr:uid="{7C0A2887-DC25-4433-AF5A-C3E839096EC6}"/>
    <cellStyle name="쉼표 [0] 2 2 4 4 6 2" xfId="45071" xr:uid="{52A09C2F-4965-4ED1-8F36-1BB65F16DADD}"/>
    <cellStyle name="쉼표 [0] 2 2 4 4 7" xfId="53598" xr:uid="{A123F93D-5B88-4783-B1C1-94A2811FEC31}"/>
    <cellStyle name="쉼표 [0] 2 2 4 4 8" xfId="45062" xr:uid="{CABE520F-C9D5-4455-AEBF-2409287F8E72}"/>
    <cellStyle name="쉼표 [0] 2 2 4 4 9" xfId="22795" xr:uid="{F6813994-9B8C-4E99-AFE0-EC94E9ADE3C8}"/>
    <cellStyle name="쉼표 [0] 2 2 4 5" xfId="4184" xr:uid="{CDA1FA5F-EA42-4764-B7DC-10ABD165899B}"/>
    <cellStyle name="쉼표 [0] 2 2 4 5 2" xfId="22806" xr:uid="{4FEDEF15-2CD6-4D25-B6AF-9245FFEC3D3E}"/>
    <cellStyle name="쉼표 [0] 2 2 4 5 2 2" xfId="45073" xr:uid="{1FEE7C4B-A7FB-4FFC-A37D-73D5E730A1C6}"/>
    <cellStyle name="쉼표 [0] 2 2 4 5 3" xfId="22807" xr:uid="{A039E5AD-7C7E-45BD-84B5-B448F24EC357}"/>
    <cellStyle name="쉼표 [0] 2 2 4 5 3 2" xfId="45074" xr:uid="{7FA13383-B00A-4A69-9518-EB3A2A419660}"/>
    <cellStyle name="쉼표 [0] 2 2 4 5 4" xfId="22808" xr:uid="{D1061EB4-AAD8-49C8-B0E6-7EE6D56BD9B4}"/>
    <cellStyle name="쉼표 [0] 2 2 4 5 4 2" xfId="45075" xr:uid="{C88AAA45-7BE6-4040-9F63-68F25B8C2DBF}"/>
    <cellStyle name="쉼표 [0] 2 2 4 5 5" xfId="22809" xr:uid="{FE51E2BB-9CC4-4AC5-88CB-BD3BEA0B10D5}"/>
    <cellStyle name="쉼표 [0] 2 2 4 5 5 2" xfId="45076" xr:uid="{C1083919-708C-46EB-8205-CF5D3C9A1291}"/>
    <cellStyle name="쉼표 [0] 2 2 4 5 6" xfId="54271" xr:uid="{A12B20A6-AE55-4F21-8608-8E1AB8349B1D}"/>
    <cellStyle name="쉼표 [0] 2 2 4 5 7" xfId="45072" xr:uid="{34E63F88-3E27-4C2F-84D7-B3CD0CC553E5}"/>
    <cellStyle name="쉼표 [0] 2 2 4 5 8" xfId="22805" xr:uid="{119A3A3D-03BE-4357-B52C-C561654DA5D5}"/>
    <cellStyle name="쉼표 [0] 2 2 4 6" xfId="1998" xr:uid="{72428389-1A5F-48B6-95C7-8F57BEE54DAF}"/>
    <cellStyle name="쉼표 [0] 2 2 4 6 2" xfId="22811" xr:uid="{E7A45427-38EA-4D74-B11E-912BF508B9EE}"/>
    <cellStyle name="쉼표 [0] 2 2 4 6 2 2" xfId="45078" xr:uid="{F7456EFD-E6F8-44FE-932D-1F28E8F86C05}"/>
    <cellStyle name="쉼표 [0] 2 2 4 6 3" xfId="22812" xr:uid="{A0AC1EF2-61CD-4D08-8966-E99615F7CB4C}"/>
    <cellStyle name="쉼표 [0] 2 2 4 6 3 2" xfId="45079" xr:uid="{68ED82A5-F261-42EC-AAE8-E98899C548EA}"/>
    <cellStyle name="쉼표 [0] 2 2 4 6 4" xfId="22813" xr:uid="{26B13353-DECD-4BF9-A7CC-77A23F4F79A7}"/>
    <cellStyle name="쉼표 [0] 2 2 4 6 4 2" xfId="45080" xr:uid="{64EEC002-9A14-425D-8C66-0A7EDB277B71}"/>
    <cellStyle name="쉼표 [0] 2 2 4 6 5" xfId="52087" xr:uid="{2E0D1316-3972-4017-88E7-917DE0980808}"/>
    <cellStyle name="쉼표 [0] 2 2 4 6 6" xfId="45077" xr:uid="{CCE8D04B-2D5A-4E2E-ACB4-74B15671E073}"/>
    <cellStyle name="쉼표 [0] 2 2 4 6 7" xfId="22810" xr:uid="{16E11AC2-65AD-4CBE-8481-1718EB4082B7}"/>
    <cellStyle name="쉼표 [0] 2 2 4 7" xfId="22814" xr:uid="{A38A7A96-0998-4E91-B7D6-A2C39A5F1CF7}"/>
    <cellStyle name="쉼표 [0] 2 2 4 7 2" xfId="45081" xr:uid="{8976A462-C665-4B56-8E22-43B4CD7E161A}"/>
    <cellStyle name="쉼표 [0] 2 2 4 8" xfId="22815" xr:uid="{99DB1A66-8A49-42B8-AAFF-9A0FFAF6ED31}"/>
    <cellStyle name="쉼표 [0] 2 2 4 8 2" xfId="45082" xr:uid="{533A05EC-ECAD-49AB-B996-71E3260B91A0}"/>
    <cellStyle name="쉼표 [0] 2 2 4 9" xfId="50567" xr:uid="{10CD26A1-9B14-4DEA-A964-0C97883EEDC5}"/>
    <cellStyle name="쉼표 [0] 2 2 5" xfId="730" xr:uid="{412425B2-49B8-400B-A5F1-41D6AAFC62F7}"/>
    <cellStyle name="쉼표 [0] 2 2 5 2" xfId="4433" xr:uid="{989E1F8C-A0F4-4BD7-915D-94B3AA0B54A6}"/>
    <cellStyle name="쉼표 [0] 2 2 5 2 2" xfId="22818" xr:uid="{62F7FA85-B5FE-41A3-8704-47B8DA0325EA}"/>
    <cellStyle name="쉼표 [0] 2 2 5 2 2 2" xfId="45085" xr:uid="{1F453B34-E023-4684-A6EC-C30DAD31C7CE}"/>
    <cellStyle name="쉼표 [0] 2 2 5 2 3" xfId="22819" xr:uid="{EDC3E6FC-2719-44DE-87B5-217BDA60FB93}"/>
    <cellStyle name="쉼표 [0] 2 2 5 2 3 2" xfId="45086" xr:uid="{8452065B-C31F-472B-AA63-700B8029FFCE}"/>
    <cellStyle name="쉼표 [0] 2 2 5 2 4" xfId="22820" xr:uid="{AC9C5632-420F-4D01-A17B-8703F976D0A8}"/>
    <cellStyle name="쉼표 [0] 2 2 5 2 4 2" xfId="45087" xr:uid="{4DDBC2ED-AAA1-4C8D-BDEE-1E7D6810BE70}"/>
    <cellStyle name="쉼표 [0] 2 2 5 2 5" xfId="22821" xr:uid="{E763BA38-13EC-4D49-ACE7-D283781B0CAA}"/>
    <cellStyle name="쉼표 [0] 2 2 5 2 5 2" xfId="45088" xr:uid="{240F0F21-DC8E-40CF-85D3-6F0A1DE753E7}"/>
    <cellStyle name="쉼표 [0] 2 2 5 2 6" xfId="54520" xr:uid="{5D88CC6C-32D9-4840-9B10-88F546F27F38}"/>
    <cellStyle name="쉼표 [0] 2 2 5 2 7" xfId="45084" xr:uid="{55039504-FF76-403A-9949-2F34BFFC1117}"/>
    <cellStyle name="쉼표 [0] 2 2 5 2 8" xfId="22817" xr:uid="{C39B7E97-9B75-45F3-A7F7-03CE173CCEE4}"/>
    <cellStyle name="쉼표 [0] 2 2 5 3" xfId="2768" xr:uid="{AD83FC04-B73B-47D3-9703-86700AFE3807}"/>
    <cellStyle name="쉼표 [0] 2 2 5 3 2" xfId="22823" xr:uid="{D1EDC66B-55CC-42EA-985F-240A46081473}"/>
    <cellStyle name="쉼표 [0] 2 2 5 3 2 2" xfId="45090" xr:uid="{F7F2655C-9669-467F-A62A-5091D54C044F}"/>
    <cellStyle name="쉼표 [0] 2 2 5 3 3" xfId="22824" xr:uid="{87C433CB-918B-4CCC-8857-CFE1E6703CC4}"/>
    <cellStyle name="쉼표 [0] 2 2 5 3 3 2" xfId="45091" xr:uid="{05017770-E6B7-4C83-8B64-89B8DFB80EDC}"/>
    <cellStyle name="쉼표 [0] 2 2 5 3 4" xfId="22825" xr:uid="{97898605-6BAD-4FE7-9099-4FF666ED714C}"/>
    <cellStyle name="쉼표 [0] 2 2 5 3 4 2" xfId="45092" xr:uid="{95D03335-2AC7-41ED-BE15-37EC3057C3A7}"/>
    <cellStyle name="쉼표 [0] 2 2 5 3 5" xfId="52855" xr:uid="{0673B1DE-2C95-445F-B82F-541979511B1F}"/>
    <cellStyle name="쉼표 [0] 2 2 5 3 6" xfId="45089" xr:uid="{B96938B9-354C-4FE3-B73D-85C997914FCE}"/>
    <cellStyle name="쉼표 [0] 2 2 5 3 7" xfId="22822" xr:uid="{663DCDB0-A663-4865-84B1-37C3F32063B3}"/>
    <cellStyle name="쉼표 [0] 2 2 5 4" xfId="22826" xr:uid="{0AC819C2-5038-4496-8B35-760B2D224025}"/>
    <cellStyle name="쉼표 [0] 2 2 5 4 2" xfId="45093" xr:uid="{15B10E32-9735-4F47-8010-555897C3C1EA}"/>
    <cellStyle name="쉼표 [0] 2 2 5 5" xfId="22827" xr:uid="{5855B82E-E0DB-4A58-9D87-D07ABBD6C91E}"/>
    <cellStyle name="쉼표 [0] 2 2 5 5 2" xfId="45094" xr:uid="{B75D961F-2161-45F4-ACF9-CF75F0D20D7C}"/>
    <cellStyle name="쉼표 [0] 2 2 5 6" xfId="50822" xr:uid="{F97D16C1-9FA9-4DA8-8971-5871E40A1391}"/>
    <cellStyle name="쉼표 [0] 2 2 5 7" xfId="45083" xr:uid="{69EF1FB0-9CE3-4CCC-AD18-E33DC13D4323}"/>
    <cellStyle name="쉼표 [0] 2 2 5 8" xfId="22816" xr:uid="{FEC9DD0A-7420-499A-96F2-E2B1D4F5CAFF}"/>
    <cellStyle name="쉼표 [0] 2 2 6" xfId="1225" xr:uid="{5BB26C10-8C1D-4978-B774-AE94BFA62213}"/>
    <cellStyle name="쉼표 [0] 2 2 6 2" xfId="4932" xr:uid="{9EE6F734-152C-47A3-A67A-EDB3E9F03D54}"/>
    <cellStyle name="쉼표 [0] 2 2 6 2 2" xfId="22830" xr:uid="{57F2159D-A664-4001-860F-D91339A75CE2}"/>
    <cellStyle name="쉼표 [0] 2 2 6 2 2 2" xfId="45097" xr:uid="{C4F8568F-BFA4-4E60-8BA1-EFD4A0437D34}"/>
    <cellStyle name="쉼표 [0] 2 2 6 2 3" xfId="22831" xr:uid="{33EBA94C-7071-4CFB-BDA6-ACCD5F62DAF4}"/>
    <cellStyle name="쉼표 [0] 2 2 6 2 3 2" xfId="45098" xr:uid="{247ED2DF-188C-461D-BCA3-3B3B7564A2AE}"/>
    <cellStyle name="쉼표 [0] 2 2 6 2 4" xfId="22832" xr:uid="{121997F4-EC63-4271-A204-FBB57758DEF4}"/>
    <cellStyle name="쉼표 [0] 2 2 6 2 4 2" xfId="45099" xr:uid="{9038A5DF-646F-45D1-B1CB-FCE2FBC5C5D8}"/>
    <cellStyle name="쉼표 [0] 2 2 6 2 5" xfId="22833" xr:uid="{4B865154-2489-46D8-AC0A-96CB0A158F5D}"/>
    <cellStyle name="쉼표 [0] 2 2 6 2 5 2" xfId="45100" xr:uid="{41E0A507-D227-40BD-A9F4-31C30DF70802}"/>
    <cellStyle name="쉼표 [0] 2 2 6 2 6" xfId="55019" xr:uid="{CA38B111-A208-4C8D-9087-95D71B57E6F5}"/>
    <cellStyle name="쉼표 [0] 2 2 6 2 7" xfId="45096" xr:uid="{B95B4CA8-5B24-46A6-B03B-DC52FBE777B0}"/>
    <cellStyle name="쉼표 [0] 2 2 6 2 8" xfId="22829" xr:uid="{3D4D590B-9013-4F56-A77E-15ABBA43CE4E}"/>
    <cellStyle name="쉼표 [0] 2 2 6 3" xfId="2264" xr:uid="{78B184E8-08BE-4004-B476-AB9F19E9398E}"/>
    <cellStyle name="쉼표 [0] 2 2 6 3 2" xfId="22835" xr:uid="{8ECA3865-0340-4BB8-B6EC-8FD6EC3FABC8}"/>
    <cellStyle name="쉼표 [0] 2 2 6 3 2 2" xfId="45102" xr:uid="{C20C0566-AA2B-4108-B1C8-0CFCBA4D05FD}"/>
    <cellStyle name="쉼표 [0] 2 2 6 3 3" xfId="22836" xr:uid="{8FC781E8-06ED-402A-BD44-B00A2AC3B4A5}"/>
    <cellStyle name="쉼표 [0] 2 2 6 3 3 2" xfId="45103" xr:uid="{C10F252E-24E5-46BF-8494-41CCEB2C5591}"/>
    <cellStyle name="쉼표 [0] 2 2 6 3 4" xfId="22837" xr:uid="{CA2BEF0B-119D-40A4-92A8-75134BBD19FA}"/>
    <cellStyle name="쉼표 [0] 2 2 6 3 4 2" xfId="45104" xr:uid="{650EF520-A5AF-4993-8EC9-75F087D97E0D}"/>
    <cellStyle name="쉼표 [0] 2 2 6 3 5" xfId="52352" xr:uid="{C18E3927-7E38-4993-A587-F14F5AA622FC}"/>
    <cellStyle name="쉼표 [0] 2 2 6 3 6" xfId="45101" xr:uid="{74D9C366-1147-4022-A207-5070CFF6332A}"/>
    <cellStyle name="쉼표 [0] 2 2 6 3 7" xfId="22834" xr:uid="{81BDE96B-3AF3-4CBC-877C-EA1EA695833C}"/>
    <cellStyle name="쉼표 [0] 2 2 6 4" xfId="22838" xr:uid="{2716088E-F6EF-45B1-A569-CEA023F2F8A6}"/>
    <cellStyle name="쉼표 [0] 2 2 6 4 2" xfId="45105" xr:uid="{CA354EB2-A40E-4AE0-A001-CAC0703E9771}"/>
    <cellStyle name="쉼표 [0] 2 2 6 5" xfId="22839" xr:uid="{F7C993E5-AD39-4366-BB3F-2780BBD02C39}"/>
    <cellStyle name="쉼표 [0] 2 2 6 5 2" xfId="45106" xr:uid="{FBF5B3EC-76EB-436B-94D5-295F2E5864B8}"/>
    <cellStyle name="쉼표 [0] 2 2 6 6" xfId="51317" xr:uid="{159AB940-BFDD-4DD8-A5C5-EA5773804166}"/>
    <cellStyle name="쉼표 [0] 2 2 6 7" xfId="45095" xr:uid="{B816D4BA-27F2-4E0D-A3AE-58943378600E}"/>
    <cellStyle name="쉼표 [0] 2 2 6 8" xfId="22828" xr:uid="{C616A7B9-E204-48AC-94E0-4045247133EA}"/>
    <cellStyle name="쉼표 [0] 2 2 7" xfId="3262" xr:uid="{D129701F-AABC-4D79-814D-FF92DD9A53E2}"/>
    <cellStyle name="쉼표 [0] 2 2 7 2" xfId="5299" xr:uid="{01E797E9-62B3-4038-B9AB-0A9877043FB8}"/>
    <cellStyle name="쉼표 [0] 2 2 7 2 2" xfId="22842" xr:uid="{3CDB41E9-446F-4E40-B189-121803F5E2D4}"/>
    <cellStyle name="쉼표 [0] 2 2 7 2 2 2" xfId="45109" xr:uid="{1813057B-F0F0-4AEE-8E20-923A8241AEB3}"/>
    <cellStyle name="쉼표 [0] 2 2 7 2 3" xfId="22843" xr:uid="{432BE088-B412-4D09-95E6-B4F57360612C}"/>
    <cellStyle name="쉼표 [0] 2 2 7 2 3 2" xfId="45110" xr:uid="{36CE4D08-557D-4A09-A45D-465CD1509103}"/>
    <cellStyle name="쉼표 [0] 2 2 7 2 4" xfId="22844" xr:uid="{CC8103D9-4FCD-423A-8E99-3D51F913CFBF}"/>
    <cellStyle name="쉼표 [0] 2 2 7 2 4 2" xfId="45111" xr:uid="{90897A17-7DC1-4AA4-9686-4D2056B1D185}"/>
    <cellStyle name="쉼표 [0] 2 2 7 2 5" xfId="22845" xr:uid="{E95B34FE-8E07-424D-A198-A362CD089520}"/>
    <cellStyle name="쉼표 [0] 2 2 7 2 5 2" xfId="45112" xr:uid="{F62B7786-49E9-4E13-90CD-7E1118E90182}"/>
    <cellStyle name="쉼표 [0] 2 2 7 2 6" xfId="55386" xr:uid="{0C0E44AF-EEDE-429A-9E72-3BF9E7AAFFBE}"/>
    <cellStyle name="쉼표 [0] 2 2 7 2 7" xfId="45108" xr:uid="{4053304B-B44A-4F01-9ADF-35C78D419909}"/>
    <cellStyle name="쉼표 [0] 2 2 7 2 8" xfId="22841" xr:uid="{E28150CE-1D1C-4356-8A24-C888FB5194F9}"/>
    <cellStyle name="쉼표 [0] 2 2 7 3" xfId="22846" xr:uid="{70DD7760-B3BF-41FD-A378-E41D98016A69}"/>
    <cellStyle name="쉼표 [0] 2 2 7 3 2" xfId="45113" xr:uid="{CFEA0869-8B5A-4E26-88E3-1316B5709A61}"/>
    <cellStyle name="쉼표 [0] 2 2 7 4" xfId="22847" xr:uid="{D89DC8C2-377F-4C6E-AC25-79D436D4B4A4}"/>
    <cellStyle name="쉼표 [0] 2 2 7 4 2" xfId="45114" xr:uid="{4B717B07-8E6B-4F1C-82FE-5A5439064255}"/>
    <cellStyle name="쉼표 [0] 2 2 7 5" xfId="22848" xr:uid="{BC2975DF-DA70-473D-B1FD-36A3E26BDEAF}"/>
    <cellStyle name="쉼표 [0] 2 2 7 5 2" xfId="45115" xr:uid="{5FF091C3-BF2F-431B-BF0C-BE775898DD11}"/>
    <cellStyle name="쉼표 [0] 2 2 7 6" xfId="22849" xr:uid="{E253A8F7-997E-4628-B7AB-691E1A140DB3}"/>
    <cellStyle name="쉼표 [0] 2 2 7 6 2" xfId="45116" xr:uid="{53B96791-91A5-4C7B-BD5B-1A1E51E418EA}"/>
    <cellStyle name="쉼표 [0] 2 2 7 7" xfId="53349" xr:uid="{A074761B-E440-47DD-96E5-FF82CA38E7CD}"/>
    <cellStyle name="쉼표 [0] 2 2 7 8" xfId="45107" xr:uid="{C7B935EC-D8A5-420C-9FC1-12A2BA3B6C2B}"/>
    <cellStyle name="쉼표 [0] 2 2 7 9" xfId="22840" xr:uid="{6AF8DFD9-5253-4AFC-AA5B-7DF32398A1F7}"/>
    <cellStyle name="쉼표 [0] 2 2 8" xfId="3817" xr:uid="{465FF0B0-DE7E-4F58-A959-27428C28E6F4}"/>
    <cellStyle name="쉼표 [0] 2 2 8 2" xfId="22851" xr:uid="{FA502DE3-357F-4654-AF53-A227EC1A8E82}"/>
    <cellStyle name="쉼표 [0] 2 2 8 2 2" xfId="45118" xr:uid="{D7D407F6-507F-4305-AAD6-253AA0F15519}"/>
    <cellStyle name="쉼표 [0] 2 2 8 3" xfId="22852" xr:uid="{4793EF47-3105-424A-BB70-E4189A7D2B77}"/>
    <cellStyle name="쉼표 [0] 2 2 8 3 2" xfId="45119" xr:uid="{CB0889BC-1D6D-4DD4-874F-38A4386F7B55}"/>
    <cellStyle name="쉼표 [0] 2 2 8 4" xfId="22853" xr:uid="{3431894A-DE60-42A1-A1B8-90B3F43FB63E}"/>
    <cellStyle name="쉼표 [0] 2 2 8 4 2" xfId="45120" xr:uid="{0901276B-D055-49AD-BCD1-56D1D039A575}"/>
    <cellStyle name="쉼표 [0] 2 2 8 5" xfId="22854" xr:uid="{58399B84-33CC-4B06-8D76-C89313D21CD6}"/>
    <cellStyle name="쉼표 [0] 2 2 8 5 2" xfId="45121" xr:uid="{F6EC6D0B-30E5-4889-A959-F0107DB8BD05}"/>
    <cellStyle name="쉼표 [0] 2 2 8 6" xfId="53904" xr:uid="{47919854-3797-4C6A-93B2-4156DE0AEE5F}"/>
    <cellStyle name="쉼표 [0] 2 2 8 7" xfId="45117" xr:uid="{0EDF69AB-B1D5-49A1-B1CC-0F6CB98B5801}"/>
    <cellStyle name="쉼표 [0] 2 2 8 8" xfId="22850" xr:uid="{470B4A66-8B02-4F1E-B6FF-DD51AA9CB077}"/>
    <cellStyle name="쉼표 [0] 2 2 9" xfId="1744" xr:uid="{F0EC63A5-8213-4274-B9D5-4A5FDCC46F15}"/>
    <cellStyle name="쉼표 [0] 2 2 9 2" xfId="22856" xr:uid="{62967C72-E563-4DC6-A4F4-80FB295F8074}"/>
    <cellStyle name="쉼표 [0] 2 2 9 2 2" xfId="45123" xr:uid="{F7367BCA-45C6-4271-BF28-89EA2EB5A8A7}"/>
    <cellStyle name="쉼표 [0] 2 2 9 3" xfId="22857" xr:uid="{A079F79B-D7BC-44C6-B70A-4236211FCEF5}"/>
    <cellStyle name="쉼표 [0] 2 2 9 3 2" xfId="45124" xr:uid="{1FC2B330-CAF5-42EB-B580-D830BA976EF3}"/>
    <cellStyle name="쉼표 [0] 2 2 9 4" xfId="22858" xr:uid="{0D32FBEF-4EE9-4915-A6EE-0207960A398C}"/>
    <cellStyle name="쉼표 [0] 2 2 9 4 2" xfId="45125" xr:uid="{838DA270-3184-41E1-832F-4FEAD4B777C5}"/>
    <cellStyle name="쉼표 [0] 2 2 9 5" xfId="51833" xr:uid="{D6685B96-82C5-4FBC-9847-710D9A723EC4}"/>
    <cellStyle name="쉼표 [0] 2 2 9 6" xfId="45122" xr:uid="{6BBDED06-BA83-4ADC-BA51-48CA34624EFF}"/>
    <cellStyle name="쉼표 [0] 2 2 9 7" xfId="22855" xr:uid="{F486EEDF-ABE9-4EBC-9646-7B97B95BDC9A}"/>
    <cellStyle name="쉼표 [0] 2 3" xfId="111" xr:uid="{760D84FD-EB24-4C3D-A5AF-70F7EAFC2CDE}"/>
    <cellStyle name="쉼표 [0] 2 3 10" xfId="22860" xr:uid="{5FB02F53-304A-45D5-9EBD-ED7D84C53BC7}"/>
    <cellStyle name="쉼표 [0] 2 3 10 2" xfId="45127" xr:uid="{C7EEB52D-7EEA-4B2D-9156-3BE58BAF1A5F}"/>
    <cellStyle name="쉼표 [0] 2 3 11" xfId="22861" xr:uid="{CB96CC9D-2B68-43F2-BC91-64AFF3AF4A76}"/>
    <cellStyle name="쉼표 [0] 2 3 11 2" xfId="45128" xr:uid="{240616B1-1762-44B2-BCBA-288E11616CCA}"/>
    <cellStyle name="쉼표 [0] 2 3 12" xfId="50211" xr:uid="{CB697DEE-CF76-4DDD-8AF9-029FAED644F4}"/>
    <cellStyle name="쉼표 [0] 2 3 13" xfId="45126" xr:uid="{664B3931-B3DB-4D1D-A1FA-C59890406755}"/>
    <cellStyle name="쉼표 [0] 2 3 14" xfId="22859" xr:uid="{A35E27C2-5533-4DD6-AE96-C951F3D3F80D}"/>
    <cellStyle name="쉼표 [0] 2 3 2" xfId="217" xr:uid="{9E627732-45D0-46B4-BF5A-0428CD0E3F0D}"/>
    <cellStyle name="쉼표 [0] 2 3 2 10" xfId="22863" xr:uid="{CF4629D0-D591-4D68-A623-0B930CA0679D}"/>
    <cellStyle name="쉼표 [0] 2 3 2 10 2" xfId="45130" xr:uid="{63A43B0C-04F4-4182-A56F-B643F50629D7}"/>
    <cellStyle name="쉼표 [0] 2 3 2 11" xfId="50314" xr:uid="{D65BA8EB-9017-4268-A19C-92E28C8A9A66}"/>
    <cellStyle name="쉼표 [0] 2 3 2 12" xfId="45129" xr:uid="{215E17B0-83BC-46B0-A988-7FD25AEF2FF2}"/>
    <cellStyle name="쉼표 [0] 2 3 2 13" xfId="22862" xr:uid="{BCBE4D44-31F1-4A4C-BB40-0241950BAB92}"/>
    <cellStyle name="쉼표 [0] 2 3 2 2" xfId="403" xr:uid="{661AAECF-C10A-4898-BBEB-C727B11553E7}"/>
    <cellStyle name="쉼표 [0] 2 3 2 2 10" xfId="50499" xr:uid="{7BDB38FB-C4E7-413A-AB2C-9C5FE1626BDA}"/>
    <cellStyle name="쉼표 [0] 2 3 2 2 11" xfId="45131" xr:uid="{1A89DB7A-2A23-472F-8FFC-78E947192A2B}"/>
    <cellStyle name="쉼표 [0] 2 3 2 2 12" xfId="22864" xr:uid="{B364D29A-C278-476B-9E7B-67566C27AE63}"/>
    <cellStyle name="쉼표 [0] 2 3 2 2 2" xfId="668" xr:uid="{1987373E-2A4E-4962-BA2E-2F618A14080D}"/>
    <cellStyle name="쉼표 [0] 2 3 2 2 2 10" xfId="45132" xr:uid="{C660BBB8-D4CB-4569-82C4-FCFDEA3584E7}"/>
    <cellStyle name="쉼표 [0] 2 3 2 2 2 11" xfId="22865" xr:uid="{2B30BDD3-1205-4D52-A0C4-C331F37E9055}"/>
    <cellStyle name="쉼표 [0] 2 3 2 2 2 2" xfId="1173" xr:uid="{875FF087-7393-4D99-A6E3-8F57BECEFC96}"/>
    <cellStyle name="쉼표 [0] 2 3 2 2 2 2 2" xfId="4876" xr:uid="{3D08A431-B28C-4FA3-BBBA-2F9791E725C1}"/>
    <cellStyle name="쉼표 [0] 2 3 2 2 2 2 2 2" xfId="22868" xr:uid="{31B39948-30E1-4D9B-98AF-DF92905CE816}"/>
    <cellStyle name="쉼표 [0] 2 3 2 2 2 2 2 2 2" xfId="45135" xr:uid="{F9D93664-FD50-44EC-9FE2-B16A7DF81FF6}"/>
    <cellStyle name="쉼표 [0] 2 3 2 2 2 2 2 3" xfId="22869" xr:uid="{9FCE894A-82E6-4E10-AEA1-C8470D2EF2FF}"/>
    <cellStyle name="쉼표 [0] 2 3 2 2 2 2 2 3 2" xfId="45136" xr:uid="{FB3B3B3C-3AA7-441E-A88A-57EA1671ABE6}"/>
    <cellStyle name="쉼표 [0] 2 3 2 2 2 2 2 4" xfId="22870" xr:uid="{3C7D7CFD-E530-4E83-9988-D203C379EF0A}"/>
    <cellStyle name="쉼표 [0] 2 3 2 2 2 2 2 4 2" xfId="45137" xr:uid="{32FC3F9D-FEC8-4FAB-8953-1112E012C9CF}"/>
    <cellStyle name="쉼표 [0] 2 3 2 2 2 2 2 5" xfId="22871" xr:uid="{499C9219-27ED-411F-8D58-2106E1106509}"/>
    <cellStyle name="쉼표 [0] 2 3 2 2 2 2 2 5 2" xfId="45138" xr:uid="{1321167A-1081-45CF-A2AB-A63216609FC1}"/>
    <cellStyle name="쉼표 [0] 2 3 2 2 2 2 2 6" xfId="54963" xr:uid="{4D9B9C7E-1592-46B4-A748-0B1DC9B0C9C7}"/>
    <cellStyle name="쉼표 [0] 2 3 2 2 2 2 2 7" xfId="45134" xr:uid="{E215174B-4647-4713-8770-94E20B2A13E0}"/>
    <cellStyle name="쉼표 [0] 2 3 2 2 2 2 2 8" xfId="22867" xr:uid="{CEAF8D66-03CB-4936-A947-5BB768C2889E}"/>
    <cellStyle name="쉼표 [0] 2 3 2 2 2 2 3" xfId="3211" xr:uid="{D1BDFD37-EC45-4673-A7D1-2775AFB28496}"/>
    <cellStyle name="쉼표 [0] 2 3 2 2 2 2 3 2" xfId="22873" xr:uid="{A1EAAB78-80EB-4011-B458-BC7253E9DE4A}"/>
    <cellStyle name="쉼표 [0] 2 3 2 2 2 2 3 2 2" xfId="45140" xr:uid="{DDDE11C2-6B3B-4038-B87A-ADD16501DF94}"/>
    <cellStyle name="쉼표 [0] 2 3 2 2 2 2 3 3" xfId="22874" xr:uid="{40DE1B1E-B04C-4B80-B46C-DE9B958941C0}"/>
    <cellStyle name="쉼표 [0] 2 3 2 2 2 2 3 3 2" xfId="45141" xr:uid="{3C33726C-6FF8-42F1-B18B-9A58AF5E0869}"/>
    <cellStyle name="쉼표 [0] 2 3 2 2 2 2 3 4" xfId="22875" xr:uid="{0DF861D5-81BF-4329-B404-2DD37AB4713F}"/>
    <cellStyle name="쉼표 [0] 2 3 2 2 2 2 3 4 2" xfId="45142" xr:uid="{976A2420-F867-43C9-992F-B62EC1F24BDC}"/>
    <cellStyle name="쉼표 [0] 2 3 2 2 2 2 3 5" xfId="53298" xr:uid="{AC18A7F1-5137-4DE7-9A18-B2BB778004BE}"/>
    <cellStyle name="쉼표 [0] 2 3 2 2 2 2 3 6" xfId="45139" xr:uid="{5742B92B-AFAF-49B9-B5BC-81BFB8CA0322}"/>
    <cellStyle name="쉼표 [0] 2 3 2 2 2 2 3 7" xfId="22872" xr:uid="{EC292521-4100-4694-B450-7882B7FCBB3A}"/>
    <cellStyle name="쉼표 [0] 2 3 2 2 2 2 4" xfId="22876" xr:uid="{0127EF2F-D733-44C1-9829-652632234F73}"/>
    <cellStyle name="쉼표 [0] 2 3 2 2 2 2 4 2" xfId="45143" xr:uid="{D66AF08A-55F9-495B-8CAB-9916EA98AD44}"/>
    <cellStyle name="쉼표 [0] 2 3 2 2 2 2 5" xfId="22877" xr:uid="{96EC93A1-CB17-4A68-899B-5813CD9FACB1}"/>
    <cellStyle name="쉼표 [0] 2 3 2 2 2 2 5 2" xfId="45144" xr:uid="{D7DF70E5-F57A-4C2D-A998-CF32FF375F6C}"/>
    <cellStyle name="쉼표 [0] 2 3 2 2 2 2 6" xfId="51265" xr:uid="{17ED86BB-768D-4EAA-BF18-23A323048029}"/>
    <cellStyle name="쉼표 [0] 2 3 2 2 2 2 7" xfId="45133" xr:uid="{08230295-9900-49DC-B1A5-98202C95F71C}"/>
    <cellStyle name="쉼표 [0] 2 3 2 2 2 2 8" xfId="22866" xr:uid="{BD832F03-239B-407C-A444-488AAE2E1B76}"/>
    <cellStyle name="쉼표 [0] 2 3 2 2 2 3" xfId="1667" xr:uid="{E1ABD0C5-C166-4CF1-9A84-1774CEE202E0}"/>
    <cellStyle name="쉼표 [0] 2 3 2 2 2 3 2" xfId="5261" xr:uid="{42DA0E47-2FA2-486B-ABBE-894A4B7643E6}"/>
    <cellStyle name="쉼표 [0] 2 3 2 2 2 3 2 2" xfId="22880" xr:uid="{EB17DEC8-CB1D-4F33-84B2-6CEF1DC3BA3B}"/>
    <cellStyle name="쉼표 [0] 2 3 2 2 2 3 2 2 2" xfId="45147" xr:uid="{9C48B8D7-BC74-4B70-B861-7355CB9318C4}"/>
    <cellStyle name="쉼표 [0] 2 3 2 2 2 3 2 3" xfId="22881" xr:uid="{753E9C3C-7B8A-4D5F-B8E2-0D1C62A5A4D9}"/>
    <cellStyle name="쉼표 [0] 2 3 2 2 2 3 2 3 2" xfId="45148" xr:uid="{B65F58AE-0892-4DF9-9E1A-7EA8723CF929}"/>
    <cellStyle name="쉼표 [0] 2 3 2 2 2 3 2 4" xfId="22882" xr:uid="{D1435A01-27C9-4FA5-9426-922062C866C1}"/>
    <cellStyle name="쉼표 [0] 2 3 2 2 2 3 2 4 2" xfId="45149" xr:uid="{812A5893-6633-4196-BE4F-F5E4B3439BAF}"/>
    <cellStyle name="쉼표 [0] 2 3 2 2 2 3 2 5" xfId="22883" xr:uid="{2FAB76CA-9DF5-4E6A-8247-37E2D2ABF95F}"/>
    <cellStyle name="쉼표 [0] 2 3 2 2 2 3 2 5 2" xfId="45150" xr:uid="{5A18D6A7-D526-4765-8851-FA8128F10A3C}"/>
    <cellStyle name="쉼표 [0] 2 3 2 2 2 3 2 6" xfId="55348" xr:uid="{92928F21-21B9-4940-B4DB-76464D518C5B}"/>
    <cellStyle name="쉼표 [0] 2 3 2 2 2 3 2 7" xfId="45146" xr:uid="{A0EEFE98-498F-4492-A5EB-757E2257A444}"/>
    <cellStyle name="쉼표 [0] 2 3 2 2 2 3 2 8" xfId="22879" xr:uid="{E4418F12-FFB9-4D2E-903D-F9F4CF956E37}"/>
    <cellStyle name="쉼표 [0] 2 3 2 2 2 3 3" xfId="2714" xr:uid="{1EEFB2B4-A5F0-4ADD-932D-82CFDA0EE2A8}"/>
    <cellStyle name="쉼표 [0] 2 3 2 2 2 3 3 2" xfId="22885" xr:uid="{61DA5955-2228-4B1B-AC86-827F9097FCAB}"/>
    <cellStyle name="쉼표 [0] 2 3 2 2 2 3 3 2 2" xfId="45152" xr:uid="{C8BB237B-D9EC-47A9-ABF3-CF91E19286F3}"/>
    <cellStyle name="쉼표 [0] 2 3 2 2 2 3 3 3" xfId="22886" xr:uid="{3F1047B7-65C9-4C59-943F-9F98A8386BBE}"/>
    <cellStyle name="쉼표 [0] 2 3 2 2 2 3 3 3 2" xfId="45153" xr:uid="{26228621-1EA3-4E87-BB43-F792EDBF920B}"/>
    <cellStyle name="쉼표 [0] 2 3 2 2 2 3 3 4" xfId="22887" xr:uid="{2F6BBD26-2CEC-479C-A924-FBD117D127DB}"/>
    <cellStyle name="쉼표 [0] 2 3 2 2 2 3 3 4 2" xfId="45154" xr:uid="{62022538-F133-4710-9AE4-F77A1430C9D3}"/>
    <cellStyle name="쉼표 [0] 2 3 2 2 2 3 3 5" xfId="52802" xr:uid="{2253A406-C7D2-438C-823B-C3468DC1368E}"/>
    <cellStyle name="쉼표 [0] 2 3 2 2 2 3 3 6" xfId="45151" xr:uid="{27CA5085-CA84-4699-AAB6-BEB3759B4D68}"/>
    <cellStyle name="쉼표 [0] 2 3 2 2 2 3 3 7" xfId="22884" xr:uid="{64B3DFFA-EDBD-41DE-8DB4-A0FA7A8057B7}"/>
    <cellStyle name="쉼표 [0] 2 3 2 2 2 3 4" xfId="22888" xr:uid="{0F0D1C38-1208-4ABD-8455-82B06286E3BB}"/>
    <cellStyle name="쉼표 [0] 2 3 2 2 2 3 4 2" xfId="45155" xr:uid="{A5617BD5-7768-448B-80CB-2AB7DF62C12B}"/>
    <cellStyle name="쉼표 [0] 2 3 2 2 2 3 5" xfId="22889" xr:uid="{02E6BCD9-DED9-4429-BE09-40507E44DDB6}"/>
    <cellStyle name="쉼표 [0] 2 3 2 2 2 3 5 2" xfId="45156" xr:uid="{53AF868B-1106-4E5F-BB34-E11CA667DF0F}"/>
    <cellStyle name="쉼표 [0] 2 3 2 2 2 3 6" xfId="51759" xr:uid="{30E413EB-142A-4EEB-A133-02BA9DAB3E9E}"/>
    <cellStyle name="쉼표 [0] 2 3 2 2 2 3 7" xfId="45145" xr:uid="{76B60871-0207-4886-B96A-350594508B7B}"/>
    <cellStyle name="쉼표 [0] 2 3 2 2 2 3 8" xfId="22878" xr:uid="{1A4F6FEF-A125-4860-B030-0DAFEA121CA7}"/>
    <cellStyle name="쉼표 [0] 2 3 2 2 2 4" xfId="3706" xr:uid="{3955975C-F875-497E-B0C7-0A4447F779FF}"/>
    <cellStyle name="쉼표 [0] 2 3 2 2 2 4 2" xfId="5629" xr:uid="{EF829DDE-5D28-4EF4-8328-12C32BEC246A}"/>
    <cellStyle name="쉼표 [0] 2 3 2 2 2 4 2 2" xfId="22892" xr:uid="{4F860250-6908-42EA-871F-632CC2FE7F52}"/>
    <cellStyle name="쉼표 [0] 2 3 2 2 2 4 2 2 2" xfId="45159" xr:uid="{C994EB85-08CB-47BB-9EEC-22155EB109BB}"/>
    <cellStyle name="쉼표 [0] 2 3 2 2 2 4 2 3" xfId="22893" xr:uid="{F0D2B5A6-C380-4E5E-A4A3-9C5E286B6521}"/>
    <cellStyle name="쉼표 [0] 2 3 2 2 2 4 2 3 2" xfId="45160" xr:uid="{595AF7C7-4691-4524-B6A3-0EA3673E1137}"/>
    <cellStyle name="쉼표 [0] 2 3 2 2 2 4 2 4" xfId="22894" xr:uid="{39787DA6-D46B-4F85-A33E-C53CF2871C01}"/>
    <cellStyle name="쉼표 [0] 2 3 2 2 2 4 2 4 2" xfId="45161" xr:uid="{B7A29F2F-A1BD-4F10-8880-C89E27452132}"/>
    <cellStyle name="쉼표 [0] 2 3 2 2 2 4 2 5" xfId="22895" xr:uid="{1ED461BF-17CB-4506-A36D-FD648E7A8FDF}"/>
    <cellStyle name="쉼표 [0] 2 3 2 2 2 4 2 5 2" xfId="45162" xr:uid="{0177A560-2F3F-4812-B6B2-11549E557187}"/>
    <cellStyle name="쉼표 [0] 2 3 2 2 2 4 2 6" xfId="55716" xr:uid="{ECBEAB30-83E6-47F7-B4FD-EF6E436018E2}"/>
    <cellStyle name="쉼표 [0] 2 3 2 2 2 4 2 7" xfId="45158" xr:uid="{77024684-DD19-4412-BB58-D42D4FE64EA7}"/>
    <cellStyle name="쉼표 [0] 2 3 2 2 2 4 2 8" xfId="22891" xr:uid="{26D1D2B6-9B98-4A12-87D0-485B20B97129}"/>
    <cellStyle name="쉼표 [0] 2 3 2 2 2 4 3" xfId="22896" xr:uid="{5799B865-4341-4E41-A3EE-10AB6442F783}"/>
    <cellStyle name="쉼표 [0] 2 3 2 2 2 4 3 2" xfId="45163" xr:uid="{55861557-FFB7-432B-B78B-D602F2A979A2}"/>
    <cellStyle name="쉼표 [0] 2 3 2 2 2 4 4" xfId="22897" xr:uid="{17F5B6C4-5333-41F2-9207-D2D39ADDF3AC}"/>
    <cellStyle name="쉼표 [0] 2 3 2 2 2 4 4 2" xfId="45164" xr:uid="{2E56789A-E097-472D-8A3F-692426C50CBD}"/>
    <cellStyle name="쉼표 [0] 2 3 2 2 2 4 5" xfId="22898" xr:uid="{C7F23C9A-09A8-4D7B-89FE-307FB99FC2A6}"/>
    <cellStyle name="쉼표 [0] 2 3 2 2 2 4 5 2" xfId="45165" xr:uid="{E6CE1A7D-5BA0-4350-B841-AA26120F04D2}"/>
    <cellStyle name="쉼표 [0] 2 3 2 2 2 4 6" xfId="22899" xr:uid="{2C9C4AE9-DE91-4316-B2C6-C01E7D2BFA28}"/>
    <cellStyle name="쉼표 [0] 2 3 2 2 2 4 6 2" xfId="45166" xr:uid="{BED23600-75C1-4FD9-B3CF-3B8BDBF894D5}"/>
    <cellStyle name="쉼표 [0] 2 3 2 2 2 4 7" xfId="53793" xr:uid="{84203A82-900E-4209-A688-B66453728153}"/>
    <cellStyle name="쉼표 [0] 2 3 2 2 2 4 8" xfId="45157" xr:uid="{F1ADEEB3-93D7-4AC0-B4B7-BE4103E4EDC5}"/>
    <cellStyle name="쉼표 [0] 2 3 2 2 2 4 9" xfId="22890" xr:uid="{740A12AD-4567-4EB0-9FAD-FD875004EF2F}"/>
    <cellStyle name="쉼표 [0] 2 3 2 2 2 5" xfId="4379" xr:uid="{C54D3E79-1EAD-4969-874C-757E083E77E3}"/>
    <cellStyle name="쉼표 [0] 2 3 2 2 2 5 2" xfId="22901" xr:uid="{56D9CC8A-9407-4061-BDAF-17FEF37DE80A}"/>
    <cellStyle name="쉼표 [0] 2 3 2 2 2 5 2 2" xfId="45168" xr:uid="{D9F842A7-E68E-4AB3-888A-F9DAF0B719F3}"/>
    <cellStyle name="쉼표 [0] 2 3 2 2 2 5 3" xfId="22902" xr:uid="{531D0E8C-BE88-4C09-871B-2F5EC10E43A5}"/>
    <cellStyle name="쉼표 [0] 2 3 2 2 2 5 3 2" xfId="45169" xr:uid="{156ACFDD-6CE0-497B-9539-1D1C5BEE30E4}"/>
    <cellStyle name="쉼표 [0] 2 3 2 2 2 5 4" xfId="22903" xr:uid="{6FCC8C46-4278-4386-9EF7-E3B8590DE305}"/>
    <cellStyle name="쉼표 [0] 2 3 2 2 2 5 4 2" xfId="45170" xr:uid="{B4415216-66EB-4DA9-A0DD-BD9E263B1B70}"/>
    <cellStyle name="쉼표 [0] 2 3 2 2 2 5 5" xfId="22904" xr:uid="{1B6690BA-1AA8-4C4B-9642-63200A465BD3}"/>
    <cellStyle name="쉼표 [0] 2 3 2 2 2 5 5 2" xfId="45171" xr:uid="{5ED0542D-76E5-42A7-A9CD-4B43440BC960}"/>
    <cellStyle name="쉼표 [0] 2 3 2 2 2 5 6" xfId="54466" xr:uid="{727CDA6D-E280-436E-A947-586B64CC719A}"/>
    <cellStyle name="쉼표 [0] 2 3 2 2 2 5 7" xfId="45167" xr:uid="{FEEC7FDF-BBEC-46F6-9D9A-1491A35123AA}"/>
    <cellStyle name="쉼표 [0] 2 3 2 2 2 5 8" xfId="22900" xr:uid="{98B16F8C-E016-4CFA-9213-14CF7D82C578}"/>
    <cellStyle name="쉼표 [0] 2 3 2 2 2 6" xfId="2193" xr:uid="{B3F82710-6FE9-4D3D-A9D4-9C02693EE4D4}"/>
    <cellStyle name="쉼표 [0] 2 3 2 2 2 6 2" xfId="22906" xr:uid="{512B3468-0685-474C-9DDF-92E143ACEF21}"/>
    <cellStyle name="쉼표 [0] 2 3 2 2 2 6 2 2" xfId="45173" xr:uid="{177043B8-CEC2-44C6-B3B1-C291C1E6C076}"/>
    <cellStyle name="쉼표 [0] 2 3 2 2 2 6 3" xfId="22907" xr:uid="{C33DD256-F621-49D8-9B70-71AF7EA8EA5D}"/>
    <cellStyle name="쉼표 [0] 2 3 2 2 2 6 3 2" xfId="45174" xr:uid="{0ED0BF1F-6A50-4AA2-ACFB-9C37C926DF79}"/>
    <cellStyle name="쉼표 [0] 2 3 2 2 2 6 4" xfId="22908" xr:uid="{6C0CC20F-F6E9-409F-87EC-76811E916831}"/>
    <cellStyle name="쉼표 [0] 2 3 2 2 2 6 4 2" xfId="45175" xr:uid="{DEFB0816-5585-4EBF-83D2-A3B6EA5C4606}"/>
    <cellStyle name="쉼표 [0] 2 3 2 2 2 6 5" xfId="52282" xr:uid="{FB04BCDF-5AAB-45BF-B7E6-43CF6E4A203F}"/>
    <cellStyle name="쉼표 [0] 2 3 2 2 2 6 6" xfId="45172" xr:uid="{17AC3C7E-71FC-40C1-A212-EAC316565395}"/>
    <cellStyle name="쉼표 [0] 2 3 2 2 2 6 7" xfId="22905" xr:uid="{B7850000-AD56-4820-BE7B-8B763AA6E2FD}"/>
    <cellStyle name="쉼표 [0] 2 3 2 2 2 7" xfId="22909" xr:uid="{C64B805F-E2C1-4E87-A637-39568BBA8717}"/>
    <cellStyle name="쉼표 [0] 2 3 2 2 2 7 2" xfId="45176" xr:uid="{8B0540C2-6FF3-4FDD-B4EC-03ACC2661F41}"/>
    <cellStyle name="쉼표 [0] 2 3 2 2 2 8" xfId="22910" xr:uid="{0A4AD3EF-DB54-4664-AF04-5C8E1718D407}"/>
    <cellStyle name="쉼표 [0] 2 3 2 2 2 8 2" xfId="45177" xr:uid="{B4335592-009D-41D1-B677-2E9AC6D443C2}"/>
    <cellStyle name="쉼표 [0] 2 3 2 2 2 9" xfId="50762" xr:uid="{7826FF15-A7E4-4077-A40A-B7420F215DAC}"/>
    <cellStyle name="쉼표 [0] 2 3 2 2 3" xfId="925" xr:uid="{7B944274-CCA8-47C1-992D-417A1D4A05AD}"/>
    <cellStyle name="쉼표 [0] 2 3 2 2 3 2" xfId="4628" xr:uid="{D9F74C44-F62A-4BD3-B3E3-653F9A147FFD}"/>
    <cellStyle name="쉼표 [0] 2 3 2 2 3 2 2" xfId="22913" xr:uid="{43966CD9-4CEC-4497-A24D-D9B167E49CB7}"/>
    <cellStyle name="쉼표 [0] 2 3 2 2 3 2 2 2" xfId="45180" xr:uid="{8A398142-BE39-49FF-B8C0-47D87811F264}"/>
    <cellStyle name="쉼표 [0] 2 3 2 2 3 2 3" xfId="22914" xr:uid="{F263E488-E2D4-4BF7-A79F-BC41AEB85FDF}"/>
    <cellStyle name="쉼표 [0] 2 3 2 2 3 2 3 2" xfId="45181" xr:uid="{69D07AD6-7C41-41C7-8172-04A31C2CD006}"/>
    <cellStyle name="쉼표 [0] 2 3 2 2 3 2 4" xfId="22915" xr:uid="{92CEE940-FA9E-446A-90D7-F1BD4B478C9A}"/>
    <cellStyle name="쉼표 [0] 2 3 2 2 3 2 4 2" xfId="45182" xr:uid="{E0D27066-BBF0-48E2-BA76-208B4E67CFD5}"/>
    <cellStyle name="쉼표 [0] 2 3 2 2 3 2 5" xfId="22916" xr:uid="{7BD72F5F-F74F-4097-9AB9-E176B4D1BC2B}"/>
    <cellStyle name="쉼표 [0] 2 3 2 2 3 2 5 2" xfId="45183" xr:uid="{2872D97E-42F5-46DE-B412-547BBEA9808B}"/>
    <cellStyle name="쉼표 [0] 2 3 2 2 3 2 6" xfId="54715" xr:uid="{C0D43A42-A841-4D70-AD10-2576F3BFE984}"/>
    <cellStyle name="쉼표 [0] 2 3 2 2 3 2 7" xfId="45179" xr:uid="{83330F4F-854C-4792-AA1E-804A5CDA66D9}"/>
    <cellStyle name="쉼표 [0] 2 3 2 2 3 2 8" xfId="22912" xr:uid="{7F6B0F91-1E24-4137-8006-DFD3043117D1}"/>
    <cellStyle name="쉼표 [0] 2 3 2 2 3 3" xfId="2963" xr:uid="{C5732A5F-B1B5-486E-A595-5A93355E1443}"/>
    <cellStyle name="쉼표 [0] 2 3 2 2 3 3 2" xfId="22918" xr:uid="{06CDD34F-D8B1-42F0-852B-8E2D12A1C955}"/>
    <cellStyle name="쉼표 [0] 2 3 2 2 3 3 2 2" xfId="45185" xr:uid="{9CF6F455-39D0-4143-BAF7-4B1259AF94CD}"/>
    <cellStyle name="쉼표 [0] 2 3 2 2 3 3 3" xfId="22919" xr:uid="{8981D169-A697-4C59-9333-21FD7458B2AB}"/>
    <cellStyle name="쉼표 [0] 2 3 2 2 3 3 3 2" xfId="45186" xr:uid="{7198C570-0E37-4031-A961-B8CB47848822}"/>
    <cellStyle name="쉼표 [0] 2 3 2 2 3 3 4" xfId="22920" xr:uid="{3F3C1CEC-0D56-48AB-80C1-91F2A776C0FA}"/>
    <cellStyle name="쉼표 [0] 2 3 2 2 3 3 4 2" xfId="45187" xr:uid="{19EBDA93-46D3-45F5-B8C8-680EC6A70A04}"/>
    <cellStyle name="쉼표 [0] 2 3 2 2 3 3 5" xfId="53050" xr:uid="{13064590-283E-4B1A-9A6E-D75D53B86689}"/>
    <cellStyle name="쉼표 [0] 2 3 2 2 3 3 6" xfId="45184" xr:uid="{81F76CC4-77F6-433A-ACFD-6E603E5A44B4}"/>
    <cellStyle name="쉼표 [0] 2 3 2 2 3 3 7" xfId="22917" xr:uid="{ABDBF426-461F-43C1-B1A4-13CA580585E9}"/>
    <cellStyle name="쉼표 [0] 2 3 2 2 3 4" xfId="22921" xr:uid="{947BD484-2B45-468B-AF3D-FA7CC5D5E046}"/>
    <cellStyle name="쉼표 [0] 2 3 2 2 3 4 2" xfId="45188" xr:uid="{1FDAEC2A-6B84-4DF7-A3A6-8F492A1B50C0}"/>
    <cellStyle name="쉼표 [0] 2 3 2 2 3 5" xfId="22922" xr:uid="{8264073A-014F-44AE-A738-07F08DEC3618}"/>
    <cellStyle name="쉼표 [0] 2 3 2 2 3 5 2" xfId="45189" xr:uid="{D6664251-8E00-4928-BDB0-97A517A9FA6D}"/>
    <cellStyle name="쉼표 [0] 2 3 2 2 3 6" xfId="51017" xr:uid="{C70994F2-D326-4224-9ECF-EDAD3264DBB5}"/>
    <cellStyle name="쉼표 [0] 2 3 2 2 3 7" xfId="45178" xr:uid="{40D8182A-416D-4B02-9DDF-E73E0A31D095}"/>
    <cellStyle name="쉼표 [0] 2 3 2 2 3 8" xfId="22911" xr:uid="{22E83E3A-CE2A-406F-9F9B-CA90ECF60B7A}"/>
    <cellStyle name="쉼표 [0] 2 3 2 2 4" xfId="1420" xr:uid="{69C72973-F62E-4DB2-81BF-4911D9E6CB7F}"/>
    <cellStyle name="쉼표 [0] 2 3 2 2 4 2" xfId="5077" xr:uid="{7F8FF2A4-3A8B-4FDA-8EDB-253637F8A12E}"/>
    <cellStyle name="쉼표 [0] 2 3 2 2 4 2 2" xfId="22925" xr:uid="{4DB3942E-959B-45A3-8914-34291AB32839}"/>
    <cellStyle name="쉼표 [0] 2 3 2 2 4 2 2 2" xfId="45192" xr:uid="{31CBBFA9-F92F-4CA7-9C63-0A42E0EBFA50}"/>
    <cellStyle name="쉼표 [0] 2 3 2 2 4 2 3" xfId="22926" xr:uid="{1E69D29D-92EB-4B57-869C-890E00719F0D}"/>
    <cellStyle name="쉼표 [0] 2 3 2 2 4 2 3 2" xfId="45193" xr:uid="{B3AB04B0-F9F7-46FE-9FD4-4F6E3BFC1020}"/>
    <cellStyle name="쉼표 [0] 2 3 2 2 4 2 4" xfId="22927" xr:uid="{F1B205B4-1FD6-4EC6-A21A-241F4621C33D}"/>
    <cellStyle name="쉼표 [0] 2 3 2 2 4 2 4 2" xfId="45194" xr:uid="{14910C36-EF47-46E1-A00E-72BF5263F005}"/>
    <cellStyle name="쉼표 [0] 2 3 2 2 4 2 5" xfId="22928" xr:uid="{5FCAE43B-F944-4865-98C0-5A27A6355B1C}"/>
    <cellStyle name="쉼표 [0] 2 3 2 2 4 2 5 2" xfId="45195" xr:uid="{3D3BDFA9-20C9-447B-9674-AB2AEE810D6F}"/>
    <cellStyle name="쉼표 [0] 2 3 2 2 4 2 6" xfId="55164" xr:uid="{3069EEF2-2A31-4691-9AB8-31423325898D}"/>
    <cellStyle name="쉼표 [0] 2 3 2 2 4 2 7" xfId="45191" xr:uid="{66654218-72DA-44EF-9816-6E364E314E7F}"/>
    <cellStyle name="쉼표 [0] 2 3 2 2 4 2 8" xfId="22924" xr:uid="{0B59A75E-52E0-4AAE-96B4-34CC995D003B}"/>
    <cellStyle name="쉼표 [0] 2 3 2 2 4 3" xfId="2466" xr:uid="{4FCF0EF7-2BFA-4F48-8C95-DA26FD8A0280}"/>
    <cellStyle name="쉼표 [0] 2 3 2 2 4 3 2" xfId="22930" xr:uid="{A5EA7ACB-85AF-4F5F-8FF3-9FD41CB59BCE}"/>
    <cellStyle name="쉼표 [0] 2 3 2 2 4 3 2 2" xfId="45197" xr:uid="{F7F075E3-A845-49E8-989B-942C766CDF2C}"/>
    <cellStyle name="쉼표 [0] 2 3 2 2 4 3 3" xfId="22931" xr:uid="{73FC508A-773A-4C5C-8320-E1E9B4582D2D}"/>
    <cellStyle name="쉼표 [0] 2 3 2 2 4 3 3 2" xfId="45198" xr:uid="{5772FB12-DFBD-4F20-B402-9C198F2AF788}"/>
    <cellStyle name="쉼표 [0] 2 3 2 2 4 3 4" xfId="22932" xr:uid="{D029DD34-5968-471A-99C9-C5D646E4B878}"/>
    <cellStyle name="쉼표 [0] 2 3 2 2 4 3 4 2" xfId="45199" xr:uid="{596FD397-E511-4763-A9E4-14334B22CD7E}"/>
    <cellStyle name="쉼표 [0] 2 3 2 2 4 3 5" xfId="52554" xr:uid="{6469B427-B102-462F-99B7-A96F640A0975}"/>
    <cellStyle name="쉼표 [0] 2 3 2 2 4 3 6" xfId="45196" xr:uid="{31A7B5B7-A074-4E33-80AE-81E052CBF06B}"/>
    <cellStyle name="쉼표 [0] 2 3 2 2 4 3 7" xfId="22929" xr:uid="{D8A0ADA8-4707-4089-8D0E-B99CCB20A5D1}"/>
    <cellStyle name="쉼표 [0] 2 3 2 2 4 4" xfId="22933" xr:uid="{65D6B3FB-2D77-4DF3-9E6C-CB9778E39560}"/>
    <cellStyle name="쉼표 [0] 2 3 2 2 4 4 2" xfId="45200" xr:uid="{6CB05F9E-E6C3-432D-97D2-E7E271A2F903}"/>
    <cellStyle name="쉼표 [0] 2 3 2 2 4 5" xfId="22934" xr:uid="{80515940-5A7C-4838-8B01-3F421C17F347}"/>
    <cellStyle name="쉼표 [0] 2 3 2 2 4 5 2" xfId="45201" xr:uid="{888B0F73-E90A-4DFD-A6C3-88BAFB3D68E5}"/>
    <cellStyle name="쉼표 [0] 2 3 2 2 4 6" xfId="51512" xr:uid="{FB2198D5-C0EA-47D3-B453-DD5D84D44B07}"/>
    <cellStyle name="쉼표 [0] 2 3 2 2 4 7" xfId="45190" xr:uid="{507C9405-F68F-4BAB-9EEC-6E20E09E08AA}"/>
    <cellStyle name="쉼표 [0] 2 3 2 2 4 8" xfId="22923" xr:uid="{86A9A021-F904-4385-BC01-5FD6DEEAEBF8}"/>
    <cellStyle name="쉼표 [0] 2 3 2 2 5" xfId="3457" xr:uid="{3A3C686C-24EB-41A3-83FA-DDD81322F33C}"/>
    <cellStyle name="쉼표 [0] 2 3 2 2 5 2" xfId="5445" xr:uid="{9A649466-05F6-4B69-8A9E-68035CDBB181}"/>
    <cellStyle name="쉼표 [0] 2 3 2 2 5 2 2" xfId="22937" xr:uid="{C0F52BEC-48E9-4E86-A82D-26CE7AB608FC}"/>
    <cellStyle name="쉼표 [0] 2 3 2 2 5 2 2 2" xfId="45204" xr:uid="{854CC9E4-CBBD-4CE7-81AE-760B1B64A212}"/>
    <cellStyle name="쉼표 [0] 2 3 2 2 5 2 3" xfId="22938" xr:uid="{B45D8898-F0DF-49D8-94EA-3BB8E70CF434}"/>
    <cellStyle name="쉼표 [0] 2 3 2 2 5 2 3 2" xfId="45205" xr:uid="{F9274595-C7BC-4CCA-AE96-FB63A75EF146}"/>
    <cellStyle name="쉼표 [0] 2 3 2 2 5 2 4" xfId="22939" xr:uid="{389FB4E7-DBB5-4AE7-A187-2B7669123771}"/>
    <cellStyle name="쉼표 [0] 2 3 2 2 5 2 4 2" xfId="45206" xr:uid="{9A7C98CC-02D7-455E-97DE-65A32ED6406A}"/>
    <cellStyle name="쉼표 [0] 2 3 2 2 5 2 5" xfId="22940" xr:uid="{72430C23-6858-46D2-BC5C-3E4EB178DA87}"/>
    <cellStyle name="쉼표 [0] 2 3 2 2 5 2 5 2" xfId="45207" xr:uid="{C4B498ED-51BF-4ECC-820D-EAA0ECA80E36}"/>
    <cellStyle name="쉼표 [0] 2 3 2 2 5 2 6" xfId="55532" xr:uid="{B1785CC6-E44A-4D90-9C64-A2E0FD199642}"/>
    <cellStyle name="쉼표 [0] 2 3 2 2 5 2 7" xfId="45203" xr:uid="{C21DED61-1965-440E-BFA9-0F1E7A6166DD}"/>
    <cellStyle name="쉼표 [0] 2 3 2 2 5 2 8" xfId="22936" xr:uid="{BF8DB91B-FC5E-42DB-A950-2544F053FFA6}"/>
    <cellStyle name="쉼표 [0] 2 3 2 2 5 3" xfId="22941" xr:uid="{57C05E95-E2D9-480E-905C-8C9B874D2177}"/>
    <cellStyle name="쉼표 [0] 2 3 2 2 5 3 2" xfId="45208" xr:uid="{7A3D53A7-561D-4210-8587-A16983103BB5}"/>
    <cellStyle name="쉼표 [0] 2 3 2 2 5 4" xfId="22942" xr:uid="{E6D18799-6EF8-4F62-9754-62AB3B2C8E28}"/>
    <cellStyle name="쉼표 [0] 2 3 2 2 5 4 2" xfId="45209" xr:uid="{026495BD-D53F-42BB-B4F7-D19E52F0981D}"/>
    <cellStyle name="쉼표 [0] 2 3 2 2 5 5" xfId="22943" xr:uid="{E1AF60B1-FD19-4BFC-9C2E-D7931F6744A8}"/>
    <cellStyle name="쉼표 [0] 2 3 2 2 5 5 2" xfId="45210" xr:uid="{11AC7C75-A74C-4655-87EA-CDB9FE9ABE65}"/>
    <cellStyle name="쉼표 [0] 2 3 2 2 5 6" xfId="22944" xr:uid="{E7BB1D54-B698-43DF-AE5D-E1996C449AA9}"/>
    <cellStyle name="쉼표 [0] 2 3 2 2 5 6 2" xfId="45211" xr:uid="{9E7AC776-0219-4138-9AD3-3FF22394C08B}"/>
    <cellStyle name="쉼표 [0] 2 3 2 2 5 7" xfId="53544" xr:uid="{8753C0E2-1B0E-4A22-896E-320106897AE3}"/>
    <cellStyle name="쉼표 [0] 2 3 2 2 5 8" xfId="45202" xr:uid="{374E6A14-E12F-42CB-BFCC-2202B11D4A57}"/>
    <cellStyle name="쉼표 [0] 2 3 2 2 5 9" xfId="22935" xr:uid="{34B3FDF7-AACD-4727-99E5-A41D5BAD8210}"/>
    <cellStyle name="쉼표 [0] 2 3 2 2 6" xfId="4117" xr:uid="{132ECB7B-74A0-4CF1-8A4A-3A3DCC3846F9}"/>
    <cellStyle name="쉼표 [0] 2 3 2 2 6 2" xfId="22946" xr:uid="{A18F737A-B0ED-4DD0-8657-789F55CF4452}"/>
    <cellStyle name="쉼표 [0] 2 3 2 2 6 2 2" xfId="45213" xr:uid="{C39D7392-59D5-4107-8EDC-93EEF79580DA}"/>
    <cellStyle name="쉼표 [0] 2 3 2 2 6 3" xfId="22947" xr:uid="{7DDA7765-FFA2-452A-937A-7152BE0F60FB}"/>
    <cellStyle name="쉼표 [0] 2 3 2 2 6 3 2" xfId="45214" xr:uid="{503B1228-62E5-46A2-9210-2B380888AA62}"/>
    <cellStyle name="쉼표 [0] 2 3 2 2 6 4" xfId="22948" xr:uid="{8BD71E4B-4B95-4D6C-A695-52BB3F4498EB}"/>
    <cellStyle name="쉼표 [0] 2 3 2 2 6 4 2" xfId="45215" xr:uid="{9B655CEC-54E6-408A-A0CA-29496563A780}"/>
    <cellStyle name="쉼표 [0] 2 3 2 2 6 5" xfId="22949" xr:uid="{BC9437C0-B81F-4035-ACFF-CBD44D48B1BA}"/>
    <cellStyle name="쉼표 [0] 2 3 2 2 6 5 2" xfId="45216" xr:uid="{8BD993B7-0C4F-408D-B382-63F7B18C3E92}"/>
    <cellStyle name="쉼표 [0] 2 3 2 2 6 6" xfId="54204" xr:uid="{E54DD65F-F592-49C9-8078-5E3497E31F86}"/>
    <cellStyle name="쉼표 [0] 2 3 2 2 6 7" xfId="45212" xr:uid="{309D727F-36A8-4A24-9552-29ADDF7E9D38}"/>
    <cellStyle name="쉼표 [0] 2 3 2 2 6 8" xfId="22945" xr:uid="{BDBF5F7B-468F-430C-8F1F-F34DD3DBBB26}"/>
    <cellStyle name="쉼표 [0] 2 3 2 2 7" xfId="1946" xr:uid="{E143DE83-7D3D-40E6-85E4-2290A31905B4}"/>
    <cellStyle name="쉼표 [0] 2 3 2 2 7 2" xfId="22951" xr:uid="{A993E6B5-9E12-4A03-BDDD-F39F6DFA5883}"/>
    <cellStyle name="쉼표 [0] 2 3 2 2 7 2 2" xfId="45218" xr:uid="{C26CC77D-2DC1-40CB-9F2C-CB84D2AD7988}"/>
    <cellStyle name="쉼표 [0] 2 3 2 2 7 3" xfId="22952" xr:uid="{4EFEE338-8C5C-43D7-90CE-728D1C642FFA}"/>
    <cellStyle name="쉼표 [0] 2 3 2 2 7 3 2" xfId="45219" xr:uid="{AEBEFAC6-E54F-42A5-9242-7B1BA5764A4F}"/>
    <cellStyle name="쉼표 [0] 2 3 2 2 7 4" xfId="22953" xr:uid="{6A8AC288-70F2-4E5B-A0E7-5DF53E8E391D}"/>
    <cellStyle name="쉼표 [0] 2 3 2 2 7 4 2" xfId="45220" xr:uid="{C8BEA66F-E9D3-4F85-ABC3-A43D2EBBE25F}"/>
    <cellStyle name="쉼표 [0] 2 3 2 2 7 5" xfId="52035" xr:uid="{CD9F70B6-74E5-42FF-BF6F-AB04027D6E29}"/>
    <cellStyle name="쉼표 [0] 2 3 2 2 7 6" xfId="45217" xr:uid="{B8448B4E-701E-4F11-9DBB-7EA0F18B44D3}"/>
    <cellStyle name="쉼표 [0] 2 3 2 2 7 7" xfId="22950" xr:uid="{49B953D3-FB53-4CA5-99A9-CEFE54D6968B}"/>
    <cellStyle name="쉼표 [0] 2 3 2 2 8" xfId="22954" xr:uid="{C7B9BFE8-5AFA-4270-8B7D-FB218C8FFC35}"/>
    <cellStyle name="쉼표 [0] 2 3 2 2 8 2" xfId="45221" xr:uid="{B81BA465-7FD2-49AF-AD06-5A37CEE8CF7B}"/>
    <cellStyle name="쉼표 [0] 2 3 2 2 9" xfId="22955" xr:uid="{F42AB797-368A-4C12-B82C-C63B84CD9EFC}"/>
    <cellStyle name="쉼표 [0] 2 3 2 2 9 2" xfId="45222" xr:uid="{E575D66F-97F8-483A-A7A2-F95D46755255}"/>
    <cellStyle name="쉼표 [0] 2 3 2 3" xfId="545" xr:uid="{F3FB6429-CD73-4A57-AEA9-025613818103}"/>
    <cellStyle name="쉼표 [0] 2 3 2 3 10" xfId="45223" xr:uid="{7624929E-BAFA-43A0-B418-BD501ECAAE8B}"/>
    <cellStyle name="쉼표 [0] 2 3 2 3 11" xfId="22956" xr:uid="{4B49CDBB-4024-4836-9104-6347A93C34DF}"/>
    <cellStyle name="쉼표 [0] 2 3 2 3 2" xfId="1050" xr:uid="{0F2F202B-9142-44B4-B1A1-B436160EB127}"/>
    <cellStyle name="쉼표 [0] 2 3 2 3 2 2" xfId="4753" xr:uid="{CDFF9B8E-22A4-4220-AF8A-8214DCCC4D40}"/>
    <cellStyle name="쉼표 [0] 2 3 2 3 2 2 2" xfId="22959" xr:uid="{7084B89C-C10B-4FF5-8D81-3009D81F7A1F}"/>
    <cellStyle name="쉼표 [0] 2 3 2 3 2 2 2 2" xfId="45226" xr:uid="{B70177C3-1019-430A-948F-F2D9017F2611}"/>
    <cellStyle name="쉼표 [0] 2 3 2 3 2 2 3" xfId="22960" xr:uid="{0BF3D012-0EDB-4FD4-97C8-A67C4DED51C5}"/>
    <cellStyle name="쉼표 [0] 2 3 2 3 2 2 3 2" xfId="45227" xr:uid="{2330E635-BE29-4B40-9255-633AA398F9A1}"/>
    <cellStyle name="쉼표 [0] 2 3 2 3 2 2 4" xfId="22961" xr:uid="{BB4F5B71-2376-456C-BBB7-C987883F85F9}"/>
    <cellStyle name="쉼표 [0] 2 3 2 3 2 2 4 2" xfId="45228" xr:uid="{842018EB-1F1F-468A-A7A8-BB1B58C26735}"/>
    <cellStyle name="쉼표 [0] 2 3 2 3 2 2 5" xfId="22962" xr:uid="{06F37D4B-D4E5-47EA-84FB-96C896908684}"/>
    <cellStyle name="쉼표 [0] 2 3 2 3 2 2 5 2" xfId="45229" xr:uid="{0C0FD779-F2B3-45EA-8E94-F30D849861E7}"/>
    <cellStyle name="쉼표 [0] 2 3 2 3 2 2 6" xfId="54840" xr:uid="{956A7214-106A-4839-98D9-666C8596EED7}"/>
    <cellStyle name="쉼표 [0] 2 3 2 3 2 2 7" xfId="45225" xr:uid="{411429CF-3371-447A-9545-6C59130E918D}"/>
    <cellStyle name="쉼표 [0] 2 3 2 3 2 2 8" xfId="22958" xr:uid="{CC468B9F-4D46-4B7B-88A3-9393D4801889}"/>
    <cellStyle name="쉼표 [0] 2 3 2 3 2 3" xfId="3088" xr:uid="{E1D98208-00E5-4740-99CE-79951D30FB2E}"/>
    <cellStyle name="쉼표 [0] 2 3 2 3 2 3 2" xfId="22964" xr:uid="{4B392F95-A2B5-45C9-ADE6-E7E21D61F05B}"/>
    <cellStyle name="쉼표 [0] 2 3 2 3 2 3 2 2" xfId="45231" xr:uid="{6FD2722F-1ABC-4238-8934-B6ADF654F515}"/>
    <cellStyle name="쉼표 [0] 2 3 2 3 2 3 3" xfId="22965" xr:uid="{C7943646-5AB9-415F-BDAC-D27092BDC6EC}"/>
    <cellStyle name="쉼표 [0] 2 3 2 3 2 3 3 2" xfId="45232" xr:uid="{C618190B-4DA7-4D39-8063-3DE29185A501}"/>
    <cellStyle name="쉼표 [0] 2 3 2 3 2 3 4" xfId="22966" xr:uid="{EF3EB188-F53D-4847-8839-ACA648313780}"/>
    <cellStyle name="쉼표 [0] 2 3 2 3 2 3 4 2" xfId="45233" xr:uid="{40C9B21C-C42F-4952-88AB-9E492A706C3C}"/>
    <cellStyle name="쉼표 [0] 2 3 2 3 2 3 5" xfId="53175" xr:uid="{8672B07A-CC7F-4EB1-9F40-874C7F3FB930}"/>
    <cellStyle name="쉼표 [0] 2 3 2 3 2 3 6" xfId="45230" xr:uid="{4A35A125-F330-4A1B-BC8E-50650B61A945}"/>
    <cellStyle name="쉼표 [0] 2 3 2 3 2 3 7" xfId="22963" xr:uid="{47D4D12E-4881-4027-A032-B25FA602918E}"/>
    <cellStyle name="쉼표 [0] 2 3 2 3 2 4" xfId="22967" xr:uid="{776766A2-B8AC-42A8-AD6B-55B747BD4528}"/>
    <cellStyle name="쉼표 [0] 2 3 2 3 2 4 2" xfId="45234" xr:uid="{DE612462-13F0-426B-B94D-C3ED48D4ED50}"/>
    <cellStyle name="쉼표 [0] 2 3 2 3 2 5" xfId="22968" xr:uid="{766CC528-AFE3-47F4-8B16-F5A68C5737D6}"/>
    <cellStyle name="쉼표 [0] 2 3 2 3 2 5 2" xfId="45235" xr:uid="{EA50B22A-D634-49D5-8DB5-040C8D029EA4}"/>
    <cellStyle name="쉼표 [0] 2 3 2 3 2 6" xfId="51142" xr:uid="{25F8523B-B3B1-461C-A522-CAC85BAF3397}"/>
    <cellStyle name="쉼표 [0] 2 3 2 3 2 7" xfId="45224" xr:uid="{A80B66F2-2A58-423B-A82F-52870F08562A}"/>
    <cellStyle name="쉼표 [0] 2 3 2 3 2 8" xfId="22957" xr:uid="{4D53C06F-D388-47A6-B495-DCCE1C16BCAE}"/>
    <cellStyle name="쉼표 [0] 2 3 2 3 3" xfId="1544" xr:uid="{D98710ED-C12C-46F2-89DF-0DF662836621}"/>
    <cellStyle name="쉼표 [0] 2 3 2 3 3 2" xfId="5169" xr:uid="{B1474757-A4CB-4D62-B046-B74C02A4C62D}"/>
    <cellStyle name="쉼표 [0] 2 3 2 3 3 2 2" xfId="22971" xr:uid="{A3C77214-F5DC-4F9A-AA42-125EA0C785DD}"/>
    <cellStyle name="쉼표 [0] 2 3 2 3 3 2 2 2" xfId="45238" xr:uid="{1C3376DC-739C-4F1C-B4B3-9621C68C19D4}"/>
    <cellStyle name="쉼표 [0] 2 3 2 3 3 2 3" xfId="22972" xr:uid="{A354FF4B-06BA-4A7F-9D66-90F4956727BA}"/>
    <cellStyle name="쉼표 [0] 2 3 2 3 3 2 3 2" xfId="45239" xr:uid="{A5F88985-830F-4A20-B5F9-385BAE8AA2DD}"/>
    <cellStyle name="쉼표 [0] 2 3 2 3 3 2 4" xfId="22973" xr:uid="{47E248DB-369F-432C-9799-6EF2AFB52B3E}"/>
    <cellStyle name="쉼표 [0] 2 3 2 3 3 2 4 2" xfId="45240" xr:uid="{A414B3C9-1BF6-4124-8D7D-EC1171E0EB62}"/>
    <cellStyle name="쉼표 [0] 2 3 2 3 3 2 5" xfId="22974" xr:uid="{1AE6F26D-C063-436D-B5B9-2FFCB0DF806B}"/>
    <cellStyle name="쉼표 [0] 2 3 2 3 3 2 5 2" xfId="45241" xr:uid="{68DE33DA-A92F-4D78-ACF9-4DBDB632DB98}"/>
    <cellStyle name="쉼표 [0] 2 3 2 3 3 2 6" xfId="55256" xr:uid="{6CC62A21-C752-41C9-A435-D35AF8263C71}"/>
    <cellStyle name="쉼표 [0] 2 3 2 3 3 2 7" xfId="45237" xr:uid="{BF551EDC-18FE-4939-9890-122AF544EAF4}"/>
    <cellStyle name="쉼표 [0] 2 3 2 3 3 2 8" xfId="22970" xr:uid="{126B2EF9-7A23-4A9F-8B15-A1AB21914797}"/>
    <cellStyle name="쉼표 [0] 2 3 2 3 3 3" xfId="2591" xr:uid="{BBFACFC1-EFB8-42B5-A79C-F8639E79CFCA}"/>
    <cellStyle name="쉼표 [0] 2 3 2 3 3 3 2" xfId="22976" xr:uid="{4BECEDAF-1B3B-47B3-AB61-966515539FBF}"/>
    <cellStyle name="쉼표 [0] 2 3 2 3 3 3 2 2" xfId="45243" xr:uid="{31F018F4-0C9F-4715-9E96-94D6CA69FF08}"/>
    <cellStyle name="쉼표 [0] 2 3 2 3 3 3 3" xfId="22977" xr:uid="{2922563F-597B-41C2-BEB4-47EBCD950070}"/>
    <cellStyle name="쉼표 [0] 2 3 2 3 3 3 3 2" xfId="45244" xr:uid="{A417D3D1-F4B7-4B7E-A4E0-CD89F534CBE1}"/>
    <cellStyle name="쉼표 [0] 2 3 2 3 3 3 4" xfId="22978" xr:uid="{40E7AC80-E6ED-4F46-A866-2B70475ED196}"/>
    <cellStyle name="쉼표 [0] 2 3 2 3 3 3 4 2" xfId="45245" xr:uid="{8CCDADDD-FDB1-45D6-B1D7-BD35B7034BC1}"/>
    <cellStyle name="쉼표 [0] 2 3 2 3 3 3 5" xfId="52679" xr:uid="{1007C4CF-9666-4176-8B8B-EC1260CAFFB4}"/>
    <cellStyle name="쉼표 [0] 2 3 2 3 3 3 6" xfId="45242" xr:uid="{09883079-5A38-4D0B-ACD4-165B4108CE53}"/>
    <cellStyle name="쉼표 [0] 2 3 2 3 3 3 7" xfId="22975" xr:uid="{6C90C84F-9D0E-4687-8EEC-7D8EC00D7DF5}"/>
    <cellStyle name="쉼표 [0] 2 3 2 3 3 4" xfId="22979" xr:uid="{1365C16C-2385-4507-A733-CD5D015AEE78}"/>
    <cellStyle name="쉼표 [0] 2 3 2 3 3 4 2" xfId="45246" xr:uid="{3AE85BA8-2F3B-4445-83FB-FB6745D03DFA}"/>
    <cellStyle name="쉼표 [0] 2 3 2 3 3 5" xfId="22980" xr:uid="{03B60E8E-DD03-4B2C-97FC-5E218A6BAE19}"/>
    <cellStyle name="쉼표 [0] 2 3 2 3 3 5 2" xfId="45247" xr:uid="{9DE19896-490E-4389-831D-2EF09D9BC2BA}"/>
    <cellStyle name="쉼표 [0] 2 3 2 3 3 6" xfId="51636" xr:uid="{B11BE753-2E3C-4CED-9B0A-F0BB237382C8}"/>
    <cellStyle name="쉼표 [0] 2 3 2 3 3 7" xfId="45236" xr:uid="{DE4DC3AD-64F6-4759-96C2-3D7F0D9D06DC}"/>
    <cellStyle name="쉼표 [0] 2 3 2 3 3 8" xfId="22969" xr:uid="{F0887ABA-2D04-404A-825B-E02186D73A50}"/>
    <cellStyle name="쉼표 [0] 2 3 2 3 4" xfId="3583" xr:uid="{30FEBF83-20A5-4136-9442-5B0EE619161C}"/>
    <cellStyle name="쉼표 [0] 2 3 2 3 4 2" xfId="5537" xr:uid="{1CD4EBBF-92D9-4D6A-BE8D-9216969BEEF5}"/>
    <cellStyle name="쉼표 [0] 2 3 2 3 4 2 2" xfId="22983" xr:uid="{AA4EAAF9-886D-4564-B7FC-D8017E635746}"/>
    <cellStyle name="쉼표 [0] 2 3 2 3 4 2 2 2" xfId="45250" xr:uid="{DE1BE3E0-6F06-4CBC-919A-49C3825C9A9E}"/>
    <cellStyle name="쉼표 [0] 2 3 2 3 4 2 3" xfId="22984" xr:uid="{DF9483A6-7D31-4500-AB2C-DDD74B530BC2}"/>
    <cellStyle name="쉼표 [0] 2 3 2 3 4 2 3 2" xfId="45251" xr:uid="{4131A8D8-B678-4B82-ACB0-2F2F1B79F8AF}"/>
    <cellStyle name="쉼표 [0] 2 3 2 3 4 2 4" xfId="22985" xr:uid="{5816962E-92A4-4773-8AA7-073E3287701B}"/>
    <cellStyle name="쉼표 [0] 2 3 2 3 4 2 4 2" xfId="45252" xr:uid="{EDB81213-0860-4AD0-BC47-022A38426DC9}"/>
    <cellStyle name="쉼표 [0] 2 3 2 3 4 2 5" xfId="22986" xr:uid="{3771D2DE-2278-4955-9233-23A035A67999}"/>
    <cellStyle name="쉼표 [0] 2 3 2 3 4 2 5 2" xfId="45253" xr:uid="{86BF5F62-A427-4E0C-BCE3-D918EC1C7254}"/>
    <cellStyle name="쉼표 [0] 2 3 2 3 4 2 6" xfId="55624" xr:uid="{A356D8DF-1A86-4D1F-9DC4-F4EB8296C40E}"/>
    <cellStyle name="쉼표 [0] 2 3 2 3 4 2 7" xfId="45249" xr:uid="{D1BD9C6A-FB7A-4681-A898-A7A6FCA93CBA}"/>
    <cellStyle name="쉼표 [0] 2 3 2 3 4 2 8" xfId="22982" xr:uid="{FBF468B3-8EB9-4A82-AEC8-74AC33DA2128}"/>
    <cellStyle name="쉼표 [0] 2 3 2 3 4 3" xfId="22987" xr:uid="{7869BD6E-5BBD-4801-B57C-CD1B30B0A0D6}"/>
    <cellStyle name="쉼표 [0] 2 3 2 3 4 3 2" xfId="45254" xr:uid="{88F642D0-61D7-4A7E-B0B3-F96A7E0393D0}"/>
    <cellStyle name="쉼표 [0] 2 3 2 3 4 4" xfId="22988" xr:uid="{B49A84AA-D83E-4CFD-948B-0F367C174BDB}"/>
    <cellStyle name="쉼표 [0] 2 3 2 3 4 4 2" xfId="45255" xr:uid="{ADEACF4D-32DF-47DA-A766-004BB3C77E3A}"/>
    <cellStyle name="쉼표 [0] 2 3 2 3 4 5" xfId="22989" xr:uid="{B5F955B9-2A1B-40FD-B567-6B9AC8CBD11B}"/>
    <cellStyle name="쉼표 [0] 2 3 2 3 4 5 2" xfId="45256" xr:uid="{35549FA4-91F5-4698-B101-4CA292C44967}"/>
    <cellStyle name="쉼표 [0] 2 3 2 3 4 6" xfId="22990" xr:uid="{E4E5CF80-141E-4A8F-8699-35512E09C530}"/>
    <cellStyle name="쉼표 [0] 2 3 2 3 4 6 2" xfId="45257" xr:uid="{E65793E6-A7EC-4447-887D-2C588DCDE21B}"/>
    <cellStyle name="쉼표 [0] 2 3 2 3 4 7" xfId="53670" xr:uid="{18A68B3E-9DEE-4252-AEC8-68B51359CD7D}"/>
    <cellStyle name="쉼표 [0] 2 3 2 3 4 8" xfId="45248" xr:uid="{EA1ABB70-6731-41DE-BA1D-B1904AA94E23}"/>
    <cellStyle name="쉼표 [0] 2 3 2 3 4 9" xfId="22981" xr:uid="{527CEBCE-F3C9-4174-A830-94CE0D73493A}"/>
    <cellStyle name="쉼표 [0] 2 3 2 3 5" xfId="4256" xr:uid="{77B00BE4-9F16-4441-93B3-E72E6FB93A86}"/>
    <cellStyle name="쉼표 [0] 2 3 2 3 5 2" xfId="22992" xr:uid="{99B30362-B945-4E1A-968D-0DCD0762F60D}"/>
    <cellStyle name="쉼표 [0] 2 3 2 3 5 2 2" xfId="45259" xr:uid="{5AE8E1DB-56BD-4BF4-97B1-A811C6344A78}"/>
    <cellStyle name="쉼표 [0] 2 3 2 3 5 3" xfId="22993" xr:uid="{6AC3CF8B-DE02-4599-B778-D5F806AD1C34}"/>
    <cellStyle name="쉼표 [0] 2 3 2 3 5 3 2" xfId="45260" xr:uid="{D5D1466C-EDF6-40AA-8821-C4535E57EA7A}"/>
    <cellStyle name="쉼표 [0] 2 3 2 3 5 4" xfId="22994" xr:uid="{3AB5EA8E-EBE9-458D-967E-0D461AB2E81B}"/>
    <cellStyle name="쉼표 [0] 2 3 2 3 5 4 2" xfId="45261" xr:uid="{F19839A2-8441-421B-8D43-82C4BDEFF58E}"/>
    <cellStyle name="쉼표 [0] 2 3 2 3 5 5" xfId="22995" xr:uid="{FA82F1DE-06C5-46A7-876A-3858B22FEAA6}"/>
    <cellStyle name="쉼표 [0] 2 3 2 3 5 5 2" xfId="45262" xr:uid="{0A3C5D3F-171A-418C-BAA0-2B1402DA3701}"/>
    <cellStyle name="쉼표 [0] 2 3 2 3 5 6" xfId="54343" xr:uid="{6651F063-74BD-4A1F-96D1-07A510692480}"/>
    <cellStyle name="쉼표 [0] 2 3 2 3 5 7" xfId="45258" xr:uid="{E2D6AFAA-9690-4D3A-85B9-11CC59D44915}"/>
    <cellStyle name="쉼표 [0] 2 3 2 3 5 8" xfId="22991" xr:uid="{3717E16D-7A36-4573-AA98-72823125F50E}"/>
    <cellStyle name="쉼표 [0] 2 3 2 3 6" xfId="2070" xr:uid="{2D1B5514-9807-49E5-9DC2-5AEA2D7DE1F6}"/>
    <cellStyle name="쉼표 [0] 2 3 2 3 6 2" xfId="22997" xr:uid="{74FAD2DE-080B-419B-8D40-D7D83195791B}"/>
    <cellStyle name="쉼표 [0] 2 3 2 3 6 2 2" xfId="45264" xr:uid="{17D73C4D-438D-400D-9562-CE3319E914D7}"/>
    <cellStyle name="쉼표 [0] 2 3 2 3 6 3" xfId="22998" xr:uid="{4C6FBCAF-F0AE-4739-81FB-D4DAC19CECC3}"/>
    <cellStyle name="쉼표 [0] 2 3 2 3 6 3 2" xfId="45265" xr:uid="{FC9ED556-9618-44B6-8727-7E83F1AE2AEC}"/>
    <cellStyle name="쉼표 [0] 2 3 2 3 6 4" xfId="22999" xr:uid="{4347A066-4EAD-4AC5-A1B7-8E10653F2DC4}"/>
    <cellStyle name="쉼표 [0] 2 3 2 3 6 4 2" xfId="45266" xr:uid="{AFDDA200-DA5C-4BA8-85F9-DE9D9F5A0721}"/>
    <cellStyle name="쉼표 [0] 2 3 2 3 6 5" xfId="52159" xr:uid="{16420D33-A81F-4BF1-868E-3867915FCDEC}"/>
    <cellStyle name="쉼표 [0] 2 3 2 3 6 6" xfId="45263" xr:uid="{BE1841F0-F032-46AB-B14C-D4644D313521}"/>
    <cellStyle name="쉼표 [0] 2 3 2 3 6 7" xfId="22996" xr:uid="{A8E9782E-2B1E-4FB1-96A3-756CB5FCA5E6}"/>
    <cellStyle name="쉼표 [0] 2 3 2 3 7" xfId="23000" xr:uid="{08955591-429E-426B-B7E2-FEE4AA9B2E32}"/>
    <cellStyle name="쉼표 [0] 2 3 2 3 7 2" xfId="45267" xr:uid="{24514871-89F2-4E29-B47B-019F34C240D6}"/>
    <cellStyle name="쉼표 [0] 2 3 2 3 8" xfId="23001" xr:uid="{F121B061-873B-4DE8-AF25-1ECA5901AED0}"/>
    <cellStyle name="쉼표 [0] 2 3 2 3 8 2" xfId="45268" xr:uid="{4F391A73-9700-4BC2-8500-CF868A8555C5}"/>
    <cellStyle name="쉼표 [0] 2 3 2 3 9" xfId="50639" xr:uid="{3062B6C5-1C29-49DB-A936-FA7D345F4017}"/>
    <cellStyle name="쉼표 [0] 2 3 2 4" xfId="802" xr:uid="{B8E4542F-A340-4739-B4C6-9146A5940331}"/>
    <cellStyle name="쉼표 [0] 2 3 2 4 2" xfId="4505" xr:uid="{0BDC37B3-F032-4851-B330-BD0DE20872AE}"/>
    <cellStyle name="쉼표 [0] 2 3 2 4 2 2" xfId="23004" xr:uid="{D38BC989-E584-43BE-885F-2A6E26E4A7E6}"/>
    <cellStyle name="쉼표 [0] 2 3 2 4 2 2 2" xfId="45271" xr:uid="{92683F85-B4F1-4921-9B28-39BD5A2FF024}"/>
    <cellStyle name="쉼표 [0] 2 3 2 4 2 3" xfId="23005" xr:uid="{3F24D7A7-0174-42C8-BEAD-D9CFB414ED9E}"/>
    <cellStyle name="쉼표 [0] 2 3 2 4 2 3 2" xfId="45272" xr:uid="{262548C5-F091-4D0D-9397-51CD03E2002B}"/>
    <cellStyle name="쉼표 [0] 2 3 2 4 2 4" xfId="23006" xr:uid="{99C37AC7-FBA8-4F69-87E9-1DB17B101AE9}"/>
    <cellStyle name="쉼표 [0] 2 3 2 4 2 4 2" xfId="45273" xr:uid="{4097C755-E9F2-49AF-A85B-EA20E60672B9}"/>
    <cellStyle name="쉼표 [0] 2 3 2 4 2 5" xfId="23007" xr:uid="{F356E20B-8788-4A2D-973B-F299B7E33679}"/>
    <cellStyle name="쉼표 [0] 2 3 2 4 2 5 2" xfId="45274" xr:uid="{C4060F58-33F9-470E-9F7A-AE5BFFE46CED}"/>
    <cellStyle name="쉼표 [0] 2 3 2 4 2 6" xfId="54592" xr:uid="{2B166A99-6DAC-4F9E-A43D-6F217290D142}"/>
    <cellStyle name="쉼표 [0] 2 3 2 4 2 7" xfId="45270" xr:uid="{435D2E0A-86EE-49B2-97F9-7727D0C390D0}"/>
    <cellStyle name="쉼표 [0] 2 3 2 4 2 8" xfId="23003" xr:uid="{25D2D3EF-0C09-4A8F-BBB9-10CE125AC3A1}"/>
    <cellStyle name="쉼표 [0] 2 3 2 4 3" xfId="2840" xr:uid="{778FEC22-9BC9-42F6-B5DC-13862EDE99AC}"/>
    <cellStyle name="쉼표 [0] 2 3 2 4 3 2" xfId="23009" xr:uid="{C68AFB21-97B8-40EA-BC7C-10ECBC83302B}"/>
    <cellStyle name="쉼표 [0] 2 3 2 4 3 2 2" xfId="45276" xr:uid="{0C0F9233-4771-4F46-AE50-2E02F88874EB}"/>
    <cellStyle name="쉼표 [0] 2 3 2 4 3 3" xfId="23010" xr:uid="{7A9D7269-FF5A-496F-837D-DFF521D9B430}"/>
    <cellStyle name="쉼표 [0] 2 3 2 4 3 3 2" xfId="45277" xr:uid="{B9ECE61A-5F38-4B0E-9D7A-499FD90DE1A4}"/>
    <cellStyle name="쉼표 [0] 2 3 2 4 3 4" xfId="23011" xr:uid="{BC60C27A-8D79-48EC-969C-4AD4461A14DC}"/>
    <cellStyle name="쉼표 [0] 2 3 2 4 3 4 2" xfId="45278" xr:uid="{09A3DB26-42CB-4822-A7C3-161462C3BF54}"/>
    <cellStyle name="쉼표 [0] 2 3 2 4 3 5" xfId="52927" xr:uid="{D9478D4D-55D6-4737-85AA-BF6B6F2BB920}"/>
    <cellStyle name="쉼표 [0] 2 3 2 4 3 6" xfId="45275" xr:uid="{973EC9A5-1038-49D8-BF75-B88C77E491F0}"/>
    <cellStyle name="쉼표 [0] 2 3 2 4 3 7" xfId="23008" xr:uid="{0D40661D-E6C0-473A-96A2-EBF74821A04A}"/>
    <cellStyle name="쉼표 [0] 2 3 2 4 4" xfId="23012" xr:uid="{C5454403-7312-4EF6-B25D-70F12581E79F}"/>
    <cellStyle name="쉼표 [0] 2 3 2 4 4 2" xfId="45279" xr:uid="{C6529162-47A3-4AFC-989B-0E44FBF7AFF9}"/>
    <cellStyle name="쉼표 [0] 2 3 2 4 5" xfId="23013" xr:uid="{C65B5C01-949E-482F-8BCB-D6A998C57035}"/>
    <cellStyle name="쉼표 [0] 2 3 2 4 5 2" xfId="45280" xr:uid="{B4E67E08-BF00-424B-B559-A21ED2BB512E}"/>
    <cellStyle name="쉼표 [0] 2 3 2 4 6" xfId="50894" xr:uid="{F46FCA2C-2046-4E7F-9272-B3CE96F6196B}"/>
    <cellStyle name="쉼표 [0] 2 3 2 4 7" xfId="45269" xr:uid="{9A08713D-EF6C-482D-85FE-3688C9BA55F9}"/>
    <cellStyle name="쉼표 [0] 2 3 2 4 8" xfId="23002" xr:uid="{983C8B71-0A09-4ABB-9620-D82236F2F281}"/>
    <cellStyle name="쉼표 [0] 2 3 2 5" xfId="1297" xr:uid="{83280965-7ACA-475D-BF51-C682EF94FAFC}"/>
    <cellStyle name="쉼표 [0] 2 3 2 5 2" xfId="4986" xr:uid="{1D0DACA4-AF83-4159-9794-5F35147298EF}"/>
    <cellStyle name="쉼표 [0] 2 3 2 5 2 2" xfId="23016" xr:uid="{FE353CE4-EA17-46B2-B339-A149E4E4610A}"/>
    <cellStyle name="쉼표 [0] 2 3 2 5 2 2 2" xfId="45283" xr:uid="{32B4F1FE-2DCD-436F-978E-6D48353BAA08}"/>
    <cellStyle name="쉼표 [0] 2 3 2 5 2 3" xfId="23017" xr:uid="{95B0BD65-0052-492E-9055-491EFCE23FEF}"/>
    <cellStyle name="쉼표 [0] 2 3 2 5 2 3 2" xfId="45284" xr:uid="{041AD2D3-9E18-4A53-8231-ACA4C4EA1163}"/>
    <cellStyle name="쉼표 [0] 2 3 2 5 2 4" xfId="23018" xr:uid="{86EF3A22-07C5-405F-9381-52D8068A8A87}"/>
    <cellStyle name="쉼표 [0] 2 3 2 5 2 4 2" xfId="45285" xr:uid="{1FB7C2E4-41E6-4292-9497-234A1A5AB209}"/>
    <cellStyle name="쉼표 [0] 2 3 2 5 2 5" xfId="23019" xr:uid="{0AE0909E-71D5-49DE-952E-86F105161AC4}"/>
    <cellStyle name="쉼표 [0] 2 3 2 5 2 5 2" xfId="45286" xr:uid="{12A31EFF-C100-4F90-83AF-EA60FD0F339C}"/>
    <cellStyle name="쉼표 [0] 2 3 2 5 2 6" xfId="55073" xr:uid="{DEBD2BA4-D2B2-4A6B-A3B8-F0E713251052}"/>
    <cellStyle name="쉼표 [0] 2 3 2 5 2 7" xfId="45282" xr:uid="{AF36B933-4A18-48A1-8F1A-60AC14E59DED}"/>
    <cellStyle name="쉼표 [0] 2 3 2 5 2 8" xfId="23015" xr:uid="{DB4CD90C-22FD-48A2-8CF6-CB5E4FD3DBE9}"/>
    <cellStyle name="쉼표 [0] 2 3 2 5 3" xfId="2342" xr:uid="{904DD256-2D61-4078-89B2-F9402CF1BC96}"/>
    <cellStyle name="쉼표 [0] 2 3 2 5 3 2" xfId="23021" xr:uid="{1C175A13-5BCB-4E15-98C7-F7F31A696811}"/>
    <cellStyle name="쉼표 [0] 2 3 2 5 3 2 2" xfId="45288" xr:uid="{F0A18489-9157-49A8-A7F4-86DB0A0E9ABE}"/>
    <cellStyle name="쉼표 [0] 2 3 2 5 3 3" xfId="23022" xr:uid="{5215C628-1F2E-49B2-875F-D9C405137944}"/>
    <cellStyle name="쉼표 [0] 2 3 2 5 3 3 2" xfId="45289" xr:uid="{49B5F20D-8107-4148-9387-A15EA9C7677E}"/>
    <cellStyle name="쉼표 [0] 2 3 2 5 3 4" xfId="23023" xr:uid="{8AA70714-AE0D-486D-B0E0-130A02980693}"/>
    <cellStyle name="쉼표 [0] 2 3 2 5 3 4 2" xfId="45290" xr:uid="{BA117CC7-CF0F-475B-BF78-13D754609709}"/>
    <cellStyle name="쉼표 [0] 2 3 2 5 3 5" xfId="52430" xr:uid="{296D9CD5-3038-4EE1-A5A0-FB433323EDF3}"/>
    <cellStyle name="쉼표 [0] 2 3 2 5 3 6" xfId="45287" xr:uid="{C2FC01A5-CCD7-438B-9C9C-9A3CCDE97DFD}"/>
    <cellStyle name="쉼표 [0] 2 3 2 5 3 7" xfId="23020" xr:uid="{B9F07357-6491-4C1D-988B-22B18D64090A}"/>
    <cellStyle name="쉼표 [0] 2 3 2 5 4" xfId="23024" xr:uid="{DE1872F1-0D88-4749-8357-66952222AA5B}"/>
    <cellStyle name="쉼표 [0] 2 3 2 5 4 2" xfId="45291" xr:uid="{0D08C68C-D591-4C43-B573-BEC235AC701B}"/>
    <cellStyle name="쉼표 [0] 2 3 2 5 5" xfId="23025" xr:uid="{856A7341-5A82-4411-8004-4BBF7BD74261}"/>
    <cellStyle name="쉼표 [0] 2 3 2 5 5 2" xfId="45292" xr:uid="{20A1E3B4-375E-4E4C-A47C-517C16CB806D}"/>
    <cellStyle name="쉼표 [0] 2 3 2 5 6" xfId="51389" xr:uid="{D7B09F5E-8F3C-495D-A595-98F5E3A3A185}"/>
    <cellStyle name="쉼표 [0] 2 3 2 5 7" xfId="45281" xr:uid="{3D867597-8EB4-4094-AA23-05FB659E09EB}"/>
    <cellStyle name="쉼표 [0] 2 3 2 5 8" xfId="23014" xr:uid="{F1E7CB2C-7620-40FF-A090-8993EACA1743}"/>
    <cellStyle name="쉼표 [0] 2 3 2 6" xfId="3334" xr:uid="{7ADF96A0-DE12-432B-B7E3-1E85876CEEF1}"/>
    <cellStyle name="쉼표 [0] 2 3 2 6 2" xfId="5353" xr:uid="{BFF9915D-E87E-4E39-AE44-7F2050689096}"/>
    <cellStyle name="쉼표 [0] 2 3 2 6 2 2" xfId="23028" xr:uid="{64D0CA13-4A3E-4B10-AF63-1A1B1E465904}"/>
    <cellStyle name="쉼표 [0] 2 3 2 6 2 2 2" xfId="45295" xr:uid="{BEC25D2E-4C45-458D-9539-9CBBF30244BD}"/>
    <cellStyle name="쉼표 [0] 2 3 2 6 2 3" xfId="23029" xr:uid="{79F7E413-893C-4A23-AC85-CC9AD2B2B9DF}"/>
    <cellStyle name="쉼표 [0] 2 3 2 6 2 3 2" xfId="45296" xr:uid="{979AE285-8AAA-42F9-B416-6AD9B61A8618}"/>
    <cellStyle name="쉼표 [0] 2 3 2 6 2 4" xfId="23030" xr:uid="{C4786521-DB2A-4118-8EE4-C71117AAE38F}"/>
    <cellStyle name="쉼표 [0] 2 3 2 6 2 4 2" xfId="45297" xr:uid="{06ED6DD7-FEE5-46CA-BEDC-0BD006C1677A}"/>
    <cellStyle name="쉼표 [0] 2 3 2 6 2 5" xfId="23031" xr:uid="{EACAE2FC-4B9F-4355-8E30-839D58106E23}"/>
    <cellStyle name="쉼표 [0] 2 3 2 6 2 5 2" xfId="45298" xr:uid="{F63D46BD-BE37-4E90-ADA9-6C77D3BDE18F}"/>
    <cellStyle name="쉼표 [0] 2 3 2 6 2 6" xfId="55440" xr:uid="{068050C6-97D5-4FC9-9903-4C2242AB357E}"/>
    <cellStyle name="쉼표 [0] 2 3 2 6 2 7" xfId="45294" xr:uid="{389F3E64-F142-46ED-9905-84D6996700B8}"/>
    <cellStyle name="쉼표 [0] 2 3 2 6 2 8" xfId="23027" xr:uid="{294F784A-F996-4146-885A-62BE7723F5F8}"/>
    <cellStyle name="쉼표 [0] 2 3 2 6 3" xfId="23032" xr:uid="{CDF4B919-A3D8-4573-BFFE-884A1467DFB8}"/>
    <cellStyle name="쉼표 [0] 2 3 2 6 3 2" xfId="45299" xr:uid="{7DEFF581-2C53-4BCC-9880-035F2FB2D16C}"/>
    <cellStyle name="쉼표 [0] 2 3 2 6 4" xfId="23033" xr:uid="{D3FBD903-CD23-476E-93E0-F1D20D75DD54}"/>
    <cellStyle name="쉼표 [0] 2 3 2 6 4 2" xfId="45300" xr:uid="{2D076CE8-7D73-4757-9C16-1FBA1FF35C20}"/>
    <cellStyle name="쉼표 [0] 2 3 2 6 5" xfId="23034" xr:uid="{89AF16AB-D9C4-4EC0-B293-D213650A7EB6}"/>
    <cellStyle name="쉼표 [0] 2 3 2 6 5 2" xfId="45301" xr:uid="{005AB643-C184-4FA1-A3C6-D1DD63259B4E}"/>
    <cellStyle name="쉼표 [0] 2 3 2 6 6" xfId="23035" xr:uid="{C1B3F38A-84D4-42A7-B5F8-0CDA7925D9B6}"/>
    <cellStyle name="쉼표 [0] 2 3 2 6 6 2" xfId="45302" xr:uid="{6C30A27A-406B-4FE0-8D4A-DCE1F8821EE8}"/>
    <cellStyle name="쉼표 [0] 2 3 2 6 7" xfId="53421" xr:uid="{3B0875BF-F535-4189-B035-2BCD6BBDECBA}"/>
    <cellStyle name="쉼표 [0] 2 3 2 6 8" xfId="45293" xr:uid="{3E0D4D83-1041-4026-A937-BDBD60151675}"/>
    <cellStyle name="쉼표 [0] 2 3 2 6 9" xfId="23026" xr:uid="{05D6D962-6B76-411C-8DDE-A3E602FDD57F}"/>
    <cellStyle name="쉼표 [0] 2 3 2 7" xfId="3933" xr:uid="{303B5F20-7693-4CE5-BA90-070457EA3081}"/>
    <cellStyle name="쉼표 [0] 2 3 2 7 2" xfId="23037" xr:uid="{2B3A3C19-4415-4C7B-A213-E8E24539A36C}"/>
    <cellStyle name="쉼표 [0] 2 3 2 7 2 2" xfId="45304" xr:uid="{112305D1-C53C-44BF-B8E2-13DB85207F93}"/>
    <cellStyle name="쉼표 [0] 2 3 2 7 3" xfId="23038" xr:uid="{9E4BC7B6-EFAA-4AEC-8A43-4275858AE226}"/>
    <cellStyle name="쉼표 [0] 2 3 2 7 3 2" xfId="45305" xr:uid="{4CCA43D0-AC3D-49E4-8782-30D729013343}"/>
    <cellStyle name="쉼표 [0] 2 3 2 7 4" xfId="23039" xr:uid="{967DDD4C-FDCC-40E0-919A-043FEDE1812F}"/>
    <cellStyle name="쉼표 [0] 2 3 2 7 4 2" xfId="45306" xr:uid="{55DC29FC-C2B9-4EAE-ACBD-AEE00622FABC}"/>
    <cellStyle name="쉼표 [0] 2 3 2 7 5" xfId="23040" xr:uid="{BB78D30D-ACCD-47B5-84BF-D2FC4CAE5E88}"/>
    <cellStyle name="쉼표 [0] 2 3 2 7 5 2" xfId="45307" xr:uid="{3AA1EAD1-8B6A-4EAE-B9E5-AD7931EDEF2E}"/>
    <cellStyle name="쉼표 [0] 2 3 2 7 6" xfId="54020" xr:uid="{2375121E-BEC2-40AB-A6DE-97E1E81A9A01}"/>
    <cellStyle name="쉼표 [0] 2 3 2 7 7" xfId="45303" xr:uid="{CA3DE294-056D-42D4-BE46-E35D1966A872}"/>
    <cellStyle name="쉼표 [0] 2 3 2 7 8" xfId="23036" xr:uid="{625CF54F-4807-4560-B023-A507162E2E37}"/>
    <cellStyle name="쉼표 [0] 2 3 2 8" xfId="1822" xr:uid="{107D3613-B586-4806-B29C-662A485493AA}"/>
    <cellStyle name="쉼표 [0] 2 3 2 8 2" xfId="23042" xr:uid="{AFE8B4A3-3644-4B40-83FB-B1C5F025E5BB}"/>
    <cellStyle name="쉼표 [0] 2 3 2 8 2 2" xfId="45309" xr:uid="{88CA9CD1-1191-4D7F-BB17-F82101FED4C9}"/>
    <cellStyle name="쉼표 [0] 2 3 2 8 3" xfId="23043" xr:uid="{8CCD9375-F853-47BC-801F-D68CBD18797C}"/>
    <cellStyle name="쉼표 [0] 2 3 2 8 3 2" xfId="45310" xr:uid="{BCDB5269-C3FB-43A6-BD57-2C4F95A158B7}"/>
    <cellStyle name="쉼표 [0] 2 3 2 8 4" xfId="23044" xr:uid="{244E823D-E42A-4536-9A2A-636227CFC5AA}"/>
    <cellStyle name="쉼표 [0] 2 3 2 8 4 2" xfId="45311" xr:uid="{867495AC-B3B2-4B0A-ADA3-317D5CC79822}"/>
    <cellStyle name="쉼표 [0] 2 3 2 8 5" xfId="51911" xr:uid="{308725F9-2BE2-499F-80E4-20FDB14A5481}"/>
    <cellStyle name="쉼표 [0] 2 3 2 8 6" xfId="45308" xr:uid="{335E41AB-4EA2-41EB-9535-4FB7C9723099}"/>
    <cellStyle name="쉼표 [0] 2 3 2 8 7" xfId="23041" xr:uid="{2E5CCFDA-2EFD-40EE-B025-B87C508DB300}"/>
    <cellStyle name="쉼표 [0] 2 3 2 9" xfId="23045" xr:uid="{838FC790-B5F6-4471-B8AA-C38C1A2A0801}"/>
    <cellStyle name="쉼표 [0] 2 3 2 9 2" xfId="45312" xr:uid="{68058BFE-9479-4EC6-90A8-7BE7BA5E944B}"/>
    <cellStyle name="쉼표 [0] 2 3 3" xfId="310" xr:uid="{A40DA492-052E-4371-B67B-6E36D229B47F}"/>
    <cellStyle name="쉼표 [0] 2 3 3 10" xfId="50406" xr:uid="{0346E552-DF60-4511-A2DE-803E85B27AD7}"/>
    <cellStyle name="쉼표 [0] 2 3 3 11" xfId="45313" xr:uid="{D15C4CAD-E49E-43D3-86B9-B94017ABF238}"/>
    <cellStyle name="쉼표 [0] 2 3 3 12" xfId="23046" xr:uid="{6F4ABBA7-2151-4631-8AD6-F0B5FED26245}"/>
    <cellStyle name="쉼표 [0] 2 3 3 2" xfId="604" xr:uid="{65D00010-2200-456B-B7E0-F215E04879E4}"/>
    <cellStyle name="쉼표 [0] 2 3 3 2 10" xfId="45314" xr:uid="{53BD3DBE-118E-4B65-9BA1-4287E67DE8EE}"/>
    <cellStyle name="쉼표 [0] 2 3 3 2 11" xfId="23047" xr:uid="{3CBEB2E4-61A8-4048-8ACD-D5410F30D496}"/>
    <cellStyle name="쉼표 [0] 2 3 3 2 2" xfId="1109" xr:uid="{4513944A-DAD2-4025-80BE-674053648955}"/>
    <cellStyle name="쉼표 [0] 2 3 3 2 2 2" xfId="4812" xr:uid="{3266D1EE-CC76-4C28-B5D2-A010C30982CC}"/>
    <cellStyle name="쉼표 [0] 2 3 3 2 2 2 2" xfId="23050" xr:uid="{F9423AAB-0A2B-4187-B2C3-452C8EF5F224}"/>
    <cellStyle name="쉼표 [0] 2 3 3 2 2 2 2 2" xfId="45317" xr:uid="{F98BB9BF-2F30-41DB-AA71-CB4203F57AC5}"/>
    <cellStyle name="쉼표 [0] 2 3 3 2 2 2 3" xfId="23051" xr:uid="{C66DA41E-76BA-4018-9125-E8908B917487}"/>
    <cellStyle name="쉼표 [0] 2 3 3 2 2 2 3 2" xfId="45318" xr:uid="{31A56391-FE16-46D8-8A28-A8D863D90DAD}"/>
    <cellStyle name="쉼표 [0] 2 3 3 2 2 2 4" xfId="23052" xr:uid="{5A917B08-A24D-4B55-A444-96964C9F5163}"/>
    <cellStyle name="쉼표 [0] 2 3 3 2 2 2 4 2" xfId="45319" xr:uid="{EE7E77B4-0BA0-42E7-BB3B-3CC69AC08AC6}"/>
    <cellStyle name="쉼표 [0] 2 3 3 2 2 2 5" xfId="23053" xr:uid="{AE02349A-8F93-441A-83FD-6B60A7045DFA}"/>
    <cellStyle name="쉼표 [0] 2 3 3 2 2 2 5 2" xfId="45320" xr:uid="{94C00E1F-549B-4676-9C40-22C79B3B4EE1}"/>
    <cellStyle name="쉼표 [0] 2 3 3 2 2 2 6" xfId="54899" xr:uid="{09461BC7-0CE4-4B99-9BEE-19A941766140}"/>
    <cellStyle name="쉼표 [0] 2 3 3 2 2 2 7" xfId="45316" xr:uid="{143E929D-97E3-489A-B51D-E875B112A74B}"/>
    <cellStyle name="쉼표 [0] 2 3 3 2 2 2 8" xfId="23049" xr:uid="{E3B663ED-8DBB-43F1-893F-18694C2DEAE7}"/>
    <cellStyle name="쉼표 [0] 2 3 3 2 2 3" xfId="3147" xr:uid="{A5866F2A-FC26-44DC-9DFA-FB651CF7A405}"/>
    <cellStyle name="쉼표 [0] 2 3 3 2 2 3 2" xfId="23055" xr:uid="{180C0CB8-2155-4BE9-817B-F2B9B620AB75}"/>
    <cellStyle name="쉼표 [0] 2 3 3 2 2 3 2 2" xfId="45322" xr:uid="{03BC7553-10BD-4787-8468-CBED7396AE41}"/>
    <cellStyle name="쉼표 [0] 2 3 3 2 2 3 3" xfId="23056" xr:uid="{91B0152E-8715-4ACD-B6EE-1E7CAC6398BD}"/>
    <cellStyle name="쉼표 [0] 2 3 3 2 2 3 3 2" xfId="45323" xr:uid="{B205DCED-CB09-4DC4-AC43-A99517CA34EB}"/>
    <cellStyle name="쉼표 [0] 2 3 3 2 2 3 4" xfId="23057" xr:uid="{603DA83A-10AC-4270-B7E4-B89A80433F41}"/>
    <cellStyle name="쉼표 [0] 2 3 3 2 2 3 4 2" xfId="45324" xr:uid="{8BEFFD66-DC7D-435A-85AA-7DBB43214F71}"/>
    <cellStyle name="쉼표 [0] 2 3 3 2 2 3 5" xfId="53234" xr:uid="{FCDDA28A-9F39-4F77-92F5-E07CBA915396}"/>
    <cellStyle name="쉼표 [0] 2 3 3 2 2 3 6" xfId="45321" xr:uid="{C65F2FA4-DE93-4A6F-ADF8-00185C9B41B0}"/>
    <cellStyle name="쉼표 [0] 2 3 3 2 2 3 7" xfId="23054" xr:uid="{EDF8B91F-FDC7-45BE-A1F7-7AD6F2581C22}"/>
    <cellStyle name="쉼표 [0] 2 3 3 2 2 4" xfId="23058" xr:uid="{7A83EBB7-3860-440E-8FC9-A0732DCB9161}"/>
    <cellStyle name="쉼표 [0] 2 3 3 2 2 4 2" xfId="45325" xr:uid="{DAE9C35D-75E7-42FE-9D0C-59DC3789BB81}"/>
    <cellStyle name="쉼표 [0] 2 3 3 2 2 5" xfId="23059" xr:uid="{FAD00700-4E20-4067-AE7B-DD439AEEC853}"/>
    <cellStyle name="쉼표 [0] 2 3 3 2 2 5 2" xfId="45326" xr:uid="{4F04F4DC-EE5E-4F88-A2C9-5D4E065C8E4C}"/>
    <cellStyle name="쉼표 [0] 2 3 3 2 2 6" xfId="51201" xr:uid="{66DB2E3C-1034-40D1-ADB0-66F7CB528CA8}"/>
    <cellStyle name="쉼표 [0] 2 3 3 2 2 7" xfId="45315" xr:uid="{0338AA1E-2EC7-4133-95FA-9F55F7B6195B}"/>
    <cellStyle name="쉼표 [0] 2 3 3 2 2 8" xfId="23048" xr:uid="{1EF502B0-FD03-4010-A170-EFAD532AB893}"/>
    <cellStyle name="쉼표 [0] 2 3 3 2 3" xfId="1603" xr:uid="{D14DA48D-1469-40B3-871F-3473818FC734}"/>
    <cellStyle name="쉼표 [0] 2 3 3 2 3 2" xfId="5216" xr:uid="{3BB90486-6E8D-4730-9D95-58E4F8B129B2}"/>
    <cellStyle name="쉼표 [0] 2 3 3 2 3 2 2" xfId="23062" xr:uid="{D21F3BE2-028D-4AD2-8068-49ED42012FEC}"/>
    <cellStyle name="쉼표 [0] 2 3 3 2 3 2 2 2" xfId="45329" xr:uid="{511E45ED-7EE0-4A2D-A08A-27E235DE3BD7}"/>
    <cellStyle name="쉼표 [0] 2 3 3 2 3 2 3" xfId="23063" xr:uid="{44450FCF-7542-4046-95B4-8D728009143A}"/>
    <cellStyle name="쉼표 [0] 2 3 3 2 3 2 3 2" xfId="45330" xr:uid="{B1435DA1-179F-4D78-B0AE-BFC16F0CA336}"/>
    <cellStyle name="쉼표 [0] 2 3 3 2 3 2 4" xfId="23064" xr:uid="{2368FE12-225F-4179-845D-2E9001ADFEAF}"/>
    <cellStyle name="쉼표 [0] 2 3 3 2 3 2 4 2" xfId="45331" xr:uid="{B438B24C-D930-4A25-A6AF-0DC9F3ED0D53}"/>
    <cellStyle name="쉼표 [0] 2 3 3 2 3 2 5" xfId="23065" xr:uid="{E990D182-FDF8-4B9A-ABE5-E97D9165E0E5}"/>
    <cellStyle name="쉼표 [0] 2 3 3 2 3 2 5 2" xfId="45332" xr:uid="{D9B1D9C0-16F2-4787-909E-A3621040135C}"/>
    <cellStyle name="쉼표 [0] 2 3 3 2 3 2 6" xfId="55303" xr:uid="{099AAA00-3088-4B76-9FA3-349E2D8F2E4E}"/>
    <cellStyle name="쉼표 [0] 2 3 3 2 3 2 7" xfId="45328" xr:uid="{F7FAC03C-5F80-4812-8470-93F6AE7DD965}"/>
    <cellStyle name="쉼표 [0] 2 3 3 2 3 2 8" xfId="23061" xr:uid="{7EE93C4D-EF77-4B46-95E8-C1973909AB75}"/>
    <cellStyle name="쉼표 [0] 2 3 3 2 3 3" xfId="2650" xr:uid="{6800B9D2-18FB-4B3F-940E-79F735C54DC0}"/>
    <cellStyle name="쉼표 [0] 2 3 3 2 3 3 2" xfId="23067" xr:uid="{2EE6A708-2C45-4C60-B6F5-D811DECD03D5}"/>
    <cellStyle name="쉼표 [0] 2 3 3 2 3 3 2 2" xfId="45334" xr:uid="{BC09AEE3-4A20-49DF-8A26-B564EDC709A8}"/>
    <cellStyle name="쉼표 [0] 2 3 3 2 3 3 3" xfId="23068" xr:uid="{B7E9A397-70E4-473A-8328-A271A9888E85}"/>
    <cellStyle name="쉼표 [0] 2 3 3 2 3 3 3 2" xfId="45335" xr:uid="{BF3EBCDA-E164-4B9F-8EBB-E40196CFFE0E}"/>
    <cellStyle name="쉼표 [0] 2 3 3 2 3 3 4" xfId="23069" xr:uid="{77E692EA-90B7-44B2-AA61-E4352DC0EBE6}"/>
    <cellStyle name="쉼표 [0] 2 3 3 2 3 3 4 2" xfId="45336" xr:uid="{30025833-5845-4A25-AFFC-5C4763B9D20B}"/>
    <cellStyle name="쉼표 [0] 2 3 3 2 3 3 5" xfId="52738" xr:uid="{C2C08B65-5D38-410D-88CF-0D0E5F596D4C}"/>
    <cellStyle name="쉼표 [0] 2 3 3 2 3 3 6" xfId="45333" xr:uid="{01A45178-B95C-4009-A33A-B784647F3D31}"/>
    <cellStyle name="쉼표 [0] 2 3 3 2 3 3 7" xfId="23066" xr:uid="{0EE52D7B-0C06-4EFC-802E-139838E5C56C}"/>
    <cellStyle name="쉼표 [0] 2 3 3 2 3 4" xfId="23070" xr:uid="{CB26497E-7D4E-4AFE-9B4E-613702437948}"/>
    <cellStyle name="쉼표 [0] 2 3 3 2 3 4 2" xfId="45337" xr:uid="{65BBE5FA-E947-49A9-A39A-E9CCF6F3FDDF}"/>
    <cellStyle name="쉼표 [0] 2 3 3 2 3 5" xfId="23071" xr:uid="{8B95BFB0-5CC7-4792-AA4A-3192DB0984D1}"/>
    <cellStyle name="쉼표 [0] 2 3 3 2 3 5 2" xfId="45338" xr:uid="{44EE4E6F-5562-4427-BBC7-BEDF629BF5D3}"/>
    <cellStyle name="쉼표 [0] 2 3 3 2 3 6" xfId="51695" xr:uid="{D6F8699F-2DB9-46A1-85DA-F75EF3B1E0A1}"/>
    <cellStyle name="쉼표 [0] 2 3 3 2 3 7" xfId="45327" xr:uid="{2A862C3C-6C91-4DC5-AB9A-44549CD0D898}"/>
    <cellStyle name="쉼표 [0] 2 3 3 2 3 8" xfId="23060" xr:uid="{06A0CE35-2328-4667-9E70-915D0B722784}"/>
    <cellStyle name="쉼표 [0] 2 3 3 2 4" xfId="3642" xr:uid="{F6E9F6C7-3045-48B1-BF30-74B6EB484EFF}"/>
    <cellStyle name="쉼표 [0] 2 3 3 2 4 2" xfId="5584" xr:uid="{66907160-1CBD-425E-90A2-2E6DFF36199E}"/>
    <cellStyle name="쉼표 [0] 2 3 3 2 4 2 2" xfId="23074" xr:uid="{CE609489-BBE1-414B-BF06-61257234A3F6}"/>
    <cellStyle name="쉼표 [0] 2 3 3 2 4 2 2 2" xfId="45341" xr:uid="{9118A866-DA31-48F1-ABF8-50472AE18EF6}"/>
    <cellStyle name="쉼표 [0] 2 3 3 2 4 2 3" xfId="23075" xr:uid="{15D350AD-0D7E-42FD-9112-FC517E87EA4A}"/>
    <cellStyle name="쉼표 [0] 2 3 3 2 4 2 3 2" xfId="45342" xr:uid="{171DA1CB-8AA5-41FD-9281-46C165148115}"/>
    <cellStyle name="쉼표 [0] 2 3 3 2 4 2 4" xfId="23076" xr:uid="{5F94AA0B-343E-42CC-A6FA-4C31C0C4FDE0}"/>
    <cellStyle name="쉼표 [0] 2 3 3 2 4 2 4 2" xfId="45343" xr:uid="{BE1D4C7D-3BC0-4193-8093-3DC75E8B65D4}"/>
    <cellStyle name="쉼표 [0] 2 3 3 2 4 2 5" xfId="23077" xr:uid="{79E521AD-73D7-42F3-8C7E-78E652581ED3}"/>
    <cellStyle name="쉼표 [0] 2 3 3 2 4 2 5 2" xfId="45344" xr:uid="{BCBE8743-A9AA-4DC2-9846-C2055B3999F0}"/>
    <cellStyle name="쉼표 [0] 2 3 3 2 4 2 6" xfId="55671" xr:uid="{4684E54C-6A26-4C7A-A7C2-04296AD19079}"/>
    <cellStyle name="쉼표 [0] 2 3 3 2 4 2 7" xfId="45340" xr:uid="{671433C3-7C85-4832-898F-ABAE34C56EA5}"/>
    <cellStyle name="쉼표 [0] 2 3 3 2 4 2 8" xfId="23073" xr:uid="{CB6C8F5B-081F-4B74-B3E7-ADBFFF66D32D}"/>
    <cellStyle name="쉼표 [0] 2 3 3 2 4 3" xfId="23078" xr:uid="{F421C9A9-9BA3-4C2C-99ED-06E444F83618}"/>
    <cellStyle name="쉼표 [0] 2 3 3 2 4 3 2" xfId="45345" xr:uid="{15503017-1A52-4C6F-84BA-C6647887D568}"/>
    <cellStyle name="쉼표 [0] 2 3 3 2 4 4" xfId="23079" xr:uid="{801884D5-1257-41DF-A52C-EE4D42760702}"/>
    <cellStyle name="쉼표 [0] 2 3 3 2 4 4 2" xfId="45346" xr:uid="{97DF0D73-6239-4EC4-BD1D-89B385963D73}"/>
    <cellStyle name="쉼표 [0] 2 3 3 2 4 5" xfId="23080" xr:uid="{816644A0-B0B6-47B5-8582-ECA816636BA0}"/>
    <cellStyle name="쉼표 [0] 2 3 3 2 4 5 2" xfId="45347" xr:uid="{3C0662AF-0CEF-4F8B-85CF-1C3A418D1BEB}"/>
    <cellStyle name="쉼표 [0] 2 3 3 2 4 6" xfId="23081" xr:uid="{0FFC251C-AEB0-404A-8519-5C96CF07A6B1}"/>
    <cellStyle name="쉼표 [0] 2 3 3 2 4 6 2" xfId="45348" xr:uid="{031A0861-A93F-4F1D-9900-D994F35D36B4}"/>
    <cellStyle name="쉼표 [0] 2 3 3 2 4 7" xfId="53729" xr:uid="{96B736C4-F7C5-441A-AB87-604C733B719F}"/>
    <cellStyle name="쉼표 [0] 2 3 3 2 4 8" xfId="45339" xr:uid="{25A6BE93-0154-4632-9131-4D8381C827BF}"/>
    <cellStyle name="쉼표 [0] 2 3 3 2 4 9" xfId="23072" xr:uid="{77C2367E-1555-406D-A37B-0DF25DE40DAC}"/>
    <cellStyle name="쉼표 [0] 2 3 3 2 5" xfId="4315" xr:uid="{50B6DF61-7423-43A1-9B93-FF12093AE9F6}"/>
    <cellStyle name="쉼표 [0] 2 3 3 2 5 2" xfId="23083" xr:uid="{1E749D6E-8866-438F-A81F-5E12CAADC5F7}"/>
    <cellStyle name="쉼표 [0] 2 3 3 2 5 2 2" xfId="45350" xr:uid="{E3CEA873-575F-4765-92BB-4BA1D48F922E}"/>
    <cellStyle name="쉼표 [0] 2 3 3 2 5 3" xfId="23084" xr:uid="{3FE60FC9-EFAF-4DFD-9D0E-75A0CA4FBE61}"/>
    <cellStyle name="쉼표 [0] 2 3 3 2 5 3 2" xfId="45351" xr:uid="{0BBDC22E-BCBD-42E8-A16B-26BFF40C3875}"/>
    <cellStyle name="쉼표 [0] 2 3 3 2 5 4" xfId="23085" xr:uid="{7B8E821B-9963-4BB1-99B2-5891716D6B4B}"/>
    <cellStyle name="쉼표 [0] 2 3 3 2 5 4 2" xfId="45352" xr:uid="{094D565C-5C04-4CA8-B579-BF4A688F2791}"/>
    <cellStyle name="쉼표 [0] 2 3 3 2 5 5" xfId="23086" xr:uid="{1641136C-1A83-4865-8AA1-8F5CD81CADE8}"/>
    <cellStyle name="쉼표 [0] 2 3 3 2 5 5 2" xfId="45353" xr:uid="{88F4D924-690E-4CBB-A487-0DA97A12CF1D}"/>
    <cellStyle name="쉼표 [0] 2 3 3 2 5 6" xfId="54402" xr:uid="{C57C3A99-FD41-4051-8AE2-E79B30A34611}"/>
    <cellStyle name="쉼표 [0] 2 3 3 2 5 7" xfId="45349" xr:uid="{73F73986-0F85-44AF-BED7-0FF9592EB16D}"/>
    <cellStyle name="쉼표 [0] 2 3 3 2 5 8" xfId="23082" xr:uid="{03CC21BC-DE28-4014-B0FD-29A254BFACA5}"/>
    <cellStyle name="쉼표 [0] 2 3 3 2 6" xfId="2129" xr:uid="{E7E1E4BD-2FAA-44F7-8CE5-9E0F2C0067D0}"/>
    <cellStyle name="쉼표 [0] 2 3 3 2 6 2" xfId="23088" xr:uid="{83CB67A6-7CBE-41B0-B6F4-66CA8BDD30C6}"/>
    <cellStyle name="쉼표 [0] 2 3 3 2 6 2 2" xfId="45355" xr:uid="{B966FA2E-1F16-474B-817A-7258E11BB90B}"/>
    <cellStyle name="쉼표 [0] 2 3 3 2 6 3" xfId="23089" xr:uid="{5434544E-E5F5-4A33-B249-9D6C991EBEDC}"/>
    <cellStyle name="쉼표 [0] 2 3 3 2 6 3 2" xfId="45356" xr:uid="{A082326B-E20A-4645-85B2-3EED605239A3}"/>
    <cellStyle name="쉼표 [0] 2 3 3 2 6 4" xfId="23090" xr:uid="{BBBCADCB-1223-4FC6-9D08-5DC09475D49D}"/>
    <cellStyle name="쉼표 [0] 2 3 3 2 6 4 2" xfId="45357" xr:uid="{CC1DD343-86B6-41F9-B88D-4D56F57F3CCD}"/>
    <cellStyle name="쉼표 [0] 2 3 3 2 6 5" xfId="52218" xr:uid="{F5D02237-C363-4BFD-B6A6-C115872A763C}"/>
    <cellStyle name="쉼표 [0] 2 3 3 2 6 6" xfId="45354" xr:uid="{503A71AC-65C1-427E-B0BA-BF87F1E947C9}"/>
    <cellStyle name="쉼표 [0] 2 3 3 2 6 7" xfId="23087" xr:uid="{EF92A172-72CC-4814-B602-83CC2A90531F}"/>
    <cellStyle name="쉼표 [0] 2 3 3 2 7" xfId="23091" xr:uid="{1D214207-6F41-4E8F-84E5-F0E8CD344DBA}"/>
    <cellStyle name="쉼표 [0] 2 3 3 2 7 2" xfId="45358" xr:uid="{9514A63A-7E0A-4DA1-B8F5-2A5F311CF1F9}"/>
    <cellStyle name="쉼표 [0] 2 3 3 2 8" xfId="23092" xr:uid="{D4C4A047-2D89-4AD0-BCEF-378306B5C645}"/>
    <cellStyle name="쉼표 [0] 2 3 3 2 8 2" xfId="45359" xr:uid="{F507A1E3-AC3D-499F-A32B-A237DDBC523E}"/>
    <cellStyle name="쉼표 [0] 2 3 3 2 9" xfId="50698" xr:uid="{0B9F5B3D-AEE9-44A5-9449-329723CB382B}"/>
    <cellStyle name="쉼표 [0] 2 3 3 3" xfId="861" xr:uid="{DB1AC9CF-5672-4E70-A10C-AAACB8DDA516}"/>
    <cellStyle name="쉼표 [0] 2 3 3 3 2" xfId="4564" xr:uid="{A806692B-01A4-457A-9D1C-4090D0B41DA1}"/>
    <cellStyle name="쉼표 [0] 2 3 3 3 2 2" xfId="23095" xr:uid="{BA7FFCAF-3783-45AD-9A8B-E264F5B34098}"/>
    <cellStyle name="쉼표 [0] 2 3 3 3 2 2 2" xfId="45362" xr:uid="{9B9709CB-7B93-4FBB-A5CD-91A23A452760}"/>
    <cellStyle name="쉼표 [0] 2 3 3 3 2 3" xfId="23096" xr:uid="{A59B2AF2-BD05-4DF9-AB1C-43E73F41CD2B}"/>
    <cellStyle name="쉼표 [0] 2 3 3 3 2 3 2" xfId="45363" xr:uid="{17D6AE71-C879-4C1C-AC70-A89141B0F658}"/>
    <cellStyle name="쉼표 [0] 2 3 3 3 2 4" xfId="23097" xr:uid="{2FC31245-6471-4D3E-87AA-16BBDAABC307}"/>
    <cellStyle name="쉼표 [0] 2 3 3 3 2 4 2" xfId="45364" xr:uid="{2CAF6ADB-3792-45C1-92A3-53B05B57EB82}"/>
    <cellStyle name="쉼표 [0] 2 3 3 3 2 5" xfId="23098" xr:uid="{8CFA3D7A-C839-4B1A-840C-CAF9A3A7D8C6}"/>
    <cellStyle name="쉼표 [0] 2 3 3 3 2 5 2" xfId="45365" xr:uid="{964A22AE-A283-442C-BD00-FFA0EEC29E06}"/>
    <cellStyle name="쉼표 [0] 2 3 3 3 2 6" xfId="54651" xr:uid="{98D97D5F-B85C-4E60-A4A7-90B8E7FC0CE2}"/>
    <cellStyle name="쉼표 [0] 2 3 3 3 2 7" xfId="45361" xr:uid="{9DF07CE9-CEF6-494B-9E60-C3ED43A9D922}"/>
    <cellStyle name="쉼표 [0] 2 3 3 3 2 8" xfId="23094" xr:uid="{6664261B-378F-42FA-8975-CAD765F92EAF}"/>
    <cellStyle name="쉼표 [0] 2 3 3 3 3" xfId="2899" xr:uid="{4AC36BD4-181B-48E3-8C7B-11195B80A0EF}"/>
    <cellStyle name="쉼표 [0] 2 3 3 3 3 2" xfId="23100" xr:uid="{3D9C25A8-CCDA-4C41-8011-676BED9A9735}"/>
    <cellStyle name="쉼표 [0] 2 3 3 3 3 2 2" xfId="45367" xr:uid="{F9706A6A-9C45-4D9C-B92B-75E9135FFC59}"/>
    <cellStyle name="쉼표 [0] 2 3 3 3 3 3" xfId="23101" xr:uid="{7D2D52FB-0CF7-4017-A3A4-BFC483E73AF9}"/>
    <cellStyle name="쉼표 [0] 2 3 3 3 3 3 2" xfId="45368" xr:uid="{732AED65-D6DB-46F3-8864-3882777B828E}"/>
    <cellStyle name="쉼표 [0] 2 3 3 3 3 4" xfId="23102" xr:uid="{E0E17144-883C-45B0-B60F-0A97764EFB28}"/>
    <cellStyle name="쉼표 [0] 2 3 3 3 3 4 2" xfId="45369" xr:uid="{38F74C53-8522-4BE2-901B-03B25EBA661B}"/>
    <cellStyle name="쉼표 [0] 2 3 3 3 3 5" xfId="52986" xr:uid="{DF7A57B4-8179-4BB1-895D-472E5D86B786}"/>
    <cellStyle name="쉼표 [0] 2 3 3 3 3 6" xfId="45366" xr:uid="{6352E559-3EF9-4CFB-BD9D-82EACFA65344}"/>
    <cellStyle name="쉼표 [0] 2 3 3 3 3 7" xfId="23099" xr:uid="{DF956BA6-EB15-4A45-8DCD-B5049D1BAFFC}"/>
    <cellStyle name="쉼표 [0] 2 3 3 3 4" xfId="23103" xr:uid="{1BE690D8-C9DD-4786-821F-B5DB5777D4C0}"/>
    <cellStyle name="쉼표 [0] 2 3 3 3 4 2" xfId="45370" xr:uid="{FD37026B-D5A9-4552-A9D0-8FE59A1B931E}"/>
    <cellStyle name="쉼표 [0] 2 3 3 3 5" xfId="23104" xr:uid="{C577A6DF-9827-45E0-95C4-04A9956BA1AB}"/>
    <cellStyle name="쉼표 [0] 2 3 3 3 5 2" xfId="45371" xr:uid="{F46DB939-D14A-4925-AC71-FA1D03746C79}"/>
    <cellStyle name="쉼표 [0] 2 3 3 3 6" xfId="50953" xr:uid="{57BEED8E-8BB5-473F-A67C-E50E1DEC8A19}"/>
    <cellStyle name="쉼표 [0] 2 3 3 3 7" xfId="45360" xr:uid="{7F3F90F8-212B-4205-A518-D33906BA02A0}"/>
    <cellStyle name="쉼표 [0] 2 3 3 3 8" xfId="23093" xr:uid="{96EF0460-7752-47E5-8E5F-B14BA22076B5}"/>
    <cellStyle name="쉼표 [0] 2 3 3 4" xfId="1356" xr:uid="{1C97E68A-405E-456F-AB0F-7B196CE88E7E}"/>
    <cellStyle name="쉼표 [0] 2 3 3 4 2" xfId="5033" xr:uid="{9A53C354-C7E6-4F3C-972B-F7BABD65C655}"/>
    <cellStyle name="쉼표 [0] 2 3 3 4 2 2" xfId="23107" xr:uid="{97B78B82-C0ED-4B50-AD9E-760972B84011}"/>
    <cellStyle name="쉼표 [0] 2 3 3 4 2 2 2" xfId="45374" xr:uid="{C85B4444-FD01-4C35-9451-2F792EBCB22C}"/>
    <cellStyle name="쉼표 [0] 2 3 3 4 2 3" xfId="23108" xr:uid="{F563CEEE-BDE2-41DF-B94B-BDE12F20F2C8}"/>
    <cellStyle name="쉼표 [0] 2 3 3 4 2 3 2" xfId="45375" xr:uid="{D9D492BF-F48D-49A7-BE40-6CC670424C8A}"/>
    <cellStyle name="쉼표 [0] 2 3 3 4 2 4" xfId="23109" xr:uid="{BDE645B1-FE0F-402F-9D63-EF7478C091AE}"/>
    <cellStyle name="쉼표 [0] 2 3 3 4 2 4 2" xfId="45376" xr:uid="{218BB656-B819-4558-8146-7CC1C26C8524}"/>
    <cellStyle name="쉼표 [0] 2 3 3 4 2 5" xfId="23110" xr:uid="{037E03B3-F459-4E82-91B6-9C71DF8B1C1F}"/>
    <cellStyle name="쉼표 [0] 2 3 3 4 2 5 2" xfId="45377" xr:uid="{646F4C81-202D-419B-B6BD-B275F7B15854}"/>
    <cellStyle name="쉼표 [0] 2 3 3 4 2 6" xfId="55120" xr:uid="{59B1D439-7E64-4585-8A65-84CA27AC4BD3}"/>
    <cellStyle name="쉼표 [0] 2 3 3 4 2 7" xfId="45373" xr:uid="{58333DAE-A8D0-40A3-9F83-99ED29114940}"/>
    <cellStyle name="쉼표 [0] 2 3 3 4 2 8" xfId="23106" xr:uid="{38F2BCC0-6CBF-45FA-8404-C33813D1E535}"/>
    <cellStyle name="쉼표 [0] 2 3 3 4 3" xfId="2402" xr:uid="{C5138D04-B3CE-4852-97EA-819F89085715}"/>
    <cellStyle name="쉼표 [0] 2 3 3 4 3 2" xfId="23112" xr:uid="{1E4EA16C-C8B4-4E35-ACC9-1B1388DB883E}"/>
    <cellStyle name="쉼표 [0] 2 3 3 4 3 2 2" xfId="45379" xr:uid="{3F46F081-A75A-4D2F-9B68-D0DCA62B17BB}"/>
    <cellStyle name="쉼표 [0] 2 3 3 4 3 3" xfId="23113" xr:uid="{C7F60805-59F0-4D52-8828-8521A49C0EBD}"/>
    <cellStyle name="쉼표 [0] 2 3 3 4 3 3 2" xfId="45380" xr:uid="{32DEA7E3-9843-4ABF-86BC-F92844E3CF9A}"/>
    <cellStyle name="쉼표 [0] 2 3 3 4 3 4" xfId="23114" xr:uid="{515E79D3-D93B-4867-A4C6-508DDED43151}"/>
    <cellStyle name="쉼표 [0] 2 3 3 4 3 4 2" xfId="45381" xr:uid="{44F8E625-8ACD-40E3-8E99-54E6E98272AB}"/>
    <cellStyle name="쉼표 [0] 2 3 3 4 3 5" xfId="52490" xr:uid="{D937A3CB-6D47-46CE-A115-F80DF1DC4B96}"/>
    <cellStyle name="쉼표 [0] 2 3 3 4 3 6" xfId="45378" xr:uid="{6EC3A5E0-1DC9-4489-9499-CF792B56E6BC}"/>
    <cellStyle name="쉼표 [0] 2 3 3 4 3 7" xfId="23111" xr:uid="{E4A2AE1B-02CD-4341-AD89-D042C09E76C5}"/>
    <cellStyle name="쉼표 [0] 2 3 3 4 4" xfId="23115" xr:uid="{A5FEA3EE-E499-4FD5-AECF-0A108A3D3987}"/>
    <cellStyle name="쉼표 [0] 2 3 3 4 4 2" xfId="45382" xr:uid="{F536C97C-027D-4516-836D-A188BAAD56EC}"/>
    <cellStyle name="쉼표 [0] 2 3 3 4 5" xfId="23116" xr:uid="{BCFAB2CB-ED22-4BE8-80D3-D3BCB6715361}"/>
    <cellStyle name="쉼표 [0] 2 3 3 4 5 2" xfId="45383" xr:uid="{43A420AB-812B-4406-838D-41BCA59CF15E}"/>
    <cellStyle name="쉼표 [0] 2 3 3 4 6" xfId="51448" xr:uid="{61DD061E-E44B-4974-8CF9-DB528D43B149}"/>
    <cellStyle name="쉼표 [0] 2 3 3 4 7" xfId="45372" xr:uid="{D6B6BCD5-FFCC-4D53-B630-BBF489F3A6C7}"/>
    <cellStyle name="쉼표 [0] 2 3 3 4 8" xfId="23105" xr:uid="{C55D218E-7015-45FE-8103-2D1D03F10E6B}"/>
    <cellStyle name="쉼표 [0] 2 3 3 5" xfId="3393" xr:uid="{E92B0856-E509-488C-8AD9-3B19699F1FC9}"/>
    <cellStyle name="쉼표 [0] 2 3 3 5 2" xfId="5400" xr:uid="{6AAEBAE7-343A-43CE-9F26-A03AEA3E22DB}"/>
    <cellStyle name="쉼표 [0] 2 3 3 5 2 2" xfId="23119" xr:uid="{9EB6BE85-E3E1-443C-A6E9-C64D3D6334D1}"/>
    <cellStyle name="쉼표 [0] 2 3 3 5 2 2 2" xfId="45386" xr:uid="{FD0D5F24-36CD-41D4-8A21-663452129AD8}"/>
    <cellStyle name="쉼표 [0] 2 3 3 5 2 3" xfId="23120" xr:uid="{50319711-52FA-48D8-866E-44499C201493}"/>
    <cellStyle name="쉼표 [0] 2 3 3 5 2 3 2" xfId="45387" xr:uid="{6AFD5D97-BD47-4439-8476-DDD7EA1557A0}"/>
    <cellStyle name="쉼표 [0] 2 3 3 5 2 4" xfId="23121" xr:uid="{118B8A54-9200-4B4D-ADBD-0F295DFC38D2}"/>
    <cellStyle name="쉼표 [0] 2 3 3 5 2 4 2" xfId="45388" xr:uid="{2F14F963-6C39-40CE-9843-EC4BFC4D9C30}"/>
    <cellStyle name="쉼표 [0] 2 3 3 5 2 5" xfId="23122" xr:uid="{9672C0B6-FEDB-460B-8AA1-E4A90036C562}"/>
    <cellStyle name="쉼표 [0] 2 3 3 5 2 5 2" xfId="45389" xr:uid="{1BF12FE0-B56C-4BE0-83D2-580D916E5BB9}"/>
    <cellStyle name="쉼표 [0] 2 3 3 5 2 6" xfId="55487" xr:uid="{53D9CDF5-2582-48C8-ACA1-8C6172428A63}"/>
    <cellStyle name="쉼표 [0] 2 3 3 5 2 7" xfId="45385" xr:uid="{3706A4A7-FB8F-47EB-96F1-12274E631265}"/>
    <cellStyle name="쉼표 [0] 2 3 3 5 2 8" xfId="23118" xr:uid="{3232C498-F7DD-45D0-8EA6-3ECD6C07E364}"/>
    <cellStyle name="쉼표 [0] 2 3 3 5 3" xfId="23123" xr:uid="{B7343488-A058-442A-9608-83850D5AE5A8}"/>
    <cellStyle name="쉼표 [0] 2 3 3 5 3 2" xfId="45390" xr:uid="{D253F1E3-2598-40B9-A685-06D16D0C69C8}"/>
    <cellStyle name="쉼표 [0] 2 3 3 5 4" xfId="23124" xr:uid="{F7AD530F-EA98-4C1E-9B6C-538202A11847}"/>
    <cellStyle name="쉼표 [0] 2 3 3 5 4 2" xfId="45391" xr:uid="{93887537-754D-4A98-9AD5-DF5F0AB55E4E}"/>
    <cellStyle name="쉼표 [0] 2 3 3 5 5" xfId="23125" xr:uid="{63C0F93C-DAA5-432A-9997-EA8198DE6A84}"/>
    <cellStyle name="쉼표 [0] 2 3 3 5 5 2" xfId="45392" xr:uid="{BA85BFE5-75F5-4792-A02D-98E531CE0172}"/>
    <cellStyle name="쉼표 [0] 2 3 3 5 6" xfId="23126" xr:uid="{A0F0B3B1-3CCE-4457-B94A-0B53B0C83BD6}"/>
    <cellStyle name="쉼표 [0] 2 3 3 5 6 2" xfId="45393" xr:uid="{2BF16032-8E12-45F4-A9D8-B6F767BDAA51}"/>
    <cellStyle name="쉼표 [0] 2 3 3 5 7" xfId="53480" xr:uid="{825E8DAE-6F55-43FE-A6D2-55B36057AFB6}"/>
    <cellStyle name="쉼표 [0] 2 3 3 5 8" xfId="45384" xr:uid="{C1DB1FCE-90CE-4416-83C7-7994CE87510C}"/>
    <cellStyle name="쉼표 [0] 2 3 3 5 9" xfId="23117" xr:uid="{EF999EA9-D70C-4C71-9AC8-437A1787FE74}"/>
    <cellStyle name="쉼표 [0] 2 3 3 6" xfId="4024" xr:uid="{547BDCF4-1BFB-4B4E-8B8F-1723F671F355}"/>
    <cellStyle name="쉼표 [0] 2 3 3 6 2" xfId="23128" xr:uid="{FD3BE25B-3D84-4A50-BEA1-CC84C6B6A50E}"/>
    <cellStyle name="쉼표 [0] 2 3 3 6 2 2" xfId="45395" xr:uid="{31E81C9D-AA58-4282-8743-38F389D34B8F}"/>
    <cellStyle name="쉼표 [0] 2 3 3 6 3" xfId="23129" xr:uid="{3D30169A-D07D-4BBA-B41C-D5EDABC1B02F}"/>
    <cellStyle name="쉼표 [0] 2 3 3 6 3 2" xfId="45396" xr:uid="{B301AF55-C529-4988-B7E7-2F6C94F75A3B}"/>
    <cellStyle name="쉼표 [0] 2 3 3 6 4" xfId="23130" xr:uid="{1ACF5F4B-DE4E-4DAD-8F94-78D7C6BFB709}"/>
    <cellStyle name="쉼표 [0] 2 3 3 6 4 2" xfId="45397" xr:uid="{296F6C45-1B4F-4D95-B8C7-A11689B93D9E}"/>
    <cellStyle name="쉼표 [0] 2 3 3 6 5" xfId="23131" xr:uid="{1C0622B7-793A-4B74-8139-FB68CF84C55F}"/>
    <cellStyle name="쉼표 [0] 2 3 3 6 5 2" xfId="45398" xr:uid="{C80112F9-7EED-4C33-A51D-731F236CBCD0}"/>
    <cellStyle name="쉼표 [0] 2 3 3 6 6" xfId="54111" xr:uid="{96EA41EB-C408-4DFB-973A-96D175268423}"/>
    <cellStyle name="쉼표 [0] 2 3 3 6 7" xfId="45394" xr:uid="{912D199F-A7A7-465C-9C8D-73B04C34A23E}"/>
    <cellStyle name="쉼표 [0] 2 3 3 6 8" xfId="23127" xr:uid="{F0FDA0B3-C37E-488E-BA48-945103038B9E}"/>
    <cellStyle name="쉼표 [0] 2 3 3 7" xfId="1882" xr:uid="{632CC00B-5F88-4D49-957C-84D6D58F18C0}"/>
    <cellStyle name="쉼표 [0] 2 3 3 7 2" xfId="23133" xr:uid="{9B944000-FFB7-42E4-A571-F9461376A878}"/>
    <cellStyle name="쉼표 [0] 2 3 3 7 2 2" xfId="45400" xr:uid="{01F5540E-94C2-45E8-8D6D-7E58950A0196}"/>
    <cellStyle name="쉼표 [0] 2 3 3 7 3" xfId="23134" xr:uid="{D172BF73-2412-4FEF-B735-4CF29DDD147C}"/>
    <cellStyle name="쉼표 [0] 2 3 3 7 3 2" xfId="45401" xr:uid="{4D767A03-3833-46D7-93BB-9E4AADE607E0}"/>
    <cellStyle name="쉼표 [0] 2 3 3 7 4" xfId="23135" xr:uid="{71E5BF68-7438-4003-86B8-C3423467BC33}"/>
    <cellStyle name="쉼표 [0] 2 3 3 7 4 2" xfId="45402" xr:uid="{FF6F871B-4DCE-4ED4-912D-4134C32A3ADE}"/>
    <cellStyle name="쉼표 [0] 2 3 3 7 5" xfId="51971" xr:uid="{5C46EB02-A56B-4129-B8C5-486F7B18F459}"/>
    <cellStyle name="쉼표 [0] 2 3 3 7 6" xfId="45399" xr:uid="{3B25B3FB-A023-4D4B-9FE4-45370818A733}"/>
    <cellStyle name="쉼표 [0] 2 3 3 7 7" xfId="23132" xr:uid="{AD4964E4-945D-4A73-930A-C5FFCC039436}"/>
    <cellStyle name="쉼표 [0] 2 3 3 8" xfId="23136" xr:uid="{6E05E318-DBC6-444F-A9B5-37081C7E62AC}"/>
    <cellStyle name="쉼표 [0] 2 3 3 8 2" xfId="45403" xr:uid="{C12C39D2-62E1-4DD4-9615-16C2A4D9CE01}"/>
    <cellStyle name="쉼표 [0] 2 3 3 9" xfId="23137" xr:uid="{DFCC9E69-79BB-492C-BA04-C31AE588593D}"/>
    <cellStyle name="쉼표 [0] 2 3 3 9 2" xfId="45404" xr:uid="{5D706DDB-2950-45FE-B693-E791A7F21ACF}"/>
    <cellStyle name="쉼표 [0] 2 3 4" xfId="482" xr:uid="{91041706-1BE5-416B-8D3E-1D746B115752}"/>
    <cellStyle name="쉼표 [0] 2 3 4 10" xfId="45405" xr:uid="{F803891B-A6F1-4F02-9F60-EE5C55020999}"/>
    <cellStyle name="쉼표 [0] 2 3 4 11" xfId="23138" xr:uid="{1DDA0A13-E639-4D6C-9C63-E00F83B12566}"/>
    <cellStyle name="쉼표 [0] 2 3 4 2" xfId="987" xr:uid="{EA9240BF-6616-4720-A510-D49835C89F7B}"/>
    <cellStyle name="쉼표 [0] 2 3 4 2 2" xfId="4690" xr:uid="{4EEF9A91-296A-4500-9CC9-3A70A817EC02}"/>
    <cellStyle name="쉼표 [0] 2 3 4 2 2 2" xfId="23141" xr:uid="{5F52CC56-F3B3-404E-9747-48117AAA8092}"/>
    <cellStyle name="쉼표 [0] 2 3 4 2 2 2 2" xfId="45408" xr:uid="{CFFB2FA8-A9C2-4FD2-B482-2F5D903F8FF4}"/>
    <cellStyle name="쉼표 [0] 2 3 4 2 2 3" xfId="23142" xr:uid="{4A92CC6B-AE66-4A12-AF3E-E87BB3BF9847}"/>
    <cellStyle name="쉼표 [0] 2 3 4 2 2 3 2" xfId="45409" xr:uid="{9A65E162-84BB-441A-8BD5-BDE7ABB13024}"/>
    <cellStyle name="쉼표 [0] 2 3 4 2 2 4" xfId="23143" xr:uid="{184F9852-D5BC-4733-BC4A-4ECE4310F441}"/>
    <cellStyle name="쉼표 [0] 2 3 4 2 2 4 2" xfId="45410" xr:uid="{0BD2D9F4-85E1-41B7-AC7F-02BE4B18F956}"/>
    <cellStyle name="쉼표 [0] 2 3 4 2 2 5" xfId="23144" xr:uid="{8E05EDB2-98ED-4D33-AB92-710E035DF88E}"/>
    <cellStyle name="쉼표 [0] 2 3 4 2 2 5 2" xfId="45411" xr:uid="{8A9D3AE2-7830-48BD-9C8E-6D35D69D4097}"/>
    <cellStyle name="쉼표 [0] 2 3 4 2 2 6" xfId="54777" xr:uid="{7EC191D7-11E1-456C-96D3-99D83F83D949}"/>
    <cellStyle name="쉼표 [0] 2 3 4 2 2 7" xfId="45407" xr:uid="{021D3540-A73A-49F3-87D1-423C1A6F18C9}"/>
    <cellStyle name="쉼표 [0] 2 3 4 2 2 8" xfId="23140" xr:uid="{81A5613A-0932-4D4E-B94A-C906EDE689CF}"/>
    <cellStyle name="쉼표 [0] 2 3 4 2 3" xfId="3025" xr:uid="{BB395293-8023-4555-9B4C-49A756054D76}"/>
    <cellStyle name="쉼표 [0] 2 3 4 2 3 2" xfId="23146" xr:uid="{492EC808-054E-4B67-B8DB-1798EBA20ABA}"/>
    <cellStyle name="쉼표 [0] 2 3 4 2 3 2 2" xfId="45413" xr:uid="{27033757-EDD1-48C5-8E5A-BC38A6F2BEB0}"/>
    <cellStyle name="쉼표 [0] 2 3 4 2 3 3" xfId="23147" xr:uid="{A70C27DA-2976-417A-9D9B-20BCD94F2422}"/>
    <cellStyle name="쉼표 [0] 2 3 4 2 3 3 2" xfId="45414" xr:uid="{9B05C904-B7A1-4C4C-9643-1D3D312143A2}"/>
    <cellStyle name="쉼표 [0] 2 3 4 2 3 4" xfId="23148" xr:uid="{F7D522DB-6519-44E5-AB7B-A1DA9A414965}"/>
    <cellStyle name="쉼표 [0] 2 3 4 2 3 4 2" xfId="45415" xr:uid="{10AE6A71-56D1-4439-8094-5DA7E0FB413E}"/>
    <cellStyle name="쉼표 [0] 2 3 4 2 3 5" xfId="53112" xr:uid="{1609BDE7-4052-4929-AE93-19BB61C81908}"/>
    <cellStyle name="쉼표 [0] 2 3 4 2 3 6" xfId="45412" xr:uid="{3147F565-E170-4205-B390-199A0AC26BAB}"/>
    <cellStyle name="쉼표 [0] 2 3 4 2 3 7" xfId="23145" xr:uid="{CD8FC2E4-B6A8-4411-9CF7-583499EC0AB4}"/>
    <cellStyle name="쉼표 [0] 2 3 4 2 4" xfId="23149" xr:uid="{E7506EF6-D21F-444A-B567-F2BD7523F111}"/>
    <cellStyle name="쉼표 [0] 2 3 4 2 4 2" xfId="45416" xr:uid="{66D35C52-00C7-4268-BDED-7D1E75DE77D7}"/>
    <cellStyle name="쉼표 [0] 2 3 4 2 5" xfId="23150" xr:uid="{943D22B3-63F6-4871-ACA8-6FE4DA7C7F20}"/>
    <cellStyle name="쉼표 [0] 2 3 4 2 5 2" xfId="45417" xr:uid="{089B1114-941D-4F37-8994-FA12A495D7C7}"/>
    <cellStyle name="쉼표 [0] 2 3 4 2 6" xfId="51079" xr:uid="{E0DF1692-C4D4-46B3-924D-AE6BD1F3D3FA}"/>
    <cellStyle name="쉼표 [0] 2 3 4 2 7" xfId="45406" xr:uid="{54100AEC-B8D5-47D9-B839-2FC1334727F6}"/>
    <cellStyle name="쉼표 [0] 2 3 4 2 8" xfId="23139" xr:uid="{3F2AC1C4-56AE-45E3-86C0-F452786D019C}"/>
    <cellStyle name="쉼표 [0] 2 3 4 3" xfId="1481" xr:uid="{66D46D80-A5A4-4AE0-9260-5373F4FDB178}"/>
    <cellStyle name="쉼표 [0] 2 3 4 3 2" xfId="5124" xr:uid="{7EEF6906-CF76-4699-9721-57B90FE0FB8F}"/>
    <cellStyle name="쉼표 [0] 2 3 4 3 2 2" xfId="23153" xr:uid="{72310E02-BEA1-40DA-A2FF-5C704E83AE9A}"/>
    <cellStyle name="쉼표 [0] 2 3 4 3 2 2 2" xfId="45420" xr:uid="{B663B8F5-9ADD-42F0-8970-1DD68B61CD05}"/>
    <cellStyle name="쉼표 [0] 2 3 4 3 2 3" xfId="23154" xr:uid="{322A29AE-07E6-447F-8EB2-9805B9F8EFD7}"/>
    <cellStyle name="쉼표 [0] 2 3 4 3 2 3 2" xfId="45421" xr:uid="{03D45801-857B-4F77-9E17-51F821C0E77B}"/>
    <cellStyle name="쉼표 [0] 2 3 4 3 2 4" xfId="23155" xr:uid="{BF5704CB-FBB0-44E7-9777-F75C0F48B0DB}"/>
    <cellStyle name="쉼표 [0] 2 3 4 3 2 4 2" xfId="45422" xr:uid="{DBF815F1-88E0-4AD6-9969-2C84DA20B53E}"/>
    <cellStyle name="쉼표 [0] 2 3 4 3 2 5" xfId="23156" xr:uid="{B8D26DDC-E593-4F25-BA56-96D542138BC5}"/>
    <cellStyle name="쉼표 [0] 2 3 4 3 2 5 2" xfId="45423" xr:uid="{40D1CD41-B257-4EEF-A044-4BBA2A1D5548}"/>
    <cellStyle name="쉼표 [0] 2 3 4 3 2 6" xfId="55211" xr:uid="{B0763799-38EA-45AD-B94A-D228A01629E9}"/>
    <cellStyle name="쉼표 [0] 2 3 4 3 2 7" xfId="45419" xr:uid="{97CA0857-86AD-46D6-8050-C0F13A56ACC8}"/>
    <cellStyle name="쉼표 [0] 2 3 4 3 2 8" xfId="23152" xr:uid="{0B0D9DD4-8AEE-4621-B4D5-44CE03B052F4}"/>
    <cellStyle name="쉼표 [0] 2 3 4 3 3" xfId="2528" xr:uid="{13F42C7F-F743-45D4-91C2-CA7B8DE966C3}"/>
    <cellStyle name="쉼표 [0] 2 3 4 3 3 2" xfId="23158" xr:uid="{B8FFD477-C336-42C4-B573-CF513291497C}"/>
    <cellStyle name="쉼표 [0] 2 3 4 3 3 2 2" xfId="45425" xr:uid="{1780E7F4-26BF-4716-80BF-458687D6698D}"/>
    <cellStyle name="쉼표 [0] 2 3 4 3 3 3" xfId="23159" xr:uid="{B46D466B-D4CC-4FB9-A4DF-F8905D32A215}"/>
    <cellStyle name="쉼표 [0] 2 3 4 3 3 3 2" xfId="45426" xr:uid="{CBA0FBDD-54B8-4523-9DFC-CE7EA842D62F}"/>
    <cellStyle name="쉼표 [0] 2 3 4 3 3 4" xfId="23160" xr:uid="{5A70F31B-4AE7-43A7-B0D8-35DECC849092}"/>
    <cellStyle name="쉼표 [0] 2 3 4 3 3 4 2" xfId="45427" xr:uid="{51336E6E-8006-4F07-833E-1123D798B5C4}"/>
    <cellStyle name="쉼표 [0] 2 3 4 3 3 5" xfId="52616" xr:uid="{B7BFA51C-C8F3-4DF0-B423-611B5606CEF1}"/>
    <cellStyle name="쉼표 [0] 2 3 4 3 3 6" xfId="45424" xr:uid="{BF9A6D96-F95B-46B1-B902-3DA4ADFE309F}"/>
    <cellStyle name="쉼표 [0] 2 3 4 3 3 7" xfId="23157" xr:uid="{6AA466B7-4311-4A0C-9004-B899B225C10A}"/>
    <cellStyle name="쉼표 [0] 2 3 4 3 4" xfId="23161" xr:uid="{D9D9004F-48E4-4458-ACAF-82F564114128}"/>
    <cellStyle name="쉼표 [0] 2 3 4 3 4 2" xfId="45428" xr:uid="{8DBCEEDB-2B54-4E8D-82E2-B404C0830B79}"/>
    <cellStyle name="쉼표 [0] 2 3 4 3 5" xfId="23162" xr:uid="{FEF4C2AD-5330-46E5-91DC-D33027E6F54D}"/>
    <cellStyle name="쉼표 [0] 2 3 4 3 5 2" xfId="45429" xr:uid="{B7EA33EF-E5D4-41BD-A037-54C1948B57F6}"/>
    <cellStyle name="쉼표 [0] 2 3 4 3 6" xfId="51573" xr:uid="{3B9373C7-EA30-4365-B72F-CBF8AD56C421}"/>
    <cellStyle name="쉼표 [0] 2 3 4 3 7" xfId="45418" xr:uid="{8E7BB80C-4531-42A9-801C-30380000E7D7}"/>
    <cellStyle name="쉼표 [0] 2 3 4 3 8" xfId="23151" xr:uid="{EAE39AC5-FD7F-4C68-A997-09554365BB53}"/>
    <cellStyle name="쉼표 [0] 2 3 4 4" xfId="3520" xr:uid="{57EBE8F2-B350-4149-B969-3186794D76F0}"/>
    <cellStyle name="쉼표 [0] 2 3 4 4 2" xfId="5492" xr:uid="{AAFFFE9C-D20F-4BE5-AA48-E44ADCAC18B8}"/>
    <cellStyle name="쉼표 [0] 2 3 4 4 2 2" xfId="23165" xr:uid="{7FAC248D-8DEA-4ECF-A616-37A004FF255A}"/>
    <cellStyle name="쉼표 [0] 2 3 4 4 2 2 2" xfId="45432" xr:uid="{96A408E9-ED9A-4736-9F25-DB3FA3EC12CF}"/>
    <cellStyle name="쉼표 [0] 2 3 4 4 2 3" xfId="23166" xr:uid="{BDA91F51-D254-42AE-985F-3B1D4EFA27BD}"/>
    <cellStyle name="쉼표 [0] 2 3 4 4 2 3 2" xfId="45433" xr:uid="{7C777F52-0838-4742-BF83-F2DE962A2131}"/>
    <cellStyle name="쉼표 [0] 2 3 4 4 2 4" xfId="23167" xr:uid="{CE3B4234-BC96-4184-8578-ED45CF82E585}"/>
    <cellStyle name="쉼표 [0] 2 3 4 4 2 4 2" xfId="45434" xr:uid="{F09841A5-70B0-4EBD-85C1-96DDCF747304}"/>
    <cellStyle name="쉼표 [0] 2 3 4 4 2 5" xfId="23168" xr:uid="{86E13095-1838-4D7C-AD74-56C54C642F8F}"/>
    <cellStyle name="쉼표 [0] 2 3 4 4 2 5 2" xfId="45435" xr:uid="{FE1FEF39-9CF5-435A-AFBC-DA79B07ACF32}"/>
    <cellStyle name="쉼표 [0] 2 3 4 4 2 6" xfId="55579" xr:uid="{01EAFFB0-43BC-4DB4-8191-1C330CF1EE88}"/>
    <cellStyle name="쉼표 [0] 2 3 4 4 2 7" xfId="45431" xr:uid="{04D6FA6E-8062-4E95-8C02-B524F67F8355}"/>
    <cellStyle name="쉼표 [0] 2 3 4 4 2 8" xfId="23164" xr:uid="{9490CBF8-953C-472C-9E20-B747046612CE}"/>
    <cellStyle name="쉼표 [0] 2 3 4 4 3" xfId="23169" xr:uid="{5DC793B5-F7E9-4F1D-80FB-BEDAE0607569}"/>
    <cellStyle name="쉼표 [0] 2 3 4 4 3 2" xfId="45436" xr:uid="{164FA954-8FD0-4C0D-B1E2-F42B2C3CE4E1}"/>
    <cellStyle name="쉼표 [0] 2 3 4 4 4" xfId="23170" xr:uid="{D8B3C5D3-6CF2-45AC-B6C5-BB254EBDA688}"/>
    <cellStyle name="쉼표 [0] 2 3 4 4 4 2" xfId="45437" xr:uid="{D32A7504-87CE-45E6-8ECB-D36578DE5B55}"/>
    <cellStyle name="쉼표 [0] 2 3 4 4 5" xfId="23171" xr:uid="{5BDA53F8-FB3D-4768-A806-89D989060ABA}"/>
    <cellStyle name="쉼표 [0] 2 3 4 4 5 2" xfId="45438" xr:uid="{EF90110C-52BC-4D25-B6FE-26C455E27F23}"/>
    <cellStyle name="쉼표 [0] 2 3 4 4 6" xfId="23172" xr:uid="{6444E282-7AB4-4022-8BCF-EE93DBFC8900}"/>
    <cellStyle name="쉼표 [0] 2 3 4 4 6 2" xfId="45439" xr:uid="{03B2DEC6-7B32-400E-8F5A-1E65381098B4}"/>
    <cellStyle name="쉼표 [0] 2 3 4 4 7" xfId="53607" xr:uid="{9B20DBB4-F322-45EF-A177-F63414F68148}"/>
    <cellStyle name="쉼표 [0] 2 3 4 4 8" xfId="45430" xr:uid="{55AD4755-E7DC-425B-B5B8-CAFAD4E31D4E}"/>
    <cellStyle name="쉼표 [0] 2 3 4 4 9" xfId="23163" xr:uid="{25606DB4-B115-489A-AE70-1F3ED187F1E2}"/>
    <cellStyle name="쉼표 [0] 2 3 4 5" xfId="4193" xr:uid="{B2E0E924-3283-4B43-8D81-7018304E0F17}"/>
    <cellStyle name="쉼표 [0] 2 3 4 5 2" xfId="23174" xr:uid="{B1328E55-99CE-4C85-96B4-A18A038E3155}"/>
    <cellStyle name="쉼표 [0] 2 3 4 5 2 2" xfId="45441" xr:uid="{E520ADEC-05BE-4876-9D7D-9DC7CAAA9AE9}"/>
    <cellStyle name="쉼표 [0] 2 3 4 5 3" xfId="23175" xr:uid="{E6F41AFA-AACB-4534-BC43-476A5F78976D}"/>
    <cellStyle name="쉼표 [0] 2 3 4 5 3 2" xfId="45442" xr:uid="{7BA67139-03BE-4B71-8281-E5FF154B2A42}"/>
    <cellStyle name="쉼표 [0] 2 3 4 5 4" xfId="23176" xr:uid="{D2D336A2-06C8-4DE0-A9BF-2BAC6221B53C}"/>
    <cellStyle name="쉼표 [0] 2 3 4 5 4 2" xfId="45443" xr:uid="{11B43080-AC67-4CA5-B6EC-233C6537DBA2}"/>
    <cellStyle name="쉼표 [0] 2 3 4 5 5" xfId="23177" xr:uid="{CC50766A-177D-4AD9-955E-A782199A9F12}"/>
    <cellStyle name="쉼표 [0] 2 3 4 5 5 2" xfId="45444" xr:uid="{D145EE34-1EDA-4B24-A740-A7C89CAED1E9}"/>
    <cellStyle name="쉼표 [0] 2 3 4 5 6" xfId="54280" xr:uid="{3A04660A-FE3C-4961-B691-60328B8D3668}"/>
    <cellStyle name="쉼표 [0] 2 3 4 5 7" xfId="45440" xr:uid="{9DD579DD-10E2-45E9-9B53-E4E576C600F1}"/>
    <cellStyle name="쉼표 [0] 2 3 4 5 8" xfId="23173" xr:uid="{143D7207-5F16-47F1-A5A5-1D1D09119D9B}"/>
    <cellStyle name="쉼표 [0] 2 3 4 6" xfId="2007" xr:uid="{BD744ED4-747B-40AB-9BFE-9B2339B1315E}"/>
    <cellStyle name="쉼표 [0] 2 3 4 6 2" xfId="23179" xr:uid="{07416298-B77D-4FAC-A0D4-29D61F36CADA}"/>
    <cellStyle name="쉼표 [0] 2 3 4 6 2 2" xfId="45446" xr:uid="{D05BFA09-EC51-4290-BB56-9B43B808C665}"/>
    <cellStyle name="쉼표 [0] 2 3 4 6 3" xfId="23180" xr:uid="{6996776C-01BD-477E-933C-56827A5C8FF5}"/>
    <cellStyle name="쉼표 [0] 2 3 4 6 3 2" xfId="45447" xr:uid="{14F2642A-3AC0-4DDF-A490-C32BA1CBCA1C}"/>
    <cellStyle name="쉼표 [0] 2 3 4 6 4" xfId="23181" xr:uid="{329F70A5-82CD-49AB-A248-290F64C4DE7A}"/>
    <cellStyle name="쉼표 [0] 2 3 4 6 4 2" xfId="45448" xr:uid="{00313BA6-2C85-434E-B2DF-FF1BBB363F9D}"/>
    <cellStyle name="쉼표 [0] 2 3 4 6 5" xfId="52096" xr:uid="{687C9472-A6C2-4C5E-BCAB-5903DB3B1869}"/>
    <cellStyle name="쉼표 [0] 2 3 4 6 6" xfId="45445" xr:uid="{BE37ACEA-A5BD-4A43-9C5E-964817C3EB57}"/>
    <cellStyle name="쉼표 [0] 2 3 4 6 7" xfId="23178" xr:uid="{10AD8DC0-64AB-41AC-BB7D-134DB0B09D46}"/>
    <cellStyle name="쉼표 [0] 2 3 4 7" xfId="23182" xr:uid="{EAE7A53F-E076-4DBB-83D7-226B0BEA0B86}"/>
    <cellStyle name="쉼표 [0] 2 3 4 7 2" xfId="45449" xr:uid="{853F8F5F-A269-494E-B1D3-1F38A0EFBAFE}"/>
    <cellStyle name="쉼표 [0] 2 3 4 8" xfId="23183" xr:uid="{1915E023-BA69-4A3C-9521-09D7FC9A8E4C}"/>
    <cellStyle name="쉼표 [0] 2 3 4 8 2" xfId="45450" xr:uid="{64028A9F-E899-44D0-99AB-921C2CD8ED17}"/>
    <cellStyle name="쉼표 [0] 2 3 4 9" xfId="50576" xr:uid="{DC67D814-125C-432C-91F7-262953F4703C}"/>
    <cellStyle name="쉼표 [0] 2 3 5" xfId="739" xr:uid="{A34C213D-CDDE-4997-893F-9CCFB1FC930E}"/>
    <cellStyle name="쉼표 [0] 2 3 5 2" xfId="4442" xr:uid="{552913E6-B031-4484-B1F7-A52CE13B36CD}"/>
    <cellStyle name="쉼표 [0] 2 3 5 2 2" xfId="23186" xr:uid="{0C08CF61-57CD-4E5F-AD0B-57027F3AF8D6}"/>
    <cellStyle name="쉼표 [0] 2 3 5 2 2 2" xfId="45453" xr:uid="{B74B1BF0-060A-4898-B4D4-04543176D241}"/>
    <cellStyle name="쉼표 [0] 2 3 5 2 3" xfId="23187" xr:uid="{465A2566-5091-46F7-92BC-911AE789E797}"/>
    <cellStyle name="쉼표 [0] 2 3 5 2 3 2" xfId="45454" xr:uid="{D305C327-6D96-433D-9706-378C7332F52B}"/>
    <cellStyle name="쉼표 [0] 2 3 5 2 4" xfId="23188" xr:uid="{18A0DDEF-4268-4F9E-8909-8E34182067D1}"/>
    <cellStyle name="쉼표 [0] 2 3 5 2 4 2" xfId="45455" xr:uid="{B09D7E96-3410-4320-8EA8-BB9853849F28}"/>
    <cellStyle name="쉼표 [0] 2 3 5 2 5" xfId="23189" xr:uid="{94389307-5026-4F45-A5E5-762EC0786284}"/>
    <cellStyle name="쉼표 [0] 2 3 5 2 5 2" xfId="45456" xr:uid="{88E20F8A-BBFB-49D7-9FF5-BC760F043BCB}"/>
    <cellStyle name="쉼표 [0] 2 3 5 2 6" xfId="54529" xr:uid="{B25ABC45-8BEF-4F92-8D11-9D99D5E14B28}"/>
    <cellStyle name="쉼표 [0] 2 3 5 2 7" xfId="45452" xr:uid="{E1E3A00E-F637-4D8F-B5B3-53258D1A0472}"/>
    <cellStyle name="쉼표 [0] 2 3 5 2 8" xfId="23185" xr:uid="{295CC731-E17B-4B55-9719-F73FA91F8822}"/>
    <cellStyle name="쉼표 [0] 2 3 5 3" xfId="2777" xr:uid="{253E0628-0800-4011-8979-C481E34B0C81}"/>
    <cellStyle name="쉼표 [0] 2 3 5 3 2" xfId="23191" xr:uid="{31229017-5065-4D7E-B122-929CB6579733}"/>
    <cellStyle name="쉼표 [0] 2 3 5 3 2 2" xfId="45458" xr:uid="{0E7A007E-0E82-4AC1-8046-234BF4DBA07D}"/>
    <cellStyle name="쉼표 [0] 2 3 5 3 3" xfId="23192" xr:uid="{FCD4B380-C092-4098-B1D1-FBA2F7E2AC1D}"/>
    <cellStyle name="쉼표 [0] 2 3 5 3 3 2" xfId="45459" xr:uid="{FF6C4A9D-FE8A-4952-8D7B-A52C8EBAD93F}"/>
    <cellStyle name="쉼표 [0] 2 3 5 3 4" xfId="23193" xr:uid="{3B26E9A7-95B6-450B-9C65-FBE688EDF305}"/>
    <cellStyle name="쉼표 [0] 2 3 5 3 4 2" xfId="45460" xr:uid="{2CD7E058-651D-47CD-820B-0753CA9D51DD}"/>
    <cellStyle name="쉼표 [0] 2 3 5 3 5" xfId="52864" xr:uid="{59F94EC5-D6DD-40F1-B941-FFE858A2E468}"/>
    <cellStyle name="쉼표 [0] 2 3 5 3 6" xfId="45457" xr:uid="{A2F4AA42-B62D-4A9E-A743-8F3908B3435D}"/>
    <cellStyle name="쉼표 [0] 2 3 5 3 7" xfId="23190" xr:uid="{2F8B6725-425A-4F43-B76E-7210FED6CA79}"/>
    <cellStyle name="쉼표 [0] 2 3 5 4" xfId="23194" xr:uid="{1FAF1624-42F5-4E0C-9B8C-7EE5B5662DCD}"/>
    <cellStyle name="쉼표 [0] 2 3 5 4 2" xfId="45461" xr:uid="{6208D1AC-29CE-46B2-8AC0-8BF16F0BC45D}"/>
    <cellStyle name="쉼표 [0] 2 3 5 5" xfId="23195" xr:uid="{D41811C8-098D-4A8B-AE40-904BFBE28F38}"/>
    <cellStyle name="쉼표 [0] 2 3 5 5 2" xfId="45462" xr:uid="{F0692775-98FB-42CA-8631-474F422FFB5D}"/>
    <cellStyle name="쉼표 [0] 2 3 5 6" xfId="50831" xr:uid="{C4B778F8-0719-498E-80BE-38AC85AE044C}"/>
    <cellStyle name="쉼표 [0] 2 3 5 7" xfId="45451" xr:uid="{4720A0DF-542F-44AD-B94D-C850109F12DA}"/>
    <cellStyle name="쉼표 [0] 2 3 5 8" xfId="23184" xr:uid="{303841E6-0089-4E09-98D4-C3B3A7B0098A}"/>
    <cellStyle name="쉼표 [0] 2 3 6" xfId="1234" xr:uid="{28EC2F81-FBEE-4C82-B446-21D95C2D4B46}"/>
    <cellStyle name="쉼표 [0] 2 3 6 2" xfId="4941" xr:uid="{6DDFB084-1E41-4C85-89E8-188D1E806B9B}"/>
    <cellStyle name="쉼표 [0] 2 3 6 2 2" xfId="23198" xr:uid="{48B61C0B-79EC-4D68-A92D-140F05C52353}"/>
    <cellStyle name="쉼표 [0] 2 3 6 2 2 2" xfId="45465" xr:uid="{070E3B7D-D7CB-4C7B-A8FE-B8723C575ED8}"/>
    <cellStyle name="쉼표 [0] 2 3 6 2 3" xfId="23199" xr:uid="{FBBDB43B-89FA-4A31-8C58-1DFCDA9BD976}"/>
    <cellStyle name="쉼표 [0] 2 3 6 2 3 2" xfId="45466" xr:uid="{57BCAD91-0604-47EB-97C2-346D13BFF972}"/>
    <cellStyle name="쉼표 [0] 2 3 6 2 4" xfId="23200" xr:uid="{902FD5B0-F268-40FA-AFA6-7FD0710C44A9}"/>
    <cellStyle name="쉼표 [0] 2 3 6 2 4 2" xfId="45467" xr:uid="{1EAF4663-D219-405C-AFD6-D1C92122BF32}"/>
    <cellStyle name="쉼표 [0] 2 3 6 2 5" xfId="23201" xr:uid="{B4D3983A-B7D3-4690-88E3-3B827B9193E9}"/>
    <cellStyle name="쉼표 [0] 2 3 6 2 5 2" xfId="45468" xr:uid="{21ECE3B7-A693-491B-8C82-2F8C1A07931A}"/>
    <cellStyle name="쉼표 [0] 2 3 6 2 6" xfId="55028" xr:uid="{BC134BED-9226-42EB-9098-8F0C6DABD367}"/>
    <cellStyle name="쉼표 [0] 2 3 6 2 7" xfId="45464" xr:uid="{08702C31-2DC1-4D0E-891A-17C511B7DC6C}"/>
    <cellStyle name="쉼표 [0] 2 3 6 2 8" xfId="23197" xr:uid="{7FE9E7BF-9759-463E-8624-81574F744485}"/>
    <cellStyle name="쉼표 [0] 2 3 6 3" xfId="2273" xr:uid="{BAA0D992-5C4A-436B-B188-FA9344D50390}"/>
    <cellStyle name="쉼표 [0] 2 3 6 3 2" xfId="23203" xr:uid="{4BEF8876-2AA2-4184-A0C6-EC90E14D5C1C}"/>
    <cellStyle name="쉼표 [0] 2 3 6 3 2 2" xfId="45470" xr:uid="{6E73F637-E469-4EC9-9B9A-F3F100263BB1}"/>
    <cellStyle name="쉼표 [0] 2 3 6 3 3" xfId="23204" xr:uid="{177C5A4C-2087-4ADC-A6B0-64E62B64A730}"/>
    <cellStyle name="쉼표 [0] 2 3 6 3 3 2" xfId="45471" xr:uid="{EEEE064C-C2F7-4ABA-934D-09AE3B98A01D}"/>
    <cellStyle name="쉼표 [0] 2 3 6 3 4" xfId="23205" xr:uid="{1C86D0E5-5DB2-424E-ADEA-D1E85FE858CA}"/>
    <cellStyle name="쉼표 [0] 2 3 6 3 4 2" xfId="45472" xr:uid="{FE4ECD87-8991-4851-B684-D21568CEACA4}"/>
    <cellStyle name="쉼표 [0] 2 3 6 3 5" xfId="52361" xr:uid="{B2D105AC-343A-4F33-B9C6-2B0367257ED2}"/>
    <cellStyle name="쉼표 [0] 2 3 6 3 6" xfId="45469" xr:uid="{60AD6162-ACD8-4F64-BD2C-41AAD6F8A0E6}"/>
    <cellStyle name="쉼표 [0] 2 3 6 3 7" xfId="23202" xr:uid="{1860B742-96B3-4464-8892-5CCB76F5C385}"/>
    <cellStyle name="쉼표 [0] 2 3 6 4" xfId="23206" xr:uid="{BA795788-9553-471F-84D8-D2D5C2A3EEC8}"/>
    <cellStyle name="쉼표 [0] 2 3 6 4 2" xfId="45473" xr:uid="{0E4AD1CF-6B2F-44AB-A7D7-AAF43881CBCB}"/>
    <cellStyle name="쉼표 [0] 2 3 6 5" xfId="23207" xr:uid="{263460DF-77D8-4243-AB04-C8AC24B6A6D9}"/>
    <cellStyle name="쉼표 [0] 2 3 6 5 2" xfId="45474" xr:uid="{D385AD23-6AE1-43CC-9C68-9AF739FDA605}"/>
    <cellStyle name="쉼표 [0] 2 3 6 6" xfId="51326" xr:uid="{77C11FE5-B15E-471F-BC9A-2CC55C47EF72}"/>
    <cellStyle name="쉼표 [0] 2 3 6 7" xfId="45463" xr:uid="{66B9EC76-EC24-4B1F-9B80-4FF2965D88CC}"/>
    <cellStyle name="쉼표 [0] 2 3 6 8" xfId="23196" xr:uid="{C0C4F1E4-9231-41BC-9410-E2670F0589AA}"/>
    <cellStyle name="쉼표 [0] 2 3 7" xfId="3271" xr:uid="{1FA45EDA-A58C-4D9C-9B8B-4EC3C509C489}"/>
    <cellStyle name="쉼표 [0] 2 3 7 2" xfId="5308" xr:uid="{11DA8990-FF9F-4F9C-95D2-8BD53D08F88D}"/>
    <cellStyle name="쉼표 [0] 2 3 7 2 2" xfId="23210" xr:uid="{E35D4B15-3C61-402F-AEE0-BA3F8B4E9A29}"/>
    <cellStyle name="쉼표 [0] 2 3 7 2 2 2" xfId="45477" xr:uid="{6E8E7B7B-745B-43DD-B348-2BDE416C2748}"/>
    <cellStyle name="쉼표 [0] 2 3 7 2 3" xfId="23211" xr:uid="{D7047D2D-F6C5-4767-80DB-B0BD259DB91B}"/>
    <cellStyle name="쉼표 [0] 2 3 7 2 3 2" xfId="45478" xr:uid="{DD686406-2259-4A34-B12A-F721F5CC5A22}"/>
    <cellStyle name="쉼표 [0] 2 3 7 2 4" xfId="23212" xr:uid="{E13E2CC5-F9E2-43F9-9551-1014DB42EC9D}"/>
    <cellStyle name="쉼표 [0] 2 3 7 2 4 2" xfId="45479" xr:uid="{6EA312B2-40E9-4BD0-8525-A62240DCCBDE}"/>
    <cellStyle name="쉼표 [0] 2 3 7 2 5" xfId="23213" xr:uid="{6E315767-C084-4213-AB1B-8893D4C4B484}"/>
    <cellStyle name="쉼표 [0] 2 3 7 2 5 2" xfId="45480" xr:uid="{28310EBA-8CFE-41FF-94E6-BB22B800048C}"/>
    <cellStyle name="쉼표 [0] 2 3 7 2 6" xfId="55395" xr:uid="{1FB28759-8E2E-4C83-B421-D5F198FF1E76}"/>
    <cellStyle name="쉼표 [0] 2 3 7 2 7" xfId="45476" xr:uid="{DD1F1DEB-2E5E-4603-8600-D8AC57290D46}"/>
    <cellStyle name="쉼표 [0] 2 3 7 2 8" xfId="23209" xr:uid="{74C9F132-15AA-478F-A444-76EC44CC3FF6}"/>
    <cellStyle name="쉼표 [0] 2 3 7 3" xfId="23214" xr:uid="{0B720286-7A4C-4D13-B0C7-FB2A9D4BCEA8}"/>
    <cellStyle name="쉼표 [0] 2 3 7 3 2" xfId="45481" xr:uid="{745BFF39-CDC9-470B-8210-D2E889896934}"/>
    <cellStyle name="쉼표 [0] 2 3 7 4" xfId="23215" xr:uid="{230E163B-5457-4367-BC47-20391883D390}"/>
    <cellStyle name="쉼표 [0] 2 3 7 4 2" xfId="45482" xr:uid="{0B5267B9-F685-4499-AA1F-D62695C47798}"/>
    <cellStyle name="쉼표 [0] 2 3 7 5" xfId="23216" xr:uid="{3CB667EE-7D74-410D-B914-5D30FA6015BF}"/>
    <cellStyle name="쉼표 [0] 2 3 7 5 2" xfId="45483" xr:uid="{B070829C-A8E5-4EF8-A009-C694BD2D05B7}"/>
    <cellStyle name="쉼표 [0] 2 3 7 6" xfId="23217" xr:uid="{44D38A4B-06A5-4B5A-82AB-601091C3B0A9}"/>
    <cellStyle name="쉼표 [0] 2 3 7 6 2" xfId="45484" xr:uid="{BF689AE0-E81D-491C-BDEA-2892F212A376}"/>
    <cellStyle name="쉼표 [0] 2 3 7 7" xfId="53358" xr:uid="{DE452E69-0CC7-48E1-B0FA-95638F0BF3DE}"/>
    <cellStyle name="쉼표 [0] 2 3 7 8" xfId="45475" xr:uid="{F8E96F4F-250B-425B-813B-6CD9D129DA65}"/>
    <cellStyle name="쉼표 [0] 2 3 7 9" xfId="23208" xr:uid="{D7FFF009-7979-40AF-ADCC-18A9573B17DA}"/>
    <cellStyle name="쉼표 [0] 2 3 8" xfId="3834" xr:uid="{A47D56B1-3CF2-4820-B434-619C754CCB3F}"/>
    <cellStyle name="쉼표 [0] 2 3 8 2" xfId="23219" xr:uid="{D12014C1-26F6-4D33-AE54-A043632EAC0E}"/>
    <cellStyle name="쉼표 [0] 2 3 8 2 2" xfId="45486" xr:uid="{549B2AF9-143A-4702-AD85-3CC135132F45}"/>
    <cellStyle name="쉼표 [0] 2 3 8 3" xfId="23220" xr:uid="{9E0D1F51-BCBD-49E4-9B21-114FBDC653A8}"/>
    <cellStyle name="쉼표 [0] 2 3 8 3 2" xfId="45487" xr:uid="{692AFEF0-70A4-47D4-B834-A3EC8BD9B0A0}"/>
    <cellStyle name="쉼표 [0] 2 3 8 4" xfId="23221" xr:uid="{63C17508-3F31-4301-84B2-09B5A014CA5A}"/>
    <cellStyle name="쉼표 [0] 2 3 8 4 2" xfId="45488" xr:uid="{6F38C923-A50A-4CF3-A395-27C5DEC506A7}"/>
    <cellStyle name="쉼표 [0] 2 3 8 5" xfId="23222" xr:uid="{59D76105-4A37-4F63-8C43-07E9E6E119F4}"/>
    <cellStyle name="쉼표 [0] 2 3 8 5 2" xfId="45489" xr:uid="{0807D048-6F6B-4919-9C7A-1E4DF25AEF1F}"/>
    <cellStyle name="쉼표 [0] 2 3 8 6" xfId="53921" xr:uid="{8D62D27F-32C8-4EFD-8165-713DD227B4F1}"/>
    <cellStyle name="쉼표 [0] 2 3 8 7" xfId="45485" xr:uid="{4ED34E12-6520-4609-908B-1736DDA7120D}"/>
    <cellStyle name="쉼표 [0] 2 3 8 8" xfId="23218" xr:uid="{D13D54E9-A997-4CD6-84E0-188288AA32D9}"/>
    <cellStyle name="쉼표 [0] 2 3 9" xfId="1753" xr:uid="{6DB7252E-3DC8-44D9-BD8B-1B3671D6FD6E}"/>
    <cellStyle name="쉼표 [0] 2 3 9 2" xfId="23224" xr:uid="{B00D5282-A645-4622-A7C3-9C91122C71D8}"/>
    <cellStyle name="쉼표 [0] 2 3 9 2 2" xfId="45491" xr:uid="{68B30B48-BC26-40B6-AFAF-1CA92606A871}"/>
    <cellStyle name="쉼표 [0] 2 3 9 3" xfId="23225" xr:uid="{A42B0F48-7AFA-407D-B278-CC96E814366B}"/>
    <cellStyle name="쉼표 [0] 2 3 9 3 2" xfId="45492" xr:uid="{25D1751B-D664-4882-A01A-18FFB522BA4B}"/>
    <cellStyle name="쉼표 [0] 2 3 9 4" xfId="23226" xr:uid="{21497616-AB63-499D-938A-CDCD78B84AB0}"/>
    <cellStyle name="쉼표 [0] 2 3 9 4 2" xfId="45493" xr:uid="{4CD0A2FC-3B90-4FC1-9B43-E3A740495F5F}"/>
    <cellStyle name="쉼표 [0] 2 3 9 5" xfId="51842" xr:uid="{B190349F-01FB-42D9-AD4F-83D3E4A647F1}"/>
    <cellStyle name="쉼표 [0] 2 3 9 6" xfId="45490" xr:uid="{3EC69503-AF09-4F27-8C14-9C64171933F4}"/>
    <cellStyle name="쉼표 [0] 2 3 9 7" xfId="23223" xr:uid="{96ED793C-F88E-48CB-B31D-EF4F168121A0}"/>
    <cellStyle name="쉼표 [0] 2 4" xfId="169" xr:uid="{5EB2DB63-9AA9-4EBC-9742-877117779213}"/>
    <cellStyle name="쉼표 [0] 2 4 10" xfId="23228" xr:uid="{8ED0F9BE-8A38-4EFB-890A-DC89A24AD5EE}"/>
    <cellStyle name="쉼표 [0] 2 4 10 2" xfId="45495" xr:uid="{6781EBE7-AC78-4102-9F40-9459E3C06C71}"/>
    <cellStyle name="쉼표 [0] 2 4 11" xfId="50266" xr:uid="{0DDE1D9C-84BA-494A-A9E9-FD710AA9F253}"/>
    <cellStyle name="쉼표 [0] 2 4 12" xfId="45494" xr:uid="{23456D54-FD7C-4734-898F-464DE883713E}"/>
    <cellStyle name="쉼표 [0] 2 4 13" xfId="23227" xr:uid="{B31DDBB9-783B-4F8C-86BA-F0243829EA46}"/>
    <cellStyle name="쉼표 [0] 2 4 2" xfId="357" xr:uid="{77DFE050-7830-4E2E-860B-253923DEE7A0}"/>
    <cellStyle name="쉼표 [0] 2 4 2 10" xfId="50453" xr:uid="{297FBA21-63A2-43CA-B39A-3F5EFAAD5D6D}"/>
    <cellStyle name="쉼표 [0] 2 4 2 11" xfId="45496" xr:uid="{960CFE21-07F3-478C-8D8D-1A9160EAF3B1}"/>
    <cellStyle name="쉼표 [0] 2 4 2 12" xfId="23229" xr:uid="{1BAD98A3-339C-476D-BDF7-94F5B7EFF211}"/>
    <cellStyle name="쉼표 [0] 2 4 2 2" xfId="636" xr:uid="{DB121BB4-338E-4406-865A-2ACD7914A88C}"/>
    <cellStyle name="쉼표 [0] 2 4 2 2 10" xfId="45497" xr:uid="{E23595E6-69AF-43B2-B2A5-EF763FE8EE3D}"/>
    <cellStyle name="쉼표 [0] 2 4 2 2 11" xfId="23230" xr:uid="{577523A9-816C-41B2-8406-2295E3990E52}"/>
    <cellStyle name="쉼표 [0] 2 4 2 2 2" xfId="1141" xr:uid="{B1461530-0971-450E-B81F-9995D24F3C12}"/>
    <cellStyle name="쉼표 [0] 2 4 2 2 2 2" xfId="4844" xr:uid="{0475DB48-DBA9-4B1B-84B9-50863FE73F6F}"/>
    <cellStyle name="쉼표 [0] 2 4 2 2 2 2 2" xfId="23233" xr:uid="{22518E81-1D75-41BC-801F-B1898A5DE08D}"/>
    <cellStyle name="쉼표 [0] 2 4 2 2 2 2 2 2" xfId="45500" xr:uid="{3743C76C-D62E-4627-B2C9-A459FB53C976}"/>
    <cellStyle name="쉼표 [0] 2 4 2 2 2 2 3" xfId="23234" xr:uid="{34A4D9C7-7023-404F-BC21-E545EFACECEC}"/>
    <cellStyle name="쉼표 [0] 2 4 2 2 2 2 3 2" xfId="45501" xr:uid="{BED68EF6-19C2-44AB-A42D-B6EA139774FC}"/>
    <cellStyle name="쉼표 [0] 2 4 2 2 2 2 4" xfId="23235" xr:uid="{0BE07D95-F0EB-490C-A9D4-E364E3891381}"/>
    <cellStyle name="쉼표 [0] 2 4 2 2 2 2 4 2" xfId="45502" xr:uid="{015246A7-8137-465E-AA22-5476B9BA182D}"/>
    <cellStyle name="쉼표 [0] 2 4 2 2 2 2 5" xfId="23236" xr:uid="{B26DA9FC-AEC9-4F74-A614-5B6CD643D6AE}"/>
    <cellStyle name="쉼표 [0] 2 4 2 2 2 2 5 2" xfId="45503" xr:uid="{101B0892-9F24-41CC-88CC-6A0F2EB266CE}"/>
    <cellStyle name="쉼표 [0] 2 4 2 2 2 2 6" xfId="54931" xr:uid="{15F6446D-C28B-4E27-A0B9-11608CDC28CC}"/>
    <cellStyle name="쉼표 [0] 2 4 2 2 2 2 7" xfId="45499" xr:uid="{BA809E86-4A16-46DE-92D7-FC12FBEF0E61}"/>
    <cellStyle name="쉼표 [0] 2 4 2 2 2 2 8" xfId="23232" xr:uid="{3DD59F56-6E40-4C8A-8250-7678FADDA243}"/>
    <cellStyle name="쉼표 [0] 2 4 2 2 2 3" xfId="3179" xr:uid="{0452BD1F-E39A-4D21-8933-B6F1FA2F948C}"/>
    <cellStyle name="쉼표 [0] 2 4 2 2 2 3 2" xfId="23238" xr:uid="{1A198488-0D91-4B3C-A49A-B27C9D2EA312}"/>
    <cellStyle name="쉼표 [0] 2 4 2 2 2 3 2 2" xfId="45505" xr:uid="{FBC2AAAD-2F32-4EE6-9EF2-06708320E71E}"/>
    <cellStyle name="쉼표 [0] 2 4 2 2 2 3 3" xfId="23239" xr:uid="{5663145C-9AFA-4506-AEE3-0EC717FCAE7F}"/>
    <cellStyle name="쉼표 [0] 2 4 2 2 2 3 3 2" xfId="45506" xr:uid="{6AB9DBE5-6DB7-46BF-B6DE-739C37354543}"/>
    <cellStyle name="쉼표 [0] 2 4 2 2 2 3 4" xfId="23240" xr:uid="{333A8CDF-EFE9-45EF-BF40-D93500696D82}"/>
    <cellStyle name="쉼표 [0] 2 4 2 2 2 3 4 2" xfId="45507" xr:uid="{0C1BD2AC-1D9C-43A8-9DF3-84DC826CE19A}"/>
    <cellStyle name="쉼표 [0] 2 4 2 2 2 3 5" xfId="53266" xr:uid="{0528A1FC-3367-4705-82B1-F23D04220C22}"/>
    <cellStyle name="쉼표 [0] 2 4 2 2 2 3 6" xfId="45504" xr:uid="{F05E6573-F42E-4C73-8159-748F54A07F62}"/>
    <cellStyle name="쉼표 [0] 2 4 2 2 2 3 7" xfId="23237" xr:uid="{ADEF4C44-26D5-488C-89FA-9A885EC993E2}"/>
    <cellStyle name="쉼표 [0] 2 4 2 2 2 4" xfId="23241" xr:uid="{4B460A6E-EAFC-4173-832A-3A7D91C217F0}"/>
    <cellStyle name="쉼표 [0] 2 4 2 2 2 4 2" xfId="45508" xr:uid="{E0D039C1-21D5-4A1D-B31A-3612999311E3}"/>
    <cellStyle name="쉼표 [0] 2 4 2 2 2 5" xfId="23242" xr:uid="{84A010A7-EDAD-40F0-9A09-70A92D6B286C}"/>
    <cellStyle name="쉼표 [0] 2 4 2 2 2 5 2" xfId="45509" xr:uid="{8AB2EAF5-DDF8-426C-B8BA-59654533EF60}"/>
    <cellStyle name="쉼표 [0] 2 4 2 2 2 6" xfId="51233" xr:uid="{2EA58793-316E-49B4-BB36-6ADD7D11D789}"/>
    <cellStyle name="쉼표 [0] 2 4 2 2 2 7" xfId="45498" xr:uid="{4EDBD064-EEED-4BF0-9938-05F771B98F7F}"/>
    <cellStyle name="쉼표 [0] 2 4 2 2 2 8" xfId="23231" xr:uid="{54B3C223-1110-4BB9-80B7-2D2B33AA43E4}"/>
    <cellStyle name="쉼표 [0] 2 4 2 2 3" xfId="1635" xr:uid="{065775D7-2340-4B98-A490-43B789329020}"/>
    <cellStyle name="쉼표 [0] 2 4 2 2 3 2" xfId="5243" xr:uid="{201DD90D-5619-4939-9F49-EFEE2A62A586}"/>
    <cellStyle name="쉼표 [0] 2 4 2 2 3 2 2" xfId="23245" xr:uid="{CBDBA55A-6BD8-4A1C-A38F-10E2AFB3B34A}"/>
    <cellStyle name="쉼표 [0] 2 4 2 2 3 2 2 2" xfId="45512" xr:uid="{0DF5208F-AF23-483C-919D-D58198FDE5CC}"/>
    <cellStyle name="쉼표 [0] 2 4 2 2 3 2 3" xfId="23246" xr:uid="{D09B8449-4A3E-40B3-8413-AB6189EE72ED}"/>
    <cellStyle name="쉼표 [0] 2 4 2 2 3 2 3 2" xfId="45513" xr:uid="{BE0F48B2-7359-4C40-8745-52DDFA913768}"/>
    <cellStyle name="쉼표 [0] 2 4 2 2 3 2 4" xfId="23247" xr:uid="{E074CE70-7AE2-4463-BE5E-0BEE07BCDD48}"/>
    <cellStyle name="쉼표 [0] 2 4 2 2 3 2 4 2" xfId="45514" xr:uid="{D2FE0049-307C-4BA5-A900-8C73A46A615A}"/>
    <cellStyle name="쉼표 [0] 2 4 2 2 3 2 5" xfId="23248" xr:uid="{87923B30-C568-4ABE-B145-F0CCB27DC876}"/>
    <cellStyle name="쉼표 [0] 2 4 2 2 3 2 5 2" xfId="45515" xr:uid="{751F7E2A-6655-45AF-B9D8-85583DBBBBF2}"/>
    <cellStyle name="쉼표 [0] 2 4 2 2 3 2 6" xfId="55330" xr:uid="{41F381D1-E98D-4ECA-9F30-8EAE02759031}"/>
    <cellStyle name="쉼표 [0] 2 4 2 2 3 2 7" xfId="45511" xr:uid="{C43F0AA4-051B-48CC-AE8B-B87EB43D04AF}"/>
    <cellStyle name="쉼표 [0] 2 4 2 2 3 2 8" xfId="23244" xr:uid="{1CDA7531-AD3F-4B77-8A6E-73448BBBB414}"/>
    <cellStyle name="쉼표 [0] 2 4 2 2 3 3" xfId="2682" xr:uid="{F28ECD84-D053-444C-A339-4F863A6C859E}"/>
    <cellStyle name="쉼표 [0] 2 4 2 2 3 3 2" xfId="23250" xr:uid="{ADC40B96-F6D1-4582-AB6E-0A8BA67FA2C2}"/>
    <cellStyle name="쉼표 [0] 2 4 2 2 3 3 2 2" xfId="45517" xr:uid="{183AA9D3-FED0-4BA3-AC65-B4C7210C941E}"/>
    <cellStyle name="쉼표 [0] 2 4 2 2 3 3 3" xfId="23251" xr:uid="{73F6CEED-268D-4F6D-B875-46EEA0A3F173}"/>
    <cellStyle name="쉼표 [0] 2 4 2 2 3 3 3 2" xfId="45518" xr:uid="{D37380B8-93A7-4F69-A427-9CE30482A5BC}"/>
    <cellStyle name="쉼표 [0] 2 4 2 2 3 3 4" xfId="23252" xr:uid="{F915DA41-2787-4D5B-A225-AA2D0A59D727}"/>
    <cellStyle name="쉼표 [0] 2 4 2 2 3 3 4 2" xfId="45519" xr:uid="{62903268-A953-45D3-B3C5-9CC802E84BBA}"/>
    <cellStyle name="쉼표 [0] 2 4 2 2 3 3 5" xfId="52770" xr:uid="{EDF76B8F-FAE4-4B78-9D38-E40CC545C56A}"/>
    <cellStyle name="쉼표 [0] 2 4 2 2 3 3 6" xfId="45516" xr:uid="{C4BF2BA8-CDE3-40C4-81E1-58B54CEB158F}"/>
    <cellStyle name="쉼표 [0] 2 4 2 2 3 3 7" xfId="23249" xr:uid="{4253BD75-A545-4A7C-84A8-04301B5E50AE}"/>
    <cellStyle name="쉼표 [0] 2 4 2 2 3 4" xfId="23253" xr:uid="{46E2B7DA-376B-4AC2-900B-938AE1DAE564}"/>
    <cellStyle name="쉼표 [0] 2 4 2 2 3 4 2" xfId="45520" xr:uid="{EDE6DFFD-3AB9-48F1-ACA2-20A038C2D164}"/>
    <cellStyle name="쉼표 [0] 2 4 2 2 3 5" xfId="23254" xr:uid="{AD0B7501-717E-4408-B5A7-4E2A6C8A66AE}"/>
    <cellStyle name="쉼표 [0] 2 4 2 2 3 5 2" xfId="45521" xr:uid="{2A55D672-C41C-4D25-B26B-6B3E54839D46}"/>
    <cellStyle name="쉼표 [0] 2 4 2 2 3 6" xfId="51727" xr:uid="{71160C8F-8B90-4703-9D9E-641A0085E8B5}"/>
    <cellStyle name="쉼표 [0] 2 4 2 2 3 7" xfId="45510" xr:uid="{A9164CB6-EB51-4127-9B4F-89EB8FD86494}"/>
    <cellStyle name="쉼표 [0] 2 4 2 2 3 8" xfId="23243" xr:uid="{08ECA783-EAA7-4CE3-8B29-9AAAD17AA114}"/>
    <cellStyle name="쉼표 [0] 2 4 2 2 4" xfId="3674" xr:uid="{7BC4D006-318D-41AE-BCD5-8E88CC9122F9}"/>
    <cellStyle name="쉼표 [0] 2 4 2 2 4 2" xfId="5611" xr:uid="{96487182-0109-4370-8811-77178B1BAAB7}"/>
    <cellStyle name="쉼표 [0] 2 4 2 2 4 2 2" xfId="23257" xr:uid="{844F967F-9053-4D53-9299-A637AE344646}"/>
    <cellStyle name="쉼표 [0] 2 4 2 2 4 2 2 2" xfId="45524" xr:uid="{9E25B269-961F-4C2B-BF1C-1207CF0E1545}"/>
    <cellStyle name="쉼표 [0] 2 4 2 2 4 2 3" xfId="23258" xr:uid="{3C6000B4-170E-4916-9223-B4BF11843E6F}"/>
    <cellStyle name="쉼표 [0] 2 4 2 2 4 2 3 2" xfId="45525" xr:uid="{299E96DA-83C0-4509-A26A-0662C9CC9DFA}"/>
    <cellStyle name="쉼표 [0] 2 4 2 2 4 2 4" xfId="23259" xr:uid="{5E04FF69-F6C6-470A-837A-357A4CB7A948}"/>
    <cellStyle name="쉼표 [0] 2 4 2 2 4 2 4 2" xfId="45526" xr:uid="{A4191D34-AF3C-4931-802B-3862CFE45BA7}"/>
    <cellStyle name="쉼표 [0] 2 4 2 2 4 2 5" xfId="23260" xr:uid="{F5046E07-2F43-478C-B568-30FC0FCABED8}"/>
    <cellStyle name="쉼표 [0] 2 4 2 2 4 2 5 2" xfId="45527" xr:uid="{1E0AFB60-74E6-40F0-BB98-DE0BC3C6CC8E}"/>
    <cellStyle name="쉼표 [0] 2 4 2 2 4 2 6" xfId="55698" xr:uid="{4E2BBF46-802F-4DFF-B359-FB5BB45623CD}"/>
    <cellStyle name="쉼표 [0] 2 4 2 2 4 2 7" xfId="45523" xr:uid="{9254E6EC-DC4E-40BC-9518-C7F84BBF09E5}"/>
    <cellStyle name="쉼표 [0] 2 4 2 2 4 2 8" xfId="23256" xr:uid="{9F13C911-6A00-4346-BE18-81D0859322D9}"/>
    <cellStyle name="쉼표 [0] 2 4 2 2 4 3" xfId="23261" xr:uid="{3E9E8E50-8A1B-4231-8C89-008A66BA2385}"/>
    <cellStyle name="쉼표 [0] 2 4 2 2 4 3 2" xfId="45528" xr:uid="{7B0D71AD-392B-4AFD-9AB1-DEA1BC7C7255}"/>
    <cellStyle name="쉼표 [0] 2 4 2 2 4 4" xfId="23262" xr:uid="{A6B22175-1F0A-419B-AD80-1BC7D16DBB4B}"/>
    <cellStyle name="쉼표 [0] 2 4 2 2 4 4 2" xfId="45529" xr:uid="{CF218B3C-7422-4A53-B205-B2BF5B211A35}"/>
    <cellStyle name="쉼표 [0] 2 4 2 2 4 5" xfId="23263" xr:uid="{71499892-DC42-43AB-9012-FA1E90792736}"/>
    <cellStyle name="쉼표 [0] 2 4 2 2 4 5 2" xfId="45530" xr:uid="{AB07AB82-5023-4559-AAF5-A5DF89864124}"/>
    <cellStyle name="쉼표 [0] 2 4 2 2 4 6" xfId="23264" xr:uid="{632EB2F6-5EBF-48B4-9DE4-C4E8B025AA02}"/>
    <cellStyle name="쉼표 [0] 2 4 2 2 4 6 2" xfId="45531" xr:uid="{071D793B-5247-48BC-8829-198817E26F4E}"/>
    <cellStyle name="쉼표 [0] 2 4 2 2 4 7" xfId="53761" xr:uid="{B10C49C6-73FC-4BA6-9E48-2C6E12AEC52A}"/>
    <cellStyle name="쉼표 [0] 2 4 2 2 4 8" xfId="45522" xr:uid="{F55B2D55-52A2-41A6-B961-AEAD02F9C302}"/>
    <cellStyle name="쉼표 [0] 2 4 2 2 4 9" xfId="23255" xr:uid="{C674ED05-78EB-43BE-A819-F270CE44FC7E}"/>
    <cellStyle name="쉼표 [0] 2 4 2 2 5" xfId="4347" xr:uid="{A1FF0074-FDE7-4496-9B06-D846C17BF4C3}"/>
    <cellStyle name="쉼표 [0] 2 4 2 2 5 2" xfId="23266" xr:uid="{9EFE0C22-DF77-479F-86F3-7EFC6E8DF8D8}"/>
    <cellStyle name="쉼표 [0] 2 4 2 2 5 2 2" xfId="45533" xr:uid="{B853BCC5-09F0-4C50-9CCD-ADB23B215614}"/>
    <cellStyle name="쉼표 [0] 2 4 2 2 5 3" xfId="23267" xr:uid="{AC74EFA3-413C-4080-BBFA-42AB402BFCE3}"/>
    <cellStyle name="쉼표 [0] 2 4 2 2 5 3 2" xfId="45534" xr:uid="{040D50CB-4D26-4221-8DBE-56A38E41DFCE}"/>
    <cellStyle name="쉼표 [0] 2 4 2 2 5 4" xfId="23268" xr:uid="{FE58927A-D753-4ACA-AE2C-EF812E0D8148}"/>
    <cellStyle name="쉼표 [0] 2 4 2 2 5 4 2" xfId="45535" xr:uid="{399F5B38-411E-4002-9392-FAD4E71346FC}"/>
    <cellStyle name="쉼표 [0] 2 4 2 2 5 5" xfId="23269" xr:uid="{19CDFCE9-D4EC-4852-9381-33107D19DD62}"/>
    <cellStyle name="쉼표 [0] 2 4 2 2 5 5 2" xfId="45536" xr:uid="{5AFF057E-1970-4AE4-B3F9-38A8EB2352EC}"/>
    <cellStyle name="쉼표 [0] 2 4 2 2 5 6" xfId="54434" xr:uid="{D56D5F9E-C175-4528-B986-A44DCD9A1C34}"/>
    <cellStyle name="쉼표 [0] 2 4 2 2 5 7" xfId="45532" xr:uid="{0670F84C-0CF6-411B-AFDD-ACEE79DF022F}"/>
    <cellStyle name="쉼표 [0] 2 4 2 2 5 8" xfId="23265" xr:uid="{245A9B2D-0813-4702-B7A2-8A9B9D33F583}"/>
    <cellStyle name="쉼표 [0] 2 4 2 2 6" xfId="2161" xr:uid="{5279ABC6-79BA-4C13-9B49-0DBB13316841}"/>
    <cellStyle name="쉼표 [0] 2 4 2 2 6 2" xfId="23271" xr:uid="{596A4CCC-0D76-4E96-8777-5583E7E9B745}"/>
    <cellStyle name="쉼표 [0] 2 4 2 2 6 2 2" xfId="45538" xr:uid="{C3C1D249-35B1-4E1B-93E6-7508447DD708}"/>
    <cellStyle name="쉼표 [0] 2 4 2 2 6 3" xfId="23272" xr:uid="{8C3B8A89-0248-4614-9CDC-F88FD30AE9E3}"/>
    <cellStyle name="쉼표 [0] 2 4 2 2 6 3 2" xfId="45539" xr:uid="{83430CCE-13C9-4F0C-B96F-7E5456B8E4DE}"/>
    <cellStyle name="쉼표 [0] 2 4 2 2 6 4" xfId="23273" xr:uid="{702643F5-B43F-4ABC-ACE6-5A8655E98878}"/>
    <cellStyle name="쉼표 [0] 2 4 2 2 6 4 2" xfId="45540" xr:uid="{438C99B8-CDDE-4A64-B680-1A8C84E59F80}"/>
    <cellStyle name="쉼표 [0] 2 4 2 2 6 5" xfId="52250" xr:uid="{CCC2F238-9826-48A6-AA1D-99C612F4D6C4}"/>
    <cellStyle name="쉼표 [0] 2 4 2 2 6 6" xfId="45537" xr:uid="{A253CEF6-54F6-40FB-ABD2-7B2288F81709}"/>
    <cellStyle name="쉼표 [0] 2 4 2 2 6 7" xfId="23270" xr:uid="{B392F6A2-00E7-4B07-820A-D7151F656151}"/>
    <cellStyle name="쉼표 [0] 2 4 2 2 7" xfId="23274" xr:uid="{9FB16E87-9175-478D-AF4E-7D97360B635B}"/>
    <cellStyle name="쉼표 [0] 2 4 2 2 7 2" xfId="45541" xr:uid="{219A2F76-A6F8-4B10-844D-3BDC551D8691}"/>
    <cellStyle name="쉼표 [0] 2 4 2 2 8" xfId="23275" xr:uid="{EEB75BB9-A7C8-4244-AB34-C3F68AC96E7D}"/>
    <cellStyle name="쉼표 [0] 2 4 2 2 8 2" xfId="45542" xr:uid="{726692D6-165C-4C16-9913-DB07C2CB642E}"/>
    <cellStyle name="쉼표 [0] 2 4 2 2 9" xfId="50730" xr:uid="{A9015714-7491-446D-9892-6F5D49265007}"/>
    <cellStyle name="쉼표 [0] 2 4 2 3" xfId="893" xr:uid="{D4AAED7F-334E-4153-965F-FAE2AC0052CC}"/>
    <cellStyle name="쉼표 [0] 2 4 2 3 2" xfId="4596" xr:uid="{0DC0A6ED-D007-47E2-AD37-C8820EC5C5FA}"/>
    <cellStyle name="쉼표 [0] 2 4 2 3 2 2" xfId="23278" xr:uid="{BD3B7B6B-498E-46D8-8D13-88719C2BCAFC}"/>
    <cellStyle name="쉼표 [0] 2 4 2 3 2 2 2" xfId="45545" xr:uid="{76E8C033-4E01-4001-96E7-39FFA5B2A48A}"/>
    <cellStyle name="쉼표 [0] 2 4 2 3 2 3" xfId="23279" xr:uid="{600AE108-745C-47BF-A0D9-3CAAAE1AD4B0}"/>
    <cellStyle name="쉼표 [0] 2 4 2 3 2 3 2" xfId="45546" xr:uid="{68A07B36-81DD-4A63-A6A4-3FBD349959E4}"/>
    <cellStyle name="쉼표 [0] 2 4 2 3 2 4" xfId="23280" xr:uid="{91DC7976-0A80-4A09-B18B-B4F3FC4C2A0C}"/>
    <cellStyle name="쉼표 [0] 2 4 2 3 2 4 2" xfId="45547" xr:uid="{C7EB4226-40B8-4EED-ADD1-424B7FFC3F1E}"/>
    <cellStyle name="쉼표 [0] 2 4 2 3 2 5" xfId="23281" xr:uid="{708B7C48-5E9E-4376-9D2E-671E76B12DB6}"/>
    <cellStyle name="쉼표 [0] 2 4 2 3 2 5 2" xfId="45548" xr:uid="{E13F3C88-B328-4271-8C57-23819A62F127}"/>
    <cellStyle name="쉼표 [0] 2 4 2 3 2 6" xfId="54683" xr:uid="{6ADE044D-6ECA-44CC-9FD0-A9B26CC50A30}"/>
    <cellStyle name="쉼표 [0] 2 4 2 3 2 7" xfId="45544" xr:uid="{4428FC61-7907-4520-8FDB-2319E6460C01}"/>
    <cellStyle name="쉼표 [0] 2 4 2 3 2 8" xfId="23277" xr:uid="{1384112B-CAFB-4D01-9895-4FE45DA205D6}"/>
    <cellStyle name="쉼표 [0] 2 4 2 3 3" xfId="2931" xr:uid="{E6A2C562-207A-4D6B-B986-998E8856B015}"/>
    <cellStyle name="쉼표 [0] 2 4 2 3 3 2" xfId="23283" xr:uid="{F4B1D1C0-8919-48B5-A852-00315882A39C}"/>
    <cellStyle name="쉼표 [0] 2 4 2 3 3 2 2" xfId="45550" xr:uid="{44A927DE-3BD7-429D-833C-B6CD631AA7E3}"/>
    <cellStyle name="쉼표 [0] 2 4 2 3 3 3" xfId="23284" xr:uid="{9BE4F841-A516-40EA-BEAB-B77F1132F69F}"/>
    <cellStyle name="쉼표 [0] 2 4 2 3 3 3 2" xfId="45551" xr:uid="{49957D55-B5A8-4415-A5DE-015D95DBE12D}"/>
    <cellStyle name="쉼표 [0] 2 4 2 3 3 4" xfId="23285" xr:uid="{8F3E29A3-0CDA-4640-BE97-71200D8D431E}"/>
    <cellStyle name="쉼표 [0] 2 4 2 3 3 4 2" xfId="45552" xr:uid="{A6601ED2-150F-4F2D-B7A1-7857F0A5778D}"/>
    <cellStyle name="쉼표 [0] 2 4 2 3 3 5" xfId="53018" xr:uid="{2AE4993A-3C59-4C0E-B5CC-CF840373F86C}"/>
    <cellStyle name="쉼표 [0] 2 4 2 3 3 6" xfId="45549" xr:uid="{10677442-7DD8-4406-813D-5DCCB69FA73E}"/>
    <cellStyle name="쉼표 [0] 2 4 2 3 3 7" xfId="23282" xr:uid="{4EA32889-9D99-4FCE-AEC5-04BA2FD63F0F}"/>
    <cellStyle name="쉼표 [0] 2 4 2 3 4" xfId="23286" xr:uid="{F476697B-35EB-4BC4-A99C-26F6D7B1E055}"/>
    <cellStyle name="쉼표 [0] 2 4 2 3 4 2" xfId="45553" xr:uid="{23935CAF-7B36-4E5A-9513-3B6E95724E6E}"/>
    <cellStyle name="쉼표 [0] 2 4 2 3 5" xfId="23287" xr:uid="{4E329290-E8F6-4517-8B4B-2D36BC0D5735}"/>
    <cellStyle name="쉼표 [0] 2 4 2 3 5 2" xfId="45554" xr:uid="{BC8EF41F-A7AF-4D3B-8289-76847A3EA0E0}"/>
    <cellStyle name="쉼표 [0] 2 4 2 3 6" xfId="50985" xr:uid="{12954E66-7BA0-4C39-93F8-C1E8F05D17CA}"/>
    <cellStyle name="쉼표 [0] 2 4 2 3 7" xfId="45543" xr:uid="{D3B29A65-72B0-42CA-B970-29CE5D2A15F5}"/>
    <cellStyle name="쉼표 [0] 2 4 2 3 8" xfId="23276" xr:uid="{2B0FC961-F17D-464E-BDE4-AD9D4E0B8607}"/>
    <cellStyle name="쉼표 [0] 2 4 2 4" xfId="1388" xr:uid="{E8071F51-76FE-4B6A-A99C-5692D98840EF}"/>
    <cellStyle name="쉼표 [0] 2 4 2 4 2" xfId="5060" xr:uid="{4ED2CBAC-6466-494B-A7F7-B91FBEFA9A1F}"/>
    <cellStyle name="쉼표 [0] 2 4 2 4 2 2" xfId="23290" xr:uid="{2F77C7F9-EC13-4B8F-8370-1E5FF2FA17F1}"/>
    <cellStyle name="쉼표 [0] 2 4 2 4 2 2 2" xfId="45557" xr:uid="{37D54FD1-2B70-4912-88F1-753B7679F156}"/>
    <cellStyle name="쉼표 [0] 2 4 2 4 2 3" xfId="23291" xr:uid="{F5604B34-636D-41BB-BF6A-FEE30842CC07}"/>
    <cellStyle name="쉼표 [0] 2 4 2 4 2 3 2" xfId="45558" xr:uid="{929B6B8B-2B88-4A44-8F21-B8EF00C56278}"/>
    <cellStyle name="쉼표 [0] 2 4 2 4 2 4" xfId="23292" xr:uid="{D8FCD23D-EBE8-4902-89C6-B7FAD773BFE0}"/>
    <cellStyle name="쉼표 [0] 2 4 2 4 2 4 2" xfId="45559" xr:uid="{36B45D06-E7F4-40B1-9EF7-8190179B2892}"/>
    <cellStyle name="쉼표 [0] 2 4 2 4 2 5" xfId="23293" xr:uid="{91498F67-1B32-44BC-92C1-D67BFA6FAA4F}"/>
    <cellStyle name="쉼표 [0] 2 4 2 4 2 5 2" xfId="45560" xr:uid="{9655E977-174D-4C46-81D0-1C350E81B6A5}"/>
    <cellStyle name="쉼표 [0] 2 4 2 4 2 6" xfId="55147" xr:uid="{37629056-B229-46E2-A17A-883314A3C83F}"/>
    <cellStyle name="쉼표 [0] 2 4 2 4 2 7" xfId="45556" xr:uid="{46EA2C72-A396-43D6-8859-895E14F21B67}"/>
    <cellStyle name="쉼표 [0] 2 4 2 4 2 8" xfId="23289" xr:uid="{234794F4-4210-41C5-8D90-69F85865FB4A}"/>
    <cellStyle name="쉼표 [0] 2 4 2 4 3" xfId="2434" xr:uid="{DCCDA830-8D66-4F17-87A5-DF5ABF72FA73}"/>
    <cellStyle name="쉼표 [0] 2 4 2 4 3 2" xfId="23295" xr:uid="{37D99B19-0673-4313-9B04-10E22757C8DF}"/>
    <cellStyle name="쉼표 [0] 2 4 2 4 3 2 2" xfId="45562" xr:uid="{033E88C5-565F-4334-BF46-E9CCC184A202}"/>
    <cellStyle name="쉼표 [0] 2 4 2 4 3 3" xfId="23296" xr:uid="{90C0D395-FDF7-4E66-8E6E-2A32837569DE}"/>
    <cellStyle name="쉼표 [0] 2 4 2 4 3 3 2" xfId="45563" xr:uid="{7BC8176C-6E85-451E-BFB2-F430A87C06E0}"/>
    <cellStyle name="쉼표 [0] 2 4 2 4 3 4" xfId="23297" xr:uid="{3F4D0B35-2D9C-4FD2-BB97-1C4A240A23EE}"/>
    <cellStyle name="쉼표 [0] 2 4 2 4 3 4 2" xfId="45564" xr:uid="{AA7C33F8-7062-42A7-9889-EF9292661F23}"/>
    <cellStyle name="쉼표 [0] 2 4 2 4 3 5" xfId="52522" xr:uid="{C4C87142-A32F-4B70-909A-48119F2D3FFD}"/>
    <cellStyle name="쉼표 [0] 2 4 2 4 3 6" xfId="45561" xr:uid="{00713AC1-0E1B-4626-96CD-886A2962EE7A}"/>
    <cellStyle name="쉼표 [0] 2 4 2 4 3 7" xfId="23294" xr:uid="{5495AE43-416A-47C9-BA33-2A4ADB7E10AB}"/>
    <cellStyle name="쉼표 [0] 2 4 2 4 4" xfId="23298" xr:uid="{43CF0E80-0056-4097-A0E1-DE5AC6A3A9BB}"/>
    <cellStyle name="쉼표 [0] 2 4 2 4 4 2" xfId="45565" xr:uid="{46D151E8-9C1C-4FBC-8E62-9340C865F130}"/>
    <cellStyle name="쉼표 [0] 2 4 2 4 5" xfId="23299" xr:uid="{65173AA0-FFA6-4403-857B-C1807E784787}"/>
    <cellStyle name="쉼표 [0] 2 4 2 4 5 2" xfId="45566" xr:uid="{002C5A55-4FC0-4AD4-B65E-F8135DBAA6FD}"/>
    <cellStyle name="쉼표 [0] 2 4 2 4 6" xfId="51480" xr:uid="{8303939F-A196-4864-B9E8-772857E15855}"/>
    <cellStyle name="쉼표 [0] 2 4 2 4 7" xfId="45555" xr:uid="{B5D74EEE-0513-461B-9F30-7CC9DF45D64A}"/>
    <cellStyle name="쉼표 [0] 2 4 2 4 8" xfId="23288" xr:uid="{5C65DE83-9C16-445A-8DB3-9B102910FD3B}"/>
    <cellStyle name="쉼표 [0] 2 4 2 5" xfId="3425" xr:uid="{3B646BB2-4A09-4DDD-9F66-DB422758813B}"/>
    <cellStyle name="쉼표 [0] 2 4 2 5 2" xfId="5427" xr:uid="{F2DB8F67-12F8-4480-9DF3-8C9E729552CD}"/>
    <cellStyle name="쉼표 [0] 2 4 2 5 2 2" xfId="23302" xr:uid="{1D6B1DEA-1452-4D1B-A682-C4068859D89E}"/>
    <cellStyle name="쉼표 [0] 2 4 2 5 2 2 2" xfId="45569" xr:uid="{E5B33C5A-2F36-465F-8294-234023CF5B2F}"/>
    <cellStyle name="쉼표 [0] 2 4 2 5 2 3" xfId="23303" xr:uid="{1A3BA878-01D5-45EE-BEC1-3565D5510DB3}"/>
    <cellStyle name="쉼표 [0] 2 4 2 5 2 3 2" xfId="45570" xr:uid="{CF5C20B0-940A-4BDB-B8B2-7BDAC33364C8}"/>
    <cellStyle name="쉼표 [0] 2 4 2 5 2 4" xfId="23304" xr:uid="{00EB276E-1BC7-4613-B771-AC48A65CD3ED}"/>
    <cellStyle name="쉼표 [0] 2 4 2 5 2 4 2" xfId="45571" xr:uid="{B4602C9B-9463-4095-A823-F63F78BCC925}"/>
    <cellStyle name="쉼표 [0] 2 4 2 5 2 5" xfId="23305" xr:uid="{E40C60D4-AF9D-4033-86DE-D967FD17B468}"/>
    <cellStyle name="쉼표 [0] 2 4 2 5 2 5 2" xfId="45572" xr:uid="{40804F0D-38CC-419E-906D-BDA020266763}"/>
    <cellStyle name="쉼표 [0] 2 4 2 5 2 6" xfId="55514" xr:uid="{3B808739-350C-41BC-8CBC-44E9B99C02BF}"/>
    <cellStyle name="쉼표 [0] 2 4 2 5 2 7" xfId="45568" xr:uid="{BEFB58A9-626E-4623-BC84-E212E766A8AB}"/>
    <cellStyle name="쉼표 [0] 2 4 2 5 2 8" xfId="23301" xr:uid="{6D09FE91-82F2-4F5A-9431-9DC45B81AFC0}"/>
    <cellStyle name="쉼표 [0] 2 4 2 5 3" xfId="23306" xr:uid="{B90F2D12-4FE2-4875-9C8C-12BD36D04639}"/>
    <cellStyle name="쉼표 [0] 2 4 2 5 3 2" xfId="45573" xr:uid="{20F7A8DB-100E-4A78-BCA5-97F1D4662DCE}"/>
    <cellStyle name="쉼표 [0] 2 4 2 5 4" xfId="23307" xr:uid="{CBD970E6-EE1B-401F-B6B9-934261173B3D}"/>
    <cellStyle name="쉼표 [0] 2 4 2 5 4 2" xfId="45574" xr:uid="{AE7D174A-FAA4-4160-BF71-870036A65302}"/>
    <cellStyle name="쉼표 [0] 2 4 2 5 5" xfId="23308" xr:uid="{28C2C523-58F7-4C58-AD22-34A0CC891F7A}"/>
    <cellStyle name="쉼표 [0] 2 4 2 5 5 2" xfId="45575" xr:uid="{45BFBF43-E285-4939-A656-2AF15862EFEF}"/>
    <cellStyle name="쉼표 [0] 2 4 2 5 6" xfId="23309" xr:uid="{1F434B2B-B25C-47D9-9C1D-BE2219C94E7B}"/>
    <cellStyle name="쉼표 [0] 2 4 2 5 6 2" xfId="45576" xr:uid="{747F6366-D13B-4FC5-9A8B-03AC03100AB6}"/>
    <cellStyle name="쉼표 [0] 2 4 2 5 7" xfId="53512" xr:uid="{798FB7F2-9097-42E9-96EB-3D5BDB7D99D3}"/>
    <cellStyle name="쉼표 [0] 2 4 2 5 8" xfId="45567" xr:uid="{C18855B5-033C-456A-AD27-DC8B38E30903}"/>
    <cellStyle name="쉼표 [0] 2 4 2 5 9" xfId="23300" xr:uid="{8AB3D81D-85E5-48D1-BC5F-336A0569208B}"/>
    <cellStyle name="쉼표 [0] 2 4 2 6" xfId="4071" xr:uid="{A5321CB2-FAB9-4CB7-9FFA-C3FEB853F9A1}"/>
    <cellStyle name="쉼표 [0] 2 4 2 6 2" xfId="23311" xr:uid="{B391B745-DFD5-495F-A1A7-18A8F8A04186}"/>
    <cellStyle name="쉼표 [0] 2 4 2 6 2 2" xfId="45578" xr:uid="{EC60B2B5-C5AE-4943-B67C-750D2E727494}"/>
    <cellStyle name="쉼표 [0] 2 4 2 6 3" xfId="23312" xr:uid="{A1798AD1-4C81-42E4-85A2-3B9089779D73}"/>
    <cellStyle name="쉼표 [0] 2 4 2 6 3 2" xfId="45579" xr:uid="{763244A6-0892-4577-9EB4-83802A6FFEDE}"/>
    <cellStyle name="쉼표 [0] 2 4 2 6 4" xfId="23313" xr:uid="{32E0D5AD-810E-4BAC-A02F-DD038F053F3B}"/>
    <cellStyle name="쉼표 [0] 2 4 2 6 4 2" xfId="45580" xr:uid="{A48A57C8-1960-444A-926A-0BB2A3EFF77A}"/>
    <cellStyle name="쉼표 [0] 2 4 2 6 5" xfId="23314" xr:uid="{7DD54E37-2E52-4BBE-A440-F29176C9989C}"/>
    <cellStyle name="쉼표 [0] 2 4 2 6 5 2" xfId="45581" xr:uid="{659BED99-5BF0-4B21-8C67-E25F6784F0F3}"/>
    <cellStyle name="쉼표 [0] 2 4 2 6 6" xfId="54158" xr:uid="{DF13D794-9F6A-4ECA-A9DB-F88170C7A33B}"/>
    <cellStyle name="쉼표 [0] 2 4 2 6 7" xfId="45577" xr:uid="{C52FDA60-C325-469C-87A5-A3AA2650B17D}"/>
    <cellStyle name="쉼표 [0] 2 4 2 6 8" xfId="23310" xr:uid="{35B5CDF4-DB11-4E1B-8B81-5964BBEB3DF9}"/>
    <cellStyle name="쉼표 [0] 2 4 2 7" xfId="1914" xr:uid="{CC35C8ED-6D45-40B6-9E2A-AE16FD2C5778}"/>
    <cellStyle name="쉼표 [0] 2 4 2 7 2" xfId="23316" xr:uid="{390D68EE-5DAE-4919-8B96-2A1AD5634375}"/>
    <cellStyle name="쉼표 [0] 2 4 2 7 2 2" xfId="45583" xr:uid="{B5064145-CEEE-4C05-B27A-B1245B5D762E}"/>
    <cellStyle name="쉼표 [0] 2 4 2 7 3" xfId="23317" xr:uid="{332F2D6C-1ED2-4BB0-B63C-321B375A83BE}"/>
    <cellStyle name="쉼표 [0] 2 4 2 7 3 2" xfId="45584" xr:uid="{C30E69FA-4E31-4D23-8784-E9679B7E22C3}"/>
    <cellStyle name="쉼표 [0] 2 4 2 7 4" xfId="23318" xr:uid="{AE995D78-8D10-41FE-BCD0-06112457487A}"/>
    <cellStyle name="쉼표 [0] 2 4 2 7 4 2" xfId="45585" xr:uid="{D8786478-7889-484E-BCA2-864DA8D8E18C}"/>
    <cellStyle name="쉼표 [0] 2 4 2 7 5" xfId="52003" xr:uid="{881FA6DF-FBFB-4D01-8EFF-0D78CCDE4A48}"/>
    <cellStyle name="쉼표 [0] 2 4 2 7 6" xfId="45582" xr:uid="{C6E03353-B508-4521-9992-71ADDEEFCCFF}"/>
    <cellStyle name="쉼표 [0] 2 4 2 7 7" xfId="23315" xr:uid="{8A47D9B5-BBFD-424A-9D65-96378FEC55D2}"/>
    <cellStyle name="쉼표 [0] 2 4 2 8" xfId="23319" xr:uid="{949D621A-1AF5-40F5-9A08-51BC17FAFF74}"/>
    <cellStyle name="쉼표 [0] 2 4 2 8 2" xfId="45586" xr:uid="{68341B32-6775-4D6B-8C28-7F4F359C51D8}"/>
    <cellStyle name="쉼표 [0] 2 4 2 9" xfId="23320" xr:uid="{11FF6D8C-838E-4D51-936B-4E65574AB1E6}"/>
    <cellStyle name="쉼표 [0] 2 4 2 9 2" xfId="45587" xr:uid="{D857F6AF-9543-4CEC-AE73-5ED4B6A68327}"/>
    <cellStyle name="쉼표 [0] 2 4 3" xfId="513" xr:uid="{DB049638-D587-463B-8D15-F4CE35B06420}"/>
    <cellStyle name="쉼표 [0] 2 4 3 10" xfId="45588" xr:uid="{C0A40949-8E72-4D1B-BD8C-415F984F0BAF}"/>
    <cellStyle name="쉼표 [0] 2 4 3 11" xfId="23321" xr:uid="{3288FBF7-356A-40AC-912B-038985692CEB}"/>
    <cellStyle name="쉼표 [0] 2 4 3 2" xfId="1018" xr:uid="{042BB4D4-FB22-4F91-AB1B-48F0D16E313D}"/>
    <cellStyle name="쉼표 [0] 2 4 3 2 2" xfId="4721" xr:uid="{6DA119A7-0BE6-41A7-9D1A-15CADA430356}"/>
    <cellStyle name="쉼표 [0] 2 4 3 2 2 2" xfId="23324" xr:uid="{9E83C344-58A7-4ED4-9B8A-3F3D53002744}"/>
    <cellStyle name="쉼표 [0] 2 4 3 2 2 2 2" xfId="45591" xr:uid="{2EBA99BE-C970-4624-AF0E-6A318F813A9E}"/>
    <cellStyle name="쉼표 [0] 2 4 3 2 2 3" xfId="23325" xr:uid="{17D708E4-127A-4693-89A1-2287CCE4BEA9}"/>
    <cellStyle name="쉼표 [0] 2 4 3 2 2 3 2" xfId="45592" xr:uid="{E821CE9F-CAB4-4839-97AF-9ECA055EFEDA}"/>
    <cellStyle name="쉼표 [0] 2 4 3 2 2 4" xfId="23326" xr:uid="{09E7B51D-2D6E-4608-9D31-5AA20924903A}"/>
    <cellStyle name="쉼표 [0] 2 4 3 2 2 4 2" xfId="45593" xr:uid="{62CA6C83-27D2-4C72-9E71-650938159575}"/>
    <cellStyle name="쉼표 [0] 2 4 3 2 2 5" xfId="23327" xr:uid="{6A5154C0-11AD-454F-9F2F-7EC3DC5FA503}"/>
    <cellStyle name="쉼표 [0] 2 4 3 2 2 5 2" xfId="45594" xr:uid="{FE052C74-ECF2-4749-8E57-906D25F47A36}"/>
    <cellStyle name="쉼표 [0] 2 4 3 2 2 6" xfId="54808" xr:uid="{5C40709E-E74E-4291-9E80-CC06EB4DEBBA}"/>
    <cellStyle name="쉼표 [0] 2 4 3 2 2 7" xfId="45590" xr:uid="{BBDC7A88-8D16-4113-B669-0349CA644463}"/>
    <cellStyle name="쉼표 [0] 2 4 3 2 2 8" xfId="23323" xr:uid="{553B3EAF-A153-4497-9DED-92929F28C7CC}"/>
    <cellStyle name="쉼표 [0] 2 4 3 2 3" xfId="3056" xr:uid="{3EE8132C-1FDB-4CA7-97F3-9AF758B4488D}"/>
    <cellStyle name="쉼표 [0] 2 4 3 2 3 2" xfId="23329" xr:uid="{E232EE2A-D517-449A-A7E7-E921C7FAFEAA}"/>
    <cellStyle name="쉼표 [0] 2 4 3 2 3 2 2" xfId="45596" xr:uid="{D35746B7-A37A-4D18-8DEF-EDB18CD02F02}"/>
    <cellStyle name="쉼표 [0] 2 4 3 2 3 3" xfId="23330" xr:uid="{5CB0FE1A-5F54-47C1-875E-04D65EAD4211}"/>
    <cellStyle name="쉼표 [0] 2 4 3 2 3 3 2" xfId="45597" xr:uid="{D2FCBC49-07E0-4528-951F-BD06CDAEF527}"/>
    <cellStyle name="쉼표 [0] 2 4 3 2 3 4" xfId="23331" xr:uid="{B6166AC7-7C86-42EA-AD86-101E185446A7}"/>
    <cellStyle name="쉼표 [0] 2 4 3 2 3 4 2" xfId="45598" xr:uid="{50E3FAC5-6B7B-46BD-89EB-3C4BADF67051}"/>
    <cellStyle name="쉼표 [0] 2 4 3 2 3 5" xfId="53143" xr:uid="{B1D2EBCA-5D14-4621-A1E1-4ABA8E464398}"/>
    <cellStyle name="쉼표 [0] 2 4 3 2 3 6" xfId="45595" xr:uid="{532EB98D-8131-4C85-8A9B-5035F8015866}"/>
    <cellStyle name="쉼표 [0] 2 4 3 2 3 7" xfId="23328" xr:uid="{CFDABDED-26B2-41B9-BD4E-8FCDDEE353E2}"/>
    <cellStyle name="쉼표 [0] 2 4 3 2 4" xfId="23332" xr:uid="{7D2B47B2-A33C-4814-9885-05710BAD2BEF}"/>
    <cellStyle name="쉼표 [0] 2 4 3 2 4 2" xfId="45599" xr:uid="{2CC867C4-432A-4E40-8DD3-0A6780781223}"/>
    <cellStyle name="쉼표 [0] 2 4 3 2 5" xfId="23333" xr:uid="{055DAC47-AD2E-4C0B-9B76-5094D0F9E6E7}"/>
    <cellStyle name="쉼표 [0] 2 4 3 2 5 2" xfId="45600" xr:uid="{10558475-7BAE-4503-BFCB-6769DA87F778}"/>
    <cellStyle name="쉼표 [0] 2 4 3 2 6" xfId="51110" xr:uid="{5F7059EA-21D8-44E2-BD4F-2C930182A839}"/>
    <cellStyle name="쉼표 [0] 2 4 3 2 7" xfId="45589" xr:uid="{82BFE828-D1D1-48A2-9B57-0E679B6E73F3}"/>
    <cellStyle name="쉼표 [0] 2 4 3 2 8" xfId="23322" xr:uid="{3F1CB01F-9CB6-4B7C-81CD-CC9FEA5202E2}"/>
    <cellStyle name="쉼표 [0] 2 4 3 3" xfId="1512" xr:uid="{F10CE02C-7D7A-48B9-B380-1BAFDEC1202E}"/>
    <cellStyle name="쉼표 [0] 2 4 3 3 2" xfId="5151" xr:uid="{7AFC68FA-9783-4F3F-9363-9D4A0EC7D960}"/>
    <cellStyle name="쉼표 [0] 2 4 3 3 2 2" xfId="23336" xr:uid="{6E066AEE-7E95-4958-99E0-D00D7FA6A347}"/>
    <cellStyle name="쉼표 [0] 2 4 3 3 2 2 2" xfId="45603" xr:uid="{7E6031C7-1BCC-452F-BEE0-50D9D4A27AD3}"/>
    <cellStyle name="쉼표 [0] 2 4 3 3 2 3" xfId="23337" xr:uid="{6AD62DED-B219-4922-AE6F-8AFF45E587D5}"/>
    <cellStyle name="쉼표 [0] 2 4 3 3 2 3 2" xfId="45604" xr:uid="{E01E50C9-4DA6-48BD-BFB2-B9456817A9D0}"/>
    <cellStyle name="쉼표 [0] 2 4 3 3 2 4" xfId="23338" xr:uid="{990316F1-1187-433C-BB9C-DC19C1E27B50}"/>
    <cellStyle name="쉼표 [0] 2 4 3 3 2 4 2" xfId="45605" xr:uid="{BC33893C-0EE9-4AAA-AFFD-3622186084AA}"/>
    <cellStyle name="쉼표 [0] 2 4 3 3 2 5" xfId="23339" xr:uid="{23CBF7C5-1AE1-4C9D-AC0B-80BD0C487ADC}"/>
    <cellStyle name="쉼표 [0] 2 4 3 3 2 5 2" xfId="45606" xr:uid="{01D48827-F229-455E-9A7B-A98CFF1899F2}"/>
    <cellStyle name="쉼표 [0] 2 4 3 3 2 6" xfId="55238" xr:uid="{A8AC2B04-246B-47E1-936E-CD46E6DF7B34}"/>
    <cellStyle name="쉼표 [0] 2 4 3 3 2 7" xfId="45602" xr:uid="{1DD1136F-21DD-4799-BF79-B71101071420}"/>
    <cellStyle name="쉼표 [0] 2 4 3 3 2 8" xfId="23335" xr:uid="{AD5643B5-89D4-412B-940F-7F42C6171DA5}"/>
    <cellStyle name="쉼표 [0] 2 4 3 3 3" xfId="2559" xr:uid="{7F089F7F-DF67-4B3F-8DD1-0CCA7F7E46B2}"/>
    <cellStyle name="쉼표 [0] 2 4 3 3 3 2" xfId="23341" xr:uid="{A971B7A8-0EDE-4EEB-9BBC-2D5104C43ABE}"/>
    <cellStyle name="쉼표 [0] 2 4 3 3 3 2 2" xfId="45608" xr:uid="{1D8F1CC4-2310-4775-BF39-BFEAE0B0D1DD}"/>
    <cellStyle name="쉼표 [0] 2 4 3 3 3 3" xfId="23342" xr:uid="{5ED24ACB-C661-42DB-B9C9-71521B18D3F6}"/>
    <cellStyle name="쉼표 [0] 2 4 3 3 3 3 2" xfId="45609" xr:uid="{2116D862-F3E1-45FC-A791-65AAE65B50A8}"/>
    <cellStyle name="쉼표 [0] 2 4 3 3 3 4" xfId="23343" xr:uid="{AB17276D-5E29-48E1-B3FB-D072B9D5B0AF}"/>
    <cellStyle name="쉼표 [0] 2 4 3 3 3 4 2" xfId="45610" xr:uid="{B779198A-39ED-4E17-8882-026E621E28D9}"/>
    <cellStyle name="쉼표 [0] 2 4 3 3 3 5" xfId="52647" xr:uid="{950BC316-AC65-4CDF-BDD1-FE44B3B78C91}"/>
    <cellStyle name="쉼표 [0] 2 4 3 3 3 6" xfId="45607" xr:uid="{CCE262F2-1C85-45C0-9D2B-6C4933023AE2}"/>
    <cellStyle name="쉼표 [0] 2 4 3 3 3 7" xfId="23340" xr:uid="{ABFC6D4D-31D0-47FF-97DB-EBBB36E76A06}"/>
    <cellStyle name="쉼표 [0] 2 4 3 3 4" xfId="23344" xr:uid="{B10DAAB4-0D61-473A-BB09-CD6407E30F67}"/>
    <cellStyle name="쉼표 [0] 2 4 3 3 4 2" xfId="45611" xr:uid="{0B028FF4-7784-49A7-A954-759893898A48}"/>
    <cellStyle name="쉼표 [0] 2 4 3 3 5" xfId="23345" xr:uid="{B4F43B90-FAA5-437C-A261-765C530D8348}"/>
    <cellStyle name="쉼표 [0] 2 4 3 3 5 2" xfId="45612" xr:uid="{C9BACDC4-4D19-4997-9D68-806488D0419B}"/>
    <cellStyle name="쉼표 [0] 2 4 3 3 6" xfId="51604" xr:uid="{60094DF4-19E6-41DF-BFC6-D3AD422D6855}"/>
    <cellStyle name="쉼표 [0] 2 4 3 3 7" xfId="45601" xr:uid="{32C35096-BD12-4739-B0A2-1A2940EC48DA}"/>
    <cellStyle name="쉼표 [0] 2 4 3 3 8" xfId="23334" xr:uid="{F9BE1758-775F-4DCC-91CD-AAF1135C0B92}"/>
    <cellStyle name="쉼표 [0] 2 4 3 4" xfId="3551" xr:uid="{9C605C00-36E5-4703-9D15-B5B18F674571}"/>
    <cellStyle name="쉼표 [0] 2 4 3 4 2" xfId="5519" xr:uid="{98213033-E686-412D-AAA6-AE9058C3D394}"/>
    <cellStyle name="쉼표 [0] 2 4 3 4 2 2" xfId="23348" xr:uid="{D03BCEE2-1A11-4CAA-B880-CC9C52533B75}"/>
    <cellStyle name="쉼표 [0] 2 4 3 4 2 2 2" xfId="45615" xr:uid="{9DCA1E2B-52DE-42EA-BBF5-1A1349CB444E}"/>
    <cellStyle name="쉼표 [0] 2 4 3 4 2 3" xfId="23349" xr:uid="{BD3ED76F-BA82-41B7-95F2-DFA09275E5E8}"/>
    <cellStyle name="쉼표 [0] 2 4 3 4 2 3 2" xfId="45616" xr:uid="{75DD512A-F38A-4B7F-B9D7-C17D64DDB7BF}"/>
    <cellStyle name="쉼표 [0] 2 4 3 4 2 4" xfId="23350" xr:uid="{ABAB43E5-0CB3-45FD-B3BB-238AA804EE82}"/>
    <cellStyle name="쉼표 [0] 2 4 3 4 2 4 2" xfId="45617" xr:uid="{D1CBB4CA-03F3-44AF-85A8-AF6CA7ABDEBC}"/>
    <cellStyle name="쉼표 [0] 2 4 3 4 2 5" xfId="23351" xr:uid="{BA85B76D-7C3D-4B95-AE69-AFFDD101414D}"/>
    <cellStyle name="쉼표 [0] 2 4 3 4 2 5 2" xfId="45618" xr:uid="{FCAD318D-3300-4B94-BA63-E35655A7397C}"/>
    <cellStyle name="쉼표 [0] 2 4 3 4 2 6" xfId="55606" xr:uid="{081900CA-EB0D-481C-A120-8B3B093B8EB8}"/>
    <cellStyle name="쉼표 [0] 2 4 3 4 2 7" xfId="45614" xr:uid="{213E0F1E-CDC9-4B9E-B300-76AE424B8162}"/>
    <cellStyle name="쉼표 [0] 2 4 3 4 2 8" xfId="23347" xr:uid="{4548A993-7AFE-49AF-BCF1-35BB3369F929}"/>
    <cellStyle name="쉼표 [0] 2 4 3 4 3" xfId="23352" xr:uid="{EB267490-B579-4870-A67F-11B70B941CC6}"/>
    <cellStyle name="쉼표 [0] 2 4 3 4 3 2" xfId="45619" xr:uid="{F2EA295C-F1AB-4477-B5A9-310E73ACB5D7}"/>
    <cellStyle name="쉼표 [0] 2 4 3 4 4" xfId="23353" xr:uid="{C60873C1-0814-4142-8E0F-6C3732990422}"/>
    <cellStyle name="쉼표 [0] 2 4 3 4 4 2" xfId="45620" xr:uid="{77A369F4-DE67-4F2A-9D8D-5EA6E304037A}"/>
    <cellStyle name="쉼표 [0] 2 4 3 4 5" xfId="23354" xr:uid="{E6BE7863-DEFD-489A-984F-B989089BB9F4}"/>
    <cellStyle name="쉼표 [0] 2 4 3 4 5 2" xfId="45621" xr:uid="{242ABAFD-F95C-4D43-ACEB-D3362E3238E4}"/>
    <cellStyle name="쉼표 [0] 2 4 3 4 6" xfId="23355" xr:uid="{E5EFDD46-F12D-428D-964D-9A321FE8B915}"/>
    <cellStyle name="쉼표 [0] 2 4 3 4 6 2" xfId="45622" xr:uid="{915344D2-11B4-404A-AC43-F4F30BAE7787}"/>
    <cellStyle name="쉼표 [0] 2 4 3 4 7" xfId="53638" xr:uid="{A82E90C7-57DD-474B-BE72-07E1C0FDDCD3}"/>
    <cellStyle name="쉼표 [0] 2 4 3 4 8" xfId="45613" xr:uid="{547C4662-AE92-45BB-A1F6-B0AF3D6FF61B}"/>
    <cellStyle name="쉼표 [0] 2 4 3 4 9" xfId="23346" xr:uid="{968C5C0D-1F17-4AC5-B784-B02891C114D4}"/>
    <cellStyle name="쉼표 [0] 2 4 3 5" xfId="4224" xr:uid="{8DBF1FA1-4782-40CD-8097-D2104A1A8CB2}"/>
    <cellStyle name="쉼표 [0] 2 4 3 5 2" xfId="23357" xr:uid="{B2A85552-5FCC-4E98-A135-835952809C27}"/>
    <cellStyle name="쉼표 [0] 2 4 3 5 2 2" xfId="45624" xr:uid="{7A89D456-B64C-46E9-BFB8-107DA6D9DA7F}"/>
    <cellStyle name="쉼표 [0] 2 4 3 5 3" xfId="23358" xr:uid="{E87C26C2-4430-4145-9C43-C8E77AF35BDC}"/>
    <cellStyle name="쉼표 [0] 2 4 3 5 3 2" xfId="45625" xr:uid="{299EA40E-121A-4FFE-AF1B-E83A67DB1927}"/>
    <cellStyle name="쉼표 [0] 2 4 3 5 4" xfId="23359" xr:uid="{E93DAADC-3499-410D-9A83-BD98A4928C55}"/>
    <cellStyle name="쉼표 [0] 2 4 3 5 4 2" xfId="45626" xr:uid="{0F943341-EEA1-40FF-BF33-548D83AE4C30}"/>
    <cellStyle name="쉼표 [0] 2 4 3 5 5" xfId="23360" xr:uid="{7CAB7FB8-D477-49C4-8120-F849BB660D16}"/>
    <cellStyle name="쉼표 [0] 2 4 3 5 5 2" xfId="45627" xr:uid="{BC81BDDB-DFB6-4DE5-9778-CF9DA325CAA2}"/>
    <cellStyle name="쉼표 [0] 2 4 3 5 6" xfId="54311" xr:uid="{83E2A8F4-851D-434F-B052-E74CA0DC85F1}"/>
    <cellStyle name="쉼표 [0] 2 4 3 5 7" xfId="45623" xr:uid="{880C1E1F-65B3-4CCE-91F2-1A4FC2BF4EC1}"/>
    <cellStyle name="쉼표 [0] 2 4 3 5 8" xfId="23356" xr:uid="{160AB4AC-B932-4BC0-8B9D-F7F2354CD2B2}"/>
    <cellStyle name="쉼표 [0] 2 4 3 6" xfId="2038" xr:uid="{D6EB5FDD-811B-4B2E-94A3-B72A03166EFA}"/>
    <cellStyle name="쉼표 [0] 2 4 3 6 2" xfId="23362" xr:uid="{A15757BF-8B85-490A-9A21-8C1B9A2A38D4}"/>
    <cellStyle name="쉼표 [0] 2 4 3 6 2 2" xfId="45629" xr:uid="{9FD8639D-98D8-4423-B0F1-A4756E14C0F9}"/>
    <cellStyle name="쉼표 [0] 2 4 3 6 3" xfId="23363" xr:uid="{7AA2F6A4-65AF-4BB5-B3F6-4211D3188742}"/>
    <cellStyle name="쉼표 [0] 2 4 3 6 3 2" xfId="45630" xr:uid="{8679A425-61EF-4BA9-850C-91221C050CF5}"/>
    <cellStyle name="쉼표 [0] 2 4 3 6 4" xfId="23364" xr:uid="{23B31B2B-EF97-4322-A89E-4C36B71D9F14}"/>
    <cellStyle name="쉼표 [0] 2 4 3 6 4 2" xfId="45631" xr:uid="{4D05A38A-1BF4-41E4-BEA0-8E296F2F65F8}"/>
    <cellStyle name="쉼표 [0] 2 4 3 6 5" xfId="52127" xr:uid="{305FDFD7-AD53-4EAD-9464-23F73969DBF7}"/>
    <cellStyle name="쉼표 [0] 2 4 3 6 6" xfId="45628" xr:uid="{567166A2-873A-49FD-88AA-730D45493AD5}"/>
    <cellStyle name="쉼표 [0] 2 4 3 6 7" xfId="23361" xr:uid="{C4E67802-B85A-477B-B1EA-14BA3FA23507}"/>
    <cellStyle name="쉼표 [0] 2 4 3 7" xfId="23365" xr:uid="{A36BFB73-EC6E-4143-917D-792DF1D775C9}"/>
    <cellStyle name="쉼표 [0] 2 4 3 7 2" xfId="45632" xr:uid="{155C8425-8037-4537-AB19-9BBC096D075D}"/>
    <cellStyle name="쉼표 [0] 2 4 3 8" xfId="23366" xr:uid="{14887D56-9BF7-454E-929C-B746C3D25738}"/>
    <cellStyle name="쉼표 [0] 2 4 3 8 2" xfId="45633" xr:uid="{EA00EFD6-8DD3-4404-8F6B-084F64DD726D}"/>
    <cellStyle name="쉼표 [0] 2 4 3 9" xfId="50607" xr:uid="{80DE2246-2E09-4D0E-850E-D5867F84A0C0}"/>
    <cellStyle name="쉼표 [0] 2 4 4" xfId="770" xr:uid="{DC183753-1FEF-4535-A145-C4B94D3FA851}"/>
    <cellStyle name="쉼표 [0] 2 4 4 2" xfId="4473" xr:uid="{9DC9FFBC-BE10-4B04-9E38-C23E94BABDA1}"/>
    <cellStyle name="쉼표 [0] 2 4 4 2 2" xfId="23369" xr:uid="{E719C812-F0F9-46D7-A6A0-0D67519ACA18}"/>
    <cellStyle name="쉼표 [0] 2 4 4 2 2 2" xfId="45636" xr:uid="{053C5AF4-E901-4197-BD7A-2192B19BA22F}"/>
    <cellStyle name="쉼표 [0] 2 4 4 2 3" xfId="23370" xr:uid="{5D415004-AF51-4523-A369-C023044D5771}"/>
    <cellStyle name="쉼표 [0] 2 4 4 2 3 2" xfId="45637" xr:uid="{62C892C6-E4F6-43DA-A0C6-2F27F9A9D15D}"/>
    <cellStyle name="쉼표 [0] 2 4 4 2 4" xfId="23371" xr:uid="{B44619C2-D67B-4FA9-9D34-6FA5FB0C7AC0}"/>
    <cellStyle name="쉼표 [0] 2 4 4 2 4 2" xfId="45638" xr:uid="{4E5AC2ED-0314-4698-883A-A65C78FB9B21}"/>
    <cellStyle name="쉼표 [0] 2 4 4 2 5" xfId="23372" xr:uid="{17FC37D9-41B0-4934-AFE0-8D320968C532}"/>
    <cellStyle name="쉼표 [0] 2 4 4 2 5 2" xfId="45639" xr:uid="{1FEEBD74-6106-451C-98C3-B89F4C7D3D13}"/>
    <cellStyle name="쉼표 [0] 2 4 4 2 6" xfId="54560" xr:uid="{18520FF6-9562-4198-9031-99ED7ED89FA1}"/>
    <cellStyle name="쉼표 [0] 2 4 4 2 7" xfId="45635" xr:uid="{494D403C-98EF-48EF-B422-4A08EA537EE7}"/>
    <cellStyle name="쉼표 [0] 2 4 4 2 8" xfId="23368" xr:uid="{C7C70C3D-999E-49A6-8E06-67D36EB16890}"/>
    <cellStyle name="쉼표 [0] 2 4 4 3" xfId="2808" xr:uid="{4D32C0EA-F687-4457-B0F7-382F45091304}"/>
    <cellStyle name="쉼표 [0] 2 4 4 3 2" xfId="23374" xr:uid="{449A9C31-65E5-4CBA-8E59-3BA9A3D29325}"/>
    <cellStyle name="쉼표 [0] 2 4 4 3 2 2" xfId="45641" xr:uid="{E6FB1C81-4750-4DCC-BF34-0E10FFF7D4BF}"/>
    <cellStyle name="쉼표 [0] 2 4 4 3 3" xfId="23375" xr:uid="{5BAB75A2-F473-455F-B11E-1682ED233CF7}"/>
    <cellStyle name="쉼표 [0] 2 4 4 3 3 2" xfId="45642" xr:uid="{111114D8-2E05-449E-B6BF-317A1CCD4B2A}"/>
    <cellStyle name="쉼표 [0] 2 4 4 3 4" xfId="23376" xr:uid="{EBA99B51-AFB1-482F-BC6D-98C594E5E793}"/>
    <cellStyle name="쉼표 [0] 2 4 4 3 4 2" xfId="45643" xr:uid="{BF0AFFAF-F631-49E9-9B71-E601899FA071}"/>
    <cellStyle name="쉼표 [0] 2 4 4 3 5" xfId="52895" xr:uid="{D219DBF9-37F4-4DC5-9C63-AC962947D1A4}"/>
    <cellStyle name="쉼표 [0] 2 4 4 3 6" xfId="45640" xr:uid="{C5260EEF-644E-43FB-A853-2625A7F06B17}"/>
    <cellStyle name="쉼표 [0] 2 4 4 3 7" xfId="23373" xr:uid="{680B7BF5-D95D-44AD-8248-750636727193}"/>
    <cellStyle name="쉼표 [0] 2 4 4 4" xfId="23377" xr:uid="{E02354F9-60D0-4157-ABB5-7FD8A4E51F5D}"/>
    <cellStyle name="쉼표 [0] 2 4 4 4 2" xfId="45644" xr:uid="{0C1903E0-1A21-4191-BFA6-948B6899756E}"/>
    <cellStyle name="쉼표 [0] 2 4 4 5" xfId="23378" xr:uid="{0E1BA4A5-2686-4E9F-971B-E70206E4A3FC}"/>
    <cellStyle name="쉼표 [0] 2 4 4 5 2" xfId="45645" xr:uid="{E497528C-1B16-410A-B2C2-2AD07FF1F507}"/>
    <cellStyle name="쉼표 [0] 2 4 4 6" xfId="50862" xr:uid="{AD9108D9-0C52-4B81-9FF2-2F7E20D3D521}"/>
    <cellStyle name="쉼표 [0] 2 4 4 7" xfId="45634" xr:uid="{AC1F2B8D-8D94-491B-BBBC-504073C7ABC7}"/>
    <cellStyle name="쉼표 [0] 2 4 4 8" xfId="23367" xr:uid="{7618E240-421B-4827-9958-C49BF05F4F8F}"/>
    <cellStyle name="쉼표 [0] 2 4 5" xfId="1265" xr:uid="{5265D68E-B4BA-470B-90C4-E052313F1537}"/>
    <cellStyle name="쉼표 [0] 2 4 5 2" xfId="4968" xr:uid="{CAF073E3-801E-4C0F-85FA-8474E1C9F3ED}"/>
    <cellStyle name="쉼표 [0] 2 4 5 2 2" xfId="23381" xr:uid="{4FBED535-1C21-48A1-910C-04E649010C3A}"/>
    <cellStyle name="쉼표 [0] 2 4 5 2 2 2" xfId="45648" xr:uid="{4BB8F254-5260-4EDF-A50E-4425E835DBB7}"/>
    <cellStyle name="쉼표 [0] 2 4 5 2 3" xfId="23382" xr:uid="{7BE42359-8060-4265-8B24-6D18C5EE68D4}"/>
    <cellStyle name="쉼표 [0] 2 4 5 2 3 2" xfId="45649" xr:uid="{D91C8F77-9DDE-438C-B357-19821362C81D}"/>
    <cellStyle name="쉼표 [0] 2 4 5 2 4" xfId="23383" xr:uid="{BCA37906-90CC-422C-9378-717D55AC8499}"/>
    <cellStyle name="쉼표 [0] 2 4 5 2 4 2" xfId="45650" xr:uid="{46C7E1E9-8E96-4CB1-B692-0E64A29C258E}"/>
    <cellStyle name="쉼표 [0] 2 4 5 2 5" xfId="23384" xr:uid="{E6262CF2-E385-4001-8DA3-CEA615DA869C}"/>
    <cellStyle name="쉼표 [0] 2 4 5 2 5 2" xfId="45651" xr:uid="{008C743B-2806-45B7-BE55-1027F5F6CD25}"/>
    <cellStyle name="쉼표 [0] 2 4 5 2 6" xfId="55055" xr:uid="{1195A56F-B4B9-4FA3-9333-61F7288E3008}"/>
    <cellStyle name="쉼표 [0] 2 4 5 2 7" xfId="45647" xr:uid="{C4FE4E1B-5CE7-435D-9EBC-6B376F1C9852}"/>
    <cellStyle name="쉼표 [0] 2 4 5 2 8" xfId="23380" xr:uid="{C35213B9-9F82-4C1F-8079-93F3E60667B9}"/>
    <cellStyle name="쉼표 [0] 2 4 5 3" xfId="2310" xr:uid="{0130B0B0-8C77-4939-B531-F09409624629}"/>
    <cellStyle name="쉼표 [0] 2 4 5 3 2" xfId="23386" xr:uid="{84BAF602-D9D3-4E27-94FA-9C8AF347554A}"/>
    <cellStyle name="쉼표 [0] 2 4 5 3 2 2" xfId="45653" xr:uid="{50FC7919-450B-4584-AB71-7A3B38825EFA}"/>
    <cellStyle name="쉼표 [0] 2 4 5 3 3" xfId="23387" xr:uid="{1C8AC9E6-E447-4211-9B88-33EB6E22EBF9}"/>
    <cellStyle name="쉼표 [0] 2 4 5 3 3 2" xfId="45654" xr:uid="{725AEEB3-8675-4E28-8396-F064132085C7}"/>
    <cellStyle name="쉼표 [0] 2 4 5 3 4" xfId="23388" xr:uid="{9D564061-10F5-4C03-8C93-A3A9331D60B2}"/>
    <cellStyle name="쉼표 [0] 2 4 5 3 4 2" xfId="45655" xr:uid="{2AC5EDF7-E2FC-4304-9BC9-E5A425DB0F6B}"/>
    <cellStyle name="쉼표 [0] 2 4 5 3 5" xfId="52398" xr:uid="{239E47C0-EB41-4661-B12D-49A40761A07E}"/>
    <cellStyle name="쉼표 [0] 2 4 5 3 6" xfId="45652" xr:uid="{0A6F2888-5F5A-4F8C-B163-1EBC5461320E}"/>
    <cellStyle name="쉼표 [0] 2 4 5 3 7" xfId="23385" xr:uid="{EDF34552-3FCA-440C-BFFC-2E0B9AB1AB3F}"/>
    <cellStyle name="쉼표 [0] 2 4 5 4" xfId="23389" xr:uid="{3E9B5DE8-A505-4023-93A4-61D155E4BCED}"/>
    <cellStyle name="쉼표 [0] 2 4 5 4 2" xfId="45656" xr:uid="{5FFE0BE4-4BAC-4858-9DB8-DA517BF754D7}"/>
    <cellStyle name="쉼표 [0] 2 4 5 5" xfId="23390" xr:uid="{217C64F2-571E-45B5-89D0-59C670DE727D}"/>
    <cellStyle name="쉼표 [0] 2 4 5 5 2" xfId="45657" xr:uid="{8F2289CC-675C-4D7D-A1AA-7C3A4D4C74AD}"/>
    <cellStyle name="쉼표 [0] 2 4 5 6" xfId="51357" xr:uid="{6317AEFC-CE7C-458C-9DB2-74FA4E071917}"/>
    <cellStyle name="쉼표 [0] 2 4 5 7" xfId="45646" xr:uid="{9B081F49-B147-4027-99CE-15D83E9C4CED}"/>
    <cellStyle name="쉼표 [0] 2 4 5 8" xfId="23379" xr:uid="{7323BF5A-A2CD-4324-BA6D-3910255DFEE3}"/>
    <cellStyle name="쉼표 [0] 2 4 6" xfId="3302" xr:uid="{8EE8853A-B4CA-41B2-90EE-4154210455A1}"/>
    <cellStyle name="쉼표 [0] 2 4 6 2" xfId="5335" xr:uid="{0D75E1ED-12E9-4DB2-A062-0D3492B17628}"/>
    <cellStyle name="쉼표 [0] 2 4 6 2 2" xfId="23393" xr:uid="{27044F28-2EFF-429E-8950-9B3D35EF6544}"/>
    <cellStyle name="쉼표 [0] 2 4 6 2 2 2" xfId="45660" xr:uid="{D20477BA-E766-4731-B2AD-8377457DFA82}"/>
    <cellStyle name="쉼표 [0] 2 4 6 2 3" xfId="23394" xr:uid="{76A2EECD-4083-4F62-AF6D-230E9F1C2E4B}"/>
    <cellStyle name="쉼표 [0] 2 4 6 2 3 2" xfId="45661" xr:uid="{89498333-B86B-4236-AF4E-1C895F65970A}"/>
    <cellStyle name="쉼표 [0] 2 4 6 2 4" xfId="23395" xr:uid="{9E63F81F-1644-4F59-9F14-95FE4F932E3C}"/>
    <cellStyle name="쉼표 [0] 2 4 6 2 4 2" xfId="45662" xr:uid="{7F37181E-852A-4996-9124-F98947D55CED}"/>
    <cellStyle name="쉼표 [0] 2 4 6 2 5" xfId="23396" xr:uid="{5DB8ED31-F525-43F1-93A6-66B60C05E438}"/>
    <cellStyle name="쉼표 [0] 2 4 6 2 5 2" xfId="45663" xr:uid="{7F3ECEB0-9073-4E35-8B9A-3A535EDFA6A6}"/>
    <cellStyle name="쉼표 [0] 2 4 6 2 6" xfId="55422" xr:uid="{71FA8C30-7007-4A2F-98A5-B537DDE33C29}"/>
    <cellStyle name="쉼표 [0] 2 4 6 2 7" xfId="45659" xr:uid="{05AC0910-7380-41E8-8934-D412C82C10D1}"/>
    <cellStyle name="쉼표 [0] 2 4 6 2 8" xfId="23392" xr:uid="{B9AB6E9B-F3C2-4CCC-A2BB-E2A19BAEEA17}"/>
    <cellStyle name="쉼표 [0] 2 4 6 3" xfId="23397" xr:uid="{6236018A-D008-4E6B-9E06-23B5D5EB68C9}"/>
    <cellStyle name="쉼표 [0] 2 4 6 3 2" xfId="45664" xr:uid="{EF28BAF9-41BD-4113-87C4-3E144C4A3975}"/>
    <cellStyle name="쉼표 [0] 2 4 6 4" xfId="23398" xr:uid="{BA171B16-3411-4BBA-B0BA-0BBF9FF181E9}"/>
    <cellStyle name="쉼표 [0] 2 4 6 4 2" xfId="45665" xr:uid="{96529230-AB60-4EA5-B859-3F1267B064B5}"/>
    <cellStyle name="쉼표 [0] 2 4 6 5" xfId="23399" xr:uid="{DDC13B14-E00B-4AD5-A261-17EF2746BC29}"/>
    <cellStyle name="쉼표 [0] 2 4 6 5 2" xfId="45666" xr:uid="{172896EF-6CA9-4E1F-9ABD-D4645A103FF5}"/>
    <cellStyle name="쉼표 [0] 2 4 6 6" xfId="23400" xr:uid="{0417ABC8-5D66-4967-8AA8-5EE5D6CD0474}"/>
    <cellStyle name="쉼표 [0] 2 4 6 6 2" xfId="45667" xr:uid="{A59A77E7-C402-4485-BAA6-26A34DC764A7}"/>
    <cellStyle name="쉼표 [0] 2 4 6 7" xfId="53389" xr:uid="{FC327913-B726-4012-8DA2-5541C6DE8F5B}"/>
    <cellStyle name="쉼표 [0] 2 4 6 8" xfId="45658" xr:uid="{882D8FCF-EE56-4B52-ADFB-B6CBE9FDC334}"/>
    <cellStyle name="쉼표 [0] 2 4 6 9" xfId="23391" xr:uid="{47E9C248-1B2A-401D-96C7-F43AED641136}"/>
    <cellStyle name="쉼표 [0] 2 4 7" xfId="3885" xr:uid="{480701AE-9417-4583-AD28-69969F0ADD0A}"/>
    <cellStyle name="쉼표 [0] 2 4 7 2" xfId="23402" xr:uid="{51AACF92-BB62-4A6C-B01C-93117A6C99F0}"/>
    <cellStyle name="쉼표 [0] 2 4 7 2 2" xfId="45669" xr:uid="{ACC12486-6D5A-4043-96DB-9F0B897ED9EC}"/>
    <cellStyle name="쉼표 [0] 2 4 7 3" xfId="23403" xr:uid="{156E04F8-9112-47C0-BD1B-7E673041C6CF}"/>
    <cellStyle name="쉼표 [0] 2 4 7 3 2" xfId="45670" xr:uid="{69CC279C-E1BD-4B40-A3FB-AE701AAFF974}"/>
    <cellStyle name="쉼표 [0] 2 4 7 4" xfId="23404" xr:uid="{585A1C5A-1652-4B21-B850-3D43D3BF0FD1}"/>
    <cellStyle name="쉼표 [0] 2 4 7 4 2" xfId="45671" xr:uid="{10041EE7-2371-4A58-AE21-F565527EBB6A}"/>
    <cellStyle name="쉼표 [0] 2 4 7 5" xfId="23405" xr:uid="{037C4C93-172D-4EF2-B605-845883DB74CE}"/>
    <cellStyle name="쉼표 [0] 2 4 7 5 2" xfId="45672" xr:uid="{608918FA-607B-43BE-AFA4-B958725BB4F8}"/>
    <cellStyle name="쉼표 [0] 2 4 7 6" xfId="53972" xr:uid="{968A9D83-8594-4F57-A2C7-2143EB4EBA22}"/>
    <cellStyle name="쉼표 [0] 2 4 7 7" xfId="45668" xr:uid="{C1CBC7CD-6AEF-4B79-93EF-1AE9D6C3FAD0}"/>
    <cellStyle name="쉼표 [0] 2 4 7 8" xfId="23401" xr:uid="{F78A9B3D-70D9-440D-A213-91076C668D3C}"/>
    <cellStyle name="쉼표 [0] 2 4 8" xfId="1790" xr:uid="{F0095188-BD90-46EF-BDFF-EE301FA723B4}"/>
    <cellStyle name="쉼표 [0] 2 4 8 2" xfId="23407" xr:uid="{01E9ABB3-E06F-4D81-96D4-3ED059D131EA}"/>
    <cellStyle name="쉼표 [0] 2 4 8 2 2" xfId="45674" xr:uid="{CF6DFB06-2A33-4DC5-A16C-FE732EA90CFD}"/>
    <cellStyle name="쉼표 [0] 2 4 8 3" xfId="23408" xr:uid="{1C40C5DE-FA0E-4243-96E5-F30D345B03B4}"/>
    <cellStyle name="쉼표 [0] 2 4 8 3 2" xfId="45675" xr:uid="{624B72BC-B4D8-49B8-B0BC-719BE494FD0B}"/>
    <cellStyle name="쉼표 [0] 2 4 8 4" xfId="23409" xr:uid="{E7230FE0-F641-4027-B109-602B14C4F5D5}"/>
    <cellStyle name="쉼표 [0] 2 4 8 4 2" xfId="45676" xr:uid="{248BC0B9-1286-4CD4-8BF6-5F5E0746ACF0}"/>
    <cellStyle name="쉼표 [0] 2 4 8 5" xfId="51879" xr:uid="{6752DDA3-2232-4196-AD97-1D15CF93556C}"/>
    <cellStyle name="쉼표 [0] 2 4 8 6" xfId="45673" xr:uid="{927820B2-3EB2-4118-837A-07182BF63903}"/>
    <cellStyle name="쉼표 [0] 2 4 8 7" xfId="23406" xr:uid="{13EA874C-8057-47A9-81AF-784D35E60861}"/>
    <cellStyle name="쉼표 [0] 2 4 9" xfId="23410" xr:uid="{95E6D1A4-4B4B-4720-A9D6-AC9F707AC945}"/>
    <cellStyle name="쉼표 [0] 2 4 9 2" xfId="45677" xr:uid="{0D2C88BA-98CA-4043-BB39-6A49407F8837}"/>
    <cellStyle name="쉼표 [0] 2 5" xfId="274" xr:uid="{81CE8644-24C0-40E9-BF3B-029A66AE0547}"/>
    <cellStyle name="쉼표 [0] 2 5 10" xfId="50370" xr:uid="{AD457BBD-9974-4ABC-A062-35705DA18E0B}"/>
    <cellStyle name="쉼표 [0] 2 5 11" xfId="45678" xr:uid="{C69D1B1B-5E5D-429A-BC45-A1CD29FD4620}"/>
    <cellStyle name="쉼표 [0] 2 5 12" xfId="23411" xr:uid="{361B7710-0898-46CE-97B9-17B0B503691A}"/>
    <cellStyle name="쉼표 [0] 2 5 2" xfId="584" xr:uid="{E5E5500F-D5B3-421F-9B54-16B6E10170D6}"/>
    <cellStyle name="쉼표 [0] 2 5 2 10" xfId="45679" xr:uid="{2A62C146-CD9C-4F14-84CA-BEC62E1E0F85}"/>
    <cellStyle name="쉼표 [0] 2 5 2 11" xfId="23412" xr:uid="{5CA7AF66-61E1-4D4D-8FBF-B3BE119BCF92}"/>
    <cellStyle name="쉼표 [0] 2 5 2 2" xfId="1089" xr:uid="{A2D44B67-5D33-4372-BCB3-BE1B4A0DF641}"/>
    <cellStyle name="쉼표 [0] 2 5 2 2 2" xfId="4792" xr:uid="{D78911B3-BD0B-40AC-8F7F-387F5B53250F}"/>
    <cellStyle name="쉼표 [0] 2 5 2 2 2 2" xfId="23415" xr:uid="{C6BCD306-F828-48F9-AD4F-13166F67999F}"/>
    <cellStyle name="쉼표 [0] 2 5 2 2 2 2 2" xfId="45682" xr:uid="{948C0629-B92E-46FA-9A6C-E4C2C5FE38F3}"/>
    <cellStyle name="쉼표 [0] 2 5 2 2 2 3" xfId="23416" xr:uid="{05169209-62A8-42CE-8565-F5C3B36091DB}"/>
    <cellStyle name="쉼표 [0] 2 5 2 2 2 3 2" xfId="45683" xr:uid="{742C793B-293E-4E06-BCF3-10ED181FC9EF}"/>
    <cellStyle name="쉼표 [0] 2 5 2 2 2 4" xfId="23417" xr:uid="{75B73B27-0123-4A4E-BD22-01F341299E85}"/>
    <cellStyle name="쉼표 [0] 2 5 2 2 2 4 2" xfId="45684" xr:uid="{5CEEB7C9-648E-4E36-A172-959B4F81678F}"/>
    <cellStyle name="쉼표 [0] 2 5 2 2 2 5" xfId="23418" xr:uid="{CE39AD84-DA5C-48C1-8541-D303E9AD789E}"/>
    <cellStyle name="쉼표 [0] 2 5 2 2 2 5 2" xfId="45685" xr:uid="{632ED709-198F-45BE-A022-7962565336C4}"/>
    <cellStyle name="쉼표 [0] 2 5 2 2 2 6" xfId="54879" xr:uid="{E2604B0F-EF39-4225-9139-349CE541C6A8}"/>
    <cellStyle name="쉼표 [0] 2 5 2 2 2 7" xfId="45681" xr:uid="{72055A5C-0C39-4CDF-B25F-507F9CF3765D}"/>
    <cellStyle name="쉼표 [0] 2 5 2 2 2 8" xfId="23414" xr:uid="{85F6D091-1812-4DEC-BF7F-482FEF70BFEE}"/>
    <cellStyle name="쉼표 [0] 2 5 2 2 3" xfId="3127" xr:uid="{AA396B37-0E3C-4F0D-BE7C-719DB5ED1C6B}"/>
    <cellStyle name="쉼표 [0] 2 5 2 2 3 2" xfId="23420" xr:uid="{C47CA64B-3FCB-41AD-8E8B-1D1C5DC4027B}"/>
    <cellStyle name="쉼표 [0] 2 5 2 2 3 2 2" xfId="45687" xr:uid="{9D32B06D-CDF0-410C-875D-7C062F53A710}"/>
    <cellStyle name="쉼표 [0] 2 5 2 2 3 3" xfId="23421" xr:uid="{00551B48-ED1A-41C1-996B-695389824C9A}"/>
    <cellStyle name="쉼표 [0] 2 5 2 2 3 3 2" xfId="45688" xr:uid="{EFDAA366-2AFB-4ACB-81DE-A0276AA635D4}"/>
    <cellStyle name="쉼표 [0] 2 5 2 2 3 4" xfId="23422" xr:uid="{4FB1AA69-ED8B-462D-939E-DDC0AD69B647}"/>
    <cellStyle name="쉼표 [0] 2 5 2 2 3 4 2" xfId="45689" xr:uid="{5AB06F54-4432-48A7-B3FE-C8E9936858AC}"/>
    <cellStyle name="쉼표 [0] 2 5 2 2 3 5" xfId="53214" xr:uid="{BA16429B-DD65-4EA5-B4EC-A389A8DD8C4E}"/>
    <cellStyle name="쉼표 [0] 2 5 2 2 3 6" xfId="45686" xr:uid="{27409837-2EFC-47E6-85BA-E649D445DBCD}"/>
    <cellStyle name="쉼표 [0] 2 5 2 2 3 7" xfId="23419" xr:uid="{919BCD49-40A0-49A8-9F06-2BF9C7627688}"/>
    <cellStyle name="쉼표 [0] 2 5 2 2 4" xfId="23423" xr:uid="{9D9647F3-F43D-463C-BC97-7CDBE4B49B2B}"/>
    <cellStyle name="쉼표 [0] 2 5 2 2 4 2" xfId="45690" xr:uid="{0C7198ED-D52F-46A6-8267-0A2C446DFE68}"/>
    <cellStyle name="쉼표 [0] 2 5 2 2 5" xfId="23424" xr:uid="{9F754912-230E-4691-ABB0-359C1364C1BD}"/>
    <cellStyle name="쉼표 [0] 2 5 2 2 5 2" xfId="45691" xr:uid="{D7458902-63A2-4976-9B2B-81D65D78852B}"/>
    <cellStyle name="쉼표 [0] 2 5 2 2 6" xfId="51181" xr:uid="{1CFEF115-CE44-4950-A119-D0319083088E}"/>
    <cellStyle name="쉼표 [0] 2 5 2 2 7" xfId="45680" xr:uid="{7464D862-2000-4A90-891A-42E2AB94BEB0}"/>
    <cellStyle name="쉼표 [0] 2 5 2 2 8" xfId="23413" xr:uid="{611255FD-D8B2-4412-8A87-A8ECC755A4BB}"/>
    <cellStyle name="쉼표 [0] 2 5 2 3" xfId="1583" xr:uid="{DA37F834-25E3-4E1C-9B13-E3EE0D13AF99}"/>
    <cellStyle name="쉼표 [0] 2 5 2 3 2" xfId="5198" xr:uid="{ED785CA7-DB44-425E-B088-B3C80E862D3C}"/>
    <cellStyle name="쉼표 [0] 2 5 2 3 2 2" xfId="23427" xr:uid="{E3C68322-E23E-4674-9083-9735760432DC}"/>
    <cellStyle name="쉼표 [0] 2 5 2 3 2 2 2" xfId="45694" xr:uid="{711296DD-A45E-457D-ABDA-5B79AD0A7C84}"/>
    <cellStyle name="쉼표 [0] 2 5 2 3 2 3" xfId="23428" xr:uid="{18E15145-AF8F-410B-AEAF-6AE948656732}"/>
    <cellStyle name="쉼표 [0] 2 5 2 3 2 3 2" xfId="45695" xr:uid="{59768AC3-3CC9-4ECA-9188-EF76D6C86378}"/>
    <cellStyle name="쉼표 [0] 2 5 2 3 2 4" xfId="23429" xr:uid="{E9E90628-23FC-4A47-9F56-9D3150D21A03}"/>
    <cellStyle name="쉼표 [0] 2 5 2 3 2 4 2" xfId="45696" xr:uid="{7ABBF475-61A4-4259-BF75-74855C9388F8}"/>
    <cellStyle name="쉼표 [0] 2 5 2 3 2 5" xfId="23430" xr:uid="{24F93955-E0D5-4140-8D94-AC86339FC798}"/>
    <cellStyle name="쉼표 [0] 2 5 2 3 2 5 2" xfId="45697" xr:uid="{2616E9AB-C5ED-4C2B-A292-7F7CC5DEAC09}"/>
    <cellStyle name="쉼표 [0] 2 5 2 3 2 6" xfId="55285" xr:uid="{FFEB8E82-FA29-48C7-B458-C2AE84F3AC6F}"/>
    <cellStyle name="쉼표 [0] 2 5 2 3 2 7" xfId="45693" xr:uid="{4766D8A4-6395-4A65-BBAD-2B5F097671D9}"/>
    <cellStyle name="쉼표 [0] 2 5 2 3 2 8" xfId="23426" xr:uid="{91DBF497-7498-4BB5-8A5C-AB89352B0DB2}"/>
    <cellStyle name="쉼표 [0] 2 5 2 3 3" xfId="2630" xr:uid="{4F2811A4-9789-4A48-9F97-A9D3D1EFD409}"/>
    <cellStyle name="쉼표 [0] 2 5 2 3 3 2" xfId="23432" xr:uid="{FF265C82-80E4-4A7C-9A18-1539029D4B1E}"/>
    <cellStyle name="쉼표 [0] 2 5 2 3 3 2 2" xfId="45699" xr:uid="{F63BB352-CCCE-422D-A38C-9572FFF89E7B}"/>
    <cellStyle name="쉼표 [0] 2 5 2 3 3 3" xfId="23433" xr:uid="{D8978221-B8CE-4817-B97B-111B7B80E48B}"/>
    <cellStyle name="쉼표 [0] 2 5 2 3 3 3 2" xfId="45700" xr:uid="{6EB7A6C2-1181-405C-AEF5-191E9E38B684}"/>
    <cellStyle name="쉼표 [0] 2 5 2 3 3 4" xfId="23434" xr:uid="{86AD45B9-3716-4525-984C-A6BF78858413}"/>
    <cellStyle name="쉼표 [0] 2 5 2 3 3 4 2" xfId="45701" xr:uid="{138F57EA-1A6A-4431-9BBF-15BD03A41F80}"/>
    <cellStyle name="쉼표 [0] 2 5 2 3 3 5" xfId="52718" xr:uid="{134D314C-EFF9-4925-AF90-6E1B91FABD71}"/>
    <cellStyle name="쉼표 [0] 2 5 2 3 3 6" xfId="45698" xr:uid="{3A841794-7CD6-437D-89E7-146D1CD5F7F6}"/>
    <cellStyle name="쉼표 [0] 2 5 2 3 3 7" xfId="23431" xr:uid="{C70BAA8C-4A7A-438D-96CB-1B37A13F0698}"/>
    <cellStyle name="쉼표 [0] 2 5 2 3 4" xfId="23435" xr:uid="{801F9199-930B-48F8-9B67-E3029436D7AE}"/>
    <cellStyle name="쉼표 [0] 2 5 2 3 4 2" xfId="45702" xr:uid="{E53F1620-7E1D-41CE-9F5A-40CC4D958D4E}"/>
    <cellStyle name="쉼표 [0] 2 5 2 3 5" xfId="23436" xr:uid="{F63BA6CE-D354-4606-B3C8-3C7A7400B8F6}"/>
    <cellStyle name="쉼표 [0] 2 5 2 3 5 2" xfId="45703" xr:uid="{603D430B-C5BC-4107-84A4-5E5F46BB9CF0}"/>
    <cellStyle name="쉼표 [0] 2 5 2 3 6" xfId="51675" xr:uid="{2DF6A568-9119-4883-A084-689AD0B1E848}"/>
    <cellStyle name="쉼표 [0] 2 5 2 3 7" xfId="45692" xr:uid="{A1513C0D-38B7-45BC-B2BF-1CFD9D6E5C41}"/>
    <cellStyle name="쉼표 [0] 2 5 2 3 8" xfId="23425" xr:uid="{78C4FEEA-D300-42ED-8E96-873D21F81C66}"/>
    <cellStyle name="쉼표 [0] 2 5 2 4" xfId="3622" xr:uid="{A9B255D8-A554-4B1F-A3C5-9705B671C38D}"/>
    <cellStyle name="쉼표 [0] 2 5 2 4 2" xfId="5566" xr:uid="{7FB98E23-8EC2-4506-B725-157498034B07}"/>
    <cellStyle name="쉼표 [0] 2 5 2 4 2 2" xfId="23439" xr:uid="{60C3B443-6E19-4AE8-8DE4-3EA94193DA4F}"/>
    <cellStyle name="쉼표 [0] 2 5 2 4 2 2 2" xfId="45706" xr:uid="{E06A578A-F536-4704-A17C-36E37450CC2F}"/>
    <cellStyle name="쉼표 [0] 2 5 2 4 2 3" xfId="23440" xr:uid="{3F9A108D-9BD5-4AC8-92CC-0F94B161ADEC}"/>
    <cellStyle name="쉼표 [0] 2 5 2 4 2 3 2" xfId="45707" xr:uid="{C2F85A2F-2964-4539-A93F-C77A734FFEFA}"/>
    <cellStyle name="쉼표 [0] 2 5 2 4 2 4" xfId="23441" xr:uid="{91703E5F-DE6C-48FE-BA96-859017F1848E}"/>
    <cellStyle name="쉼표 [0] 2 5 2 4 2 4 2" xfId="45708" xr:uid="{C918987F-5C96-45B4-9CFA-70D16A2B98FF}"/>
    <cellStyle name="쉼표 [0] 2 5 2 4 2 5" xfId="23442" xr:uid="{DC994CC5-5140-4F09-9A27-FFC6D130450F}"/>
    <cellStyle name="쉼표 [0] 2 5 2 4 2 5 2" xfId="45709" xr:uid="{EE211D53-7465-499B-B6C4-34604111254D}"/>
    <cellStyle name="쉼표 [0] 2 5 2 4 2 6" xfId="55653" xr:uid="{9DA70B01-5569-4AD5-89DD-58DC2E183A6C}"/>
    <cellStyle name="쉼표 [0] 2 5 2 4 2 7" xfId="45705" xr:uid="{022B8F98-F80F-4400-8E2D-D39722DADBD1}"/>
    <cellStyle name="쉼표 [0] 2 5 2 4 2 8" xfId="23438" xr:uid="{5503A9BF-850F-499D-86BF-9A5D028C0671}"/>
    <cellStyle name="쉼표 [0] 2 5 2 4 3" xfId="23443" xr:uid="{96B12835-277F-4FCA-92FC-2248DB1C711E}"/>
    <cellStyle name="쉼표 [0] 2 5 2 4 3 2" xfId="45710" xr:uid="{35E633E2-5CAE-41CD-87BD-22C047AED481}"/>
    <cellStyle name="쉼표 [0] 2 5 2 4 4" xfId="23444" xr:uid="{13031E27-AA78-464F-9946-43EA9250EFDE}"/>
    <cellStyle name="쉼표 [0] 2 5 2 4 4 2" xfId="45711" xr:uid="{5BBA45CA-F165-4253-B7B3-C6B453F62C75}"/>
    <cellStyle name="쉼표 [0] 2 5 2 4 5" xfId="23445" xr:uid="{873153C7-9AAD-4AC5-90E7-99803C8DB7FE}"/>
    <cellStyle name="쉼표 [0] 2 5 2 4 5 2" xfId="45712" xr:uid="{232CBB88-6D47-4958-A7A2-C75FA3D6BA87}"/>
    <cellStyle name="쉼표 [0] 2 5 2 4 6" xfId="23446" xr:uid="{84851853-939C-475C-8F84-05CCCA6064AA}"/>
    <cellStyle name="쉼표 [0] 2 5 2 4 6 2" xfId="45713" xr:uid="{27FFCBB7-AC3D-4EC8-85D2-7D92A015B28E}"/>
    <cellStyle name="쉼표 [0] 2 5 2 4 7" xfId="53709" xr:uid="{837389B1-B787-443B-9310-FD01C60A8560}"/>
    <cellStyle name="쉼표 [0] 2 5 2 4 8" xfId="45704" xr:uid="{10AE0F8F-0847-41B1-9D81-389A769C8388}"/>
    <cellStyle name="쉼표 [0] 2 5 2 4 9" xfId="23437" xr:uid="{A823F57E-0846-4DF4-BF81-1F3DBC006E30}"/>
    <cellStyle name="쉼표 [0] 2 5 2 5" xfId="4295" xr:uid="{B41ED9CA-5135-4D53-92A3-A1083FDCC21C}"/>
    <cellStyle name="쉼표 [0] 2 5 2 5 2" xfId="23448" xr:uid="{15EE645B-C507-4930-B6BF-F920BE1A34D6}"/>
    <cellStyle name="쉼표 [0] 2 5 2 5 2 2" xfId="45715" xr:uid="{31BB37B9-445D-4331-9C43-4C3050F30EA8}"/>
    <cellStyle name="쉼표 [0] 2 5 2 5 3" xfId="23449" xr:uid="{FF5AEF1B-5440-4939-A747-7EEB23A6272D}"/>
    <cellStyle name="쉼표 [0] 2 5 2 5 3 2" xfId="45716" xr:uid="{DF3E211A-D699-43F6-96A2-E55BC84E4576}"/>
    <cellStyle name="쉼표 [0] 2 5 2 5 4" xfId="23450" xr:uid="{67EF6B3F-CF05-4E51-9E4E-04F82BFD6DB8}"/>
    <cellStyle name="쉼표 [0] 2 5 2 5 4 2" xfId="45717" xr:uid="{DB3EF1B1-4120-4185-B27D-A299E6034621}"/>
    <cellStyle name="쉼표 [0] 2 5 2 5 5" xfId="23451" xr:uid="{040FD040-EFEA-4AB8-8412-0474698A2B11}"/>
    <cellStyle name="쉼표 [0] 2 5 2 5 5 2" xfId="45718" xr:uid="{D220BEC7-EB45-4548-9429-25436D196DA2}"/>
    <cellStyle name="쉼표 [0] 2 5 2 5 6" xfId="54382" xr:uid="{6BECEA1D-F1D6-4173-B04E-4F981F83D62C}"/>
    <cellStyle name="쉼표 [0] 2 5 2 5 7" xfId="45714" xr:uid="{2F0F7B65-2BDF-4E35-B04C-77C1723043F3}"/>
    <cellStyle name="쉼표 [0] 2 5 2 5 8" xfId="23447" xr:uid="{D0415432-FB16-4AE4-95E9-C00290995BF2}"/>
    <cellStyle name="쉼표 [0] 2 5 2 6" xfId="2109" xr:uid="{D99D83C8-92E7-48FD-B858-A50E4BB26018}"/>
    <cellStyle name="쉼표 [0] 2 5 2 6 2" xfId="23453" xr:uid="{C4FB6B20-767A-4F54-AC69-F515178FE015}"/>
    <cellStyle name="쉼표 [0] 2 5 2 6 2 2" xfId="45720" xr:uid="{BEAC5737-1EA8-4A26-A471-3340867D2C70}"/>
    <cellStyle name="쉼표 [0] 2 5 2 6 3" xfId="23454" xr:uid="{0A90A1E2-93E8-4353-AFF7-97F11CD4EDFB}"/>
    <cellStyle name="쉼표 [0] 2 5 2 6 3 2" xfId="45721" xr:uid="{499E96F9-D510-4250-B6F2-33278D09FEEC}"/>
    <cellStyle name="쉼표 [0] 2 5 2 6 4" xfId="23455" xr:uid="{F4669ACD-03AF-4587-84E1-D57669956E53}"/>
    <cellStyle name="쉼표 [0] 2 5 2 6 4 2" xfId="45722" xr:uid="{7B6B7607-0747-41A0-B201-4BBB1C7C6D3D}"/>
    <cellStyle name="쉼표 [0] 2 5 2 6 5" xfId="52198" xr:uid="{1BB15A25-407D-4CB2-B51E-648E97B751B9}"/>
    <cellStyle name="쉼표 [0] 2 5 2 6 6" xfId="45719" xr:uid="{2B384C01-1093-46DC-AD25-BFACA7DE688D}"/>
    <cellStyle name="쉼표 [0] 2 5 2 6 7" xfId="23452" xr:uid="{BA2655E2-A304-4CE7-9EFD-F14DA82FD8E4}"/>
    <cellStyle name="쉼표 [0] 2 5 2 7" xfId="23456" xr:uid="{BAAA3E16-9D2F-4A45-8C6B-BD50638346DB}"/>
    <cellStyle name="쉼표 [0] 2 5 2 7 2" xfId="45723" xr:uid="{36E35C4F-56B1-441D-8625-54E0B803D08B}"/>
    <cellStyle name="쉼표 [0] 2 5 2 8" xfId="23457" xr:uid="{DB9A787B-B210-4F71-86E5-9D3CE730198B}"/>
    <cellStyle name="쉼표 [0] 2 5 2 8 2" xfId="45724" xr:uid="{DD1D4B16-B3D4-4A14-8052-204CC7F60564}"/>
    <cellStyle name="쉼표 [0] 2 5 2 9" xfId="50678" xr:uid="{574E67F2-5C51-4CA7-A1C8-97E4ADC80B28}"/>
    <cellStyle name="쉼표 [0] 2 5 3" xfId="841" xr:uid="{8C3B26E6-E51B-41F4-A89A-12DDB4FDE997}"/>
    <cellStyle name="쉼표 [0] 2 5 3 2" xfId="4544" xr:uid="{5E768C39-8EDB-4803-848D-9F0C85C7DC88}"/>
    <cellStyle name="쉼표 [0] 2 5 3 2 2" xfId="23460" xr:uid="{FB424E00-CDFC-4D11-8234-6840BB099811}"/>
    <cellStyle name="쉼표 [0] 2 5 3 2 2 2" xfId="45727" xr:uid="{F6D9CCD8-30BB-4BF6-B034-E944EC79C31E}"/>
    <cellStyle name="쉼표 [0] 2 5 3 2 3" xfId="23461" xr:uid="{77A23D07-DE31-40EA-93DA-CCFC641906F0}"/>
    <cellStyle name="쉼표 [0] 2 5 3 2 3 2" xfId="45728" xr:uid="{9A5659B2-9BA4-40C0-B4B6-FC27246CC3BC}"/>
    <cellStyle name="쉼표 [0] 2 5 3 2 4" xfId="23462" xr:uid="{4B37B918-2230-4D33-B59A-148602B74556}"/>
    <cellStyle name="쉼표 [0] 2 5 3 2 4 2" xfId="45729" xr:uid="{81DFBD29-B56C-4B5C-AC34-BE1575CF263E}"/>
    <cellStyle name="쉼표 [0] 2 5 3 2 5" xfId="23463" xr:uid="{3CA97761-989F-4683-A12E-9B8D45CE3E85}"/>
    <cellStyle name="쉼표 [0] 2 5 3 2 5 2" xfId="45730" xr:uid="{A7DD4701-60A7-44EE-853E-61317049A402}"/>
    <cellStyle name="쉼표 [0] 2 5 3 2 6" xfId="54631" xr:uid="{3BC3E0CF-9D13-48C7-88E6-B15E2AF209DA}"/>
    <cellStyle name="쉼표 [0] 2 5 3 2 7" xfId="45726" xr:uid="{7E33B806-F539-4267-8E10-39126745BCD0}"/>
    <cellStyle name="쉼표 [0] 2 5 3 2 8" xfId="23459" xr:uid="{186521B5-D5BE-4307-BAB4-E21E611A505C}"/>
    <cellStyle name="쉼표 [0] 2 5 3 3" xfId="2879" xr:uid="{E69E8490-6D10-482B-82FC-C2BA1F3F82C4}"/>
    <cellStyle name="쉼표 [0] 2 5 3 3 2" xfId="23465" xr:uid="{122F1109-8B3A-4436-93B2-2E98EEB2F705}"/>
    <cellStyle name="쉼표 [0] 2 5 3 3 2 2" xfId="45732" xr:uid="{DD5CC781-676F-43D1-821D-17CD68046393}"/>
    <cellStyle name="쉼표 [0] 2 5 3 3 3" xfId="23466" xr:uid="{EFE87A36-A302-46A3-8AA8-C56BA096FDCD}"/>
    <cellStyle name="쉼표 [0] 2 5 3 3 3 2" xfId="45733" xr:uid="{C5B32967-705C-4049-8FCE-17A21C3944C5}"/>
    <cellStyle name="쉼표 [0] 2 5 3 3 4" xfId="23467" xr:uid="{FFB46089-B78A-4463-9A4A-9A56604C09F7}"/>
    <cellStyle name="쉼표 [0] 2 5 3 3 4 2" xfId="45734" xr:uid="{4C3AB1C8-9DF5-40B3-8AA2-EB65B6AFC30D}"/>
    <cellStyle name="쉼표 [0] 2 5 3 3 5" xfId="52966" xr:uid="{8AC10E30-97BD-4B0E-BC1A-37D25B307CE8}"/>
    <cellStyle name="쉼표 [0] 2 5 3 3 6" xfId="45731" xr:uid="{64771395-3A17-416D-80AD-B10C7554A5A0}"/>
    <cellStyle name="쉼표 [0] 2 5 3 3 7" xfId="23464" xr:uid="{5BFEEC5F-4145-44CF-8497-A5A24C2BB39B}"/>
    <cellStyle name="쉼표 [0] 2 5 3 4" xfId="23468" xr:uid="{1157FDA1-E9FB-4685-B981-4CD303E8A96C}"/>
    <cellStyle name="쉼표 [0] 2 5 3 4 2" xfId="45735" xr:uid="{142FE96E-FC9C-4715-9CA7-D8B1F067C223}"/>
    <cellStyle name="쉼표 [0] 2 5 3 5" xfId="23469" xr:uid="{456074AA-202E-402C-B413-A87741FADB24}"/>
    <cellStyle name="쉼표 [0] 2 5 3 5 2" xfId="45736" xr:uid="{998AC601-6EE9-4A84-BAF3-D14AF53DCCDB}"/>
    <cellStyle name="쉼표 [0] 2 5 3 6" xfId="50933" xr:uid="{6AE4B1C1-927F-405F-B10A-B52A6F192F1D}"/>
    <cellStyle name="쉼표 [0] 2 5 3 7" xfId="45725" xr:uid="{0D2DE259-DACE-4F63-B68C-60A659D44C99}"/>
    <cellStyle name="쉼표 [0] 2 5 3 8" xfId="23458" xr:uid="{5141DEE7-A3A7-4A70-B900-3B2085EEE5E0}"/>
    <cellStyle name="쉼표 [0] 2 5 4" xfId="1336" xr:uid="{01B79A7E-C14D-4FF7-8287-8D1D21F837CC}"/>
    <cellStyle name="쉼표 [0] 2 5 4 2" xfId="5015" xr:uid="{17ABD311-CA73-4F3E-A66C-D102B4F5A21B}"/>
    <cellStyle name="쉼표 [0] 2 5 4 2 2" xfId="23472" xr:uid="{3A2826EE-0A4E-436D-8278-60E810C83BB3}"/>
    <cellStyle name="쉼표 [0] 2 5 4 2 2 2" xfId="45739" xr:uid="{B4859133-8361-4BC6-BE39-903E36F3B409}"/>
    <cellStyle name="쉼표 [0] 2 5 4 2 3" xfId="23473" xr:uid="{AE664B29-5168-49BF-BAED-741AFEB1FB3A}"/>
    <cellStyle name="쉼표 [0] 2 5 4 2 3 2" xfId="45740" xr:uid="{6659711A-58F1-4E29-B57D-3C87450EF0C3}"/>
    <cellStyle name="쉼표 [0] 2 5 4 2 4" xfId="23474" xr:uid="{48B9D2E9-700B-4DE4-85C7-01CD7D523BA5}"/>
    <cellStyle name="쉼표 [0] 2 5 4 2 4 2" xfId="45741" xr:uid="{B7C06067-0532-4D3E-9767-D08E1E3C48FD}"/>
    <cellStyle name="쉼표 [0] 2 5 4 2 5" xfId="23475" xr:uid="{45DEEB91-8FA4-4759-8292-D5B4E066B96C}"/>
    <cellStyle name="쉼표 [0] 2 5 4 2 5 2" xfId="45742" xr:uid="{547826E1-F9AC-460E-AEB8-4D8F35A3EB89}"/>
    <cellStyle name="쉼표 [0] 2 5 4 2 6" xfId="55102" xr:uid="{B7B76420-7551-417D-9444-12D4FEF8CE4D}"/>
    <cellStyle name="쉼표 [0] 2 5 4 2 7" xfId="45738" xr:uid="{6EB8DED2-D15C-4B37-ACC5-0561650D4836}"/>
    <cellStyle name="쉼표 [0] 2 5 4 2 8" xfId="23471" xr:uid="{5E207DBB-96D3-4A4F-AF8D-951CB9E71ABF}"/>
    <cellStyle name="쉼표 [0] 2 5 4 3" xfId="2382" xr:uid="{BF18421C-C015-4EA9-AC15-CEBA6EC20F24}"/>
    <cellStyle name="쉼표 [0] 2 5 4 3 2" xfId="23477" xr:uid="{04A6CEB9-D9BF-4AA7-A629-0F59347F62A9}"/>
    <cellStyle name="쉼표 [0] 2 5 4 3 2 2" xfId="45744" xr:uid="{1F2827BD-9139-465F-9ABF-254B66EEFD03}"/>
    <cellStyle name="쉼표 [0] 2 5 4 3 3" xfId="23478" xr:uid="{A89ED10E-0E8D-4701-9BA9-BEEA87D97011}"/>
    <cellStyle name="쉼표 [0] 2 5 4 3 3 2" xfId="45745" xr:uid="{78DA04F6-5172-4F00-9F03-29464751C97C}"/>
    <cellStyle name="쉼표 [0] 2 5 4 3 4" xfId="23479" xr:uid="{E8D1E259-5405-4A3B-A1C6-86C95D86F2A6}"/>
    <cellStyle name="쉼표 [0] 2 5 4 3 4 2" xfId="45746" xr:uid="{F2F04189-9E6E-4451-AA21-111BA4BEA621}"/>
    <cellStyle name="쉼표 [0] 2 5 4 3 5" xfId="52470" xr:uid="{CA41F11F-B97E-41D1-920D-36028D9B20C1}"/>
    <cellStyle name="쉼표 [0] 2 5 4 3 6" xfId="45743" xr:uid="{D9FA57DF-DD9F-4B35-95FF-B625C67C29A8}"/>
    <cellStyle name="쉼표 [0] 2 5 4 3 7" xfId="23476" xr:uid="{4602245B-0E51-4DB4-A009-6DA31B29EB9A}"/>
    <cellStyle name="쉼표 [0] 2 5 4 4" xfId="23480" xr:uid="{31CD0E54-129A-49D1-94BF-02D60103AE19}"/>
    <cellStyle name="쉼표 [0] 2 5 4 4 2" xfId="45747" xr:uid="{3593F125-39B2-4317-B89A-4C7A9DB37C31}"/>
    <cellStyle name="쉼표 [0] 2 5 4 5" xfId="23481" xr:uid="{0003E6FD-A616-4181-9F41-F59A4BF1E7D3}"/>
    <cellStyle name="쉼표 [0] 2 5 4 5 2" xfId="45748" xr:uid="{6A5F4E37-63ED-4C32-8D47-7D2A74A91D7D}"/>
    <cellStyle name="쉼표 [0] 2 5 4 6" xfId="51428" xr:uid="{8A7A03AF-1DD7-4A55-9E0A-8CB9A382E4E5}"/>
    <cellStyle name="쉼표 [0] 2 5 4 7" xfId="45737" xr:uid="{C9C2F930-BE96-48F0-B5E2-20D596D94BA5}"/>
    <cellStyle name="쉼표 [0] 2 5 4 8" xfId="23470" xr:uid="{4523A6AD-72D1-4CB4-A953-BB5C473501F4}"/>
    <cellStyle name="쉼표 [0] 2 5 5" xfId="3373" xr:uid="{AD353FE3-CD98-4BA7-89F3-8B801896AFBD}"/>
    <cellStyle name="쉼표 [0] 2 5 5 2" xfId="5382" xr:uid="{68D19909-E1B0-45D1-9DAE-DD0CC8EE9783}"/>
    <cellStyle name="쉼표 [0] 2 5 5 2 2" xfId="23484" xr:uid="{FEE21A92-859A-43AD-A11B-E44886F462A4}"/>
    <cellStyle name="쉼표 [0] 2 5 5 2 2 2" xfId="45751" xr:uid="{2688E891-810B-417E-A8B4-BF9E87C971C4}"/>
    <cellStyle name="쉼표 [0] 2 5 5 2 3" xfId="23485" xr:uid="{0FFE2AEB-E540-4F89-A9E8-E51E6BE9BC65}"/>
    <cellStyle name="쉼표 [0] 2 5 5 2 3 2" xfId="45752" xr:uid="{4D5B76F0-3CDB-410E-87D5-B88DDB0A63F5}"/>
    <cellStyle name="쉼표 [0] 2 5 5 2 4" xfId="23486" xr:uid="{E68C8E21-F001-4BF6-B9C2-9E96FDEB1C42}"/>
    <cellStyle name="쉼표 [0] 2 5 5 2 4 2" xfId="45753" xr:uid="{D90D6A14-B887-4704-BFAF-38047F167F81}"/>
    <cellStyle name="쉼표 [0] 2 5 5 2 5" xfId="23487" xr:uid="{F76781B6-F8D9-4713-A895-224A31CD3436}"/>
    <cellStyle name="쉼표 [0] 2 5 5 2 5 2" xfId="45754" xr:uid="{8878CFF7-232F-4C5A-8648-FF8429DF568B}"/>
    <cellStyle name="쉼표 [0] 2 5 5 2 6" xfId="55469" xr:uid="{EC162EF5-761B-4EF5-AE6F-34987C91CAD0}"/>
    <cellStyle name="쉼표 [0] 2 5 5 2 7" xfId="45750" xr:uid="{88E0A15F-9792-46D8-B37C-A5E68293ACA1}"/>
    <cellStyle name="쉼표 [0] 2 5 5 2 8" xfId="23483" xr:uid="{86A107C0-725B-426C-A08E-8D93EBCDA73B}"/>
    <cellStyle name="쉼표 [0] 2 5 5 3" xfId="23488" xr:uid="{A914C33A-15C6-408B-BC69-4CCCF6EBB894}"/>
    <cellStyle name="쉼표 [0] 2 5 5 3 2" xfId="45755" xr:uid="{E92EF37B-CEFC-494F-8C50-A4062C74F3E8}"/>
    <cellStyle name="쉼표 [0] 2 5 5 4" xfId="23489" xr:uid="{424466C8-C1FE-4441-8DD4-733C2AF19E4E}"/>
    <cellStyle name="쉼표 [0] 2 5 5 4 2" xfId="45756" xr:uid="{977F0240-ED21-4F9C-9B63-A220D65BA2D6}"/>
    <cellStyle name="쉼표 [0] 2 5 5 5" xfId="23490" xr:uid="{80A1B007-7C70-453F-A66B-A90009611E46}"/>
    <cellStyle name="쉼표 [0] 2 5 5 5 2" xfId="45757" xr:uid="{F6576597-7B76-4622-B040-4AD1B4BFB8BC}"/>
    <cellStyle name="쉼표 [0] 2 5 5 6" xfId="23491" xr:uid="{BFBD736C-F742-426F-8985-8B243BEA5025}"/>
    <cellStyle name="쉼표 [0] 2 5 5 6 2" xfId="45758" xr:uid="{69E82044-6C3D-42A4-8F93-A6A320136E05}"/>
    <cellStyle name="쉼표 [0] 2 5 5 7" xfId="53460" xr:uid="{E44C2B5D-5933-4F5E-8CC9-1FBC83B01E9E}"/>
    <cellStyle name="쉼표 [0] 2 5 5 8" xfId="45749" xr:uid="{8F86B1C5-E923-4222-91B5-DF2B3861AE76}"/>
    <cellStyle name="쉼표 [0] 2 5 5 9" xfId="23482" xr:uid="{A6B886DE-FDA5-4B80-A399-E0DA78658B13}"/>
    <cellStyle name="쉼표 [0] 2 5 6" xfId="3988" xr:uid="{6330CEFF-F251-4729-B2D0-E2C17A74E579}"/>
    <cellStyle name="쉼표 [0] 2 5 6 2" xfId="23493" xr:uid="{B03585FF-F205-427D-851D-A45F583A9B2B}"/>
    <cellStyle name="쉼표 [0] 2 5 6 2 2" xfId="45760" xr:uid="{E240D403-B4B7-41E5-B06B-31A2C7128A2B}"/>
    <cellStyle name="쉼표 [0] 2 5 6 3" xfId="23494" xr:uid="{F43ACB41-6007-4166-B283-63B211BBA530}"/>
    <cellStyle name="쉼표 [0] 2 5 6 3 2" xfId="45761" xr:uid="{5BBDF42C-A1FF-4817-93AC-06B01ACDB4F4}"/>
    <cellStyle name="쉼표 [0] 2 5 6 4" xfId="23495" xr:uid="{9C31C8F7-9B5E-49EC-B99C-77301921F0BB}"/>
    <cellStyle name="쉼표 [0] 2 5 6 4 2" xfId="45762" xr:uid="{CF886145-02D9-449B-A6B4-54F84FA27643}"/>
    <cellStyle name="쉼표 [0] 2 5 6 5" xfId="23496" xr:uid="{17907F42-C64C-4599-A1AD-1F45888688A0}"/>
    <cellStyle name="쉼표 [0] 2 5 6 5 2" xfId="45763" xr:uid="{56037D30-626B-44DB-AB23-FCAB70C4A827}"/>
    <cellStyle name="쉼표 [0] 2 5 6 6" xfId="54075" xr:uid="{FE9A3CA7-2E80-4F8E-8F92-7914EB7B18EC}"/>
    <cellStyle name="쉼표 [0] 2 5 6 7" xfId="45759" xr:uid="{E5A71ECC-4FF8-4470-BFC8-F85CFEA0BD2A}"/>
    <cellStyle name="쉼표 [0] 2 5 6 8" xfId="23492" xr:uid="{46EB55CE-3F4E-4433-9E98-E1F721A58225}"/>
    <cellStyle name="쉼표 [0] 2 5 7" xfId="1862" xr:uid="{7E748154-7582-4F59-9125-90439658DF0C}"/>
    <cellStyle name="쉼표 [0] 2 5 7 2" xfId="23498" xr:uid="{20F9C9C6-B42F-4215-86B4-3DEFA4980837}"/>
    <cellStyle name="쉼표 [0] 2 5 7 2 2" xfId="45765" xr:uid="{0CF8C876-AEF7-492B-A8A2-2E563698434D}"/>
    <cellStyle name="쉼표 [0] 2 5 7 3" xfId="23499" xr:uid="{72FD749D-8DAB-49F1-A2C9-1B060B218D28}"/>
    <cellStyle name="쉼표 [0] 2 5 7 3 2" xfId="45766" xr:uid="{68DC6000-7EAC-4FC6-B828-D24307A1A3F5}"/>
    <cellStyle name="쉼표 [0] 2 5 7 4" xfId="23500" xr:uid="{8C2D2BA2-0B76-4D88-A554-D6C0D4045C7E}"/>
    <cellStyle name="쉼표 [0] 2 5 7 4 2" xfId="45767" xr:uid="{80BE1D0F-65B8-4347-A9DE-DF5465B93EDA}"/>
    <cellStyle name="쉼표 [0] 2 5 7 5" xfId="51951" xr:uid="{D21A80FB-BAF1-43FA-A17A-2E541CB5F5CD}"/>
    <cellStyle name="쉼표 [0] 2 5 7 6" xfId="45764" xr:uid="{7557E287-DE3A-403E-99C1-672C5FA06549}"/>
    <cellStyle name="쉼표 [0] 2 5 7 7" xfId="23497" xr:uid="{8599CCD5-3FFA-408D-BD75-3D80EA0585F0}"/>
    <cellStyle name="쉼표 [0] 2 5 8" xfId="23501" xr:uid="{EAC17729-4EF2-4627-80AF-FFD56D10C796}"/>
    <cellStyle name="쉼표 [0] 2 5 8 2" xfId="45768" xr:uid="{78686F49-60B7-465F-9A74-4982912D5963}"/>
    <cellStyle name="쉼표 [0] 2 5 9" xfId="23502" xr:uid="{596F2087-89B6-44EB-92F1-03D55551ECD0}"/>
    <cellStyle name="쉼표 [0] 2 5 9 2" xfId="45769" xr:uid="{6562D713-E065-4902-8CEC-93A5FD869786}"/>
    <cellStyle name="쉼표 [0] 2 6" xfId="462" xr:uid="{D7B132BC-0250-4DBD-A156-E6BA2AF1EC9C}"/>
    <cellStyle name="쉼표 [0] 2 6 10" xfId="45770" xr:uid="{C108E34D-690B-4FB0-951C-B547583B3B9A}"/>
    <cellStyle name="쉼표 [0] 2 6 11" xfId="23503" xr:uid="{CD2A2349-C79E-4AA9-8A39-367EBA4EDD16}"/>
    <cellStyle name="쉼표 [0] 2 6 2" xfId="967" xr:uid="{DE7E6DDC-D8FB-40DC-BC1A-BC636244B6F9}"/>
    <cellStyle name="쉼표 [0] 2 6 2 2" xfId="4670" xr:uid="{413A05DF-910C-433F-AC67-1A97DC63ED87}"/>
    <cellStyle name="쉼표 [0] 2 6 2 2 2" xfId="23506" xr:uid="{CE2AB509-FC4D-404E-99D8-28E592B349B6}"/>
    <cellStyle name="쉼표 [0] 2 6 2 2 2 2" xfId="45773" xr:uid="{38738DA9-026B-42FE-97D3-F62F28D30FC6}"/>
    <cellStyle name="쉼표 [0] 2 6 2 2 3" xfId="23507" xr:uid="{D8C1FE94-5E96-4305-81A3-30B274AB2B81}"/>
    <cellStyle name="쉼표 [0] 2 6 2 2 3 2" xfId="45774" xr:uid="{62A038CD-5065-4A57-A97C-CD5D1FE33DDD}"/>
    <cellStyle name="쉼표 [0] 2 6 2 2 4" xfId="23508" xr:uid="{BE50F412-4DA8-4C12-92C7-318B79DAB894}"/>
    <cellStyle name="쉼표 [0] 2 6 2 2 4 2" xfId="45775" xr:uid="{A8B3D9FE-48E1-4C40-9211-4B985D37D9BA}"/>
    <cellStyle name="쉼표 [0] 2 6 2 2 5" xfId="23509" xr:uid="{5FB7336B-C2D9-4A1A-9D21-BFECB6BA8412}"/>
    <cellStyle name="쉼표 [0] 2 6 2 2 5 2" xfId="45776" xr:uid="{F82769A6-A16B-43FA-A406-859B64968BE4}"/>
    <cellStyle name="쉼표 [0] 2 6 2 2 6" xfId="54757" xr:uid="{13A2197C-0CE6-4EAE-8805-FC04E4BE1DF5}"/>
    <cellStyle name="쉼표 [0] 2 6 2 2 7" xfId="45772" xr:uid="{1F00AE87-22B4-4CC9-A54E-EA2C06A69CCE}"/>
    <cellStyle name="쉼표 [0] 2 6 2 2 8" xfId="23505" xr:uid="{C35D4C57-3681-487B-8132-BBB71C095FE8}"/>
    <cellStyle name="쉼표 [0] 2 6 2 3" xfId="3005" xr:uid="{3D375112-1CE0-43A0-92D9-A4D994FF6A4D}"/>
    <cellStyle name="쉼표 [0] 2 6 2 3 2" xfId="23511" xr:uid="{8AF191A1-F05D-4902-ACCE-8AD39C8E51ED}"/>
    <cellStyle name="쉼표 [0] 2 6 2 3 2 2" xfId="45778" xr:uid="{6B874DE0-BA5F-4C29-A8D0-1D4826206F18}"/>
    <cellStyle name="쉼표 [0] 2 6 2 3 3" xfId="23512" xr:uid="{D102F971-BFA8-4114-AA5B-4DE15A2FF9C8}"/>
    <cellStyle name="쉼표 [0] 2 6 2 3 3 2" xfId="45779" xr:uid="{23A62833-8EA0-4458-AFE6-1D8FCCAE2EF8}"/>
    <cellStyle name="쉼표 [0] 2 6 2 3 4" xfId="23513" xr:uid="{BD9ED57C-4E7A-45BB-BB9C-92A34E80F656}"/>
    <cellStyle name="쉼표 [0] 2 6 2 3 4 2" xfId="45780" xr:uid="{3C203C0B-A285-458E-B5BB-DED91DBCFD7F}"/>
    <cellStyle name="쉼표 [0] 2 6 2 3 5" xfId="53092" xr:uid="{A7879C4F-B7A0-498D-8EB3-F0EC30AFD345}"/>
    <cellStyle name="쉼표 [0] 2 6 2 3 6" xfId="45777" xr:uid="{773EDB6B-5EC6-4C9F-AA62-A7D7488A14F8}"/>
    <cellStyle name="쉼표 [0] 2 6 2 3 7" xfId="23510" xr:uid="{DE06955C-3F17-454D-B563-B9C5BAEB9247}"/>
    <cellStyle name="쉼표 [0] 2 6 2 4" xfId="23514" xr:uid="{15F6DE24-D534-4C85-ABED-698857D9371B}"/>
    <cellStyle name="쉼표 [0] 2 6 2 4 2" xfId="45781" xr:uid="{EBCF87F6-0433-43FC-A9EA-34086AC437D8}"/>
    <cellStyle name="쉼표 [0] 2 6 2 5" xfId="23515" xr:uid="{0E57B482-FFD4-47FF-80C1-9A7DA36C68EB}"/>
    <cellStyle name="쉼표 [0] 2 6 2 5 2" xfId="45782" xr:uid="{A28C16A1-509B-465E-87D2-94A9544D6140}"/>
    <cellStyle name="쉼표 [0] 2 6 2 6" xfId="51059" xr:uid="{63EDA049-5703-4E2D-AE1E-2DDA1E74EA7A}"/>
    <cellStyle name="쉼표 [0] 2 6 2 7" xfId="45771" xr:uid="{2AF0D791-B500-4C19-9707-5F8CD8AA03BD}"/>
    <cellStyle name="쉼표 [0] 2 6 2 8" xfId="23504" xr:uid="{1E185B50-EF3F-4BD9-B564-57BE60E5C3F2}"/>
    <cellStyle name="쉼표 [0] 2 6 3" xfId="1461" xr:uid="{38F92AFD-383B-4261-9BD7-60B9F1507C8E}"/>
    <cellStyle name="쉼표 [0] 2 6 3 2" xfId="5106" xr:uid="{5D5EBBA0-490E-4E60-A84D-836B4F8F73DF}"/>
    <cellStyle name="쉼표 [0] 2 6 3 2 2" xfId="23518" xr:uid="{CDB6A794-DE93-43A4-88E5-053341AE3A32}"/>
    <cellStyle name="쉼표 [0] 2 6 3 2 2 2" xfId="45785" xr:uid="{0D4716A7-54D2-4695-B66A-7A14816EC4AB}"/>
    <cellStyle name="쉼표 [0] 2 6 3 2 3" xfId="23519" xr:uid="{A1BD43D9-C6AF-4D00-87AB-B02AA9BCFF15}"/>
    <cellStyle name="쉼표 [0] 2 6 3 2 3 2" xfId="45786" xr:uid="{F4FB0BBB-7765-495E-B210-BF7984084A7C}"/>
    <cellStyle name="쉼표 [0] 2 6 3 2 4" xfId="23520" xr:uid="{F20B7073-5A32-4AE7-9B40-65333C994E61}"/>
    <cellStyle name="쉼표 [0] 2 6 3 2 4 2" xfId="45787" xr:uid="{60456116-79CD-41F6-8446-48C6258EF113}"/>
    <cellStyle name="쉼표 [0] 2 6 3 2 5" xfId="23521" xr:uid="{3447C5E8-39E8-4A7B-8FD5-51D7414F0B49}"/>
    <cellStyle name="쉼표 [0] 2 6 3 2 5 2" xfId="45788" xr:uid="{DEE294EC-CDAF-449B-8EE2-DAA1CD6EA4C7}"/>
    <cellStyle name="쉼표 [0] 2 6 3 2 6" xfId="55193" xr:uid="{6B3FE34D-B880-4A68-B220-125944D31D85}"/>
    <cellStyle name="쉼표 [0] 2 6 3 2 7" xfId="45784" xr:uid="{261B70FA-0924-4079-93E3-AF9F02C3810E}"/>
    <cellStyle name="쉼표 [0] 2 6 3 2 8" xfId="23517" xr:uid="{C0FAEF4F-89B5-4966-84B6-7F1B7802F898}"/>
    <cellStyle name="쉼표 [0] 2 6 3 3" xfId="2508" xr:uid="{EAF4F361-EEBF-4340-8168-EAA4051A2EEE}"/>
    <cellStyle name="쉼표 [0] 2 6 3 3 2" xfId="23523" xr:uid="{827A7517-630B-411A-B665-AEDB9F732326}"/>
    <cellStyle name="쉼표 [0] 2 6 3 3 2 2" xfId="45790" xr:uid="{AB855E70-5758-45CA-88C4-42BB6DC2C650}"/>
    <cellStyle name="쉼표 [0] 2 6 3 3 3" xfId="23524" xr:uid="{CC3F0CA5-EE7E-4565-8753-F3FD2A8E7065}"/>
    <cellStyle name="쉼표 [0] 2 6 3 3 3 2" xfId="45791" xr:uid="{B719CF30-F0E6-4F43-B80A-D4B3EC717629}"/>
    <cellStyle name="쉼표 [0] 2 6 3 3 4" xfId="23525" xr:uid="{45FCE273-7C9F-4961-BA47-2AEB843FC3E9}"/>
    <cellStyle name="쉼표 [0] 2 6 3 3 4 2" xfId="45792" xr:uid="{DCC6A92D-3365-43EC-85A8-A34061AA34E2}"/>
    <cellStyle name="쉼표 [0] 2 6 3 3 5" xfId="52596" xr:uid="{19D38DB0-2F3B-49B5-9BFF-91D88590A2AD}"/>
    <cellStyle name="쉼표 [0] 2 6 3 3 6" xfId="45789" xr:uid="{98A853F0-DFBC-42FF-A317-5C6B50741E5E}"/>
    <cellStyle name="쉼표 [0] 2 6 3 3 7" xfId="23522" xr:uid="{58AB0CC5-32E6-4C12-812E-823D482ABD55}"/>
    <cellStyle name="쉼표 [0] 2 6 3 4" xfId="23526" xr:uid="{855A764C-10E9-4590-AB9A-092BAD5371C1}"/>
    <cellStyle name="쉼표 [0] 2 6 3 4 2" xfId="45793" xr:uid="{9F5201DB-ECC4-44DA-A8EC-702A4544E47B}"/>
    <cellStyle name="쉼표 [0] 2 6 3 5" xfId="23527" xr:uid="{94F97367-1E78-4EC3-8541-752EC62B0C46}"/>
    <cellStyle name="쉼표 [0] 2 6 3 5 2" xfId="45794" xr:uid="{9EC2CAFF-726F-4BBA-981B-0EACAE9A7812}"/>
    <cellStyle name="쉼표 [0] 2 6 3 6" xfId="51553" xr:uid="{14611A07-8809-4083-881E-2DC2FE8E54CD}"/>
    <cellStyle name="쉼표 [0] 2 6 3 7" xfId="45783" xr:uid="{4A43B82F-ACDD-478B-8A8B-72F9EFF40B49}"/>
    <cellStyle name="쉼표 [0] 2 6 3 8" xfId="23516" xr:uid="{7B940C87-1FAE-40DE-8FEF-629C369CDA12}"/>
    <cellStyle name="쉼표 [0] 2 6 4" xfId="3500" xr:uid="{F911A33D-FA7C-4373-AED4-4903BA74FD19}"/>
    <cellStyle name="쉼표 [0] 2 6 4 2" xfId="5474" xr:uid="{6DDBCE78-4FAD-48BB-9A9E-D4B536B27713}"/>
    <cellStyle name="쉼표 [0] 2 6 4 2 2" xfId="23530" xr:uid="{C60404F8-2F58-43D9-9EDD-5D1B8D7820A7}"/>
    <cellStyle name="쉼표 [0] 2 6 4 2 2 2" xfId="45797" xr:uid="{547BAF71-F521-4271-A028-CEECCE40DFDA}"/>
    <cellStyle name="쉼표 [0] 2 6 4 2 3" xfId="23531" xr:uid="{8C5AEDE1-6E82-4900-8077-1DE678C33918}"/>
    <cellStyle name="쉼표 [0] 2 6 4 2 3 2" xfId="45798" xr:uid="{5194AD51-672E-4C21-9927-E370C7390EAD}"/>
    <cellStyle name="쉼표 [0] 2 6 4 2 4" xfId="23532" xr:uid="{6D9DDC2E-5F35-4498-B212-B4CFF3AACFB0}"/>
    <cellStyle name="쉼표 [0] 2 6 4 2 4 2" xfId="45799" xr:uid="{044BF301-61FF-4C8E-8604-489EDBDDBF87}"/>
    <cellStyle name="쉼표 [0] 2 6 4 2 5" xfId="23533" xr:uid="{07BD7F8F-CC5F-43AB-83B2-D3A6424A384C}"/>
    <cellStyle name="쉼표 [0] 2 6 4 2 5 2" xfId="45800" xr:uid="{22F61FC4-D036-4332-89AD-8167811CAAC4}"/>
    <cellStyle name="쉼표 [0] 2 6 4 2 6" xfId="55561" xr:uid="{694CDD39-DE35-4769-B179-16C43FCF698F}"/>
    <cellStyle name="쉼표 [0] 2 6 4 2 7" xfId="45796" xr:uid="{CE72A92A-073B-488A-8982-BF4DFAACE2CF}"/>
    <cellStyle name="쉼표 [0] 2 6 4 2 8" xfId="23529" xr:uid="{D82511FB-9641-4898-8859-532F6714F921}"/>
    <cellStyle name="쉼표 [0] 2 6 4 3" xfId="23534" xr:uid="{A733D265-6075-48FF-B535-35DC194BACA2}"/>
    <cellStyle name="쉼표 [0] 2 6 4 3 2" xfId="45801" xr:uid="{F93203A7-2E8E-4C3C-96E0-96EF8C9252AE}"/>
    <cellStyle name="쉼표 [0] 2 6 4 4" xfId="23535" xr:uid="{E441898C-2F29-46B4-A665-48EA62526FEC}"/>
    <cellStyle name="쉼표 [0] 2 6 4 4 2" xfId="45802" xr:uid="{9363F028-231E-4014-A7F6-B1722D5DBC98}"/>
    <cellStyle name="쉼표 [0] 2 6 4 5" xfId="23536" xr:uid="{34956F8D-B8AA-40E4-894F-1178FB388E60}"/>
    <cellStyle name="쉼표 [0] 2 6 4 5 2" xfId="45803" xr:uid="{988F52AC-BCCE-4173-850C-EA4668AD71EE}"/>
    <cellStyle name="쉼표 [0] 2 6 4 6" xfId="23537" xr:uid="{1F5E2978-A491-49AA-9991-D033A809B21B}"/>
    <cellStyle name="쉼표 [0] 2 6 4 6 2" xfId="45804" xr:uid="{89B4B4C6-47CB-4741-8949-6D1A9218147D}"/>
    <cellStyle name="쉼표 [0] 2 6 4 7" xfId="53587" xr:uid="{371A33F4-F3BD-47D2-AD4D-2B76D20FE29E}"/>
    <cellStyle name="쉼표 [0] 2 6 4 8" xfId="45795" xr:uid="{80937006-F6B0-4B62-BD74-490FFF25BE3A}"/>
    <cellStyle name="쉼표 [0] 2 6 4 9" xfId="23528" xr:uid="{17912103-E67D-4D97-97E4-AEB714378C25}"/>
    <cellStyle name="쉼표 [0] 2 6 5" xfId="4173" xr:uid="{5C20E623-1CB8-4D36-AA04-2652CB670ED1}"/>
    <cellStyle name="쉼표 [0] 2 6 5 2" xfId="23539" xr:uid="{70D2590B-6614-4DB3-8677-AB2382EC52D2}"/>
    <cellStyle name="쉼표 [0] 2 6 5 2 2" xfId="45806" xr:uid="{692FC508-5641-4C05-B8D7-351C9D869112}"/>
    <cellStyle name="쉼표 [0] 2 6 5 3" xfId="23540" xr:uid="{21A138B7-B700-4D5E-9316-E617BF30C3AD}"/>
    <cellStyle name="쉼표 [0] 2 6 5 3 2" xfId="45807" xr:uid="{1D434745-2B7B-40EE-92B8-DE27BBCA3926}"/>
    <cellStyle name="쉼표 [0] 2 6 5 4" xfId="23541" xr:uid="{83133BC3-4AD9-4586-A9D3-7E2450E89796}"/>
    <cellStyle name="쉼표 [0] 2 6 5 4 2" xfId="45808" xr:uid="{4269036E-F8D5-4B35-809C-AB315E70372D}"/>
    <cellStyle name="쉼표 [0] 2 6 5 5" xfId="23542" xr:uid="{19E04E25-45B7-4448-B4B5-D38D3F527EF3}"/>
    <cellStyle name="쉼표 [0] 2 6 5 5 2" xfId="45809" xr:uid="{5B3419AB-0CDC-41AD-8A5B-3190447DBD73}"/>
    <cellStyle name="쉼표 [0] 2 6 5 6" xfId="54260" xr:uid="{52FCE642-91A7-4274-A9C8-892BF220C042}"/>
    <cellStyle name="쉼표 [0] 2 6 5 7" xfId="45805" xr:uid="{53539692-8967-4913-B9AD-385028F00333}"/>
    <cellStyle name="쉼표 [0] 2 6 5 8" xfId="23538" xr:uid="{4A048E32-1680-47DE-BED5-4BCFAAC35169}"/>
    <cellStyle name="쉼표 [0] 2 6 6" xfId="1987" xr:uid="{C4C2930A-B3D6-4201-BFAF-594E2FCDEE25}"/>
    <cellStyle name="쉼표 [0] 2 6 6 2" xfId="23544" xr:uid="{BF5A406E-2EC6-4310-83C2-311251E31D85}"/>
    <cellStyle name="쉼표 [0] 2 6 6 2 2" xfId="45811" xr:uid="{717628B2-B9DE-464D-90E6-BADA0E1D37F0}"/>
    <cellStyle name="쉼표 [0] 2 6 6 3" xfId="23545" xr:uid="{B49D69F9-50D4-4CD9-B9E9-C69DC5CDF446}"/>
    <cellStyle name="쉼표 [0] 2 6 6 3 2" xfId="45812" xr:uid="{05305549-BE98-47B5-8C67-B8E2CFC76B8D}"/>
    <cellStyle name="쉼표 [0] 2 6 6 4" xfId="23546" xr:uid="{9543CBA4-047D-4E67-97C0-0B07BB5DEBC1}"/>
    <cellStyle name="쉼표 [0] 2 6 6 4 2" xfId="45813" xr:uid="{F11449EB-00F8-4F95-A25E-594FA75A8590}"/>
    <cellStyle name="쉼표 [0] 2 6 6 5" xfId="52076" xr:uid="{DD5FC639-88B1-4F83-B850-1F894698D66B}"/>
    <cellStyle name="쉼표 [0] 2 6 6 6" xfId="45810" xr:uid="{7CB4CC1B-9F99-4F26-8130-C7B84EE9F2ED}"/>
    <cellStyle name="쉼표 [0] 2 6 6 7" xfId="23543" xr:uid="{FA6A7FC0-E488-4A6B-AD10-61856EC0936A}"/>
    <cellStyle name="쉼표 [0] 2 6 7" xfId="23547" xr:uid="{7F1BE41F-30AC-4171-9C8A-ECC39ACDCEC7}"/>
    <cellStyle name="쉼표 [0] 2 6 7 2" xfId="45814" xr:uid="{8B5123DE-F7A9-4F0E-8AD0-07FA84E87B02}"/>
    <cellStyle name="쉼표 [0] 2 6 8" xfId="23548" xr:uid="{31C7CB2E-60DD-4A14-83BB-B053E923A72E}"/>
    <cellStyle name="쉼표 [0] 2 6 8 2" xfId="45815" xr:uid="{BA91053A-4A09-495A-8243-448CD1053975}"/>
    <cellStyle name="쉼표 [0] 2 6 9" xfId="50556" xr:uid="{81F70FBD-6626-4C8B-A871-7D9101D2FC86}"/>
    <cellStyle name="쉼표 [0] 2 7" xfId="719" xr:uid="{DC020890-2558-408D-B789-A137AA2E7F01}"/>
    <cellStyle name="쉼표 [0] 2 7 2" xfId="4422" xr:uid="{C937F8F1-60CE-48B6-9250-3BAFBA31ABA7}"/>
    <cellStyle name="쉼표 [0] 2 7 2 2" xfId="23551" xr:uid="{F9870885-187B-4BF6-B67C-A8F91118258F}"/>
    <cellStyle name="쉼표 [0] 2 7 2 2 2" xfId="45818" xr:uid="{5A2E633B-6742-482A-8523-25622A8CBAF4}"/>
    <cellStyle name="쉼표 [0] 2 7 2 3" xfId="23552" xr:uid="{4C709947-EB8E-41EE-BC1F-A1D07E7242B9}"/>
    <cellStyle name="쉼표 [0] 2 7 2 3 2" xfId="45819" xr:uid="{321AC809-BF51-4F28-B34F-A2CEE19725E7}"/>
    <cellStyle name="쉼표 [0] 2 7 2 4" xfId="23553" xr:uid="{DB5E7F6A-AC75-4792-9D81-F214EDD30542}"/>
    <cellStyle name="쉼표 [0] 2 7 2 4 2" xfId="45820" xr:uid="{8D4E6932-6BCD-4E32-A334-504CB2EC313D}"/>
    <cellStyle name="쉼표 [0] 2 7 2 5" xfId="23554" xr:uid="{08D44DC6-FE05-4AFA-A194-A604B5451446}"/>
    <cellStyle name="쉼표 [0] 2 7 2 5 2" xfId="45821" xr:uid="{18D0A3DB-1657-489F-998D-6B364F2BA22F}"/>
    <cellStyle name="쉼표 [0] 2 7 2 6" xfId="54509" xr:uid="{A68B6B71-66CC-4289-A898-B91061F74120}"/>
    <cellStyle name="쉼표 [0] 2 7 2 7" xfId="45817" xr:uid="{CE31E537-D426-4F94-8C87-4D311C0C9C93}"/>
    <cellStyle name="쉼표 [0] 2 7 2 8" xfId="23550" xr:uid="{3EE2AA2A-E499-41B7-9936-23E83052441A}"/>
    <cellStyle name="쉼표 [0] 2 7 3" xfId="2757" xr:uid="{C6A6E147-4EFF-4367-820A-85EABF604786}"/>
    <cellStyle name="쉼표 [0] 2 7 3 2" xfId="23556" xr:uid="{CB0BBF4E-24E5-42FC-89A7-0C13711508D0}"/>
    <cellStyle name="쉼표 [0] 2 7 3 2 2" xfId="45823" xr:uid="{3E1F5210-F9FD-4AC2-B75A-71047B6F7729}"/>
    <cellStyle name="쉼표 [0] 2 7 3 3" xfId="23557" xr:uid="{C32B145F-DFB0-4BA5-8631-2C113BB12033}"/>
    <cellStyle name="쉼표 [0] 2 7 3 3 2" xfId="45824" xr:uid="{73F0C97F-EE23-4358-88B7-4CF211F5733D}"/>
    <cellStyle name="쉼표 [0] 2 7 3 4" xfId="23558" xr:uid="{DC04B052-22BF-4495-BEEB-C31122E50267}"/>
    <cellStyle name="쉼표 [0] 2 7 3 4 2" xfId="45825" xr:uid="{828FE115-8984-433E-AABB-8930FD627EE0}"/>
    <cellStyle name="쉼표 [0] 2 7 3 5" xfId="52844" xr:uid="{0D84111A-2805-4616-8328-4B1B7219D11E}"/>
    <cellStyle name="쉼표 [0] 2 7 3 6" xfId="45822" xr:uid="{760132F8-A5A9-4D18-BD9B-67AF569DE1C2}"/>
    <cellStyle name="쉼표 [0] 2 7 3 7" xfId="23555" xr:uid="{F732FF81-4BB0-4866-A3EC-8B619FAF4D0B}"/>
    <cellStyle name="쉼표 [0] 2 7 4" xfId="23559" xr:uid="{C3F0AF6F-57F6-4A52-8668-9AE8D6D9C574}"/>
    <cellStyle name="쉼표 [0] 2 7 4 2" xfId="45826" xr:uid="{56510F30-7DCB-45AF-AC1D-F5DE5D41426C}"/>
    <cellStyle name="쉼표 [0] 2 7 5" xfId="23560" xr:uid="{79E37BB8-6F51-4841-A2FC-793B0A6F9577}"/>
    <cellStyle name="쉼표 [0] 2 7 5 2" xfId="45827" xr:uid="{D290074E-8455-4519-980F-21AF8CF5F417}"/>
    <cellStyle name="쉼표 [0] 2 7 6" xfId="50811" xr:uid="{CF882E6F-1659-4AE2-BAC0-A560C023B2C0}"/>
    <cellStyle name="쉼표 [0] 2 7 7" xfId="45816" xr:uid="{2D62325D-9216-431B-85C2-AFABD6AC371D}"/>
    <cellStyle name="쉼표 [0] 2 7 8" xfId="23549" xr:uid="{0B367AFA-E1B7-40E3-82D1-5C63C966F425}"/>
    <cellStyle name="쉼표 [0] 2 8" xfId="1214" xr:uid="{4667ACD1-F50B-429D-9A94-16D414BD4C30}"/>
    <cellStyle name="쉼표 [0] 2 8 2" xfId="4923" xr:uid="{1E424D65-82DA-4D60-B296-101D50973E52}"/>
    <cellStyle name="쉼표 [0] 2 8 2 2" xfId="23563" xr:uid="{392DEECA-17B7-42BB-AA63-FA30B96D3DC6}"/>
    <cellStyle name="쉼표 [0] 2 8 2 2 2" xfId="45830" xr:uid="{81C64FE6-B150-40D0-9134-1D0BDB52B029}"/>
    <cellStyle name="쉼표 [0] 2 8 2 3" xfId="23564" xr:uid="{826E80AD-3BE8-467D-BC54-3632B202AED8}"/>
    <cellStyle name="쉼표 [0] 2 8 2 3 2" xfId="45831" xr:uid="{8281BB44-B956-4369-BC0B-534DDFDD925D}"/>
    <cellStyle name="쉼표 [0] 2 8 2 4" xfId="23565" xr:uid="{D42E847A-FFAE-4C7D-97E7-AF9C214445E8}"/>
    <cellStyle name="쉼표 [0] 2 8 2 4 2" xfId="45832" xr:uid="{BD40999B-E2C9-4570-A1F5-8A04D8A9857C}"/>
    <cellStyle name="쉼표 [0] 2 8 2 5" xfId="23566" xr:uid="{D6652C0C-1796-4774-A26C-D184D117281F}"/>
    <cellStyle name="쉼표 [0] 2 8 2 5 2" xfId="45833" xr:uid="{4B508CF8-8388-4853-86F7-E41D49BEEF02}"/>
    <cellStyle name="쉼표 [0] 2 8 2 6" xfId="55010" xr:uid="{75B0D23B-294E-4A5F-A408-EED0864F5938}"/>
    <cellStyle name="쉼표 [0] 2 8 2 7" xfId="45829" xr:uid="{B0A1B9FC-F46B-4B6A-91DB-F5CC52876898}"/>
    <cellStyle name="쉼표 [0] 2 8 2 8" xfId="23562" xr:uid="{F7A17708-6799-439C-A2B8-F733FA094D21}"/>
    <cellStyle name="쉼표 [0] 2 8 3" xfId="2242" xr:uid="{F61264F1-7CF2-4202-AA05-267F964F627F}"/>
    <cellStyle name="쉼표 [0] 2 8 3 2" xfId="23568" xr:uid="{3CBA6ED0-818A-42F0-A9B7-9CCD0D704F3E}"/>
    <cellStyle name="쉼표 [0] 2 8 3 2 2" xfId="45835" xr:uid="{80B60682-F2F3-41C7-AE00-67B9D3A7D4B1}"/>
    <cellStyle name="쉼표 [0] 2 8 3 3" xfId="23569" xr:uid="{342D6025-D24A-4077-AEFB-869C83E61D92}"/>
    <cellStyle name="쉼표 [0] 2 8 3 3 2" xfId="45836" xr:uid="{F56A284F-13A4-4E62-9E7B-7DD0A54D08CC}"/>
    <cellStyle name="쉼표 [0] 2 8 3 4" xfId="23570" xr:uid="{FE875E23-AC72-4290-B28A-0E7B9F293A75}"/>
    <cellStyle name="쉼표 [0] 2 8 3 4 2" xfId="45837" xr:uid="{30702376-3956-455B-B887-E4882B1F8FE0}"/>
    <cellStyle name="쉼표 [0] 2 8 3 5" xfId="52330" xr:uid="{4D087E89-7819-431A-83C8-99644F5E07B4}"/>
    <cellStyle name="쉼표 [0] 2 8 3 6" xfId="45834" xr:uid="{02B7A2C5-2215-479D-A6FC-5424A4289478}"/>
    <cellStyle name="쉼표 [0] 2 8 3 7" xfId="23567" xr:uid="{D55FEAB9-84DA-4E34-963A-0783D9FE5084}"/>
    <cellStyle name="쉼표 [0] 2 8 4" xfId="23571" xr:uid="{10C94AA8-C833-4473-93DB-BAD9E5E73384}"/>
    <cellStyle name="쉼표 [0] 2 8 4 2" xfId="45838" xr:uid="{1442D468-3A24-4C93-8C00-77B7D4200D75}"/>
    <cellStyle name="쉼표 [0] 2 8 5" xfId="23572" xr:uid="{8A75F70F-0D5B-4A44-9E7E-36AB51CBBFAA}"/>
    <cellStyle name="쉼표 [0] 2 8 5 2" xfId="45839" xr:uid="{86AB0EB7-6DA2-44AD-82C8-B27808809E61}"/>
    <cellStyle name="쉼표 [0] 2 8 6" xfId="51306" xr:uid="{C7F16A79-ACE6-4CBC-8280-9A9EA1DCCA96}"/>
    <cellStyle name="쉼표 [0] 2 8 7" xfId="45828" xr:uid="{9A8BE5D7-5EB0-4220-AB1E-3555F4DA4F85}"/>
    <cellStyle name="쉼표 [0] 2 8 8" xfId="23561" xr:uid="{29D05B9E-B478-4FB8-BC10-2F4B308216FC}"/>
    <cellStyle name="쉼표 [0] 2 9" xfId="3251" xr:uid="{C08C403C-F4A1-49CC-81D0-1C99DD4A9001}"/>
    <cellStyle name="쉼표 [0] 2 9 2" xfId="5290" xr:uid="{9A01485F-33D7-4FDE-8CD2-79220F041C11}"/>
    <cellStyle name="쉼표 [0] 2 9 2 2" xfId="23575" xr:uid="{E8328AEC-B1C9-4A36-8DFD-45E13CCCD95C}"/>
    <cellStyle name="쉼표 [0] 2 9 2 2 2" xfId="45842" xr:uid="{88A177DC-1441-49CA-B7C4-706DF86C53D8}"/>
    <cellStyle name="쉼표 [0] 2 9 2 3" xfId="23576" xr:uid="{BB26230F-0D1B-40F7-BB2A-127EC31D453B}"/>
    <cellStyle name="쉼표 [0] 2 9 2 3 2" xfId="45843" xr:uid="{D09D3838-793E-444C-92B1-12BC82AD272D}"/>
    <cellStyle name="쉼표 [0] 2 9 2 4" xfId="23577" xr:uid="{04638446-12B6-487F-86AE-A44199CB2B21}"/>
    <cellStyle name="쉼표 [0] 2 9 2 4 2" xfId="45844" xr:uid="{0D7087D6-9F12-4C0D-BE6B-504AFB7CD881}"/>
    <cellStyle name="쉼표 [0] 2 9 2 5" xfId="23578" xr:uid="{BA19296A-6059-4751-9AC5-C1C869686863}"/>
    <cellStyle name="쉼표 [0] 2 9 2 5 2" xfId="45845" xr:uid="{3D60FEB7-0878-4DAD-8FC2-48345FFA677F}"/>
    <cellStyle name="쉼표 [0] 2 9 2 6" xfId="55377" xr:uid="{B594EC25-211E-4977-8F36-EEA64E0FB877}"/>
    <cellStyle name="쉼표 [0] 2 9 2 7" xfId="45841" xr:uid="{3D0F37D9-C128-47FD-9928-E4F5A42BCA6E}"/>
    <cellStyle name="쉼표 [0] 2 9 2 8" xfId="23574" xr:uid="{93099530-B5DD-4244-8677-1C4D13842BA0}"/>
    <cellStyle name="쉼표 [0] 2 9 3" xfId="23579" xr:uid="{40A4E73C-D4D7-473B-852A-5AA460541058}"/>
    <cellStyle name="쉼표 [0] 2 9 3 2" xfId="45846" xr:uid="{50B5C6E2-64CD-48AF-97A7-9543BB9072E0}"/>
    <cellStyle name="쉼표 [0] 2 9 4" xfId="23580" xr:uid="{A96F6258-ECB7-46D4-A472-5C30DA2919B4}"/>
    <cellStyle name="쉼표 [0] 2 9 4 2" xfId="45847" xr:uid="{B4DD2113-9FEC-4EE6-AEAF-462FF7339ACF}"/>
    <cellStyle name="쉼표 [0] 2 9 5" xfId="23581" xr:uid="{81F6E995-6035-4970-B387-2317CD330BC9}"/>
    <cellStyle name="쉼표 [0] 2 9 5 2" xfId="45848" xr:uid="{8A56AE05-0E0A-4A9D-AF94-5B2242D38C1D}"/>
    <cellStyle name="쉼표 [0] 2 9 6" xfId="23582" xr:uid="{CF06B22B-CF46-4332-B26B-4E1F67D2EF96}"/>
    <cellStyle name="쉼표 [0] 2 9 6 2" xfId="45849" xr:uid="{9F13FD3A-8A56-486E-A740-CABB3F2B8DA3}"/>
    <cellStyle name="쉼표 [0] 2 9 7" xfId="53338" xr:uid="{D80B8DCE-21C4-4320-A852-1F55EA978330}"/>
    <cellStyle name="쉼표 [0] 2 9 8" xfId="45840" xr:uid="{EB6982DC-FE52-439D-8AB6-D474D52D9B87}"/>
    <cellStyle name="쉼표 [0] 2 9 9" xfId="23573" xr:uid="{FD5FD821-1C0A-4332-A451-7E3F954AAC00}"/>
    <cellStyle name="쉼표 [0] 20" xfId="10" xr:uid="{00000000-0005-0000-0000-000009000000}"/>
    <cellStyle name="쉼표 [0] 20 10" xfId="3249" xr:uid="{3C793A75-D299-4C2D-B14C-800E4A9144C5}"/>
    <cellStyle name="쉼표 [0] 20 10 2" xfId="5288" xr:uid="{991EE134-F352-4E54-B29D-979EEF336D84}"/>
    <cellStyle name="쉼표 [0] 20 10 2 2" xfId="23586" xr:uid="{55B87B0E-96EA-4837-A1D9-0E913E187AB2}"/>
    <cellStyle name="쉼표 [0] 20 10 2 2 2" xfId="45853" xr:uid="{8E184FAE-81CB-48F3-8A88-59F9A97899D6}"/>
    <cellStyle name="쉼표 [0] 20 10 2 3" xfId="23587" xr:uid="{0AC38DEB-72D5-4813-84ED-158EAAAED490}"/>
    <cellStyle name="쉼표 [0] 20 10 2 3 2" xfId="45854" xr:uid="{7A02D961-B765-48A5-B0CB-8F23F6C7DB41}"/>
    <cellStyle name="쉼표 [0] 20 10 2 4" xfId="23588" xr:uid="{DDF38F28-A2D4-41D0-BD10-02F0526EABC4}"/>
    <cellStyle name="쉼표 [0] 20 10 2 4 2" xfId="45855" xr:uid="{47B1A065-FE7D-4718-86C4-C6BD8D159A8C}"/>
    <cellStyle name="쉼표 [0] 20 10 2 5" xfId="23589" xr:uid="{2E11BEE5-692E-4B7F-B41E-4EDAF6DE3C07}"/>
    <cellStyle name="쉼표 [0] 20 10 2 5 2" xfId="45856" xr:uid="{208B41F5-F46B-428F-9431-79FF87C03485}"/>
    <cellStyle name="쉼표 [0] 20 10 2 6" xfId="55375" xr:uid="{897E5621-1DAA-4D0C-B0B3-A6AB072B5021}"/>
    <cellStyle name="쉼표 [0] 20 10 2 7" xfId="45852" xr:uid="{1655262C-C340-4447-8CC5-BF95F3612AB5}"/>
    <cellStyle name="쉼표 [0] 20 10 2 8" xfId="23585" xr:uid="{B2BAE7A6-DB0F-4600-85FF-D29A3395707E}"/>
    <cellStyle name="쉼표 [0] 20 10 3" xfId="23590" xr:uid="{7EAE9828-CCE4-40D7-B5B0-5AB078D2F9E4}"/>
    <cellStyle name="쉼표 [0] 20 10 3 2" xfId="45857" xr:uid="{AAA96C52-C2DB-4B0F-8AE1-B84F0FCFC1B9}"/>
    <cellStyle name="쉼표 [0] 20 10 4" xfId="23591" xr:uid="{61484C17-6EF2-41D7-B553-F40B9D59826A}"/>
    <cellStyle name="쉼표 [0] 20 10 4 2" xfId="45858" xr:uid="{214975D2-3F98-400D-B504-0E4B5DC7051F}"/>
    <cellStyle name="쉼표 [0] 20 10 5" xfId="23592" xr:uid="{467F4086-ED9C-4CF9-B73B-51C340D9D0F2}"/>
    <cellStyle name="쉼표 [0] 20 10 5 2" xfId="45859" xr:uid="{033C288F-9D77-4ABD-8B87-FD79310DCF0A}"/>
    <cellStyle name="쉼표 [0] 20 10 6" xfId="23593" xr:uid="{8B952382-10AE-4DAA-9FDD-F60C96761D6A}"/>
    <cellStyle name="쉼표 [0] 20 10 6 2" xfId="45860" xr:uid="{7D1AA883-D10A-4D44-998A-207DB1E50B4C}"/>
    <cellStyle name="쉼표 [0] 20 10 7" xfId="53336" xr:uid="{D84C8388-B6F9-402A-B125-DB746E4E694B}"/>
    <cellStyle name="쉼표 [0] 20 10 8" xfId="45851" xr:uid="{EDB0175C-6B79-41FF-9AA2-3D7D67807B9B}"/>
    <cellStyle name="쉼표 [0] 20 10 9" xfId="23584" xr:uid="{41964DB0-9EEE-4A95-BD25-68B028AFB72E}"/>
    <cellStyle name="쉼표 [0] 20 11" xfId="3772" xr:uid="{0FAA628A-B5DF-4DA4-9A37-B0FBC0546D26}"/>
    <cellStyle name="쉼표 [0] 20 11 2" xfId="23595" xr:uid="{9C6BB4B4-D117-43C9-95D6-6362802C607E}"/>
    <cellStyle name="쉼표 [0] 20 11 2 2" xfId="45862" xr:uid="{3924C9F8-5F2A-48A9-A205-404CF9B9DAE2}"/>
    <cellStyle name="쉼표 [0] 20 11 3" xfId="23596" xr:uid="{58AAE6BE-E617-48B4-911B-53820EB8393C}"/>
    <cellStyle name="쉼표 [0] 20 11 3 2" xfId="45863" xr:uid="{0EE58C5C-E598-4C45-9B67-898361C7AC9B}"/>
    <cellStyle name="쉼표 [0] 20 11 4" xfId="23597" xr:uid="{8F67E870-5903-4CF2-A63B-A9D0B6A2552E}"/>
    <cellStyle name="쉼표 [0] 20 11 4 2" xfId="45864" xr:uid="{F8B5159D-FCC8-4F36-AFBD-BC9D3BC48008}"/>
    <cellStyle name="쉼표 [0] 20 11 5" xfId="23598" xr:uid="{EF5653F4-F5D1-456C-9BBF-7593C2BCCFB7}"/>
    <cellStyle name="쉼표 [0] 20 11 5 2" xfId="45865" xr:uid="{48A865B8-8B47-45BA-8108-E84084F88BC7}"/>
    <cellStyle name="쉼표 [0] 20 11 6" xfId="53859" xr:uid="{956B5C40-0E3F-4FB8-AD66-981906BFB3B9}"/>
    <cellStyle name="쉼표 [0] 20 11 7" xfId="45861" xr:uid="{801B4B76-F95E-436F-B315-93DF11FD2A05}"/>
    <cellStyle name="쉼표 [0] 20 11 8" xfId="23594" xr:uid="{150868D4-FCC0-4463-B4F9-F2E7AED704B5}"/>
    <cellStyle name="쉼표 [0] 20 12" xfId="1721" xr:uid="{A71889CD-2314-483E-9510-8797C8E241FC}"/>
    <cellStyle name="쉼표 [0] 20 12 2" xfId="23600" xr:uid="{EA767EA6-F985-47E8-A2E4-5A8E21A3B279}"/>
    <cellStyle name="쉼표 [0] 20 12 2 2" xfId="45867" xr:uid="{5348A4B6-A736-4F07-A47B-DABC01482A19}"/>
    <cellStyle name="쉼표 [0] 20 12 3" xfId="23601" xr:uid="{AE3DB861-96D4-4D0B-B2AE-D0B05BC190BB}"/>
    <cellStyle name="쉼표 [0] 20 12 3 2" xfId="45868" xr:uid="{761B1717-70CD-443A-89F3-17315E7BC442}"/>
    <cellStyle name="쉼표 [0] 20 12 4" xfId="23602" xr:uid="{3905442C-A396-4432-B165-60810E1F3645}"/>
    <cellStyle name="쉼표 [0] 20 12 4 2" xfId="45869" xr:uid="{808217D0-039B-4615-9C2A-94DAD856A447}"/>
    <cellStyle name="쉼표 [0] 20 12 5" xfId="51810" xr:uid="{292362B0-0AC8-4CAD-91A1-DA28E77C3A83}"/>
    <cellStyle name="쉼표 [0] 20 12 6" xfId="45866" xr:uid="{F2571754-0A73-44C7-B5A8-D2D0337588D9}"/>
    <cellStyle name="쉼표 [0] 20 12 7" xfId="23599" xr:uid="{743F1D97-11C0-4AB2-8FD4-6BA4C4A2CF4D}"/>
    <cellStyle name="쉼표 [0] 20 13" xfId="50" xr:uid="{D774D101-50E9-40EB-B0CE-DA393D3C5E22}"/>
    <cellStyle name="쉼표 [0] 20 13 2" xfId="45870" xr:uid="{37709515-AF66-4316-BE0C-9F31B16E22B5}"/>
    <cellStyle name="쉼표 [0] 20 13 3" xfId="23603" xr:uid="{D7B41DF5-5E05-4351-B6C3-D67F1FC46E9A}"/>
    <cellStyle name="쉼표 [0] 20 14" xfId="23604" xr:uid="{6F54E29D-B0E1-400E-986B-F371B142C2EE}"/>
    <cellStyle name="쉼표 [0] 20 14 2" xfId="45871" xr:uid="{D87C1475-CEA4-4CFA-816A-97F33C126981}"/>
    <cellStyle name="쉼표 [0] 20 15" xfId="50146" xr:uid="{600332DF-7117-4A9B-A868-848D3F80E7E8}"/>
    <cellStyle name="쉼표 [0] 20 16" xfId="45850" xr:uid="{A7A339B0-F141-4FFF-A632-DF3B9B061001}"/>
    <cellStyle name="쉼표 [0] 20 17" xfId="23583" xr:uid="{308BFF84-E611-46D8-AFEB-2EB08332C0E6}"/>
    <cellStyle name="쉼표 [0] 20 2" xfId="91" xr:uid="{A54BCF30-5336-4F68-A125-6A3999575814}"/>
    <cellStyle name="쉼표 [0] 20 2 10" xfId="23606" xr:uid="{F51CD69F-850E-4BCA-B1A9-9912C780E033}"/>
    <cellStyle name="쉼표 [0] 20 2 10 2" xfId="45873" xr:uid="{8EFF72D3-7FC3-49AD-84A3-7ACFC9607B67}"/>
    <cellStyle name="쉼표 [0] 20 2 11" xfId="23607" xr:uid="{D0C9B24E-1D57-48CA-AD31-7DEC37C6CC03}"/>
    <cellStyle name="쉼표 [0] 20 2 11 2" xfId="45874" xr:uid="{4497F780-143A-4653-B930-2FE540E4A111}"/>
    <cellStyle name="쉼표 [0] 20 2 12" xfId="50191" xr:uid="{48D11EF0-2BBE-4B7E-92B9-47F04895564C}"/>
    <cellStyle name="쉼표 [0] 20 2 13" xfId="45872" xr:uid="{5F3725F9-FC16-4B20-9303-2D554BB3F85D}"/>
    <cellStyle name="쉼표 [0] 20 2 14" xfId="23605" xr:uid="{F6F717AB-8548-4A4C-8CF4-B6A43A087B46}"/>
    <cellStyle name="쉼표 [0] 20 2 2" xfId="197" xr:uid="{1FA64619-D28A-421D-8AD1-BB56CFD8C4E1}"/>
    <cellStyle name="쉼표 [0] 20 2 2 10" xfId="23609" xr:uid="{D3C56607-4E40-47AA-95FE-A2546CD82280}"/>
    <cellStyle name="쉼표 [0] 20 2 2 10 2" xfId="45876" xr:uid="{1734E7FC-0B9F-44EC-A1AD-7784F88A29F1}"/>
    <cellStyle name="쉼표 [0] 20 2 2 11" xfId="50294" xr:uid="{696C34C2-1E8D-4C8C-87D6-0D37FB0087E4}"/>
    <cellStyle name="쉼표 [0] 20 2 2 12" xfId="45875" xr:uid="{61860599-E114-4A89-BFBC-4EC355AAA007}"/>
    <cellStyle name="쉼표 [0] 20 2 2 13" xfId="23608" xr:uid="{62504900-8AE8-4801-ABB7-2D897694F5E7}"/>
    <cellStyle name="쉼표 [0] 20 2 2 2" xfId="383" xr:uid="{EC142340-497D-4DEC-A177-FAD54316DF05}"/>
    <cellStyle name="쉼표 [0] 20 2 2 2 10" xfId="50479" xr:uid="{F08711F2-D74A-4AC8-AFAF-C768EE43EFB7}"/>
    <cellStyle name="쉼표 [0] 20 2 2 2 11" xfId="45877" xr:uid="{F55F9A62-3223-4480-82DD-88D4D26B6F10}"/>
    <cellStyle name="쉼표 [0] 20 2 2 2 12" xfId="23610" xr:uid="{D39C2F65-7606-4C7B-A4BB-0BA3A7C6B9FD}"/>
    <cellStyle name="쉼표 [0] 20 2 2 2 2" xfId="657" xr:uid="{9C81E330-AFF8-49ED-8CB5-1E610B6A2FC3}"/>
    <cellStyle name="쉼표 [0] 20 2 2 2 2 10" xfId="45878" xr:uid="{44C22317-259D-43E9-BA26-D8ED8CDD6F45}"/>
    <cellStyle name="쉼표 [0] 20 2 2 2 2 11" xfId="23611" xr:uid="{3D50861C-7C87-47BD-8862-CF6DC84366EB}"/>
    <cellStyle name="쉼표 [0] 20 2 2 2 2 2" xfId="1162" xr:uid="{B31E6CD7-CD4E-4778-9513-61B0DB936675}"/>
    <cellStyle name="쉼표 [0] 20 2 2 2 2 2 2" xfId="4865" xr:uid="{77044DEE-899D-4AF8-A30F-DD0151552E2E}"/>
    <cellStyle name="쉼표 [0] 20 2 2 2 2 2 2 2" xfId="23614" xr:uid="{06D498C2-FAB8-420A-AD8C-1C5FD028DB1E}"/>
    <cellStyle name="쉼표 [0] 20 2 2 2 2 2 2 2 2" xfId="45881" xr:uid="{567A9EA1-0D12-4A1F-8FB1-C3788F8CE07F}"/>
    <cellStyle name="쉼표 [0] 20 2 2 2 2 2 2 3" xfId="23615" xr:uid="{0FFAA816-CD4F-4472-90DD-DCB690B5E3A4}"/>
    <cellStyle name="쉼표 [0] 20 2 2 2 2 2 2 3 2" xfId="45882" xr:uid="{B2AFB94D-60CD-4B60-980E-E24FFB34C3BD}"/>
    <cellStyle name="쉼표 [0] 20 2 2 2 2 2 2 4" xfId="23616" xr:uid="{2A531A54-CCCC-4E60-A1CD-451E5C265253}"/>
    <cellStyle name="쉼표 [0] 20 2 2 2 2 2 2 4 2" xfId="45883" xr:uid="{9FD9F238-C060-4477-A5BC-4CE8AFD8A853}"/>
    <cellStyle name="쉼표 [0] 20 2 2 2 2 2 2 5" xfId="23617" xr:uid="{B61B0002-3F2F-4A39-9285-DE0B8001C228}"/>
    <cellStyle name="쉼표 [0] 20 2 2 2 2 2 2 5 2" xfId="45884" xr:uid="{7F5FAAB3-41F8-4250-A5B6-CC83ACAE8E61}"/>
    <cellStyle name="쉼표 [0] 20 2 2 2 2 2 2 6" xfId="54952" xr:uid="{21328B27-6399-43C7-A54B-76161FA4B951}"/>
    <cellStyle name="쉼표 [0] 20 2 2 2 2 2 2 7" xfId="45880" xr:uid="{2424D71B-0907-438E-9B83-B5EDD3EA67EE}"/>
    <cellStyle name="쉼표 [0] 20 2 2 2 2 2 2 8" xfId="23613" xr:uid="{80A0B8F3-989D-494E-9D24-7303C7DA61EE}"/>
    <cellStyle name="쉼표 [0] 20 2 2 2 2 2 3" xfId="3200" xr:uid="{2264FB8D-766A-402C-8D80-00937C871FCE}"/>
    <cellStyle name="쉼표 [0] 20 2 2 2 2 2 3 2" xfId="23619" xr:uid="{93E2DC8E-B773-490C-B871-2FD532D82A9D}"/>
    <cellStyle name="쉼표 [0] 20 2 2 2 2 2 3 2 2" xfId="45886" xr:uid="{09E765A9-ACE1-4330-BCB6-DAB35604DE7C}"/>
    <cellStyle name="쉼표 [0] 20 2 2 2 2 2 3 3" xfId="23620" xr:uid="{0497CB6F-A06E-41EB-A22A-B52197AA9F04}"/>
    <cellStyle name="쉼표 [0] 20 2 2 2 2 2 3 3 2" xfId="45887" xr:uid="{E8779E79-76F2-40EB-8BB6-F916813B7E5D}"/>
    <cellStyle name="쉼표 [0] 20 2 2 2 2 2 3 4" xfId="23621" xr:uid="{1F582260-3AF7-4254-9D03-BA210D5F4A8D}"/>
    <cellStyle name="쉼표 [0] 20 2 2 2 2 2 3 4 2" xfId="45888" xr:uid="{BC8A1EAE-8222-462C-B9B1-7A877660DFCF}"/>
    <cellStyle name="쉼표 [0] 20 2 2 2 2 2 3 5" xfId="53287" xr:uid="{A943E0CF-8B51-43B7-A227-4E760150D430}"/>
    <cellStyle name="쉼표 [0] 20 2 2 2 2 2 3 6" xfId="45885" xr:uid="{C082DF25-2E93-422E-A4AF-17F477631E77}"/>
    <cellStyle name="쉼표 [0] 20 2 2 2 2 2 3 7" xfId="23618" xr:uid="{4D12E727-4D93-4424-9AF5-38F219E6BACB}"/>
    <cellStyle name="쉼표 [0] 20 2 2 2 2 2 4" xfId="23622" xr:uid="{BE985B6A-0A6E-4D13-B9D7-C3E8FE42B192}"/>
    <cellStyle name="쉼표 [0] 20 2 2 2 2 2 4 2" xfId="45889" xr:uid="{99B7C0C7-4D32-48A4-880F-C53A104E2EA5}"/>
    <cellStyle name="쉼표 [0] 20 2 2 2 2 2 5" xfId="23623" xr:uid="{35215E09-9A58-498B-A102-7C87B62945F6}"/>
    <cellStyle name="쉼표 [0] 20 2 2 2 2 2 5 2" xfId="45890" xr:uid="{3F186220-243C-4FEA-9310-4731AC8D51CF}"/>
    <cellStyle name="쉼표 [0] 20 2 2 2 2 2 6" xfId="51254" xr:uid="{B9AA3CCA-83AF-432E-8C29-88ABDA1C9BA2}"/>
    <cellStyle name="쉼표 [0] 20 2 2 2 2 2 7" xfId="45879" xr:uid="{AB386A0B-E198-4A06-BB5F-A1FC1D91F31C}"/>
    <cellStyle name="쉼표 [0] 20 2 2 2 2 2 8" xfId="23612" xr:uid="{E8B0A18B-4A2F-40CF-8822-13FD62EACFEA}"/>
    <cellStyle name="쉼표 [0] 20 2 2 2 2 3" xfId="1656" xr:uid="{D0D30BA1-8BAE-4878-8F6D-5110FDCF0724}"/>
    <cellStyle name="쉼표 [0] 20 2 2 2 2 3 2" xfId="5250" xr:uid="{9D9C8A75-121C-4245-940C-92D0404DD310}"/>
    <cellStyle name="쉼표 [0] 20 2 2 2 2 3 2 2" xfId="23626" xr:uid="{C2912AA7-C11E-4396-BE59-BF86D13C9734}"/>
    <cellStyle name="쉼표 [0] 20 2 2 2 2 3 2 2 2" xfId="45893" xr:uid="{75B42D01-2963-4309-9A63-2F275D6286BC}"/>
    <cellStyle name="쉼표 [0] 20 2 2 2 2 3 2 3" xfId="23627" xr:uid="{12DCAA16-B7EF-4ABE-9DDC-33D28B0AC8B2}"/>
    <cellStyle name="쉼표 [0] 20 2 2 2 2 3 2 3 2" xfId="45894" xr:uid="{21A6926A-F5E2-41F7-88F2-97A65A06F060}"/>
    <cellStyle name="쉼표 [0] 20 2 2 2 2 3 2 4" xfId="23628" xr:uid="{6CCDCD00-6747-43BC-9B73-E6B2CBAE8E36}"/>
    <cellStyle name="쉼표 [0] 20 2 2 2 2 3 2 4 2" xfId="45895" xr:uid="{C023D3C0-7E16-4075-85BA-76A411305062}"/>
    <cellStyle name="쉼표 [0] 20 2 2 2 2 3 2 5" xfId="23629" xr:uid="{0F49BDC2-18DF-47D9-A8CC-25F7BE9A5677}"/>
    <cellStyle name="쉼표 [0] 20 2 2 2 2 3 2 5 2" xfId="45896" xr:uid="{2A539B85-E051-4238-9224-FA2129D23A1F}"/>
    <cellStyle name="쉼표 [0] 20 2 2 2 2 3 2 6" xfId="55337" xr:uid="{349C6217-AB76-4861-B407-6F4540F1A180}"/>
    <cellStyle name="쉼표 [0] 20 2 2 2 2 3 2 7" xfId="45892" xr:uid="{7975C005-6BF7-4C45-AF24-494053979B77}"/>
    <cellStyle name="쉼표 [0] 20 2 2 2 2 3 2 8" xfId="23625" xr:uid="{608FA9C0-7CDB-4248-9D5A-262B7760AB92}"/>
    <cellStyle name="쉼표 [0] 20 2 2 2 2 3 3" xfId="2703" xr:uid="{4BE51CEC-783E-4AFF-BA69-16EDD557D649}"/>
    <cellStyle name="쉼표 [0] 20 2 2 2 2 3 3 2" xfId="23631" xr:uid="{2BD6E416-EADD-4204-874F-75C0C918F3B7}"/>
    <cellStyle name="쉼표 [0] 20 2 2 2 2 3 3 2 2" xfId="45898" xr:uid="{FD2AB314-047D-446A-A4C2-B0E2EE5169EF}"/>
    <cellStyle name="쉼표 [0] 20 2 2 2 2 3 3 3" xfId="23632" xr:uid="{19E11EAE-8B6F-4A79-BC78-67E0D5BF843B}"/>
    <cellStyle name="쉼표 [0] 20 2 2 2 2 3 3 3 2" xfId="45899" xr:uid="{97865D50-BE88-42B0-AA13-38967F25BAA1}"/>
    <cellStyle name="쉼표 [0] 20 2 2 2 2 3 3 4" xfId="23633" xr:uid="{CA4C3FB8-688A-4068-8126-109499E1E739}"/>
    <cellStyle name="쉼표 [0] 20 2 2 2 2 3 3 4 2" xfId="45900" xr:uid="{AF0D7200-C680-4C8B-A53E-03275AFBB89E}"/>
    <cellStyle name="쉼표 [0] 20 2 2 2 2 3 3 5" xfId="52791" xr:uid="{97B95D7D-E558-4477-8B1C-208DF5F907D6}"/>
    <cellStyle name="쉼표 [0] 20 2 2 2 2 3 3 6" xfId="45897" xr:uid="{87981669-CFAB-4995-86B5-94D7F6D91516}"/>
    <cellStyle name="쉼표 [0] 20 2 2 2 2 3 3 7" xfId="23630" xr:uid="{E2D1F681-6CD6-4D51-A3E3-AE040D0A9EFE}"/>
    <cellStyle name="쉼표 [0] 20 2 2 2 2 3 4" xfId="23634" xr:uid="{7FA5CE38-ABB0-4F68-8E47-BA10EA5768BC}"/>
    <cellStyle name="쉼표 [0] 20 2 2 2 2 3 4 2" xfId="45901" xr:uid="{336EEBE9-5642-41A4-8301-64C4D6A3B008}"/>
    <cellStyle name="쉼표 [0] 20 2 2 2 2 3 5" xfId="23635" xr:uid="{60A1825F-61D2-4E92-AF1F-BA968760CCCC}"/>
    <cellStyle name="쉼표 [0] 20 2 2 2 2 3 5 2" xfId="45902" xr:uid="{5E8FBFED-7473-4AEC-AF7F-2884278FFA1A}"/>
    <cellStyle name="쉼표 [0] 20 2 2 2 2 3 6" xfId="51748" xr:uid="{1FC5704D-2956-4FCC-B9C5-C09A14B69125}"/>
    <cellStyle name="쉼표 [0] 20 2 2 2 2 3 7" xfId="45891" xr:uid="{5E3DF820-C8C5-45C3-BCFB-CFEA2C227C73}"/>
    <cellStyle name="쉼표 [0] 20 2 2 2 2 3 8" xfId="23624" xr:uid="{68B3619A-C183-49B9-896B-4F7E1FAB7D09}"/>
    <cellStyle name="쉼표 [0] 20 2 2 2 2 4" xfId="3695" xr:uid="{7E43B935-B0F2-4489-AFA5-DB57050768CC}"/>
    <cellStyle name="쉼표 [0] 20 2 2 2 2 4 2" xfId="5618" xr:uid="{5D1A10DF-8F0B-42B6-A048-67A2C8266C9B}"/>
    <cellStyle name="쉼표 [0] 20 2 2 2 2 4 2 2" xfId="23638" xr:uid="{32E8D138-9540-4D95-A097-FB6446D33F89}"/>
    <cellStyle name="쉼표 [0] 20 2 2 2 2 4 2 2 2" xfId="45905" xr:uid="{41D414C8-3723-4A6C-9000-C83CE0F01DAF}"/>
    <cellStyle name="쉼표 [0] 20 2 2 2 2 4 2 3" xfId="23639" xr:uid="{D6A5FD42-E6C7-4C1D-806C-8C9E6AF1C830}"/>
    <cellStyle name="쉼표 [0] 20 2 2 2 2 4 2 3 2" xfId="45906" xr:uid="{42868EEB-238E-4819-88F3-CBDE435BB1EC}"/>
    <cellStyle name="쉼표 [0] 20 2 2 2 2 4 2 4" xfId="23640" xr:uid="{EB30A7A6-664F-4BBF-9BBE-7030C31B4B39}"/>
    <cellStyle name="쉼표 [0] 20 2 2 2 2 4 2 4 2" xfId="45907" xr:uid="{4B80471C-2D6D-4EA3-B2D1-AF34E93D8038}"/>
    <cellStyle name="쉼표 [0] 20 2 2 2 2 4 2 5" xfId="23641" xr:uid="{4503DBB4-F552-428B-86F4-98CC7A011369}"/>
    <cellStyle name="쉼표 [0] 20 2 2 2 2 4 2 5 2" xfId="45908" xr:uid="{6EB0A676-75CE-4E59-9225-AFC1BC7AFEFD}"/>
    <cellStyle name="쉼표 [0] 20 2 2 2 2 4 2 6" xfId="55705" xr:uid="{9A9AF3FB-C853-4D27-B577-94F5459516BB}"/>
    <cellStyle name="쉼표 [0] 20 2 2 2 2 4 2 7" xfId="45904" xr:uid="{AC41178A-B05A-4483-8709-EBD4759A96FD}"/>
    <cellStyle name="쉼표 [0] 20 2 2 2 2 4 2 8" xfId="23637" xr:uid="{A3635DCA-A300-48DE-8C35-20EE6664D134}"/>
    <cellStyle name="쉼표 [0] 20 2 2 2 2 4 3" xfId="23642" xr:uid="{6F46A64A-7B82-40CA-B55A-442CA00AB252}"/>
    <cellStyle name="쉼표 [0] 20 2 2 2 2 4 3 2" xfId="45909" xr:uid="{48F398DC-E1B6-4C0D-A1D1-9DBFF8266662}"/>
    <cellStyle name="쉼표 [0] 20 2 2 2 2 4 4" xfId="23643" xr:uid="{5A73C711-B5AA-44BB-A38B-474DDF792C7F}"/>
    <cellStyle name="쉼표 [0] 20 2 2 2 2 4 4 2" xfId="45910" xr:uid="{DDBBE483-6D80-45A7-9B42-6811D6E0FC01}"/>
    <cellStyle name="쉼표 [0] 20 2 2 2 2 4 5" xfId="23644" xr:uid="{8494CE3C-8E55-4827-AC55-BA4E6EB60728}"/>
    <cellStyle name="쉼표 [0] 20 2 2 2 2 4 5 2" xfId="45911" xr:uid="{DC3FA34B-652A-4065-9914-0E3A627BC526}"/>
    <cellStyle name="쉼표 [0] 20 2 2 2 2 4 6" xfId="23645" xr:uid="{A1E1A25D-084B-4727-A098-A8DCD4A866C1}"/>
    <cellStyle name="쉼표 [0] 20 2 2 2 2 4 6 2" xfId="45912" xr:uid="{5FFB82EB-42BB-468D-808E-907C8C1FFF52}"/>
    <cellStyle name="쉼표 [0] 20 2 2 2 2 4 7" xfId="53782" xr:uid="{94C619A3-F3AC-4889-9193-40BD09A05044}"/>
    <cellStyle name="쉼표 [0] 20 2 2 2 2 4 8" xfId="45903" xr:uid="{1E3087F7-CE25-484C-BE40-C1FCF7AE61FB}"/>
    <cellStyle name="쉼표 [0] 20 2 2 2 2 4 9" xfId="23636" xr:uid="{F506A5F7-1459-4694-BFB0-BB0565F5DAFF}"/>
    <cellStyle name="쉼표 [0] 20 2 2 2 2 5" xfId="4368" xr:uid="{C7F23718-31AA-4C7E-8382-C4E3704829E8}"/>
    <cellStyle name="쉼표 [0] 20 2 2 2 2 5 2" xfId="23647" xr:uid="{6653734C-496E-4988-9F87-D3986F51A553}"/>
    <cellStyle name="쉼표 [0] 20 2 2 2 2 5 2 2" xfId="45914" xr:uid="{7B619288-4E4F-4776-9748-F432D3942268}"/>
    <cellStyle name="쉼표 [0] 20 2 2 2 2 5 3" xfId="23648" xr:uid="{258A35D6-E343-48B8-B11E-70F240C790C0}"/>
    <cellStyle name="쉼표 [0] 20 2 2 2 2 5 3 2" xfId="45915" xr:uid="{EB3A3418-FB53-402B-95D5-2F3AFF1AB509}"/>
    <cellStyle name="쉼표 [0] 20 2 2 2 2 5 4" xfId="23649" xr:uid="{35BF9FBC-4001-418F-92E3-1CDA090523F1}"/>
    <cellStyle name="쉼표 [0] 20 2 2 2 2 5 4 2" xfId="45916" xr:uid="{47BEE319-289B-41BA-9911-DC8D42513935}"/>
    <cellStyle name="쉼표 [0] 20 2 2 2 2 5 5" xfId="23650" xr:uid="{0AE22BBA-AB66-4673-82D1-273179A2718E}"/>
    <cellStyle name="쉼표 [0] 20 2 2 2 2 5 5 2" xfId="45917" xr:uid="{FA219AE5-5EEA-4216-BA73-59FE2B7471C9}"/>
    <cellStyle name="쉼표 [0] 20 2 2 2 2 5 6" xfId="54455" xr:uid="{A3C258B5-4E8D-48C4-80D4-DE567FAAB872}"/>
    <cellStyle name="쉼표 [0] 20 2 2 2 2 5 7" xfId="45913" xr:uid="{144FDC98-6071-4D03-85A9-D02E88D08437}"/>
    <cellStyle name="쉼표 [0] 20 2 2 2 2 5 8" xfId="23646" xr:uid="{4ED74F58-39C1-4E89-A5E7-5B3FEFECE8C6}"/>
    <cellStyle name="쉼표 [0] 20 2 2 2 2 6" xfId="2182" xr:uid="{5122957C-5EB2-4063-8522-ABD7717FA490}"/>
    <cellStyle name="쉼표 [0] 20 2 2 2 2 6 2" xfId="23652" xr:uid="{170B42F8-64EB-4ECA-B48B-C9B1B77D45AF}"/>
    <cellStyle name="쉼표 [0] 20 2 2 2 2 6 2 2" xfId="45919" xr:uid="{87346908-675A-4AB9-8450-0612E2449C07}"/>
    <cellStyle name="쉼표 [0] 20 2 2 2 2 6 3" xfId="23653" xr:uid="{F24F2C8A-B0EB-4E33-AC21-A58375FA68CE}"/>
    <cellStyle name="쉼표 [0] 20 2 2 2 2 6 3 2" xfId="45920" xr:uid="{178BB275-BE43-47CD-AB67-A2B4F567FBCA}"/>
    <cellStyle name="쉼표 [0] 20 2 2 2 2 6 4" xfId="23654" xr:uid="{C3720FDD-2DB9-4B76-B357-1A2C7F49BBF7}"/>
    <cellStyle name="쉼표 [0] 20 2 2 2 2 6 4 2" xfId="45921" xr:uid="{09754B89-3A49-4CCA-B65D-DA63276DBDAE}"/>
    <cellStyle name="쉼표 [0] 20 2 2 2 2 6 5" xfId="52271" xr:uid="{F4CECDC3-F132-4EAA-9E8C-8631FA96A971}"/>
    <cellStyle name="쉼표 [0] 20 2 2 2 2 6 6" xfId="45918" xr:uid="{464B6645-58AD-4FE2-9B0C-4528F07368C2}"/>
    <cellStyle name="쉼표 [0] 20 2 2 2 2 6 7" xfId="23651" xr:uid="{DD4C6A9A-F8BC-4617-BEF4-232FB51FE508}"/>
    <cellStyle name="쉼표 [0] 20 2 2 2 2 7" xfId="23655" xr:uid="{5513854A-34D5-4451-8AF3-7496CAE6075C}"/>
    <cellStyle name="쉼표 [0] 20 2 2 2 2 7 2" xfId="45922" xr:uid="{36651D75-77D9-460A-8556-11F78BB9315B}"/>
    <cellStyle name="쉼표 [0] 20 2 2 2 2 8" xfId="23656" xr:uid="{A0D402F6-68BD-4FFE-9805-BEAC9AD65E76}"/>
    <cellStyle name="쉼표 [0] 20 2 2 2 2 8 2" xfId="45923" xr:uid="{DE25919D-573B-4541-9D23-01D67ED467C8}"/>
    <cellStyle name="쉼표 [0] 20 2 2 2 2 9" xfId="50751" xr:uid="{7B6BEA5A-2385-4EC3-8AC3-59C43329FE65}"/>
    <cellStyle name="쉼표 [0] 20 2 2 2 3" xfId="914" xr:uid="{CE90B48B-46C7-4144-90DE-5F7B66068DF8}"/>
    <cellStyle name="쉼표 [0] 20 2 2 2 3 2" xfId="4617" xr:uid="{DC480A0C-7888-49DA-A31B-945CE80AE9A9}"/>
    <cellStyle name="쉼표 [0] 20 2 2 2 3 2 2" xfId="23659" xr:uid="{34B7F8F4-255C-4AC8-A610-C9964F8F37BA}"/>
    <cellStyle name="쉼표 [0] 20 2 2 2 3 2 2 2" xfId="45926" xr:uid="{D4026D27-B0FA-49FC-9D2B-84E7D46805A4}"/>
    <cellStyle name="쉼표 [0] 20 2 2 2 3 2 3" xfId="23660" xr:uid="{D53EFD55-9393-4C26-9D6E-9884D3911C0C}"/>
    <cellStyle name="쉼표 [0] 20 2 2 2 3 2 3 2" xfId="45927" xr:uid="{756564CE-320C-4216-A64D-6E320A49907D}"/>
    <cellStyle name="쉼표 [0] 20 2 2 2 3 2 4" xfId="23661" xr:uid="{1FD6AE21-95EF-452C-9E6F-23119E766E95}"/>
    <cellStyle name="쉼표 [0] 20 2 2 2 3 2 4 2" xfId="45928" xr:uid="{87ECF5C2-BA64-4E10-B37B-9EACFC347246}"/>
    <cellStyle name="쉼표 [0] 20 2 2 2 3 2 5" xfId="23662" xr:uid="{D599F14B-12BB-4588-8FDF-3242A483AAA0}"/>
    <cellStyle name="쉼표 [0] 20 2 2 2 3 2 5 2" xfId="45929" xr:uid="{5BEB03C5-8E22-4C87-A5AC-1AE652A67B88}"/>
    <cellStyle name="쉼표 [0] 20 2 2 2 3 2 6" xfId="54704" xr:uid="{202B736D-4D81-40ED-A384-84F9CFCB8AD3}"/>
    <cellStyle name="쉼표 [0] 20 2 2 2 3 2 7" xfId="45925" xr:uid="{F358A6C6-9893-4EB5-B65F-3A351BBA541F}"/>
    <cellStyle name="쉼표 [0] 20 2 2 2 3 2 8" xfId="23658" xr:uid="{546C91CB-ED76-40BA-BFC9-67165FB2B53B}"/>
    <cellStyle name="쉼표 [0] 20 2 2 2 3 3" xfId="2952" xr:uid="{EECC5851-7FE5-4AA1-9207-6E6AC431509B}"/>
    <cellStyle name="쉼표 [0] 20 2 2 2 3 3 2" xfId="23664" xr:uid="{1AE43C79-9E79-4FC2-95E1-07722B9712AA}"/>
    <cellStyle name="쉼표 [0] 20 2 2 2 3 3 2 2" xfId="45931" xr:uid="{F58677C7-8A1A-4FDB-9B32-9D334C9C3DAD}"/>
    <cellStyle name="쉼표 [0] 20 2 2 2 3 3 3" xfId="23665" xr:uid="{A07CFFE3-950A-49CE-A68E-9451CA21DEC6}"/>
    <cellStyle name="쉼표 [0] 20 2 2 2 3 3 3 2" xfId="45932" xr:uid="{477807C6-8216-4D25-8DA5-7935FF68446C}"/>
    <cellStyle name="쉼표 [0] 20 2 2 2 3 3 4" xfId="23666" xr:uid="{7FE0E01B-B373-4ED9-9FE5-276F5F5C874A}"/>
    <cellStyle name="쉼표 [0] 20 2 2 2 3 3 4 2" xfId="45933" xr:uid="{A522AA2C-21A7-4A1A-89B7-DFD33A8AF4E2}"/>
    <cellStyle name="쉼표 [0] 20 2 2 2 3 3 5" xfId="53039" xr:uid="{6B4AD85C-DA5D-4DF0-B116-996BF9601C07}"/>
    <cellStyle name="쉼표 [0] 20 2 2 2 3 3 6" xfId="45930" xr:uid="{36646A12-23AC-4204-A609-8911B3F90861}"/>
    <cellStyle name="쉼표 [0] 20 2 2 2 3 3 7" xfId="23663" xr:uid="{8FE39CFB-F479-4CBB-9ABE-0E8209D40D39}"/>
    <cellStyle name="쉼표 [0] 20 2 2 2 3 4" xfId="23667" xr:uid="{9F80DFF8-C06D-4079-BA60-49D083CDFBCC}"/>
    <cellStyle name="쉼표 [0] 20 2 2 2 3 4 2" xfId="45934" xr:uid="{D0A820C8-5699-4F68-9423-35D83E46016A}"/>
    <cellStyle name="쉼표 [0] 20 2 2 2 3 5" xfId="23668" xr:uid="{53AC95DE-9F67-464A-9A08-6A38236EF011}"/>
    <cellStyle name="쉼표 [0] 20 2 2 2 3 5 2" xfId="45935" xr:uid="{4151700B-2D0C-4691-A40F-5420CA45A804}"/>
    <cellStyle name="쉼표 [0] 20 2 2 2 3 6" xfId="51006" xr:uid="{365B9ADA-F34C-4985-9D2B-E8FCBAC09F08}"/>
    <cellStyle name="쉼표 [0] 20 2 2 2 3 7" xfId="45924" xr:uid="{C4364334-9314-45CF-85A4-F8B9CFB41740}"/>
    <cellStyle name="쉼표 [0] 20 2 2 2 3 8" xfId="23657" xr:uid="{4D61DC6D-8135-41F9-9466-4C629CDF6328}"/>
    <cellStyle name="쉼표 [0] 20 2 2 2 4" xfId="1409" xr:uid="{2EBCFC0E-E727-4AFF-98FF-05599930299C}"/>
    <cellStyle name="쉼표 [0] 20 2 2 2 4 2" xfId="5066" xr:uid="{A071B932-79A7-4D33-8319-9D112A63141B}"/>
    <cellStyle name="쉼표 [0] 20 2 2 2 4 2 2" xfId="23671" xr:uid="{78A5686D-1978-4DEB-854A-D5F6DED6D2CD}"/>
    <cellStyle name="쉼표 [0] 20 2 2 2 4 2 2 2" xfId="45938" xr:uid="{16450A0A-21D9-4C8F-A982-3850D5FC9549}"/>
    <cellStyle name="쉼표 [0] 20 2 2 2 4 2 3" xfId="23672" xr:uid="{93AF02E1-0D8E-43BF-BCAB-ABDA65396855}"/>
    <cellStyle name="쉼표 [0] 20 2 2 2 4 2 3 2" xfId="45939" xr:uid="{5455B4C1-1668-49AD-99F3-6DAEA97A11B4}"/>
    <cellStyle name="쉼표 [0] 20 2 2 2 4 2 4" xfId="23673" xr:uid="{3B4A66B7-95A6-4878-B9CC-EDFB50AC1D9A}"/>
    <cellStyle name="쉼표 [0] 20 2 2 2 4 2 4 2" xfId="45940" xr:uid="{0F038915-6B65-48C7-96F1-6A343C98AD94}"/>
    <cellStyle name="쉼표 [0] 20 2 2 2 4 2 5" xfId="23674" xr:uid="{B2CC578E-DF82-4BFB-9B94-C7755CF035B7}"/>
    <cellStyle name="쉼표 [0] 20 2 2 2 4 2 5 2" xfId="45941" xr:uid="{4701B71C-D8A2-4B1B-80B7-7370385DD1CD}"/>
    <cellStyle name="쉼표 [0] 20 2 2 2 4 2 6" xfId="55153" xr:uid="{BDD93B23-29C2-4D98-BDCA-B7605B1B50D1}"/>
    <cellStyle name="쉼표 [0] 20 2 2 2 4 2 7" xfId="45937" xr:uid="{4998F757-28D1-4A09-BA5E-106618A2FECE}"/>
    <cellStyle name="쉼표 [0] 20 2 2 2 4 2 8" xfId="23670" xr:uid="{422CF5A4-E4C3-48A8-B272-C9D3E87409D4}"/>
    <cellStyle name="쉼표 [0] 20 2 2 2 4 3" xfId="2455" xr:uid="{F5DA64F0-532A-4F51-A016-14CF78675189}"/>
    <cellStyle name="쉼표 [0] 20 2 2 2 4 3 2" xfId="23676" xr:uid="{662A4C5C-4EFD-4079-B912-B7B3A1FE4C96}"/>
    <cellStyle name="쉼표 [0] 20 2 2 2 4 3 2 2" xfId="45943" xr:uid="{0667B6B3-5239-4240-85BA-C21A51FA88F5}"/>
    <cellStyle name="쉼표 [0] 20 2 2 2 4 3 3" xfId="23677" xr:uid="{5BB5E79A-0200-4C42-B8DA-543B4F2D1834}"/>
    <cellStyle name="쉼표 [0] 20 2 2 2 4 3 3 2" xfId="45944" xr:uid="{4D8ECBD1-AD3C-4E5D-991B-A7BC2DBA8081}"/>
    <cellStyle name="쉼표 [0] 20 2 2 2 4 3 4" xfId="23678" xr:uid="{63018656-3BE0-4DA3-BE00-CA6F70DB78F7}"/>
    <cellStyle name="쉼표 [0] 20 2 2 2 4 3 4 2" xfId="45945" xr:uid="{4B5886C6-9961-4A26-ACED-432F760115C2}"/>
    <cellStyle name="쉼표 [0] 20 2 2 2 4 3 5" xfId="52543" xr:uid="{3951A324-B50C-4FE3-A61D-242B01A24DE7}"/>
    <cellStyle name="쉼표 [0] 20 2 2 2 4 3 6" xfId="45942" xr:uid="{184E2E61-25BA-424F-ADDB-AF0ED40DD9C8}"/>
    <cellStyle name="쉼표 [0] 20 2 2 2 4 3 7" xfId="23675" xr:uid="{4FC00E42-5847-444A-9260-D9BC31007E3E}"/>
    <cellStyle name="쉼표 [0] 20 2 2 2 4 4" xfId="23679" xr:uid="{EBB7542C-A941-4BEA-8066-E8605E52DD20}"/>
    <cellStyle name="쉼표 [0] 20 2 2 2 4 4 2" xfId="45946" xr:uid="{3274CA7F-1678-4F8E-92C8-986296CA9021}"/>
    <cellStyle name="쉼표 [0] 20 2 2 2 4 5" xfId="23680" xr:uid="{28F2A02B-C952-4F06-8C0E-5B37B7C67483}"/>
    <cellStyle name="쉼표 [0] 20 2 2 2 4 5 2" xfId="45947" xr:uid="{32424114-06BD-4D72-ADDA-6671D5855C5F}"/>
    <cellStyle name="쉼표 [0] 20 2 2 2 4 6" xfId="51501" xr:uid="{1315688F-5E4A-434D-B3BC-AA80549D40B6}"/>
    <cellStyle name="쉼표 [0] 20 2 2 2 4 7" xfId="45936" xr:uid="{96B57196-7C7C-43A1-8EDB-0CC3415E30AE}"/>
    <cellStyle name="쉼표 [0] 20 2 2 2 4 8" xfId="23669" xr:uid="{97F31B4F-B6CC-4CD6-A3AE-54DF19F656AE}"/>
    <cellStyle name="쉼표 [0] 20 2 2 2 5" xfId="3446" xr:uid="{F7358E94-12B1-43AE-BCF1-77E4A74046C8}"/>
    <cellStyle name="쉼표 [0] 20 2 2 2 5 2" xfId="5434" xr:uid="{7C11B6AB-5838-4F49-8198-F1F30C5D3534}"/>
    <cellStyle name="쉼표 [0] 20 2 2 2 5 2 2" xfId="23683" xr:uid="{DCB1E116-85B9-472D-A667-E843FA3B34AA}"/>
    <cellStyle name="쉼표 [0] 20 2 2 2 5 2 2 2" xfId="45950" xr:uid="{1EFED711-BAF9-4ADC-A40C-B024D5A2B552}"/>
    <cellStyle name="쉼표 [0] 20 2 2 2 5 2 3" xfId="23684" xr:uid="{D7482B9D-3BB7-4E61-A797-8B8BB76E7AB8}"/>
    <cellStyle name="쉼표 [0] 20 2 2 2 5 2 3 2" xfId="45951" xr:uid="{AB310558-F780-47DF-8AE7-55F768DB90BE}"/>
    <cellStyle name="쉼표 [0] 20 2 2 2 5 2 4" xfId="23685" xr:uid="{787F16B5-F473-431C-B8EC-CEAFA260ED1D}"/>
    <cellStyle name="쉼표 [0] 20 2 2 2 5 2 4 2" xfId="45952" xr:uid="{BB78E3DE-57B4-4ED1-B550-AD6E7E84E1AE}"/>
    <cellStyle name="쉼표 [0] 20 2 2 2 5 2 5" xfId="23686" xr:uid="{B6BD24E0-7FE4-42F3-A0DD-34A44E08FBB5}"/>
    <cellStyle name="쉼표 [0] 20 2 2 2 5 2 5 2" xfId="45953" xr:uid="{AAE41F40-D47D-4679-8DC3-3F9946015414}"/>
    <cellStyle name="쉼표 [0] 20 2 2 2 5 2 6" xfId="55521" xr:uid="{F99BEBC8-01A3-4B4F-AE07-59F1C67643C5}"/>
    <cellStyle name="쉼표 [0] 20 2 2 2 5 2 7" xfId="45949" xr:uid="{4B89E8D8-A495-4F6F-8C9E-230621E75A7E}"/>
    <cellStyle name="쉼표 [0] 20 2 2 2 5 2 8" xfId="23682" xr:uid="{7550A188-C484-4305-8539-4B428F497433}"/>
    <cellStyle name="쉼표 [0] 20 2 2 2 5 3" xfId="23687" xr:uid="{F5703EE3-2120-4048-97AF-E29274C3FD6D}"/>
    <cellStyle name="쉼표 [0] 20 2 2 2 5 3 2" xfId="45954" xr:uid="{4F1AB672-B4A3-43AA-97BA-0DC827A9EAA1}"/>
    <cellStyle name="쉼표 [0] 20 2 2 2 5 4" xfId="23688" xr:uid="{4CA27400-FB23-43FB-8777-6981BF3E1DB3}"/>
    <cellStyle name="쉼표 [0] 20 2 2 2 5 4 2" xfId="45955" xr:uid="{90C8F805-6414-4E0A-9B29-8059555E9353}"/>
    <cellStyle name="쉼표 [0] 20 2 2 2 5 5" xfId="23689" xr:uid="{51A4C311-9737-44D8-BE7D-51568614401B}"/>
    <cellStyle name="쉼표 [0] 20 2 2 2 5 5 2" xfId="45956" xr:uid="{958B54EB-E9D4-438D-AFCE-68B3D893D62A}"/>
    <cellStyle name="쉼표 [0] 20 2 2 2 5 6" xfId="23690" xr:uid="{917AAEAF-5D2A-4C2D-A474-E299F4D66725}"/>
    <cellStyle name="쉼표 [0] 20 2 2 2 5 6 2" xfId="45957" xr:uid="{12EE2B5D-E09A-4C30-AB76-4CB3DF74921F}"/>
    <cellStyle name="쉼표 [0] 20 2 2 2 5 7" xfId="53533" xr:uid="{0CFEE873-1E5F-47E7-A9F4-0D4337ABEF36}"/>
    <cellStyle name="쉼표 [0] 20 2 2 2 5 8" xfId="45948" xr:uid="{00C9C6DA-2432-4BBA-83C4-7F323E4DECE2}"/>
    <cellStyle name="쉼표 [0] 20 2 2 2 5 9" xfId="23681" xr:uid="{ADC990A9-164F-4DA4-BB9E-918CAC190488}"/>
    <cellStyle name="쉼표 [0] 20 2 2 2 6" xfId="4097" xr:uid="{96842C30-B040-422B-8227-4B7CDB46C857}"/>
    <cellStyle name="쉼표 [0] 20 2 2 2 6 2" xfId="23692" xr:uid="{132738B7-A50E-4062-8FF5-A92A494DB9F5}"/>
    <cellStyle name="쉼표 [0] 20 2 2 2 6 2 2" xfId="45959" xr:uid="{95EA60F7-47DB-4EB4-A44A-81DE4AD69B12}"/>
    <cellStyle name="쉼표 [0] 20 2 2 2 6 3" xfId="23693" xr:uid="{3ABDB221-DCAD-497D-92F6-97DC08F21798}"/>
    <cellStyle name="쉼표 [0] 20 2 2 2 6 3 2" xfId="45960" xr:uid="{6EB4A6EF-52E4-45E5-88CC-119A97B1D7B2}"/>
    <cellStyle name="쉼표 [0] 20 2 2 2 6 4" xfId="23694" xr:uid="{CD042F18-0CB5-49A7-99B3-A4CEE738DA59}"/>
    <cellStyle name="쉼표 [0] 20 2 2 2 6 4 2" xfId="45961" xr:uid="{678CF018-986B-4EF0-A074-BF45D1FA5429}"/>
    <cellStyle name="쉼표 [0] 20 2 2 2 6 5" xfId="23695" xr:uid="{1350ED1E-98C8-4DE8-B065-D578B2C4A84E}"/>
    <cellStyle name="쉼표 [0] 20 2 2 2 6 5 2" xfId="45962" xr:uid="{5204741C-BACA-4C1F-82F5-2747FDE848F4}"/>
    <cellStyle name="쉼표 [0] 20 2 2 2 6 6" xfId="54184" xr:uid="{7D337ADF-15A7-4FD5-8176-83C8073592C0}"/>
    <cellStyle name="쉼표 [0] 20 2 2 2 6 7" xfId="45958" xr:uid="{F2BDA3A2-D252-4577-B9C7-0C0C5B9B1324}"/>
    <cellStyle name="쉼표 [0] 20 2 2 2 6 8" xfId="23691" xr:uid="{451B0224-CAD0-4185-807F-FD4641B35E09}"/>
    <cellStyle name="쉼표 [0] 20 2 2 2 7" xfId="1935" xr:uid="{67E3C8D2-9780-45F1-860F-ECFFEFD9CB8C}"/>
    <cellStyle name="쉼표 [0] 20 2 2 2 7 2" xfId="23697" xr:uid="{A7F2FCFB-666A-41E0-933D-4B98E66CB2C4}"/>
    <cellStyle name="쉼표 [0] 20 2 2 2 7 2 2" xfId="45964" xr:uid="{393E2522-FFBD-44AB-BF67-1AF71B56AD02}"/>
    <cellStyle name="쉼표 [0] 20 2 2 2 7 3" xfId="23698" xr:uid="{C0F9C543-495E-4074-924C-56D4E118DBDD}"/>
    <cellStyle name="쉼표 [0] 20 2 2 2 7 3 2" xfId="45965" xr:uid="{7EFED293-7A7A-4F3E-B082-A33BA2C14726}"/>
    <cellStyle name="쉼표 [0] 20 2 2 2 7 4" xfId="23699" xr:uid="{1FC25C83-63D1-4244-8031-416B1AA5AEF3}"/>
    <cellStyle name="쉼표 [0] 20 2 2 2 7 4 2" xfId="45966" xr:uid="{0F4B57EF-96E8-4DEC-97A3-57D2386319F6}"/>
    <cellStyle name="쉼표 [0] 20 2 2 2 7 5" xfId="52024" xr:uid="{8B532FB8-5DA9-4255-9982-9478A9D87777}"/>
    <cellStyle name="쉼표 [0] 20 2 2 2 7 6" xfId="45963" xr:uid="{ECC6AEB7-D500-4EC7-AC6C-16FFD3E84C53}"/>
    <cellStyle name="쉼표 [0] 20 2 2 2 7 7" xfId="23696" xr:uid="{C10D6980-1DD4-4E81-BBB2-9858D5596760}"/>
    <cellStyle name="쉼표 [0] 20 2 2 2 8" xfId="23700" xr:uid="{42928B8A-D56B-4FC0-B1B3-4AD2064A108F}"/>
    <cellStyle name="쉼표 [0] 20 2 2 2 8 2" xfId="45967" xr:uid="{FF7AECD4-AF01-473E-B4AB-8C805CEB254E}"/>
    <cellStyle name="쉼표 [0] 20 2 2 2 9" xfId="23701" xr:uid="{FC82C95C-DFED-44AB-9FC8-4CBAC7A982F7}"/>
    <cellStyle name="쉼표 [0] 20 2 2 2 9 2" xfId="45968" xr:uid="{3B360DD5-432E-408A-98ED-729200252C22}"/>
    <cellStyle name="쉼표 [0] 20 2 2 3" xfId="534" xr:uid="{6FED29BF-0FBD-41A2-A96E-E4D7730E1706}"/>
    <cellStyle name="쉼표 [0] 20 2 2 3 10" xfId="45969" xr:uid="{D5F69F58-1CA1-4F9B-82C8-1775A1E48641}"/>
    <cellStyle name="쉼표 [0] 20 2 2 3 11" xfId="23702" xr:uid="{D337BE33-1180-412A-9444-2537DBAA5DB1}"/>
    <cellStyle name="쉼표 [0] 20 2 2 3 2" xfId="1039" xr:uid="{B3BE8C21-3A72-4727-811B-5AC1F8518FF0}"/>
    <cellStyle name="쉼표 [0] 20 2 2 3 2 2" xfId="4742" xr:uid="{6AE5D58F-22BB-4A7F-B7B0-30002333AF37}"/>
    <cellStyle name="쉼표 [0] 20 2 2 3 2 2 2" xfId="23705" xr:uid="{C827A7A4-68D6-4CA8-B2B1-4C21D4872873}"/>
    <cellStyle name="쉼표 [0] 20 2 2 3 2 2 2 2" xfId="45972" xr:uid="{CF360E34-366D-4C50-AD52-D5AF18663665}"/>
    <cellStyle name="쉼표 [0] 20 2 2 3 2 2 3" xfId="23706" xr:uid="{454D4C49-4E70-4AA0-B017-AA4BB90F1753}"/>
    <cellStyle name="쉼표 [0] 20 2 2 3 2 2 3 2" xfId="45973" xr:uid="{3500B752-F521-4985-A4F6-AAF98ACFF7C1}"/>
    <cellStyle name="쉼표 [0] 20 2 2 3 2 2 4" xfId="23707" xr:uid="{0254BABC-D748-44C4-9A6F-EB239737FE4B}"/>
    <cellStyle name="쉼표 [0] 20 2 2 3 2 2 4 2" xfId="45974" xr:uid="{B33873FD-E0A1-49EE-BAB6-99C67D936038}"/>
    <cellStyle name="쉼표 [0] 20 2 2 3 2 2 5" xfId="23708" xr:uid="{41E5FBFB-6A0A-484D-8099-146EB6CF190B}"/>
    <cellStyle name="쉼표 [0] 20 2 2 3 2 2 5 2" xfId="45975" xr:uid="{BB21CECF-6144-47C6-939D-59686B48AAD2}"/>
    <cellStyle name="쉼표 [0] 20 2 2 3 2 2 6" xfId="54829" xr:uid="{61697954-9AF5-47AA-80B0-DADC326C5298}"/>
    <cellStyle name="쉼표 [0] 20 2 2 3 2 2 7" xfId="45971" xr:uid="{14A19033-09E2-4176-BF45-D495245798BA}"/>
    <cellStyle name="쉼표 [0] 20 2 2 3 2 2 8" xfId="23704" xr:uid="{2749BCCE-89A1-4D31-B73D-5B38FFF16166}"/>
    <cellStyle name="쉼표 [0] 20 2 2 3 2 3" xfId="3077" xr:uid="{5C9514E6-0A5A-47E7-9CB5-71244E44FA7D}"/>
    <cellStyle name="쉼표 [0] 20 2 2 3 2 3 2" xfId="23710" xr:uid="{61F041F4-A274-4914-839F-3C719DA3D26D}"/>
    <cellStyle name="쉼표 [0] 20 2 2 3 2 3 2 2" xfId="45977" xr:uid="{54D3C815-DE90-4E31-B663-27A78D61A4B8}"/>
    <cellStyle name="쉼표 [0] 20 2 2 3 2 3 3" xfId="23711" xr:uid="{DE046612-8936-42A7-87E4-9EC7E00CAE97}"/>
    <cellStyle name="쉼표 [0] 20 2 2 3 2 3 3 2" xfId="45978" xr:uid="{8D8529AA-D77C-46E8-AB17-2FC156C4AD95}"/>
    <cellStyle name="쉼표 [0] 20 2 2 3 2 3 4" xfId="23712" xr:uid="{436DEDA4-1688-4522-8AF7-A9DFC5C51C95}"/>
    <cellStyle name="쉼표 [0] 20 2 2 3 2 3 4 2" xfId="45979" xr:uid="{4FD3B18F-2E37-4093-865C-BAF1989AEBF8}"/>
    <cellStyle name="쉼표 [0] 20 2 2 3 2 3 5" xfId="53164" xr:uid="{887EE664-A18D-4E8C-AF63-588F67E0D5AE}"/>
    <cellStyle name="쉼표 [0] 20 2 2 3 2 3 6" xfId="45976" xr:uid="{E423AB92-003E-42D4-945F-5E6E69BF4EE6}"/>
    <cellStyle name="쉼표 [0] 20 2 2 3 2 3 7" xfId="23709" xr:uid="{00CAF6E0-7C33-4DCC-94C0-355E4FC0ABF8}"/>
    <cellStyle name="쉼표 [0] 20 2 2 3 2 4" xfId="23713" xr:uid="{5BCCFED6-95BB-45B8-B21B-A9C0E9C484BD}"/>
    <cellStyle name="쉼표 [0] 20 2 2 3 2 4 2" xfId="45980" xr:uid="{795871CC-EC61-4009-9254-FDFE058D3E69}"/>
    <cellStyle name="쉼표 [0] 20 2 2 3 2 5" xfId="23714" xr:uid="{07B7DBD6-1794-4E48-8E67-31CEAAC5C967}"/>
    <cellStyle name="쉼표 [0] 20 2 2 3 2 5 2" xfId="45981" xr:uid="{6D2F523B-33F1-4261-BF0D-C1AFD7B38AD8}"/>
    <cellStyle name="쉼표 [0] 20 2 2 3 2 6" xfId="51131" xr:uid="{937D9350-E944-43F5-9911-FEDC9729B0E8}"/>
    <cellStyle name="쉼표 [0] 20 2 2 3 2 7" xfId="45970" xr:uid="{E63BC235-2496-4256-AB05-775EBBD74AC9}"/>
    <cellStyle name="쉼표 [0] 20 2 2 3 2 8" xfId="23703" xr:uid="{38B51299-A3B2-457A-812B-BB22CF94B4A4}"/>
    <cellStyle name="쉼표 [0] 20 2 2 3 3" xfId="1533" xr:uid="{AB9FC279-2A13-4862-A8C8-E5D8ADC8F835}"/>
    <cellStyle name="쉼표 [0] 20 2 2 3 3 2" xfId="5158" xr:uid="{0C7DE960-422D-4F05-932F-A3C1D3E07EC9}"/>
    <cellStyle name="쉼표 [0] 20 2 2 3 3 2 2" xfId="23717" xr:uid="{7704C00A-2DA3-4FA0-A0B1-81EA5282A2D3}"/>
    <cellStyle name="쉼표 [0] 20 2 2 3 3 2 2 2" xfId="45984" xr:uid="{E160F9B0-917C-468F-8B93-568B62002355}"/>
    <cellStyle name="쉼표 [0] 20 2 2 3 3 2 3" xfId="23718" xr:uid="{898CEBAF-C50D-4F2D-9EBF-FCE976E6CF6F}"/>
    <cellStyle name="쉼표 [0] 20 2 2 3 3 2 3 2" xfId="45985" xr:uid="{44EDB152-DC52-41CF-B78C-CD958C7DF157}"/>
    <cellStyle name="쉼표 [0] 20 2 2 3 3 2 4" xfId="23719" xr:uid="{43D12103-0470-41DC-98B1-C7E23C9F715E}"/>
    <cellStyle name="쉼표 [0] 20 2 2 3 3 2 4 2" xfId="45986" xr:uid="{7F0ECDB4-9E3F-41F4-831D-DE0C350C314E}"/>
    <cellStyle name="쉼표 [0] 20 2 2 3 3 2 5" xfId="23720" xr:uid="{10EF46C4-6886-4632-A527-C1EDBBC416E5}"/>
    <cellStyle name="쉼표 [0] 20 2 2 3 3 2 5 2" xfId="45987" xr:uid="{31A7BDB4-57D0-46D9-AEE9-EB0261F414DF}"/>
    <cellStyle name="쉼표 [0] 20 2 2 3 3 2 6" xfId="55245" xr:uid="{702A25CD-335E-434E-9E2C-3E018BDDD738}"/>
    <cellStyle name="쉼표 [0] 20 2 2 3 3 2 7" xfId="45983" xr:uid="{DAB2E0C6-CDBE-40F0-99EF-11F3F7345C15}"/>
    <cellStyle name="쉼표 [0] 20 2 2 3 3 2 8" xfId="23716" xr:uid="{55DD60E9-95E6-465D-9D0C-BA8471756D50}"/>
    <cellStyle name="쉼표 [0] 20 2 2 3 3 3" xfId="2580" xr:uid="{75B05C4F-FA55-4F19-BFC4-B768E054E080}"/>
    <cellStyle name="쉼표 [0] 20 2 2 3 3 3 2" xfId="23722" xr:uid="{5E6A3068-3075-4CEA-9462-DC51E32FEBFD}"/>
    <cellStyle name="쉼표 [0] 20 2 2 3 3 3 2 2" xfId="45989" xr:uid="{8C1F4592-4F17-47A5-AECA-9991CC364325}"/>
    <cellStyle name="쉼표 [0] 20 2 2 3 3 3 3" xfId="23723" xr:uid="{0EEAC039-01D2-42DC-B4CF-10969EBC6987}"/>
    <cellStyle name="쉼표 [0] 20 2 2 3 3 3 3 2" xfId="45990" xr:uid="{E13718A9-D6E6-4BEA-9366-92CA75E77252}"/>
    <cellStyle name="쉼표 [0] 20 2 2 3 3 3 4" xfId="23724" xr:uid="{69347707-024F-4A9A-B02D-374CBA888157}"/>
    <cellStyle name="쉼표 [0] 20 2 2 3 3 3 4 2" xfId="45991" xr:uid="{2199E480-BB22-4514-8DDE-84B59BD0499D}"/>
    <cellStyle name="쉼표 [0] 20 2 2 3 3 3 5" xfId="52668" xr:uid="{6126B3C9-A264-48AE-A646-8A6ADF198D23}"/>
    <cellStyle name="쉼표 [0] 20 2 2 3 3 3 6" xfId="45988" xr:uid="{F45C61A8-192B-4DD3-B34C-6B196C1F4261}"/>
    <cellStyle name="쉼표 [0] 20 2 2 3 3 3 7" xfId="23721" xr:uid="{64A4474B-6E3C-4612-85B4-7F6287E14F89}"/>
    <cellStyle name="쉼표 [0] 20 2 2 3 3 4" xfId="23725" xr:uid="{FBC790E2-56A7-4C3E-9C78-55C9F76BB507}"/>
    <cellStyle name="쉼표 [0] 20 2 2 3 3 4 2" xfId="45992" xr:uid="{ADE86DF3-1C5E-4129-9F40-0D8D12178085}"/>
    <cellStyle name="쉼표 [0] 20 2 2 3 3 5" xfId="23726" xr:uid="{8A3EE2E8-67C9-4C58-AD35-523400216667}"/>
    <cellStyle name="쉼표 [0] 20 2 2 3 3 5 2" xfId="45993" xr:uid="{307A69EA-E3D3-4021-92CA-1E82615390C0}"/>
    <cellStyle name="쉼표 [0] 20 2 2 3 3 6" xfId="51625" xr:uid="{9ACA18E1-9894-4869-9377-3FB8C7DD22DF}"/>
    <cellStyle name="쉼표 [0] 20 2 2 3 3 7" xfId="45982" xr:uid="{B7232128-0E24-45A9-A53F-E7987DF88B4C}"/>
    <cellStyle name="쉼표 [0] 20 2 2 3 3 8" xfId="23715" xr:uid="{F5E632A8-984F-4701-A3E3-C59EB47806FA}"/>
    <cellStyle name="쉼표 [0] 20 2 2 3 4" xfId="3572" xr:uid="{27009FD0-D6FF-4222-A469-5FBB9C0E2C12}"/>
    <cellStyle name="쉼표 [0] 20 2 2 3 4 2" xfId="5526" xr:uid="{90BAE688-ECC3-416D-907F-A4BF26CCADCF}"/>
    <cellStyle name="쉼표 [0] 20 2 2 3 4 2 2" xfId="23729" xr:uid="{6721EF21-88E3-4A60-8C4F-B6036F588574}"/>
    <cellStyle name="쉼표 [0] 20 2 2 3 4 2 2 2" xfId="45996" xr:uid="{14DC61D4-B713-4004-9E70-EFEBE9681B07}"/>
    <cellStyle name="쉼표 [0] 20 2 2 3 4 2 3" xfId="23730" xr:uid="{E44E5477-A75F-4759-884B-1FAFD16DD8B4}"/>
    <cellStyle name="쉼표 [0] 20 2 2 3 4 2 3 2" xfId="45997" xr:uid="{4C89B71F-5242-4BA3-B451-5019369F1EC7}"/>
    <cellStyle name="쉼표 [0] 20 2 2 3 4 2 4" xfId="23731" xr:uid="{625B0E2B-D1C0-4CA2-8525-487BDCEFC7DA}"/>
    <cellStyle name="쉼표 [0] 20 2 2 3 4 2 4 2" xfId="45998" xr:uid="{A405E6F4-F5C5-4728-A64F-6CC284EE507B}"/>
    <cellStyle name="쉼표 [0] 20 2 2 3 4 2 5" xfId="23732" xr:uid="{20AAC1A2-F4D3-408F-BECE-C6209BB2728E}"/>
    <cellStyle name="쉼표 [0] 20 2 2 3 4 2 5 2" xfId="45999" xr:uid="{8BA5DBED-5B18-4187-8717-5594C1C933F2}"/>
    <cellStyle name="쉼표 [0] 20 2 2 3 4 2 6" xfId="55613" xr:uid="{433C9EA2-F0E7-4E8D-A9C8-02F1040CE098}"/>
    <cellStyle name="쉼표 [0] 20 2 2 3 4 2 7" xfId="45995" xr:uid="{2FEB0569-A5A6-436A-B7DF-3D6FE021EF11}"/>
    <cellStyle name="쉼표 [0] 20 2 2 3 4 2 8" xfId="23728" xr:uid="{550C3904-6FA4-40D5-B016-69E96FB842C0}"/>
    <cellStyle name="쉼표 [0] 20 2 2 3 4 3" xfId="23733" xr:uid="{B6217034-9B62-4958-94BC-6E7515EE10FB}"/>
    <cellStyle name="쉼표 [0] 20 2 2 3 4 3 2" xfId="46000" xr:uid="{28A6A2A2-0783-4EE1-AF0D-A125304ACD7E}"/>
    <cellStyle name="쉼표 [0] 20 2 2 3 4 4" xfId="23734" xr:uid="{0FB2092F-72E6-463D-A9F9-855EFCCA77CA}"/>
    <cellStyle name="쉼표 [0] 20 2 2 3 4 4 2" xfId="46001" xr:uid="{8E1FEC72-D903-4B38-A98D-D0C9881860C4}"/>
    <cellStyle name="쉼표 [0] 20 2 2 3 4 5" xfId="23735" xr:uid="{5BB03443-A9F9-4208-9B34-6ED0269E4037}"/>
    <cellStyle name="쉼표 [0] 20 2 2 3 4 5 2" xfId="46002" xr:uid="{2B65430E-B08D-424D-A4FA-EF4BA573F209}"/>
    <cellStyle name="쉼표 [0] 20 2 2 3 4 6" xfId="23736" xr:uid="{35B37CD9-51C7-4E78-9494-D991F23A8F06}"/>
    <cellStyle name="쉼표 [0] 20 2 2 3 4 6 2" xfId="46003" xr:uid="{0477FC10-7D9A-4EA8-97C0-31AEC4FD2D0F}"/>
    <cellStyle name="쉼표 [0] 20 2 2 3 4 7" xfId="53659" xr:uid="{917396E1-84CA-46F1-AC8E-C9253FDEAFB9}"/>
    <cellStyle name="쉼표 [0] 20 2 2 3 4 8" xfId="45994" xr:uid="{EE4BB770-3CFC-48C2-9B2B-CE5E76ED9EC8}"/>
    <cellStyle name="쉼표 [0] 20 2 2 3 4 9" xfId="23727" xr:uid="{F479535F-4BAB-4ECC-A372-644B1D269806}"/>
    <cellStyle name="쉼표 [0] 20 2 2 3 5" xfId="4245" xr:uid="{FD780859-855D-4ED1-8D4E-2D3E59777AC2}"/>
    <cellStyle name="쉼표 [0] 20 2 2 3 5 2" xfId="23738" xr:uid="{B1F15A39-F62B-40B9-8EBC-E5154F66D05B}"/>
    <cellStyle name="쉼표 [0] 20 2 2 3 5 2 2" xfId="46005" xr:uid="{2FAEF4BB-523E-4770-9E36-4E33202B54AE}"/>
    <cellStyle name="쉼표 [0] 20 2 2 3 5 3" xfId="23739" xr:uid="{1660C217-2482-4DF3-B079-E29A6874B767}"/>
    <cellStyle name="쉼표 [0] 20 2 2 3 5 3 2" xfId="46006" xr:uid="{6EDFEF5F-E5EE-4C38-B6CC-6627CC9079D4}"/>
    <cellStyle name="쉼표 [0] 20 2 2 3 5 4" xfId="23740" xr:uid="{25342771-B605-4157-ABB8-050A71ADC134}"/>
    <cellStyle name="쉼표 [0] 20 2 2 3 5 4 2" xfId="46007" xr:uid="{302EEEF0-2B42-4CA9-9A40-545FC0A63A20}"/>
    <cellStyle name="쉼표 [0] 20 2 2 3 5 5" xfId="23741" xr:uid="{A404EDAA-071D-40E4-9809-D228204576F9}"/>
    <cellStyle name="쉼표 [0] 20 2 2 3 5 5 2" xfId="46008" xr:uid="{810B2B3C-FECF-4D3F-8662-384AB109E2D3}"/>
    <cellStyle name="쉼표 [0] 20 2 2 3 5 6" xfId="54332" xr:uid="{C3EA29EE-59F5-4C96-94EE-9802FB2C14C9}"/>
    <cellStyle name="쉼표 [0] 20 2 2 3 5 7" xfId="46004" xr:uid="{752DF635-A8CB-4A69-8589-BF2D9716A3C8}"/>
    <cellStyle name="쉼표 [0] 20 2 2 3 5 8" xfId="23737" xr:uid="{3F59972A-5D95-40C2-ACC4-06867763ED28}"/>
    <cellStyle name="쉼표 [0] 20 2 2 3 6" xfId="2059" xr:uid="{C2F961CB-DA23-4F38-AD6C-D3308C9B5EB1}"/>
    <cellStyle name="쉼표 [0] 20 2 2 3 6 2" xfId="23743" xr:uid="{69DCE207-17A8-46D1-95DD-B72CA135AA50}"/>
    <cellStyle name="쉼표 [0] 20 2 2 3 6 2 2" xfId="46010" xr:uid="{36816CC9-3A80-43C3-81EE-794633FF24BD}"/>
    <cellStyle name="쉼표 [0] 20 2 2 3 6 3" xfId="23744" xr:uid="{DCF95A95-BABD-48DD-9EC8-7DD01CD66C73}"/>
    <cellStyle name="쉼표 [0] 20 2 2 3 6 3 2" xfId="46011" xr:uid="{40E607F4-9799-4FB6-9043-0C1D697434C8}"/>
    <cellStyle name="쉼표 [0] 20 2 2 3 6 4" xfId="23745" xr:uid="{01F44833-BB9F-42B2-A962-28F60D005044}"/>
    <cellStyle name="쉼표 [0] 20 2 2 3 6 4 2" xfId="46012" xr:uid="{3EA44F44-E786-4230-A327-9CC8103067E6}"/>
    <cellStyle name="쉼표 [0] 20 2 2 3 6 5" xfId="52148" xr:uid="{B41DFD14-9A33-4156-8F27-46953C926DA6}"/>
    <cellStyle name="쉼표 [0] 20 2 2 3 6 6" xfId="46009" xr:uid="{A782B031-65B7-4162-8491-7D4A063436A6}"/>
    <cellStyle name="쉼표 [0] 20 2 2 3 6 7" xfId="23742" xr:uid="{F02D3D43-72FC-42C8-AD58-B8B7151A3077}"/>
    <cellStyle name="쉼표 [0] 20 2 2 3 7" xfId="23746" xr:uid="{95986AD1-1188-4A09-8F79-AAB234BC355F}"/>
    <cellStyle name="쉼표 [0] 20 2 2 3 7 2" xfId="46013" xr:uid="{C9C88300-ED45-4A78-AC5F-B90F3A94EA35}"/>
    <cellStyle name="쉼표 [0] 20 2 2 3 8" xfId="23747" xr:uid="{828934AE-673D-46A6-A2DD-711A3DACBF5D}"/>
    <cellStyle name="쉼표 [0] 20 2 2 3 8 2" xfId="46014" xr:uid="{13CAB19B-F21D-4084-9CB9-337FA8CB98A4}"/>
    <cellStyle name="쉼표 [0] 20 2 2 3 9" xfId="50628" xr:uid="{C0CA9627-F2DC-4B61-9713-81777123FF3F}"/>
    <cellStyle name="쉼표 [0] 20 2 2 4" xfId="791" xr:uid="{169E8283-AB9A-4C82-9213-1DDFC690CD4F}"/>
    <cellStyle name="쉼표 [0] 20 2 2 4 2" xfId="4494" xr:uid="{522B9541-5322-40FA-9020-BE6B99FF77B2}"/>
    <cellStyle name="쉼표 [0] 20 2 2 4 2 2" xfId="23750" xr:uid="{1B7A27BD-27EC-458F-AFFF-713827E6D6C6}"/>
    <cellStyle name="쉼표 [0] 20 2 2 4 2 2 2" xfId="46017" xr:uid="{DCAC8B76-1D1C-4C5D-B2D3-2B9BAB1ED062}"/>
    <cellStyle name="쉼표 [0] 20 2 2 4 2 3" xfId="23751" xr:uid="{6C387955-C366-4AB9-9864-EF3D13010A18}"/>
    <cellStyle name="쉼표 [0] 20 2 2 4 2 3 2" xfId="46018" xr:uid="{5ED38C33-103A-46D3-A120-4EDBC3608A43}"/>
    <cellStyle name="쉼표 [0] 20 2 2 4 2 4" xfId="23752" xr:uid="{CD53A670-2547-4219-A2DD-F04D36E1F4A5}"/>
    <cellStyle name="쉼표 [0] 20 2 2 4 2 4 2" xfId="46019" xr:uid="{413DF4C0-F901-47BC-A345-3857FB92DFAE}"/>
    <cellStyle name="쉼표 [0] 20 2 2 4 2 5" xfId="23753" xr:uid="{7F9D5A7E-8EF7-4321-A86A-D6737288FE9C}"/>
    <cellStyle name="쉼표 [0] 20 2 2 4 2 5 2" xfId="46020" xr:uid="{6D5F09D4-3661-4038-8E8C-05E430632BA3}"/>
    <cellStyle name="쉼표 [0] 20 2 2 4 2 6" xfId="54581" xr:uid="{2FBC7772-0085-489B-A2EE-487EB0274E07}"/>
    <cellStyle name="쉼표 [0] 20 2 2 4 2 7" xfId="46016" xr:uid="{E935C307-A478-4C35-BE3E-EC52E0B7A15F}"/>
    <cellStyle name="쉼표 [0] 20 2 2 4 2 8" xfId="23749" xr:uid="{2B0641E6-6AC1-4A33-B43D-E5E73E93549C}"/>
    <cellStyle name="쉼표 [0] 20 2 2 4 3" xfId="2829" xr:uid="{D1BE9F7C-CC27-4594-8906-3C8C74196C50}"/>
    <cellStyle name="쉼표 [0] 20 2 2 4 3 2" xfId="23755" xr:uid="{768E80F7-EA49-4365-B99D-EED89CF0D124}"/>
    <cellStyle name="쉼표 [0] 20 2 2 4 3 2 2" xfId="46022" xr:uid="{05B2DCE8-E184-498D-A6BB-978113D44144}"/>
    <cellStyle name="쉼표 [0] 20 2 2 4 3 3" xfId="23756" xr:uid="{554CA3EF-DCF3-4C2A-AEC5-E35A88FCDEA6}"/>
    <cellStyle name="쉼표 [0] 20 2 2 4 3 3 2" xfId="46023" xr:uid="{8C0CE03E-9CFD-4518-8479-A363BF73D537}"/>
    <cellStyle name="쉼표 [0] 20 2 2 4 3 4" xfId="23757" xr:uid="{BC47B390-B27A-4DFE-B956-841BFA0564CB}"/>
    <cellStyle name="쉼표 [0] 20 2 2 4 3 4 2" xfId="46024" xr:uid="{6A513939-1DA6-4022-B4B1-AF634624F9DC}"/>
    <cellStyle name="쉼표 [0] 20 2 2 4 3 5" xfId="52916" xr:uid="{04BA9C2B-7691-425C-9988-EEC0C2B07AAA}"/>
    <cellStyle name="쉼표 [0] 20 2 2 4 3 6" xfId="46021" xr:uid="{9E52C1A4-9A1C-497C-AFB7-F79251957BC1}"/>
    <cellStyle name="쉼표 [0] 20 2 2 4 3 7" xfId="23754" xr:uid="{BD43EAC3-4344-4CC7-9364-643302F43E9E}"/>
    <cellStyle name="쉼표 [0] 20 2 2 4 4" xfId="23758" xr:uid="{AB69904F-2A24-46BD-9170-E5A7F6B96C41}"/>
    <cellStyle name="쉼표 [0] 20 2 2 4 4 2" xfId="46025" xr:uid="{E68E1A91-EFE2-4155-AB20-C416B63921A4}"/>
    <cellStyle name="쉼표 [0] 20 2 2 4 5" xfId="23759" xr:uid="{FEDAF856-0458-49C6-B2C1-452B963F716D}"/>
    <cellStyle name="쉼표 [0] 20 2 2 4 5 2" xfId="46026" xr:uid="{3D4BC86B-6770-4061-8CAC-9A4945A33FF6}"/>
    <cellStyle name="쉼표 [0] 20 2 2 4 6" xfId="50883" xr:uid="{42E453F8-AA1C-4121-9BDA-2407BE71B108}"/>
    <cellStyle name="쉼표 [0] 20 2 2 4 7" xfId="46015" xr:uid="{0B318826-2349-49EF-8CC5-7608A064636A}"/>
    <cellStyle name="쉼표 [0] 20 2 2 4 8" xfId="23748" xr:uid="{CCC8208F-B380-4E1B-836A-B60E58997457}"/>
    <cellStyle name="쉼표 [0] 20 2 2 5" xfId="1286" xr:uid="{E9C61EEA-5AF8-4849-81EF-724600957268}"/>
    <cellStyle name="쉼표 [0] 20 2 2 5 2" xfId="4975" xr:uid="{FA8C4F42-438A-4F45-BEB4-BDCF0277316E}"/>
    <cellStyle name="쉼표 [0] 20 2 2 5 2 2" xfId="23762" xr:uid="{A8A93DD1-D6BC-414A-9B66-D62FFDD0BAE9}"/>
    <cellStyle name="쉼표 [0] 20 2 2 5 2 2 2" xfId="46029" xr:uid="{CC80A854-B1BE-46E0-BE59-E8C7D547FD81}"/>
    <cellStyle name="쉼표 [0] 20 2 2 5 2 3" xfId="23763" xr:uid="{9DDB3590-0E87-4E43-902A-05D97F71D390}"/>
    <cellStyle name="쉼표 [0] 20 2 2 5 2 3 2" xfId="46030" xr:uid="{F24EEC96-D2D6-473F-B137-C210C8492A55}"/>
    <cellStyle name="쉼표 [0] 20 2 2 5 2 4" xfId="23764" xr:uid="{ABDD48C0-B942-4A06-8C0E-5A21C1A163D1}"/>
    <cellStyle name="쉼표 [0] 20 2 2 5 2 4 2" xfId="46031" xr:uid="{74C98353-F8B7-4D66-9D44-15EDC9081C6F}"/>
    <cellStyle name="쉼표 [0] 20 2 2 5 2 5" xfId="23765" xr:uid="{EDC3A2EE-AA6D-4A03-AEDD-8213D33B1102}"/>
    <cellStyle name="쉼표 [0] 20 2 2 5 2 5 2" xfId="46032" xr:uid="{140F9F34-0AB3-4F51-A018-1A5B801C6709}"/>
    <cellStyle name="쉼표 [0] 20 2 2 5 2 6" xfId="55062" xr:uid="{F3EFB3BE-F090-4507-A96B-BBCC8C00F601}"/>
    <cellStyle name="쉼표 [0] 20 2 2 5 2 7" xfId="46028" xr:uid="{D628FF53-BA96-4B9E-8256-1AEB12E069BC}"/>
    <cellStyle name="쉼표 [0] 20 2 2 5 2 8" xfId="23761" xr:uid="{1F9616B8-A757-499E-8621-F7AAAF050E87}"/>
    <cellStyle name="쉼표 [0] 20 2 2 5 3" xfId="2331" xr:uid="{05584A27-0F3A-4B0C-92A2-C37287376F0F}"/>
    <cellStyle name="쉼표 [0] 20 2 2 5 3 2" xfId="23767" xr:uid="{B6F5D96C-32B2-4C97-8E6C-DD7280E1780B}"/>
    <cellStyle name="쉼표 [0] 20 2 2 5 3 2 2" xfId="46034" xr:uid="{E4C8C469-B73D-489B-B043-4B1A526E93C2}"/>
    <cellStyle name="쉼표 [0] 20 2 2 5 3 3" xfId="23768" xr:uid="{0DB7D3A9-499A-49C2-96BD-AA5D328516DE}"/>
    <cellStyle name="쉼표 [0] 20 2 2 5 3 3 2" xfId="46035" xr:uid="{432031E5-94CA-4A86-9930-F15FDFFE106A}"/>
    <cellStyle name="쉼표 [0] 20 2 2 5 3 4" xfId="23769" xr:uid="{FC4A80C0-C686-48BD-BA38-85E1D99CA5B4}"/>
    <cellStyle name="쉼표 [0] 20 2 2 5 3 4 2" xfId="46036" xr:uid="{13606790-16B6-4E23-9B19-F90B7DB86BB5}"/>
    <cellStyle name="쉼표 [0] 20 2 2 5 3 5" xfId="52419" xr:uid="{AFFFD3E8-0026-4BDD-8AE7-3719E9E9BABF}"/>
    <cellStyle name="쉼표 [0] 20 2 2 5 3 6" xfId="46033" xr:uid="{E78C3001-1C1E-4A44-B9C0-6AB621382B00}"/>
    <cellStyle name="쉼표 [0] 20 2 2 5 3 7" xfId="23766" xr:uid="{715262AB-B6E2-41A4-AEFD-B8FF2157E0E0}"/>
    <cellStyle name="쉼표 [0] 20 2 2 5 4" xfId="23770" xr:uid="{89520688-3567-4DC2-AA04-05B009187293}"/>
    <cellStyle name="쉼표 [0] 20 2 2 5 4 2" xfId="46037" xr:uid="{F0E24035-D18C-4FC8-B126-4627F08257B1}"/>
    <cellStyle name="쉼표 [0] 20 2 2 5 5" xfId="23771" xr:uid="{B22C01F3-B99F-4FBB-A416-2558027E3B79}"/>
    <cellStyle name="쉼표 [0] 20 2 2 5 5 2" xfId="46038" xr:uid="{960BC126-00A5-41F1-8C66-07E0CD541F60}"/>
    <cellStyle name="쉼표 [0] 20 2 2 5 6" xfId="51378" xr:uid="{55CADD0E-BC10-41D3-87D9-C9BBCB39ACAF}"/>
    <cellStyle name="쉼표 [0] 20 2 2 5 7" xfId="46027" xr:uid="{22EC2C0B-587F-421F-8976-750EC7F9B1A5}"/>
    <cellStyle name="쉼표 [0] 20 2 2 5 8" xfId="23760" xr:uid="{1462563B-E4EB-4792-A557-BCED020D6D99}"/>
    <cellStyle name="쉼표 [0] 20 2 2 6" xfId="3323" xr:uid="{AD2F8FE7-9405-4001-AA28-B933A6225099}"/>
    <cellStyle name="쉼표 [0] 20 2 2 6 2" xfId="5342" xr:uid="{7ADE6FA4-9F05-4E82-B0E4-C5E36F22C80D}"/>
    <cellStyle name="쉼표 [0] 20 2 2 6 2 2" xfId="23774" xr:uid="{04CC1259-78F9-4B0A-869E-DA3179599660}"/>
    <cellStyle name="쉼표 [0] 20 2 2 6 2 2 2" xfId="46041" xr:uid="{9E6947D2-154D-43C9-9A6D-8288F8EE5857}"/>
    <cellStyle name="쉼표 [0] 20 2 2 6 2 3" xfId="23775" xr:uid="{F39E2200-1336-4609-BF5A-71FFB100CD25}"/>
    <cellStyle name="쉼표 [0] 20 2 2 6 2 3 2" xfId="46042" xr:uid="{A203BD55-7AB8-42A8-9FB3-1FFA94C7250B}"/>
    <cellStyle name="쉼표 [0] 20 2 2 6 2 4" xfId="23776" xr:uid="{B78AA041-7A6E-4DE2-BDE1-34C6FFB2B672}"/>
    <cellStyle name="쉼표 [0] 20 2 2 6 2 4 2" xfId="46043" xr:uid="{BD206108-B075-4695-AA95-A02858F613D8}"/>
    <cellStyle name="쉼표 [0] 20 2 2 6 2 5" xfId="23777" xr:uid="{4BC160F6-762B-42B9-8949-4346A786A16F}"/>
    <cellStyle name="쉼표 [0] 20 2 2 6 2 5 2" xfId="46044" xr:uid="{77BF3107-E1E8-48AB-B7DB-9634E7E43558}"/>
    <cellStyle name="쉼표 [0] 20 2 2 6 2 6" xfId="55429" xr:uid="{64B77D69-CB02-4207-ADC6-38070456C4CA}"/>
    <cellStyle name="쉼표 [0] 20 2 2 6 2 7" xfId="46040" xr:uid="{2703D095-B2C6-45EE-BB2E-8A1A10708348}"/>
    <cellStyle name="쉼표 [0] 20 2 2 6 2 8" xfId="23773" xr:uid="{3E10241D-C150-4F17-85E3-7A03E8889128}"/>
    <cellStyle name="쉼표 [0] 20 2 2 6 3" xfId="23778" xr:uid="{60FAA4B3-EA1A-48DF-906A-50E97D79C2E7}"/>
    <cellStyle name="쉼표 [0] 20 2 2 6 3 2" xfId="46045" xr:uid="{179093E4-3CFE-4E87-8DAD-9C9AA313464D}"/>
    <cellStyle name="쉼표 [0] 20 2 2 6 4" xfId="23779" xr:uid="{7D6656DB-1A0D-40DB-B47C-1385358C2C2A}"/>
    <cellStyle name="쉼표 [0] 20 2 2 6 4 2" xfId="46046" xr:uid="{B6DF3A74-42F1-4793-96D1-8D755DA9CF8A}"/>
    <cellStyle name="쉼표 [0] 20 2 2 6 5" xfId="23780" xr:uid="{B9310FDB-1D70-4A06-9811-7BBAFC9EA4EA}"/>
    <cellStyle name="쉼표 [0] 20 2 2 6 5 2" xfId="46047" xr:uid="{7B333F79-F483-4299-BAD6-181620700F6A}"/>
    <cellStyle name="쉼표 [0] 20 2 2 6 6" xfId="23781" xr:uid="{3D844D94-BDEB-4F43-91D6-63A5D5CB9F28}"/>
    <cellStyle name="쉼표 [0] 20 2 2 6 6 2" xfId="46048" xr:uid="{16AB5A6D-92CF-4A5B-A4B2-77120121FA31}"/>
    <cellStyle name="쉼표 [0] 20 2 2 6 7" xfId="53410" xr:uid="{FC948442-19AD-4D6E-B320-ECABFB34A9E0}"/>
    <cellStyle name="쉼표 [0] 20 2 2 6 8" xfId="46039" xr:uid="{9860AC45-E76E-45B7-B9ED-1BFE02BD7A3B}"/>
    <cellStyle name="쉼표 [0] 20 2 2 6 9" xfId="23772" xr:uid="{98B4FAE0-938D-45D8-90FD-6055A10D45EF}"/>
    <cellStyle name="쉼표 [0] 20 2 2 7" xfId="3913" xr:uid="{04EEF098-7301-4AAE-BC50-74AD511ED788}"/>
    <cellStyle name="쉼표 [0] 20 2 2 7 2" xfId="23783" xr:uid="{AEF651A9-571D-4619-AAFE-78F2E8986A0D}"/>
    <cellStyle name="쉼표 [0] 20 2 2 7 2 2" xfId="46050" xr:uid="{8A6FC7A6-1380-4A83-BD04-905EA9C7619D}"/>
    <cellStyle name="쉼표 [0] 20 2 2 7 3" xfId="23784" xr:uid="{1B4C64E1-1DF6-414E-BF7E-57B7267FFC18}"/>
    <cellStyle name="쉼표 [0] 20 2 2 7 3 2" xfId="46051" xr:uid="{48A03B6C-7C33-4E02-B7AD-3800CD4533B2}"/>
    <cellStyle name="쉼표 [0] 20 2 2 7 4" xfId="23785" xr:uid="{4F324D52-3D22-4B85-AA9E-4BD127768465}"/>
    <cellStyle name="쉼표 [0] 20 2 2 7 4 2" xfId="46052" xr:uid="{B1046155-86EA-4711-BC66-A9EEBE513ED5}"/>
    <cellStyle name="쉼표 [0] 20 2 2 7 5" xfId="23786" xr:uid="{8E9A04FD-506F-44A0-A35D-36DF018C59CD}"/>
    <cellStyle name="쉼표 [0] 20 2 2 7 5 2" xfId="46053" xr:uid="{AEFB989D-37CD-4FA8-939B-5590F8E630D1}"/>
    <cellStyle name="쉼표 [0] 20 2 2 7 6" xfId="54000" xr:uid="{3943FF8B-2F32-45C3-9576-E0F55CB6551C}"/>
    <cellStyle name="쉼표 [0] 20 2 2 7 7" xfId="46049" xr:uid="{2B015060-132E-4C9D-87F9-60B71BB25CC2}"/>
    <cellStyle name="쉼표 [0] 20 2 2 7 8" xfId="23782" xr:uid="{E6B4AA94-56D8-4B85-BF78-F1248BCBD047}"/>
    <cellStyle name="쉼표 [0] 20 2 2 8" xfId="1811" xr:uid="{27BA506C-B6BE-4BA9-A39C-582E9D54BCD3}"/>
    <cellStyle name="쉼표 [0] 20 2 2 8 2" xfId="23788" xr:uid="{FED9AFB8-C311-435A-8441-3BD3AF257678}"/>
    <cellStyle name="쉼표 [0] 20 2 2 8 2 2" xfId="46055" xr:uid="{D41EABBC-29F8-4116-B32C-D7E7CE7C06CE}"/>
    <cellStyle name="쉼표 [0] 20 2 2 8 3" xfId="23789" xr:uid="{734DF53C-9DC7-4EC9-B276-F22BBF6F4A28}"/>
    <cellStyle name="쉼표 [0] 20 2 2 8 3 2" xfId="46056" xr:uid="{FF42893B-1ECA-4038-959F-4CBCBB99380D}"/>
    <cellStyle name="쉼표 [0] 20 2 2 8 4" xfId="23790" xr:uid="{E812C947-45E8-4624-B836-5BD17ED6BBAA}"/>
    <cellStyle name="쉼표 [0] 20 2 2 8 4 2" xfId="46057" xr:uid="{940D2525-96BC-4378-AE08-C1E1398E833F}"/>
    <cellStyle name="쉼표 [0] 20 2 2 8 5" xfId="51900" xr:uid="{EC4E262E-CD84-4821-B22A-97293C331D81}"/>
    <cellStyle name="쉼표 [0] 20 2 2 8 6" xfId="46054" xr:uid="{8DB4E174-AE69-49DC-BA00-489603EB8A93}"/>
    <cellStyle name="쉼표 [0] 20 2 2 8 7" xfId="23787" xr:uid="{3FB96D0A-1221-40ED-B857-6B04DD881DCD}"/>
    <cellStyle name="쉼표 [0] 20 2 2 9" xfId="23791" xr:uid="{D92E2F9E-5F4D-40D5-A30D-4D1A4B5CADE4}"/>
    <cellStyle name="쉼표 [0] 20 2 2 9 2" xfId="46058" xr:uid="{51AF30D6-C3D5-4CEB-BBA6-F80BFBF89D0A}"/>
    <cellStyle name="쉼표 [0] 20 2 3" xfId="290" xr:uid="{57CDB5B7-344D-4ED6-9FC2-86DE3496A2B6}"/>
    <cellStyle name="쉼표 [0] 20 2 3 10" xfId="50386" xr:uid="{731A3843-8460-4260-8E8B-8049A8370DF3}"/>
    <cellStyle name="쉼표 [0] 20 2 3 11" xfId="46059" xr:uid="{DEAA0C89-DA6B-4C6A-81E4-F67E6905C897}"/>
    <cellStyle name="쉼표 [0] 20 2 3 12" xfId="23792" xr:uid="{F11C3896-786A-4C5E-A1F4-43CE27F749D8}"/>
    <cellStyle name="쉼표 [0] 20 2 3 2" xfId="593" xr:uid="{6FFD1F45-8188-4583-AA46-38AA7E7AFD61}"/>
    <cellStyle name="쉼표 [0] 20 2 3 2 10" xfId="46060" xr:uid="{1F96038B-E936-471C-BB22-A236CCC5A915}"/>
    <cellStyle name="쉼표 [0] 20 2 3 2 11" xfId="23793" xr:uid="{CCAEA06F-261E-4FC2-83F0-1BFE52AD5FAE}"/>
    <cellStyle name="쉼표 [0] 20 2 3 2 2" xfId="1098" xr:uid="{2E376745-516A-4CAF-B3E6-B4610ABC97E9}"/>
    <cellStyle name="쉼표 [0] 20 2 3 2 2 2" xfId="4801" xr:uid="{95C959D4-A25C-4078-A84B-C3F1499D5CB0}"/>
    <cellStyle name="쉼표 [0] 20 2 3 2 2 2 2" xfId="23796" xr:uid="{09819712-486D-41BA-8F3E-D085A68C73B8}"/>
    <cellStyle name="쉼표 [0] 20 2 3 2 2 2 2 2" xfId="46063" xr:uid="{290CCBD5-650D-45BB-9E63-D5C80A1EACEF}"/>
    <cellStyle name="쉼표 [0] 20 2 3 2 2 2 3" xfId="23797" xr:uid="{19BF0586-1C41-40AC-AE1A-7B323D4E1DFD}"/>
    <cellStyle name="쉼표 [0] 20 2 3 2 2 2 3 2" xfId="46064" xr:uid="{A13FF914-DAFF-4B9D-BF6F-DBCC30440B3D}"/>
    <cellStyle name="쉼표 [0] 20 2 3 2 2 2 4" xfId="23798" xr:uid="{448528D4-7FEC-4A20-9BDB-4C29EF05270B}"/>
    <cellStyle name="쉼표 [0] 20 2 3 2 2 2 4 2" xfId="46065" xr:uid="{9A99A32A-4C64-4D89-8E0F-64FF578F9233}"/>
    <cellStyle name="쉼표 [0] 20 2 3 2 2 2 5" xfId="23799" xr:uid="{28B5347D-FDC6-44C2-A46F-AEF6F4EAAECC}"/>
    <cellStyle name="쉼표 [0] 20 2 3 2 2 2 5 2" xfId="46066" xr:uid="{8CE01660-2808-4B76-B3A3-1EA77FF38718}"/>
    <cellStyle name="쉼표 [0] 20 2 3 2 2 2 6" xfId="54888" xr:uid="{8CA891D8-136B-473C-92CC-E7B9AAE83EF7}"/>
    <cellStyle name="쉼표 [0] 20 2 3 2 2 2 7" xfId="46062" xr:uid="{C2BE0052-C506-4881-9929-A45260B7F172}"/>
    <cellStyle name="쉼표 [0] 20 2 3 2 2 2 8" xfId="23795" xr:uid="{0876AE55-AA42-44C9-AC9D-A641A9500B82}"/>
    <cellStyle name="쉼표 [0] 20 2 3 2 2 3" xfId="3136" xr:uid="{21FB2B4A-F2EE-420A-A815-B625A774C40C}"/>
    <cellStyle name="쉼표 [0] 20 2 3 2 2 3 2" xfId="23801" xr:uid="{7101C770-9131-4C76-B3B3-E90FAC66A3CE}"/>
    <cellStyle name="쉼표 [0] 20 2 3 2 2 3 2 2" xfId="46068" xr:uid="{7A7A6843-ADBC-450C-87EE-CDCD9B2E834D}"/>
    <cellStyle name="쉼표 [0] 20 2 3 2 2 3 3" xfId="23802" xr:uid="{31AB5C49-39F7-4166-A0E5-DD9443226497}"/>
    <cellStyle name="쉼표 [0] 20 2 3 2 2 3 3 2" xfId="46069" xr:uid="{D1701362-133B-43DD-9AE4-BC6CF03159A0}"/>
    <cellStyle name="쉼표 [0] 20 2 3 2 2 3 4" xfId="23803" xr:uid="{6CAB0CAD-6C15-4B68-9442-8BC2EA22342F}"/>
    <cellStyle name="쉼표 [0] 20 2 3 2 2 3 4 2" xfId="46070" xr:uid="{A23EE4EC-D500-439B-923A-BA0AD25602EB}"/>
    <cellStyle name="쉼표 [0] 20 2 3 2 2 3 5" xfId="53223" xr:uid="{427742C3-7C38-43B2-AB31-EB2D458B10FF}"/>
    <cellStyle name="쉼표 [0] 20 2 3 2 2 3 6" xfId="46067" xr:uid="{121B5B04-2245-43CE-AD2D-65118D77D475}"/>
    <cellStyle name="쉼표 [0] 20 2 3 2 2 3 7" xfId="23800" xr:uid="{1A73E641-44E0-4E36-8895-A85CA0F6306E}"/>
    <cellStyle name="쉼표 [0] 20 2 3 2 2 4" xfId="23804" xr:uid="{B2E9C7F8-15D4-44E3-A642-D4AD9CAEC9C9}"/>
    <cellStyle name="쉼표 [0] 20 2 3 2 2 4 2" xfId="46071" xr:uid="{3991A719-B0CF-4803-9210-7FD58FEBB243}"/>
    <cellStyle name="쉼표 [0] 20 2 3 2 2 5" xfId="23805" xr:uid="{4E99175E-D9FB-4036-AC4B-19C97B32F57F}"/>
    <cellStyle name="쉼표 [0] 20 2 3 2 2 5 2" xfId="46072" xr:uid="{9A33D081-B953-4843-BC9C-26E8C5EB33D3}"/>
    <cellStyle name="쉼표 [0] 20 2 3 2 2 6" xfId="51190" xr:uid="{7F8B7940-389F-4C66-A458-E3C956877407}"/>
    <cellStyle name="쉼표 [0] 20 2 3 2 2 7" xfId="46061" xr:uid="{0E7B4E32-A245-43DC-9D66-B0905A9CD79A}"/>
    <cellStyle name="쉼표 [0] 20 2 3 2 2 8" xfId="23794" xr:uid="{CDF8A930-F53D-4EEF-ABA7-C0D0E5412B4A}"/>
    <cellStyle name="쉼표 [0] 20 2 3 2 3" xfId="1592" xr:uid="{3481F559-7B00-4946-8760-AF77C55E51E0}"/>
    <cellStyle name="쉼표 [0] 20 2 3 2 3 2" xfId="5205" xr:uid="{EE996035-67E9-4112-A31D-71CCEDD2DA4D}"/>
    <cellStyle name="쉼표 [0] 20 2 3 2 3 2 2" xfId="23808" xr:uid="{F5F274D4-C0DC-4833-8C97-354175E3E19C}"/>
    <cellStyle name="쉼표 [0] 20 2 3 2 3 2 2 2" xfId="46075" xr:uid="{BAAE3D3A-6FC4-4AFB-8D7F-8A46B93ED873}"/>
    <cellStyle name="쉼표 [0] 20 2 3 2 3 2 3" xfId="23809" xr:uid="{43F59DBB-B898-4B1B-8A20-D8FB0259D2C1}"/>
    <cellStyle name="쉼표 [0] 20 2 3 2 3 2 3 2" xfId="46076" xr:uid="{5BA3F5D1-8E36-4E64-9BA9-E64F8EDD98AF}"/>
    <cellStyle name="쉼표 [0] 20 2 3 2 3 2 4" xfId="23810" xr:uid="{5976A527-065A-4EFA-822C-77A5951B0A0E}"/>
    <cellStyle name="쉼표 [0] 20 2 3 2 3 2 4 2" xfId="46077" xr:uid="{CAC18190-3346-4AEA-AA69-977EE7A6E180}"/>
    <cellStyle name="쉼표 [0] 20 2 3 2 3 2 5" xfId="23811" xr:uid="{5CAB5408-6C62-4D7B-9E62-809B28567DBB}"/>
    <cellStyle name="쉼표 [0] 20 2 3 2 3 2 5 2" xfId="46078" xr:uid="{E0FCEED7-EF7D-4659-8F2A-91668D270623}"/>
    <cellStyle name="쉼표 [0] 20 2 3 2 3 2 6" xfId="55292" xr:uid="{AA0733E0-8056-4F46-95FC-ABCC3A2D9CDD}"/>
    <cellStyle name="쉼표 [0] 20 2 3 2 3 2 7" xfId="46074" xr:uid="{26947AB8-10A0-4018-9C1D-E531AC03692C}"/>
    <cellStyle name="쉼표 [0] 20 2 3 2 3 2 8" xfId="23807" xr:uid="{1D9C3C9A-5D6F-4E49-A9AA-33535621813E}"/>
    <cellStyle name="쉼표 [0] 20 2 3 2 3 3" xfId="2639" xr:uid="{7923D47B-DB91-4A19-BD04-9F8E5D784A52}"/>
    <cellStyle name="쉼표 [0] 20 2 3 2 3 3 2" xfId="23813" xr:uid="{04ED191B-83EB-43D9-8E50-379545BC4ECD}"/>
    <cellStyle name="쉼표 [0] 20 2 3 2 3 3 2 2" xfId="46080" xr:uid="{1483F433-2F6A-4F92-98EA-C31B4BB240EA}"/>
    <cellStyle name="쉼표 [0] 20 2 3 2 3 3 3" xfId="23814" xr:uid="{DB704BAD-C941-4D67-A352-9FF0C1AB3AC8}"/>
    <cellStyle name="쉼표 [0] 20 2 3 2 3 3 3 2" xfId="46081" xr:uid="{63BD4627-B92A-43A4-B023-C702FC10E844}"/>
    <cellStyle name="쉼표 [0] 20 2 3 2 3 3 4" xfId="23815" xr:uid="{9CFBBF7E-F82B-404D-9F7B-1F99268BBBD6}"/>
    <cellStyle name="쉼표 [0] 20 2 3 2 3 3 4 2" xfId="46082" xr:uid="{8FF1C2CB-A4BD-407E-AED0-EB8DAE1215C7}"/>
    <cellStyle name="쉼표 [0] 20 2 3 2 3 3 5" xfId="52727" xr:uid="{74277CC5-EB3C-4591-821F-443746FDBB2E}"/>
    <cellStyle name="쉼표 [0] 20 2 3 2 3 3 6" xfId="46079" xr:uid="{493A2616-AFE5-4C93-BB7C-5D827F40D33B}"/>
    <cellStyle name="쉼표 [0] 20 2 3 2 3 3 7" xfId="23812" xr:uid="{7B3BA9E5-3A08-4037-87A5-61F449202222}"/>
    <cellStyle name="쉼표 [0] 20 2 3 2 3 4" xfId="23816" xr:uid="{1CF0803C-5E6C-4B44-A6A9-914AB42618A4}"/>
    <cellStyle name="쉼표 [0] 20 2 3 2 3 4 2" xfId="46083" xr:uid="{4F9D0E8C-0A6C-4B20-AD84-EC8E0A7BA541}"/>
    <cellStyle name="쉼표 [0] 20 2 3 2 3 5" xfId="23817" xr:uid="{10BA3F00-3962-4BAA-8EDC-0DC4F8C6B714}"/>
    <cellStyle name="쉼표 [0] 20 2 3 2 3 5 2" xfId="46084" xr:uid="{ACF06AE2-CFF9-4280-B69C-8881036FC21E}"/>
    <cellStyle name="쉼표 [0] 20 2 3 2 3 6" xfId="51684" xr:uid="{BEA71935-0673-49A7-AC40-3751583EC929}"/>
    <cellStyle name="쉼표 [0] 20 2 3 2 3 7" xfId="46073" xr:uid="{76E1EEFF-4B8E-4388-A564-D90DD664705A}"/>
    <cellStyle name="쉼표 [0] 20 2 3 2 3 8" xfId="23806" xr:uid="{6CFF1A46-6631-4AFB-BBF0-EA189B7DADDB}"/>
    <cellStyle name="쉼표 [0] 20 2 3 2 4" xfId="3631" xr:uid="{31191E13-D7C8-4E44-8216-A10F1DDF4666}"/>
    <cellStyle name="쉼표 [0] 20 2 3 2 4 2" xfId="5573" xr:uid="{D21C06A1-947D-4E6D-8073-8C310282DF9F}"/>
    <cellStyle name="쉼표 [0] 20 2 3 2 4 2 2" xfId="23820" xr:uid="{0981B849-5A11-491E-939A-B201106D7037}"/>
    <cellStyle name="쉼표 [0] 20 2 3 2 4 2 2 2" xfId="46087" xr:uid="{F03B81A9-3025-4353-BBD0-1D7A22424980}"/>
    <cellStyle name="쉼표 [0] 20 2 3 2 4 2 3" xfId="23821" xr:uid="{6706353D-7353-42AD-92EB-71F87BD9E2B4}"/>
    <cellStyle name="쉼표 [0] 20 2 3 2 4 2 3 2" xfId="46088" xr:uid="{14F84998-4D0B-42CC-8E75-85A626FF4CA3}"/>
    <cellStyle name="쉼표 [0] 20 2 3 2 4 2 4" xfId="23822" xr:uid="{60C96C5F-E114-403B-A6BB-5B64B6738C5B}"/>
    <cellStyle name="쉼표 [0] 20 2 3 2 4 2 4 2" xfId="46089" xr:uid="{66BE41B5-9155-4191-BE5A-9BD48EFB1082}"/>
    <cellStyle name="쉼표 [0] 20 2 3 2 4 2 5" xfId="23823" xr:uid="{16777BF4-55F3-4CE7-A217-8B8AA0ABC5B5}"/>
    <cellStyle name="쉼표 [0] 20 2 3 2 4 2 5 2" xfId="46090" xr:uid="{B42CFDE5-674C-43FD-BF0F-BA7CB456683C}"/>
    <cellStyle name="쉼표 [0] 20 2 3 2 4 2 6" xfId="55660" xr:uid="{AEFB7747-17F5-4A50-96CD-84A0B4F6FA5A}"/>
    <cellStyle name="쉼표 [0] 20 2 3 2 4 2 7" xfId="46086" xr:uid="{410FB00E-E708-410A-BC0B-4C67A75FEDD3}"/>
    <cellStyle name="쉼표 [0] 20 2 3 2 4 2 8" xfId="23819" xr:uid="{D372B312-6B39-4F44-BBE5-7E295E3387B4}"/>
    <cellStyle name="쉼표 [0] 20 2 3 2 4 3" xfId="23824" xr:uid="{9D401DEE-DD1B-4D61-A16E-86D8F021A05D}"/>
    <cellStyle name="쉼표 [0] 20 2 3 2 4 3 2" xfId="46091" xr:uid="{EC0C15D6-E2B9-4CCA-B324-84D37E10CA5B}"/>
    <cellStyle name="쉼표 [0] 20 2 3 2 4 4" xfId="23825" xr:uid="{F4B0318F-165C-4888-B3FE-C03AE1395DD3}"/>
    <cellStyle name="쉼표 [0] 20 2 3 2 4 4 2" xfId="46092" xr:uid="{6C7DDB50-1434-4A09-9CD6-C7135331C785}"/>
    <cellStyle name="쉼표 [0] 20 2 3 2 4 5" xfId="23826" xr:uid="{F60B3CB4-EAF5-4D10-AB33-B88D3A050265}"/>
    <cellStyle name="쉼표 [0] 20 2 3 2 4 5 2" xfId="46093" xr:uid="{42330A05-88E2-40E5-B914-4FE9D4E081E7}"/>
    <cellStyle name="쉼표 [0] 20 2 3 2 4 6" xfId="23827" xr:uid="{D3CEBAF5-AD18-4625-B69A-A3A6049080D6}"/>
    <cellStyle name="쉼표 [0] 20 2 3 2 4 6 2" xfId="46094" xr:uid="{D9346314-6BF6-4D1A-9E52-72F6297921A9}"/>
    <cellStyle name="쉼표 [0] 20 2 3 2 4 7" xfId="53718" xr:uid="{C371D4B3-C6ED-44A5-9D68-15894A2858BA}"/>
    <cellStyle name="쉼표 [0] 20 2 3 2 4 8" xfId="46085" xr:uid="{8EECF679-CD57-478E-AA2A-50D641433FB3}"/>
    <cellStyle name="쉼표 [0] 20 2 3 2 4 9" xfId="23818" xr:uid="{F6EC2340-B217-4D85-BDED-4CB08B571F24}"/>
    <cellStyle name="쉼표 [0] 20 2 3 2 5" xfId="4304" xr:uid="{18C841ED-A8E4-49D3-9C81-31A7BEA8B62E}"/>
    <cellStyle name="쉼표 [0] 20 2 3 2 5 2" xfId="23829" xr:uid="{6D4F7CDE-3EF6-45E3-AB7F-CEA90279BB90}"/>
    <cellStyle name="쉼표 [0] 20 2 3 2 5 2 2" xfId="46096" xr:uid="{BBFFBEE2-D857-4BF0-AC7B-3B462C0131FA}"/>
    <cellStyle name="쉼표 [0] 20 2 3 2 5 3" xfId="23830" xr:uid="{AE583A5A-4608-4E0A-A413-D87BC365EBE7}"/>
    <cellStyle name="쉼표 [0] 20 2 3 2 5 3 2" xfId="46097" xr:uid="{DA49D85F-0871-4509-9223-B790AACF7F3E}"/>
    <cellStyle name="쉼표 [0] 20 2 3 2 5 4" xfId="23831" xr:uid="{77A79F36-6EB6-48B7-B013-76BFD32012F5}"/>
    <cellStyle name="쉼표 [0] 20 2 3 2 5 4 2" xfId="46098" xr:uid="{E5963914-12DE-40D6-8D9B-9A427DCBEC2D}"/>
    <cellStyle name="쉼표 [0] 20 2 3 2 5 5" xfId="23832" xr:uid="{5D9A35C0-8F31-4D1F-816B-9C8F317731E8}"/>
    <cellStyle name="쉼표 [0] 20 2 3 2 5 5 2" xfId="46099" xr:uid="{7228DCB6-05D1-4E92-8026-03FEF5D07414}"/>
    <cellStyle name="쉼표 [0] 20 2 3 2 5 6" xfId="54391" xr:uid="{5E236253-137C-42D4-B0DD-D59D7DD8FF1D}"/>
    <cellStyle name="쉼표 [0] 20 2 3 2 5 7" xfId="46095" xr:uid="{649FEA7F-2BAF-42E0-800B-CF0A99FCFA25}"/>
    <cellStyle name="쉼표 [0] 20 2 3 2 5 8" xfId="23828" xr:uid="{EE4CA507-D694-4225-ADFB-145222EAF370}"/>
    <cellStyle name="쉼표 [0] 20 2 3 2 6" xfId="2118" xr:uid="{0604E235-2E75-4C2B-8569-A1FD6E5E08D0}"/>
    <cellStyle name="쉼표 [0] 20 2 3 2 6 2" xfId="23834" xr:uid="{00341A68-90A6-4613-B23A-41106036B40A}"/>
    <cellStyle name="쉼표 [0] 20 2 3 2 6 2 2" xfId="46101" xr:uid="{1D194454-B793-491F-A93B-B53F7ECB33F6}"/>
    <cellStyle name="쉼표 [0] 20 2 3 2 6 3" xfId="23835" xr:uid="{E4053B98-BF65-4077-ABA2-60028EB0E9B6}"/>
    <cellStyle name="쉼표 [0] 20 2 3 2 6 3 2" xfId="46102" xr:uid="{B9579F80-7B2E-4CBB-838A-34C8166E0FA5}"/>
    <cellStyle name="쉼표 [0] 20 2 3 2 6 4" xfId="23836" xr:uid="{3DD8070C-4F08-4403-882B-A646CCB3E200}"/>
    <cellStyle name="쉼표 [0] 20 2 3 2 6 4 2" xfId="46103" xr:uid="{426B8660-B956-4B81-A197-701889263049}"/>
    <cellStyle name="쉼표 [0] 20 2 3 2 6 5" xfId="52207" xr:uid="{0115849D-2D77-487D-A88C-DA6F2847088D}"/>
    <cellStyle name="쉼표 [0] 20 2 3 2 6 6" xfId="46100" xr:uid="{B84A09A1-E80C-430F-8D1D-90F5875D5943}"/>
    <cellStyle name="쉼표 [0] 20 2 3 2 6 7" xfId="23833" xr:uid="{14D9D879-E9C3-4E5B-8D45-CE98D239AB09}"/>
    <cellStyle name="쉼표 [0] 20 2 3 2 7" xfId="23837" xr:uid="{C0D7F674-592D-4D85-B1EE-22041987FFA7}"/>
    <cellStyle name="쉼표 [0] 20 2 3 2 7 2" xfId="46104" xr:uid="{E01559D6-8B8F-4922-BBC7-B82F83AFF35C}"/>
    <cellStyle name="쉼표 [0] 20 2 3 2 8" xfId="23838" xr:uid="{3DC5798F-D18B-430C-9BF8-24352915AD6C}"/>
    <cellStyle name="쉼표 [0] 20 2 3 2 8 2" xfId="46105" xr:uid="{F9195A44-31D0-4822-B05E-874006391244}"/>
    <cellStyle name="쉼표 [0] 20 2 3 2 9" xfId="50687" xr:uid="{DBA4EAB8-CFF7-4154-96D8-8AE87F768CD5}"/>
    <cellStyle name="쉼표 [0] 20 2 3 3" xfId="850" xr:uid="{D6BD8DF4-43EB-4116-B3BB-4B2EEC3BE906}"/>
    <cellStyle name="쉼표 [0] 20 2 3 3 2" xfId="4553" xr:uid="{AE8962C7-9F75-4B7E-B399-B9772111BB9C}"/>
    <cellStyle name="쉼표 [0] 20 2 3 3 2 2" xfId="23841" xr:uid="{A186C779-7540-41F9-8F26-B2194CBBB710}"/>
    <cellStyle name="쉼표 [0] 20 2 3 3 2 2 2" xfId="46108" xr:uid="{1BBE93D9-5594-4876-B441-27D7A7F8F5AB}"/>
    <cellStyle name="쉼표 [0] 20 2 3 3 2 3" xfId="23842" xr:uid="{64A69F2D-DC5D-4CC8-87DC-7913DE648B46}"/>
    <cellStyle name="쉼표 [0] 20 2 3 3 2 3 2" xfId="46109" xr:uid="{C7C00D47-7B5B-41CB-B0B0-83EB4040E6E9}"/>
    <cellStyle name="쉼표 [0] 20 2 3 3 2 4" xfId="23843" xr:uid="{DDE29859-D9CD-43EA-8753-CFF1C16321CD}"/>
    <cellStyle name="쉼표 [0] 20 2 3 3 2 4 2" xfId="46110" xr:uid="{29EA6039-1319-4211-9506-FB7F8CE2D709}"/>
    <cellStyle name="쉼표 [0] 20 2 3 3 2 5" xfId="23844" xr:uid="{CD7C767D-BD8F-4320-B80E-B796BD4679AD}"/>
    <cellStyle name="쉼표 [0] 20 2 3 3 2 5 2" xfId="46111" xr:uid="{66365C99-D923-4FEF-8AE3-78A1017D6034}"/>
    <cellStyle name="쉼표 [0] 20 2 3 3 2 6" xfId="54640" xr:uid="{E5F48421-F56F-421E-9E94-4703573003D4}"/>
    <cellStyle name="쉼표 [0] 20 2 3 3 2 7" xfId="46107" xr:uid="{E3777231-A576-414E-8082-B62C02D9197E}"/>
    <cellStyle name="쉼표 [0] 20 2 3 3 2 8" xfId="23840" xr:uid="{9937C2FF-4169-41CB-937F-1F1DF5487BC8}"/>
    <cellStyle name="쉼표 [0] 20 2 3 3 3" xfId="2888" xr:uid="{625CF13D-17BA-4FAA-83A0-11539B1FA2C3}"/>
    <cellStyle name="쉼표 [0] 20 2 3 3 3 2" xfId="23846" xr:uid="{1A3216FC-3507-429C-8AB4-C19D5637F19C}"/>
    <cellStyle name="쉼표 [0] 20 2 3 3 3 2 2" xfId="46113" xr:uid="{512613E0-7289-4838-B715-B8E0E16AB7A9}"/>
    <cellStyle name="쉼표 [0] 20 2 3 3 3 3" xfId="23847" xr:uid="{A1455335-D28E-4311-9C01-3BA59F00CF85}"/>
    <cellStyle name="쉼표 [0] 20 2 3 3 3 3 2" xfId="46114" xr:uid="{319FEC8A-584D-48F0-A0EA-EA485E30D5C7}"/>
    <cellStyle name="쉼표 [0] 20 2 3 3 3 4" xfId="23848" xr:uid="{54C0A507-5376-4942-94C1-763E23B40B9F}"/>
    <cellStyle name="쉼표 [0] 20 2 3 3 3 4 2" xfId="46115" xr:uid="{6407A993-B7B6-4756-BDBF-34424E98C2BE}"/>
    <cellStyle name="쉼표 [0] 20 2 3 3 3 5" xfId="52975" xr:uid="{29DA78D4-8C67-4AB6-9017-881A740EA6DA}"/>
    <cellStyle name="쉼표 [0] 20 2 3 3 3 6" xfId="46112" xr:uid="{10E1D2EA-63E5-4F3F-9CCF-CB0A969FE7FE}"/>
    <cellStyle name="쉼표 [0] 20 2 3 3 3 7" xfId="23845" xr:uid="{DBFF05D9-FD50-460C-8C8C-7670ECAC8768}"/>
    <cellStyle name="쉼표 [0] 20 2 3 3 4" xfId="23849" xr:uid="{3B9B3636-89D9-4A19-8FDE-D9BBB3BEBF0A}"/>
    <cellStyle name="쉼표 [0] 20 2 3 3 4 2" xfId="46116" xr:uid="{99AF8050-B165-40CE-B713-5880828962AC}"/>
    <cellStyle name="쉼표 [0] 20 2 3 3 5" xfId="23850" xr:uid="{51DFD650-B074-4BAB-92D8-F3C50B0D9E60}"/>
    <cellStyle name="쉼표 [0] 20 2 3 3 5 2" xfId="46117" xr:uid="{FD9230B9-3E60-4B01-A517-0F4F138235C0}"/>
    <cellStyle name="쉼표 [0] 20 2 3 3 6" xfId="50942" xr:uid="{A81FD005-8FD8-46E3-85C9-3796803B7465}"/>
    <cellStyle name="쉼표 [0] 20 2 3 3 7" xfId="46106" xr:uid="{A2768B5A-9F45-462D-AD08-A58900C51788}"/>
    <cellStyle name="쉼표 [0] 20 2 3 3 8" xfId="23839" xr:uid="{28709AD9-94A7-4D3A-86EC-DA8B4308E9E8}"/>
    <cellStyle name="쉼표 [0] 20 2 3 4" xfId="1345" xr:uid="{F825D63D-356D-4135-936A-175FF5557821}"/>
    <cellStyle name="쉼표 [0] 20 2 3 4 2" xfId="5022" xr:uid="{9B519620-AF21-458D-A125-22010FDA4394}"/>
    <cellStyle name="쉼표 [0] 20 2 3 4 2 2" xfId="23853" xr:uid="{4ACF2E70-EF57-42FA-B30F-DA9CF9896650}"/>
    <cellStyle name="쉼표 [0] 20 2 3 4 2 2 2" xfId="46120" xr:uid="{E9BAA346-AD92-4A8C-83FD-C586736D99B8}"/>
    <cellStyle name="쉼표 [0] 20 2 3 4 2 3" xfId="23854" xr:uid="{DCF59A4D-91AD-405B-BBDB-785EE256CD23}"/>
    <cellStyle name="쉼표 [0] 20 2 3 4 2 3 2" xfId="46121" xr:uid="{9BCD4D92-9645-4423-B4E2-50AF8E044F69}"/>
    <cellStyle name="쉼표 [0] 20 2 3 4 2 4" xfId="23855" xr:uid="{73923157-DE1E-4FE3-B5A3-D05505966CC5}"/>
    <cellStyle name="쉼표 [0] 20 2 3 4 2 4 2" xfId="46122" xr:uid="{9680AD3E-95F4-4B18-A695-DF6EF5F6290D}"/>
    <cellStyle name="쉼표 [0] 20 2 3 4 2 5" xfId="23856" xr:uid="{0903E0CC-D065-441D-9664-A70BDEB312E1}"/>
    <cellStyle name="쉼표 [0] 20 2 3 4 2 5 2" xfId="46123" xr:uid="{5918437F-4AB4-48F3-8A48-4AD8D2D5E78E}"/>
    <cellStyle name="쉼표 [0] 20 2 3 4 2 6" xfId="55109" xr:uid="{E8790825-E1DF-47FF-9CD7-05D51D143167}"/>
    <cellStyle name="쉼표 [0] 20 2 3 4 2 7" xfId="46119" xr:uid="{A5BF72E1-172A-4CD5-9DBF-E6E65CA85DC8}"/>
    <cellStyle name="쉼표 [0] 20 2 3 4 2 8" xfId="23852" xr:uid="{6D48F141-28E5-4852-948A-F905211C206C}"/>
    <cellStyle name="쉼표 [0] 20 2 3 4 3" xfId="2391" xr:uid="{F25B39C4-1C97-448F-814D-1E4723649714}"/>
    <cellStyle name="쉼표 [0] 20 2 3 4 3 2" xfId="23858" xr:uid="{8D438479-D62D-405D-BE4B-ED898F429308}"/>
    <cellStyle name="쉼표 [0] 20 2 3 4 3 2 2" xfId="46125" xr:uid="{85796ACB-CF0E-4647-9314-0E61E586FC22}"/>
    <cellStyle name="쉼표 [0] 20 2 3 4 3 3" xfId="23859" xr:uid="{2BABACE0-B07B-4FB6-93E7-A22A079DD596}"/>
    <cellStyle name="쉼표 [0] 20 2 3 4 3 3 2" xfId="46126" xr:uid="{940FB25D-A029-497F-A36C-087AAC7579FC}"/>
    <cellStyle name="쉼표 [0] 20 2 3 4 3 4" xfId="23860" xr:uid="{BA6F6B79-41F8-4743-BA30-FDDD35317DD4}"/>
    <cellStyle name="쉼표 [0] 20 2 3 4 3 4 2" xfId="46127" xr:uid="{7E4B9585-A722-4285-82D5-AD27C3D008F5}"/>
    <cellStyle name="쉼표 [0] 20 2 3 4 3 5" xfId="52479" xr:uid="{4EEDA231-E173-47B5-B947-AE7F6320C81B}"/>
    <cellStyle name="쉼표 [0] 20 2 3 4 3 6" xfId="46124" xr:uid="{E5C41339-86B5-4178-94B3-9DE3E8177175}"/>
    <cellStyle name="쉼표 [0] 20 2 3 4 3 7" xfId="23857" xr:uid="{54B1D7CC-4421-4C16-9DC5-7922BAF2E6CB}"/>
    <cellStyle name="쉼표 [0] 20 2 3 4 4" xfId="23861" xr:uid="{9AE00CB0-9E51-4E0D-9B38-E96E9F2BF897}"/>
    <cellStyle name="쉼표 [0] 20 2 3 4 4 2" xfId="46128" xr:uid="{02DE609C-FEE1-4993-996F-CB2A16C0FE96}"/>
    <cellStyle name="쉼표 [0] 20 2 3 4 5" xfId="23862" xr:uid="{758F2D73-76B7-4092-813F-04E13B0C1CEE}"/>
    <cellStyle name="쉼표 [0] 20 2 3 4 5 2" xfId="46129" xr:uid="{919CA298-BF1E-4E7A-8562-4955795E284C}"/>
    <cellStyle name="쉼표 [0] 20 2 3 4 6" xfId="51437" xr:uid="{4B571E01-334C-46C7-A5E5-B66D9B21206F}"/>
    <cellStyle name="쉼표 [0] 20 2 3 4 7" xfId="46118" xr:uid="{ED06799C-27C5-4934-A76F-0BC5A3DB31DD}"/>
    <cellStyle name="쉼표 [0] 20 2 3 4 8" xfId="23851" xr:uid="{F88E585E-F10E-4FEB-AC2A-D881406D7F0B}"/>
    <cellStyle name="쉼표 [0] 20 2 3 5" xfId="3382" xr:uid="{179B5FD6-20D3-4FF5-8AD0-66BFE91D71A5}"/>
    <cellStyle name="쉼표 [0] 20 2 3 5 2" xfId="5389" xr:uid="{2F3A0308-10B3-40B0-9BBE-17CABF9404FA}"/>
    <cellStyle name="쉼표 [0] 20 2 3 5 2 2" xfId="23865" xr:uid="{320F7086-A45C-4DE8-A72D-52C05A6B5E23}"/>
    <cellStyle name="쉼표 [0] 20 2 3 5 2 2 2" xfId="46132" xr:uid="{368D2582-B0E7-426D-BB2C-C960DFA218FF}"/>
    <cellStyle name="쉼표 [0] 20 2 3 5 2 3" xfId="23866" xr:uid="{69630F63-772E-4F3B-B278-F7EF00DE6294}"/>
    <cellStyle name="쉼표 [0] 20 2 3 5 2 3 2" xfId="46133" xr:uid="{447E0A28-FFF6-40E5-AABB-6E0411C6AD27}"/>
    <cellStyle name="쉼표 [0] 20 2 3 5 2 4" xfId="23867" xr:uid="{F60D0203-D3FC-41E8-A339-93F7A8F21E2E}"/>
    <cellStyle name="쉼표 [0] 20 2 3 5 2 4 2" xfId="46134" xr:uid="{7BFAAE1D-7039-4CA9-A14C-9510F97FD769}"/>
    <cellStyle name="쉼표 [0] 20 2 3 5 2 5" xfId="23868" xr:uid="{2ACCE826-7A81-47A7-A954-72DF8A6101CA}"/>
    <cellStyle name="쉼표 [0] 20 2 3 5 2 5 2" xfId="46135" xr:uid="{F53F6F74-CD8E-49FA-874A-F735C427B013}"/>
    <cellStyle name="쉼표 [0] 20 2 3 5 2 6" xfId="55476" xr:uid="{C5125E47-4D0D-4D90-8209-61C3A6FAA426}"/>
    <cellStyle name="쉼표 [0] 20 2 3 5 2 7" xfId="46131" xr:uid="{A45F687C-F1AA-4F7B-959D-FBD3E0397FF9}"/>
    <cellStyle name="쉼표 [0] 20 2 3 5 2 8" xfId="23864" xr:uid="{947A9CD3-EE45-47CB-B747-9D123CE4F970}"/>
    <cellStyle name="쉼표 [0] 20 2 3 5 3" xfId="23869" xr:uid="{D23BA860-566D-4DF2-B39F-9F1F197C3FD6}"/>
    <cellStyle name="쉼표 [0] 20 2 3 5 3 2" xfId="46136" xr:uid="{102DFB32-B8C5-4DE1-AFEF-D8C2CD040547}"/>
    <cellStyle name="쉼표 [0] 20 2 3 5 4" xfId="23870" xr:uid="{93E5A6C6-3B6F-46C7-8923-360E481D63AE}"/>
    <cellStyle name="쉼표 [0] 20 2 3 5 4 2" xfId="46137" xr:uid="{163BBFEE-5BC0-4312-BFDB-CDBAB17C7C0F}"/>
    <cellStyle name="쉼표 [0] 20 2 3 5 5" xfId="23871" xr:uid="{49EDA34D-ADCD-4C7E-AB3C-56EC0D1FFC9A}"/>
    <cellStyle name="쉼표 [0] 20 2 3 5 5 2" xfId="46138" xr:uid="{C9AA961B-D2D4-4E83-BBA0-B284F45B057E}"/>
    <cellStyle name="쉼표 [0] 20 2 3 5 6" xfId="23872" xr:uid="{2B19A7D3-BF39-45B6-869F-84C147B0B73F}"/>
    <cellStyle name="쉼표 [0] 20 2 3 5 6 2" xfId="46139" xr:uid="{6BA0B148-B5BA-4225-ADA9-FBC02E65320B}"/>
    <cellStyle name="쉼표 [0] 20 2 3 5 7" xfId="53469" xr:uid="{A121834E-B351-4E71-AC88-350B449E1036}"/>
    <cellStyle name="쉼표 [0] 20 2 3 5 8" xfId="46130" xr:uid="{2440E9EC-2E89-4435-BD28-B27B5B8DA553}"/>
    <cellStyle name="쉼표 [0] 20 2 3 5 9" xfId="23863" xr:uid="{C61B1502-39E2-4AD9-B391-9C12534BEC19}"/>
    <cellStyle name="쉼표 [0] 20 2 3 6" xfId="4004" xr:uid="{470D7638-1B2B-4DDB-AD21-F5210006A94D}"/>
    <cellStyle name="쉼표 [0] 20 2 3 6 2" xfId="23874" xr:uid="{A3DBEC09-2F29-4DFA-96E5-D6D3F0658D8B}"/>
    <cellStyle name="쉼표 [0] 20 2 3 6 2 2" xfId="46141" xr:uid="{5B61F1E0-6B76-4ADC-9B8C-3E3F49D6C4FA}"/>
    <cellStyle name="쉼표 [0] 20 2 3 6 3" xfId="23875" xr:uid="{CE3DE476-9350-49A9-A1A3-FF5A5CA4053D}"/>
    <cellStyle name="쉼표 [0] 20 2 3 6 3 2" xfId="46142" xr:uid="{2BB259D1-057D-41A6-83D6-50C545454D15}"/>
    <cellStyle name="쉼표 [0] 20 2 3 6 4" xfId="23876" xr:uid="{F436724B-A96F-4E54-8974-29CECAAB07D1}"/>
    <cellStyle name="쉼표 [0] 20 2 3 6 4 2" xfId="46143" xr:uid="{E2F25191-6700-43A7-9512-E31EFCDFE730}"/>
    <cellStyle name="쉼표 [0] 20 2 3 6 5" xfId="23877" xr:uid="{C589AF53-BD12-49FD-BF1A-AB8AD900D3CB}"/>
    <cellStyle name="쉼표 [0] 20 2 3 6 5 2" xfId="46144" xr:uid="{14E5C0C9-D919-40C3-8AEC-155899497B3F}"/>
    <cellStyle name="쉼표 [0] 20 2 3 6 6" xfId="54091" xr:uid="{18734C9E-CEC7-4235-B7B0-4DFA06B292BA}"/>
    <cellStyle name="쉼표 [0] 20 2 3 6 7" xfId="46140" xr:uid="{A78B1AFC-8A54-4374-9AA2-E7D60D17C268}"/>
    <cellStyle name="쉼표 [0] 20 2 3 6 8" xfId="23873" xr:uid="{72148AA2-1052-49A4-B7C7-4040D44C44AF}"/>
    <cellStyle name="쉼표 [0] 20 2 3 7" xfId="1871" xr:uid="{430762C5-5FC4-41B3-87E4-DCA0F30FEDFD}"/>
    <cellStyle name="쉼표 [0] 20 2 3 7 2" xfId="23879" xr:uid="{C53ABEB9-0169-4C2C-803D-57AC1FCF536D}"/>
    <cellStyle name="쉼표 [0] 20 2 3 7 2 2" xfId="46146" xr:uid="{515C3DFB-FA39-47A4-83B9-D92725EFA623}"/>
    <cellStyle name="쉼표 [0] 20 2 3 7 3" xfId="23880" xr:uid="{845A839F-BA11-4830-8E64-E870212BAB92}"/>
    <cellStyle name="쉼표 [0] 20 2 3 7 3 2" xfId="46147" xr:uid="{F7A66F26-2634-42D8-9BBA-403B2AB5D372}"/>
    <cellStyle name="쉼표 [0] 20 2 3 7 4" xfId="23881" xr:uid="{55C1536C-8CA1-4FA6-AAB3-A0E803393C4C}"/>
    <cellStyle name="쉼표 [0] 20 2 3 7 4 2" xfId="46148" xr:uid="{ABAC5EE1-E167-4EDA-B07E-DD091262A195}"/>
    <cellStyle name="쉼표 [0] 20 2 3 7 5" xfId="51960" xr:uid="{AD57FA45-A405-4810-BE6B-99808F882F78}"/>
    <cellStyle name="쉼표 [0] 20 2 3 7 6" xfId="46145" xr:uid="{F64C97F8-952C-437D-A88C-FCA1DA86727E}"/>
    <cellStyle name="쉼표 [0] 20 2 3 7 7" xfId="23878" xr:uid="{C18012A9-C786-4CD7-AAD1-51382CFCE16B}"/>
    <cellStyle name="쉼표 [0] 20 2 3 8" xfId="23882" xr:uid="{61C470F7-C251-43A5-8A91-0E1724610FC7}"/>
    <cellStyle name="쉼표 [0] 20 2 3 8 2" xfId="46149" xr:uid="{5FD29D2C-B941-4C75-94ED-2B40BB3E9E43}"/>
    <cellStyle name="쉼표 [0] 20 2 3 9" xfId="23883" xr:uid="{BC0D244A-1929-494E-BD83-DFC31CCA5F2D}"/>
    <cellStyle name="쉼표 [0] 20 2 3 9 2" xfId="46150" xr:uid="{B4CA1BF4-D7E3-4FC5-B133-397CF005D1C5}"/>
    <cellStyle name="쉼표 [0] 20 2 4" xfId="471" xr:uid="{5DD82459-8F98-4145-A386-F4AE6AE914F4}"/>
    <cellStyle name="쉼표 [0] 20 2 4 10" xfId="46151" xr:uid="{49D43096-6879-46EA-99B0-9C3F9A8DA3FF}"/>
    <cellStyle name="쉼표 [0] 20 2 4 11" xfId="23884" xr:uid="{F3DC9406-685F-442B-9AA1-CD558649F445}"/>
    <cellStyle name="쉼표 [0] 20 2 4 2" xfId="976" xr:uid="{A866B1FC-B25D-44CE-8730-87A38C6AA374}"/>
    <cellStyle name="쉼표 [0] 20 2 4 2 2" xfId="4679" xr:uid="{5236D92D-D0D7-4D3B-BCCB-B83B568EDB66}"/>
    <cellStyle name="쉼표 [0] 20 2 4 2 2 2" xfId="23887" xr:uid="{3C7E15D4-2678-4305-9EC8-639584B15FBD}"/>
    <cellStyle name="쉼표 [0] 20 2 4 2 2 2 2" xfId="46154" xr:uid="{D20F2867-7215-4726-BB37-CF7A6F5FEDC8}"/>
    <cellStyle name="쉼표 [0] 20 2 4 2 2 3" xfId="23888" xr:uid="{00AA89B0-8ADC-4989-868C-AAEC200C951D}"/>
    <cellStyle name="쉼표 [0] 20 2 4 2 2 3 2" xfId="46155" xr:uid="{A7DD6FB1-59C2-4E07-B7A7-BAFEE8EEDC8B}"/>
    <cellStyle name="쉼표 [0] 20 2 4 2 2 4" xfId="23889" xr:uid="{69FA12EC-401A-4689-B9C6-893C7344A3CB}"/>
    <cellStyle name="쉼표 [0] 20 2 4 2 2 4 2" xfId="46156" xr:uid="{886C5B27-8608-4EB5-B60B-088671D04975}"/>
    <cellStyle name="쉼표 [0] 20 2 4 2 2 5" xfId="23890" xr:uid="{33934AA0-32D7-43A8-B7A8-B3F4FDCC3EBF}"/>
    <cellStyle name="쉼표 [0] 20 2 4 2 2 5 2" xfId="46157" xr:uid="{34990495-A401-4E17-B662-0B026054009F}"/>
    <cellStyle name="쉼표 [0] 20 2 4 2 2 6" xfId="54766" xr:uid="{9C7B447C-E760-441B-8AA6-E2D325E518E6}"/>
    <cellStyle name="쉼표 [0] 20 2 4 2 2 7" xfId="46153" xr:uid="{3376005E-D17B-4D0F-913D-88F3E25B6060}"/>
    <cellStyle name="쉼표 [0] 20 2 4 2 2 8" xfId="23886" xr:uid="{0B31733D-3B79-4614-908E-1E43B081437F}"/>
    <cellStyle name="쉼표 [0] 20 2 4 2 3" xfId="3014" xr:uid="{3D69509F-AC81-441D-8F98-6EEC3F188B51}"/>
    <cellStyle name="쉼표 [0] 20 2 4 2 3 2" xfId="23892" xr:uid="{CAD11EAF-4C08-486F-B36A-A50B341C4031}"/>
    <cellStyle name="쉼표 [0] 20 2 4 2 3 2 2" xfId="46159" xr:uid="{ECE57759-711A-49BB-8E70-C5B91EE8E847}"/>
    <cellStyle name="쉼표 [0] 20 2 4 2 3 3" xfId="23893" xr:uid="{5B30F590-5697-4960-B456-011AE56716C9}"/>
    <cellStyle name="쉼표 [0] 20 2 4 2 3 3 2" xfId="46160" xr:uid="{FF165FBE-8676-411F-BD10-F6F936E1C5F7}"/>
    <cellStyle name="쉼표 [0] 20 2 4 2 3 4" xfId="23894" xr:uid="{9A2A2C72-792A-4032-AAD6-5C203D115576}"/>
    <cellStyle name="쉼표 [0] 20 2 4 2 3 4 2" xfId="46161" xr:uid="{EDAF01A5-3031-484D-A1C2-F573FA00120E}"/>
    <cellStyle name="쉼표 [0] 20 2 4 2 3 5" xfId="53101" xr:uid="{82695CCF-7B3D-42AD-B217-77B8CB39C524}"/>
    <cellStyle name="쉼표 [0] 20 2 4 2 3 6" xfId="46158" xr:uid="{D490F660-EABB-47CE-8159-BDA03E34AA89}"/>
    <cellStyle name="쉼표 [0] 20 2 4 2 3 7" xfId="23891" xr:uid="{B8682494-A193-4A53-A477-251CC9058250}"/>
    <cellStyle name="쉼표 [0] 20 2 4 2 4" xfId="23895" xr:uid="{92C019F8-27FE-4BCC-9E8E-FDA25D694AE5}"/>
    <cellStyle name="쉼표 [0] 20 2 4 2 4 2" xfId="46162" xr:uid="{7D13F9F3-7681-444E-85D7-888625C0F126}"/>
    <cellStyle name="쉼표 [0] 20 2 4 2 5" xfId="23896" xr:uid="{82CDD1F1-5DB4-494E-8C71-5C0561995873}"/>
    <cellStyle name="쉼표 [0] 20 2 4 2 5 2" xfId="46163" xr:uid="{C4AAB8A7-673B-4600-A3F8-003C961457A5}"/>
    <cellStyle name="쉼표 [0] 20 2 4 2 6" xfId="51068" xr:uid="{CF1FE761-8A4C-45C1-B224-71CF77B90184}"/>
    <cellStyle name="쉼표 [0] 20 2 4 2 7" xfId="46152" xr:uid="{AEE19E99-5736-41B2-BA70-3F225E475341}"/>
    <cellStyle name="쉼표 [0] 20 2 4 2 8" xfId="23885" xr:uid="{CAD7828B-8CEA-4476-BCF0-7EDF1515E53A}"/>
    <cellStyle name="쉼표 [0] 20 2 4 3" xfId="1470" xr:uid="{DDC0CA77-F511-4C76-A4D0-2B4F4CBA6F4A}"/>
    <cellStyle name="쉼표 [0] 20 2 4 3 2" xfId="5113" xr:uid="{AE222D21-1412-4364-96FE-0EE1A2495CE8}"/>
    <cellStyle name="쉼표 [0] 20 2 4 3 2 2" xfId="23899" xr:uid="{4EAFC426-3600-41F6-A7B2-54BB73FE413F}"/>
    <cellStyle name="쉼표 [0] 20 2 4 3 2 2 2" xfId="46166" xr:uid="{BB228745-A10D-42C1-B3E2-488F8C2350B7}"/>
    <cellStyle name="쉼표 [0] 20 2 4 3 2 3" xfId="23900" xr:uid="{F1DD3B72-C6F5-41D5-8EDA-805FA63C5CF6}"/>
    <cellStyle name="쉼표 [0] 20 2 4 3 2 3 2" xfId="46167" xr:uid="{43973B01-F038-44E6-A2CA-7302AE4055C6}"/>
    <cellStyle name="쉼표 [0] 20 2 4 3 2 4" xfId="23901" xr:uid="{511BEDA3-5E4D-4976-BDB4-46310622E4A0}"/>
    <cellStyle name="쉼표 [0] 20 2 4 3 2 4 2" xfId="46168" xr:uid="{70CCD6AB-1026-4B6B-B87A-746E9CE0662D}"/>
    <cellStyle name="쉼표 [0] 20 2 4 3 2 5" xfId="23902" xr:uid="{7CC0F475-36A7-4B7B-999D-25051A38315D}"/>
    <cellStyle name="쉼표 [0] 20 2 4 3 2 5 2" xfId="46169" xr:uid="{447BD352-8BAE-4D7B-86DD-BEE079BE47DF}"/>
    <cellStyle name="쉼표 [0] 20 2 4 3 2 6" xfId="55200" xr:uid="{619A067D-0536-4E13-8F16-C881ED66CD8C}"/>
    <cellStyle name="쉼표 [0] 20 2 4 3 2 7" xfId="46165" xr:uid="{3DEB4685-2DE7-4FA1-97B1-1CFAFDE7DE01}"/>
    <cellStyle name="쉼표 [0] 20 2 4 3 2 8" xfId="23898" xr:uid="{0A2A6A1A-E5F3-4778-A235-DF6AD0291346}"/>
    <cellStyle name="쉼표 [0] 20 2 4 3 3" xfId="2517" xr:uid="{80FB7AD7-C269-47CD-B04E-04B76F196476}"/>
    <cellStyle name="쉼표 [0] 20 2 4 3 3 2" xfId="23904" xr:uid="{755E7CB0-F781-4F54-8019-A72A3253D604}"/>
    <cellStyle name="쉼표 [0] 20 2 4 3 3 2 2" xfId="46171" xr:uid="{A246C9A0-A105-4FCB-B4B2-D374150CFF68}"/>
    <cellStyle name="쉼표 [0] 20 2 4 3 3 3" xfId="23905" xr:uid="{06BE6F28-CE77-4967-AAA2-3C763F1EC4F8}"/>
    <cellStyle name="쉼표 [0] 20 2 4 3 3 3 2" xfId="46172" xr:uid="{D3EBCD1A-61ED-4586-94E1-6A00702F629A}"/>
    <cellStyle name="쉼표 [0] 20 2 4 3 3 4" xfId="23906" xr:uid="{72C8AD2A-CB35-42A0-9879-C8E213E0D65A}"/>
    <cellStyle name="쉼표 [0] 20 2 4 3 3 4 2" xfId="46173" xr:uid="{992C6FAC-836B-47D3-8084-5BD2CA065A5B}"/>
    <cellStyle name="쉼표 [0] 20 2 4 3 3 5" xfId="52605" xr:uid="{4C532F6D-1D97-444B-AD08-155CDC7CD66D}"/>
    <cellStyle name="쉼표 [0] 20 2 4 3 3 6" xfId="46170" xr:uid="{26B41AB0-B878-426D-9ABB-05CCAD30A648}"/>
    <cellStyle name="쉼표 [0] 20 2 4 3 3 7" xfId="23903" xr:uid="{FFA28D4E-8E3D-4BDC-9A5B-02F8CAF79530}"/>
    <cellStyle name="쉼표 [0] 20 2 4 3 4" xfId="23907" xr:uid="{82DF0BC5-3306-4E78-B51A-2AAE7E9C63FF}"/>
    <cellStyle name="쉼표 [0] 20 2 4 3 4 2" xfId="46174" xr:uid="{034BD854-DDE0-458F-80B7-53CA3014F17C}"/>
    <cellStyle name="쉼표 [0] 20 2 4 3 5" xfId="23908" xr:uid="{F8836BB2-60F3-41CD-B480-57ED094F0B0E}"/>
    <cellStyle name="쉼표 [0] 20 2 4 3 5 2" xfId="46175" xr:uid="{E9D604FD-F654-431C-AB5A-7AC0830B4B42}"/>
    <cellStyle name="쉼표 [0] 20 2 4 3 6" xfId="51562" xr:uid="{7BC22EA7-2B6A-44FC-B4EA-4DA210C7B61A}"/>
    <cellStyle name="쉼표 [0] 20 2 4 3 7" xfId="46164" xr:uid="{504AA6C7-9199-496F-9635-26E14722C4F3}"/>
    <cellStyle name="쉼표 [0] 20 2 4 3 8" xfId="23897" xr:uid="{6B363E16-0AF6-4818-BCE3-2C10275AF584}"/>
    <cellStyle name="쉼표 [0] 20 2 4 4" xfId="3509" xr:uid="{D49F37AF-CE7B-4643-907A-56471E593FB6}"/>
    <cellStyle name="쉼표 [0] 20 2 4 4 2" xfId="5481" xr:uid="{87D56F20-ED40-4D56-A245-E6F0281BBDE9}"/>
    <cellStyle name="쉼표 [0] 20 2 4 4 2 2" xfId="23911" xr:uid="{EBC177B1-2FBF-448F-9190-EF49E5E38913}"/>
    <cellStyle name="쉼표 [0] 20 2 4 4 2 2 2" xfId="46178" xr:uid="{EA42655C-BF00-4115-92CE-B9FE4B79E908}"/>
    <cellStyle name="쉼표 [0] 20 2 4 4 2 3" xfId="23912" xr:uid="{2EE1863B-5566-4B44-9405-9CE08C1A4A75}"/>
    <cellStyle name="쉼표 [0] 20 2 4 4 2 3 2" xfId="46179" xr:uid="{CF8CEE46-2046-49BA-9D34-FEE4F299500E}"/>
    <cellStyle name="쉼표 [0] 20 2 4 4 2 4" xfId="23913" xr:uid="{AE41A692-F6F0-44B5-85E4-281379940508}"/>
    <cellStyle name="쉼표 [0] 20 2 4 4 2 4 2" xfId="46180" xr:uid="{CD40FE57-9DD8-47F5-A3B2-3BDB20BE4034}"/>
    <cellStyle name="쉼표 [0] 20 2 4 4 2 5" xfId="23914" xr:uid="{3C84D27D-758B-4F4F-9911-8BEFBE576AFB}"/>
    <cellStyle name="쉼표 [0] 20 2 4 4 2 5 2" xfId="46181" xr:uid="{F3EF5C70-418E-4895-8060-2CCA2AD4318F}"/>
    <cellStyle name="쉼표 [0] 20 2 4 4 2 6" xfId="55568" xr:uid="{CE96389D-3FD7-4201-AF09-CB183CE35E35}"/>
    <cellStyle name="쉼표 [0] 20 2 4 4 2 7" xfId="46177" xr:uid="{DC821BF4-1F37-4FC3-B4DB-A425BE87750C}"/>
    <cellStyle name="쉼표 [0] 20 2 4 4 2 8" xfId="23910" xr:uid="{AF2AB6F3-F5B7-4737-9788-FF9942E04D2C}"/>
    <cellStyle name="쉼표 [0] 20 2 4 4 3" xfId="23915" xr:uid="{FD12BFCD-A37D-42BD-913D-34B309DE9C59}"/>
    <cellStyle name="쉼표 [0] 20 2 4 4 3 2" xfId="46182" xr:uid="{222AE257-F00B-4027-AB56-CCDDC8D7869C}"/>
    <cellStyle name="쉼표 [0] 20 2 4 4 4" xfId="23916" xr:uid="{B9301599-48B5-497A-8E5E-EFFDE0A9BC72}"/>
    <cellStyle name="쉼표 [0] 20 2 4 4 4 2" xfId="46183" xr:uid="{5C9075B0-FD0C-4F4A-B9B1-BC1AABFD428E}"/>
    <cellStyle name="쉼표 [0] 20 2 4 4 5" xfId="23917" xr:uid="{6F702C26-B4A7-4AD9-97E7-ABCEC47AC88B}"/>
    <cellStyle name="쉼표 [0] 20 2 4 4 5 2" xfId="46184" xr:uid="{C98AE71E-979A-4C48-BB2F-02CFAE77A55E}"/>
    <cellStyle name="쉼표 [0] 20 2 4 4 6" xfId="23918" xr:uid="{9A2C4AA4-FAB2-455F-8750-C9DB1EDA19CE}"/>
    <cellStyle name="쉼표 [0] 20 2 4 4 6 2" xfId="46185" xr:uid="{81F677AA-93C9-475A-8CE3-777C39CF3B26}"/>
    <cellStyle name="쉼표 [0] 20 2 4 4 7" xfId="53596" xr:uid="{A09C2AAA-51E7-4ACF-9668-C474431532F1}"/>
    <cellStyle name="쉼표 [0] 20 2 4 4 8" xfId="46176" xr:uid="{BC31756C-36E5-4259-A3E2-53716B7AFFDF}"/>
    <cellStyle name="쉼표 [0] 20 2 4 4 9" xfId="23909" xr:uid="{6BFC913E-DD1B-4F74-865B-FCDB0025862D}"/>
    <cellStyle name="쉼표 [0] 20 2 4 5" xfId="4182" xr:uid="{CA9C38AA-A1FC-4998-8620-E997C52499E6}"/>
    <cellStyle name="쉼표 [0] 20 2 4 5 2" xfId="23920" xr:uid="{406561A6-2554-4782-859A-EAF8095942AE}"/>
    <cellStyle name="쉼표 [0] 20 2 4 5 2 2" xfId="46187" xr:uid="{04F64014-DF4C-4271-AF3D-5DFC72AA1973}"/>
    <cellStyle name="쉼표 [0] 20 2 4 5 3" xfId="23921" xr:uid="{22151B7F-046B-4975-92D6-94806BB7D04B}"/>
    <cellStyle name="쉼표 [0] 20 2 4 5 3 2" xfId="46188" xr:uid="{D1EA7D2A-C5E8-4A5A-BFA2-B2795071D6E0}"/>
    <cellStyle name="쉼표 [0] 20 2 4 5 4" xfId="23922" xr:uid="{9C98BDC0-6364-41A2-BD53-D38FC674DE2B}"/>
    <cellStyle name="쉼표 [0] 20 2 4 5 4 2" xfId="46189" xr:uid="{87F559EC-DFF8-49E2-8FAE-AFB167DCCAF8}"/>
    <cellStyle name="쉼표 [0] 20 2 4 5 5" xfId="23923" xr:uid="{6A8F3E81-F219-42E5-BC8F-1B18E1E2C238}"/>
    <cellStyle name="쉼표 [0] 20 2 4 5 5 2" xfId="46190" xr:uid="{27A982C6-B5E3-49B4-B5DE-DBE4092ED237}"/>
    <cellStyle name="쉼표 [0] 20 2 4 5 6" xfId="54269" xr:uid="{870B3E55-F4F3-4822-9D7B-87FDFB4EEECC}"/>
    <cellStyle name="쉼표 [0] 20 2 4 5 7" xfId="46186" xr:uid="{B648E252-87DC-4ACA-9A14-0E55D333E8C4}"/>
    <cellStyle name="쉼표 [0] 20 2 4 5 8" xfId="23919" xr:uid="{8A35E678-919C-41E3-BDCD-CF8BCFB89DE0}"/>
    <cellStyle name="쉼표 [0] 20 2 4 6" xfId="1996" xr:uid="{BBAF75F5-E543-4DFB-9E3C-11AA5676A484}"/>
    <cellStyle name="쉼표 [0] 20 2 4 6 2" xfId="23925" xr:uid="{4FD8D7D8-0307-4651-AA3A-BA17EEDF94DD}"/>
    <cellStyle name="쉼표 [0] 20 2 4 6 2 2" xfId="46192" xr:uid="{94CFDD46-6B71-4845-881C-D24095585147}"/>
    <cellStyle name="쉼표 [0] 20 2 4 6 3" xfId="23926" xr:uid="{0C0B3FB8-A73C-43DF-9145-60D488F341B1}"/>
    <cellStyle name="쉼표 [0] 20 2 4 6 3 2" xfId="46193" xr:uid="{E674A03E-7416-4C4C-918B-7D183CEDFBE9}"/>
    <cellStyle name="쉼표 [0] 20 2 4 6 4" xfId="23927" xr:uid="{A6A203A4-6443-447B-90FA-4222E6FCBB56}"/>
    <cellStyle name="쉼표 [0] 20 2 4 6 4 2" xfId="46194" xr:uid="{EE3CF917-5485-462A-B64D-672A3A3E517E}"/>
    <cellStyle name="쉼표 [0] 20 2 4 6 5" xfId="52085" xr:uid="{C2745895-917B-4AF3-B811-8307BFA703E6}"/>
    <cellStyle name="쉼표 [0] 20 2 4 6 6" xfId="46191" xr:uid="{FCC9436C-08CD-418C-95B7-B98F398B93D8}"/>
    <cellStyle name="쉼표 [0] 20 2 4 6 7" xfId="23924" xr:uid="{9284126C-B179-4E0B-ABB0-BEB07B267482}"/>
    <cellStyle name="쉼표 [0] 20 2 4 7" xfId="23928" xr:uid="{3CDE448F-9594-4630-8061-DC002008D061}"/>
    <cellStyle name="쉼표 [0] 20 2 4 7 2" xfId="46195" xr:uid="{0DCBBAB9-28A5-4F33-A6F8-74704F00ABA5}"/>
    <cellStyle name="쉼표 [0] 20 2 4 8" xfId="23929" xr:uid="{18C003B9-9D16-4C90-BD57-8B48923FE3C5}"/>
    <cellStyle name="쉼표 [0] 20 2 4 8 2" xfId="46196" xr:uid="{0938C8AE-0D6D-4512-933A-2AEF343CCC42}"/>
    <cellStyle name="쉼표 [0] 20 2 4 9" xfId="50565" xr:uid="{2204B021-CFC5-48F2-B4A1-0DE4F6730168}"/>
    <cellStyle name="쉼표 [0] 20 2 5" xfId="728" xr:uid="{6AE2D309-B91D-4903-94AF-6AAB954F60D4}"/>
    <cellStyle name="쉼표 [0] 20 2 5 2" xfId="4431" xr:uid="{D28B8864-DA3D-42B9-A2E7-7DCAEC04EA54}"/>
    <cellStyle name="쉼표 [0] 20 2 5 2 2" xfId="23932" xr:uid="{93D26A9F-C515-43AE-A8B2-8CF0A889E90E}"/>
    <cellStyle name="쉼표 [0] 20 2 5 2 2 2" xfId="46199" xr:uid="{51B88D3D-C2CE-4E92-AD81-5E1A946108F3}"/>
    <cellStyle name="쉼표 [0] 20 2 5 2 3" xfId="23933" xr:uid="{9C354CD3-A417-40D2-A119-18BC8253AE2A}"/>
    <cellStyle name="쉼표 [0] 20 2 5 2 3 2" xfId="46200" xr:uid="{1F066BB8-AFE7-4E37-981B-A8EDBDECC5B4}"/>
    <cellStyle name="쉼표 [0] 20 2 5 2 4" xfId="23934" xr:uid="{362DE353-78F8-464B-AF43-28EE225E2865}"/>
    <cellStyle name="쉼표 [0] 20 2 5 2 4 2" xfId="46201" xr:uid="{D06BADB6-19DC-4CF8-8950-A1969D948DDC}"/>
    <cellStyle name="쉼표 [0] 20 2 5 2 5" xfId="23935" xr:uid="{10AFDAF2-F5D7-47F0-9B2C-51BFA74457C0}"/>
    <cellStyle name="쉼표 [0] 20 2 5 2 5 2" xfId="46202" xr:uid="{4813920F-FD3E-481F-8ED2-C0B88DF586D0}"/>
    <cellStyle name="쉼표 [0] 20 2 5 2 6" xfId="54518" xr:uid="{5B653A18-FCF3-44AD-BACA-1916FC2B68FD}"/>
    <cellStyle name="쉼표 [0] 20 2 5 2 7" xfId="46198" xr:uid="{33D7630C-0207-48E0-8510-632F75E513EE}"/>
    <cellStyle name="쉼표 [0] 20 2 5 2 8" xfId="23931" xr:uid="{A90243B3-A2AF-4B15-8BA8-3C989BC4C5D9}"/>
    <cellStyle name="쉼표 [0] 20 2 5 3" xfId="2766" xr:uid="{41750F9C-7CE4-40E6-A06A-553C09ED704C}"/>
    <cellStyle name="쉼표 [0] 20 2 5 3 2" xfId="23937" xr:uid="{23CA7DFF-3113-454A-8BD6-8BD8F64D69D0}"/>
    <cellStyle name="쉼표 [0] 20 2 5 3 2 2" xfId="46204" xr:uid="{2F854CCF-E6C8-4B6E-9521-3AB24D7F7F81}"/>
    <cellStyle name="쉼표 [0] 20 2 5 3 3" xfId="23938" xr:uid="{879C3A7B-0790-43FC-BBE2-2A622DABC26A}"/>
    <cellStyle name="쉼표 [0] 20 2 5 3 3 2" xfId="46205" xr:uid="{6DA105E1-973C-449D-B925-386182005B10}"/>
    <cellStyle name="쉼표 [0] 20 2 5 3 4" xfId="23939" xr:uid="{35C2EC6A-C532-4A48-A575-18A82126C7C6}"/>
    <cellStyle name="쉼표 [0] 20 2 5 3 4 2" xfId="46206" xr:uid="{8235143D-003B-446D-9D94-2893CB926C05}"/>
    <cellStyle name="쉼표 [0] 20 2 5 3 5" xfId="52853" xr:uid="{7EB5D914-0572-4857-ABDA-80B0247A0172}"/>
    <cellStyle name="쉼표 [0] 20 2 5 3 6" xfId="46203" xr:uid="{3804E07E-7BD3-4C48-AD24-179409629A35}"/>
    <cellStyle name="쉼표 [0] 20 2 5 3 7" xfId="23936" xr:uid="{CA1E2317-F241-4F59-9805-FBB6AEF00A30}"/>
    <cellStyle name="쉼표 [0] 20 2 5 4" xfId="23940" xr:uid="{EB86BCB0-EA59-4E67-B5B2-D476B4C915DB}"/>
    <cellStyle name="쉼표 [0] 20 2 5 4 2" xfId="46207" xr:uid="{43318C72-C9A2-4713-925A-AA6F7F31E7C7}"/>
    <cellStyle name="쉼표 [0] 20 2 5 5" xfId="23941" xr:uid="{7B41AA8F-8DCD-481F-A838-A0195DD96ADB}"/>
    <cellStyle name="쉼표 [0] 20 2 5 5 2" xfId="46208" xr:uid="{AA5DA5A8-8380-45D0-B06D-2465A4D415A9}"/>
    <cellStyle name="쉼표 [0] 20 2 5 6" xfId="50820" xr:uid="{32773DB1-D8C5-4957-BB28-8791FB1750E1}"/>
    <cellStyle name="쉼표 [0] 20 2 5 7" xfId="46197" xr:uid="{EF8972A2-F708-407C-BA70-B2FCE53D3E57}"/>
    <cellStyle name="쉼표 [0] 20 2 5 8" xfId="23930" xr:uid="{44C16C37-FC6D-46C9-8BA3-C16E1297EF3E}"/>
    <cellStyle name="쉼표 [0] 20 2 6" xfId="1223" xr:uid="{6A0FFDEF-9C08-42A7-9CC5-1BF2C97D81BD}"/>
    <cellStyle name="쉼표 [0] 20 2 6 2" xfId="4930" xr:uid="{1D35493E-28EF-456A-A566-C2F71970C449}"/>
    <cellStyle name="쉼표 [0] 20 2 6 2 2" xfId="23944" xr:uid="{F44271E0-6F71-42A0-B199-E65EAA1811A4}"/>
    <cellStyle name="쉼표 [0] 20 2 6 2 2 2" xfId="46211" xr:uid="{EBEB216C-93B4-4FB8-9CF7-7E348CD1290C}"/>
    <cellStyle name="쉼표 [0] 20 2 6 2 3" xfId="23945" xr:uid="{C64AF56F-556B-4E07-8903-B656CC1BBF05}"/>
    <cellStyle name="쉼표 [0] 20 2 6 2 3 2" xfId="46212" xr:uid="{7C10CAF5-8F0E-4243-B312-265CBEBA80A5}"/>
    <cellStyle name="쉼표 [0] 20 2 6 2 4" xfId="23946" xr:uid="{6972D656-154E-46FE-BC5A-8F1B95D83F6B}"/>
    <cellStyle name="쉼표 [0] 20 2 6 2 4 2" xfId="46213" xr:uid="{31D0B240-26D8-4E8B-9A00-6DD196B59D0C}"/>
    <cellStyle name="쉼표 [0] 20 2 6 2 5" xfId="23947" xr:uid="{ACD2C424-0921-4A86-89FE-47AF780225D7}"/>
    <cellStyle name="쉼표 [0] 20 2 6 2 5 2" xfId="46214" xr:uid="{6261ED6D-C96C-4848-9DBE-B58FD8A47EEA}"/>
    <cellStyle name="쉼표 [0] 20 2 6 2 6" xfId="55017" xr:uid="{25D1B922-A8F5-4211-8476-E2FF89CB33BE}"/>
    <cellStyle name="쉼표 [0] 20 2 6 2 7" xfId="46210" xr:uid="{4521385D-D68E-46B2-B479-C2D3175D46AA}"/>
    <cellStyle name="쉼표 [0] 20 2 6 2 8" xfId="23943" xr:uid="{CFAEBDBC-4908-41B8-AB6C-9DDBE0DA8887}"/>
    <cellStyle name="쉼표 [0] 20 2 6 3" xfId="2262" xr:uid="{74535EE4-3D68-43CC-A8D5-ADA08E64ECDF}"/>
    <cellStyle name="쉼표 [0] 20 2 6 3 2" xfId="23949" xr:uid="{B9A88877-4DAC-4DC9-84FD-E059C6ACF8E4}"/>
    <cellStyle name="쉼표 [0] 20 2 6 3 2 2" xfId="46216" xr:uid="{6DA49BAA-D157-40CE-9BBD-88ACE89C63FD}"/>
    <cellStyle name="쉼표 [0] 20 2 6 3 3" xfId="23950" xr:uid="{23BF8BAA-E081-4F8F-A09E-202DAE7FECBD}"/>
    <cellStyle name="쉼표 [0] 20 2 6 3 3 2" xfId="46217" xr:uid="{00A3D986-EFA8-466F-8187-2F1EDB89E675}"/>
    <cellStyle name="쉼표 [0] 20 2 6 3 4" xfId="23951" xr:uid="{D8A8B0D3-CE9E-4D92-B259-1CDA3D0F09AD}"/>
    <cellStyle name="쉼표 [0] 20 2 6 3 4 2" xfId="46218" xr:uid="{AAFDAD7A-EA8D-41A5-92BB-592303B09BE3}"/>
    <cellStyle name="쉼표 [0] 20 2 6 3 5" xfId="52350" xr:uid="{19C402CE-A478-4887-A28F-1ACC0CD6232D}"/>
    <cellStyle name="쉼표 [0] 20 2 6 3 6" xfId="46215" xr:uid="{58082AB9-C5F3-4B40-9FEB-7CE7553F6861}"/>
    <cellStyle name="쉼표 [0] 20 2 6 3 7" xfId="23948" xr:uid="{380F0DD2-4BF7-44B2-8B5C-77A3B7CCDBBF}"/>
    <cellStyle name="쉼표 [0] 20 2 6 4" xfId="23952" xr:uid="{C58DECDD-7929-4CD6-A4A2-432A1874306B}"/>
    <cellStyle name="쉼표 [0] 20 2 6 4 2" xfId="46219" xr:uid="{1DFDF33E-E491-47E4-8422-F67A31F4EFA7}"/>
    <cellStyle name="쉼표 [0] 20 2 6 5" xfId="23953" xr:uid="{3B5748F4-192C-4AC2-958E-7AF9FD8D3487}"/>
    <cellStyle name="쉼표 [0] 20 2 6 5 2" xfId="46220" xr:uid="{340DD235-E867-490E-9FAB-FEDB40B5FD3B}"/>
    <cellStyle name="쉼표 [0] 20 2 6 6" xfId="51315" xr:uid="{E6B274EE-03B5-42CF-BD9B-F13408DE28C4}"/>
    <cellStyle name="쉼표 [0] 20 2 6 7" xfId="46209" xr:uid="{DDB38035-C299-493D-BCAD-ACC2601A1F5B}"/>
    <cellStyle name="쉼표 [0] 20 2 6 8" xfId="23942" xr:uid="{06094396-3F8B-4AD9-8C04-CE11761F8DA0}"/>
    <cellStyle name="쉼표 [0] 20 2 7" xfId="3260" xr:uid="{67D763DD-9608-42C9-BDCE-A6ACD205E39B}"/>
    <cellStyle name="쉼표 [0] 20 2 7 2" xfId="5297" xr:uid="{9CC65C45-3FD5-4F18-9EC3-7A5F2E164E19}"/>
    <cellStyle name="쉼표 [0] 20 2 7 2 2" xfId="23956" xr:uid="{FB233A5F-2F22-43A9-9297-A2C15B7EF149}"/>
    <cellStyle name="쉼표 [0] 20 2 7 2 2 2" xfId="46223" xr:uid="{FF55E1D7-DF40-472D-BC80-D5261B4FD5E0}"/>
    <cellStyle name="쉼표 [0] 20 2 7 2 3" xfId="23957" xr:uid="{823CF7B7-0C71-428B-871E-B143C070F9A6}"/>
    <cellStyle name="쉼표 [0] 20 2 7 2 3 2" xfId="46224" xr:uid="{3ABF4CAE-737B-43EB-B24E-29800921E80E}"/>
    <cellStyle name="쉼표 [0] 20 2 7 2 4" xfId="23958" xr:uid="{FD3F39C3-A422-4888-942A-224C67967B66}"/>
    <cellStyle name="쉼표 [0] 20 2 7 2 4 2" xfId="46225" xr:uid="{885D13A1-31BB-4F7D-9CA2-083076E80E7E}"/>
    <cellStyle name="쉼표 [0] 20 2 7 2 5" xfId="23959" xr:uid="{7B8AC4C5-7324-4E7A-B2DE-4884DD90EACE}"/>
    <cellStyle name="쉼표 [0] 20 2 7 2 5 2" xfId="46226" xr:uid="{180DC9BD-46A2-42DB-AC12-767FAFA6EC44}"/>
    <cellStyle name="쉼표 [0] 20 2 7 2 6" xfId="55384" xr:uid="{E6D8805E-B387-4EB8-B0FD-E109FC8FB19A}"/>
    <cellStyle name="쉼표 [0] 20 2 7 2 7" xfId="46222" xr:uid="{EA6FB990-5E22-439A-9AF7-A89B06D8A2EB}"/>
    <cellStyle name="쉼표 [0] 20 2 7 2 8" xfId="23955" xr:uid="{BE15CFF6-9D77-4F0F-9DC0-431933354AAD}"/>
    <cellStyle name="쉼표 [0] 20 2 7 3" xfId="23960" xr:uid="{27B96C18-8E49-4F81-A04D-0B9F25DE6A0B}"/>
    <cellStyle name="쉼표 [0] 20 2 7 3 2" xfId="46227" xr:uid="{AD578762-E09D-409E-9D58-1283DCFB773C}"/>
    <cellStyle name="쉼표 [0] 20 2 7 4" xfId="23961" xr:uid="{129EFDCF-E033-4365-AB57-E840A77C7FE7}"/>
    <cellStyle name="쉼표 [0] 20 2 7 4 2" xfId="46228" xr:uid="{E2FF378B-3BB4-4B0B-BBA2-06C388FF5C37}"/>
    <cellStyle name="쉼표 [0] 20 2 7 5" xfId="23962" xr:uid="{8B96CEEA-DFD0-4741-83A7-BC86B0B1B175}"/>
    <cellStyle name="쉼표 [0] 20 2 7 5 2" xfId="46229" xr:uid="{798326CC-61B8-4F58-A4B9-70864D41E459}"/>
    <cellStyle name="쉼표 [0] 20 2 7 6" xfId="23963" xr:uid="{563ED930-D275-486C-895F-347447BC3DF4}"/>
    <cellStyle name="쉼표 [0] 20 2 7 6 2" xfId="46230" xr:uid="{A4234AA6-8BBB-4199-81B4-CB14A70F9DDB}"/>
    <cellStyle name="쉼표 [0] 20 2 7 7" xfId="53347" xr:uid="{FC9E017B-4CE2-4DE3-AAFF-0891134D0DCD}"/>
    <cellStyle name="쉼표 [0] 20 2 7 8" xfId="46221" xr:uid="{3183B028-56CF-48D3-92D0-6121825DB47A}"/>
    <cellStyle name="쉼표 [0] 20 2 7 9" xfId="23954" xr:uid="{3F7A0506-DE7D-4BB5-AC47-9AED410E615E}"/>
    <cellStyle name="쉼표 [0] 20 2 8" xfId="3814" xr:uid="{8DF4612A-40FE-4CD6-B778-6BDF2C1A1126}"/>
    <cellStyle name="쉼표 [0] 20 2 8 2" xfId="23965" xr:uid="{ED9145C5-4831-45CE-B433-11AE65982721}"/>
    <cellStyle name="쉼표 [0] 20 2 8 2 2" xfId="46232" xr:uid="{56F1268C-82BE-4A6E-BF18-E339D09CBB23}"/>
    <cellStyle name="쉼표 [0] 20 2 8 3" xfId="23966" xr:uid="{7582C131-91B6-4949-BCBD-07838557DE3F}"/>
    <cellStyle name="쉼표 [0] 20 2 8 3 2" xfId="46233" xr:uid="{6559A173-C1B9-4FE6-97FD-B9340BB1CB8E}"/>
    <cellStyle name="쉼표 [0] 20 2 8 4" xfId="23967" xr:uid="{0D550FEE-C6EA-4F87-8A82-8196C2B7B0B7}"/>
    <cellStyle name="쉼표 [0] 20 2 8 4 2" xfId="46234" xr:uid="{981C0117-0D14-47D1-A879-82EC3F1B3931}"/>
    <cellStyle name="쉼표 [0] 20 2 8 5" xfId="23968" xr:uid="{AA3C64A4-2D07-4BF4-A571-47ACFCB70EED}"/>
    <cellStyle name="쉼표 [0] 20 2 8 5 2" xfId="46235" xr:uid="{61FC8563-548B-438C-9160-600CB0586B97}"/>
    <cellStyle name="쉼표 [0] 20 2 8 6" xfId="53901" xr:uid="{0BE9D57E-9C69-4A76-A24C-3F8DDB163952}"/>
    <cellStyle name="쉼표 [0] 20 2 8 7" xfId="46231" xr:uid="{5B100D9C-7DE3-4141-AD92-D84ED1F93BC5}"/>
    <cellStyle name="쉼표 [0] 20 2 8 8" xfId="23964" xr:uid="{DC421DCD-D94A-4515-9A21-4A581CAE5300}"/>
    <cellStyle name="쉼표 [0] 20 2 9" xfId="1742" xr:uid="{577C821B-C73A-4A19-BD82-FCF0594319B3}"/>
    <cellStyle name="쉼표 [0] 20 2 9 2" xfId="23970" xr:uid="{2F7D3FFB-CF0A-49D5-BC46-2FAFD0CCB185}"/>
    <cellStyle name="쉼표 [0] 20 2 9 2 2" xfId="46237" xr:uid="{453D419A-F29F-4B87-8D3A-87C2F0A3DF61}"/>
    <cellStyle name="쉼표 [0] 20 2 9 3" xfId="23971" xr:uid="{E260B608-93A7-40E0-BE57-0E8972113E2A}"/>
    <cellStyle name="쉼표 [0] 20 2 9 3 2" xfId="46238" xr:uid="{6E132740-4DFC-4F09-B5AC-5AB01A60E57B}"/>
    <cellStyle name="쉼표 [0] 20 2 9 4" xfId="23972" xr:uid="{D066E182-B29D-4C84-B013-730CEAF2E607}"/>
    <cellStyle name="쉼표 [0] 20 2 9 4 2" xfId="46239" xr:uid="{FBF73BEE-937E-4AD9-B3E8-AD0332158A64}"/>
    <cellStyle name="쉼표 [0] 20 2 9 5" xfId="51831" xr:uid="{A9B66508-D077-4E4A-A7FB-EB8EB2A277F9}"/>
    <cellStyle name="쉼표 [0] 20 2 9 6" xfId="46236" xr:uid="{C1A41576-AB97-47BB-97B3-4412FCAB2105}"/>
    <cellStyle name="쉼표 [0] 20 2 9 7" xfId="23969" xr:uid="{BCB55535-62E0-4656-A58A-60B725BDC84F}"/>
    <cellStyle name="쉼표 [0] 20 3" xfId="107" xr:uid="{92736E33-4A55-4579-A23A-4127FC3D6334}"/>
    <cellStyle name="쉼표 [0] 20 3 10" xfId="23974" xr:uid="{82FD4561-72C9-4AB0-92D2-315E7A126022}"/>
    <cellStyle name="쉼표 [0] 20 3 10 2" xfId="46241" xr:uid="{55B4DB6D-6127-420B-8A90-66874479FBF1}"/>
    <cellStyle name="쉼표 [0] 20 3 11" xfId="23975" xr:uid="{1D4106CC-3DDC-4BEF-B2D7-443DFE7E88FF}"/>
    <cellStyle name="쉼표 [0] 20 3 11 2" xfId="46242" xr:uid="{C975F3AF-7631-4887-9415-0E9918B4C36C}"/>
    <cellStyle name="쉼표 [0] 20 3 12" xfId="50207" xr:uid="{E48B8B1D-4FD5-45E4-9776-395642A07B6B}"/>
    <cellStyle name="쉼표 [0] 20 3 13" xfId="46240" xr:uid="{B22F7B5C-BD21-488F-A194-44B5DBDDB764}"/>
    <cellStyle name="쉼표 [0] 20 3 14" xfId="23973" xr:uid="{ED7E2A85-FFE7-427D-A401-DCB0240006B0}"/>
    <cellStyle name="쉼표 [0] 20 3 2" xfId="213" xr:uid="{AFFDA24C-F60A-4B60-A057-2BE552CDBA88}"/>
    <cellStyle name="쉼표 [0] 20 3 2 10" xfId="23977" xr:uid="{D2B67699-0F23-498E-A79B-4DCE43CDF4A9}"/>
    <cellStyle name="쉼표 [0] 20 3 2 10 2" xfId="46244" xr:uid="{53CB1C2B-70F8-4B3A-A262-07739D99172C}"/>
    <cellStyle name="쉼표 [0] 20 3 2 11" xfId="50310" xr:uid="{98AA969E-7BE1-4253-B4FD-ADD203E61473}"/>
    <cellStyle name="쉼표 [0] 20 3 2 12" xfId="46243" xr:uid="{430E5E7F-AB16-4766-AFCA-F467D52AAF7C}"/>
    <cellStyle name="쉼표 [0] 20 3 2 13" xfId="23976" xr:uid="{A6E9059C-6602-4DA7-B09C-6E3247476158}"/>
    <cellStyle name="쉼표 [0] 20 3 2 2" xfId="399" xr:uid="{8227D060-46EC-4599-BBB1-20640E4E1F6E}"/>
    <cellStyle name="쉼표 [0] 20 3 2 2 10" xfId="50495" xr:uid="{88A396B9-9906-467A-BCD5-42300EC39A6F}"/>
    <cellStyle name="쉼표 [0] 20 3 2 2 11" xfId="46245" xr:uid="{D5EE0338-3E95-417A-B556-442D4682588E}"/>
    <cellStyle name="쉼표 [0] 20 3 2 2 12" xfId="23978" xr:uid="{BFC43638-20F7-440B-B4D2-79718A80AA04}"/>
    <cellStyle name="쉼표 [0] 20 3 2 2 2" xfId="665" xr:uid="{6145C8C8-F4C6-403D-97A5-D8F32B24C663}"/>
    <cellStyle name="쉼표 [0] 20 3 2 2 2 10" xfId="46246" xr:uid="{1F85F303-81DC-450A-9D2E-9FE9EBB059F3}"/>
    <cellStyle name="쉼표 [0] 20 3 2 2 2 11" xfId="23979" xr:uid="{52A82145-B936-44DE-ACFA-A27C1FCE2D3A}"/>
    <cellStyle name="쉼표 [0] 20 3 2 2 2 2" xfId="1170" xr:uid="{85590D62-6F64-4D1B-9906-27300561219D}"/>
    <cellStyle name="쉼표 [0] 20 3 2 2 2 2 2" xfId="4873" xr:uid="{2B55DFAA-E453-4F30-9369-91A6EBCEA9CF}"/>
    <cellStyle name="쉼표 [0] 20 3 2 2 2 2 2 2" xfId="23982" xr:uid="{F607D521-1184-4771-AE4B-6857BDCFD1DE}"/>
    <cellStyle name="쉼표 [0] 20 3 2 2 2 2 2 2 2" xfId="46249" xr:uid="{3A8D532D-7C09-4B89-909E-A7F6AE929D35}"/>
    <cellStyle name="쉼표 [0] 20 3 2 2 2 2 2 3" xfId="23983" xr:uid="{A28586D1-CF45-4347-960E-1B1E0569D705}"/>
    <cellStyle name="쉼표 [0] 20 3 2 2 2 2 2 3 2" xfId="46250" xr:uid="{4FF5A5D0-A671-4D86-99E7-802964B55B2B}"/>
    <cellStyle name="쉼표 [0] 20 3 2 2 2 2 2 4" xfId="23984" xr:uid="{275895B4-7207-4B28-8B61-BDED1F382368}"/>
    <cellStyle name="쉼표 [0] 20 3 2 2 2 2 2 4 2" xfId="46251" xr:uid="{05C3E15D-F842-4403-9B51-B4FBCDDB5A2B}"/>
    <cellStyle name="쉼표 [0] 20 3 2 2 2 2 2 5" xfId="23985" xr:uid="{35F29F36-8861-44A7-B850-1995DD915010}"/>
    <cellStyle name="쉼표 [0] 20 3 2 2 2 2 2 5 2" xfId="46252" xr:uid="{C83C3E6C-E18A-4F00-9134-F7E2AC00D7EE}"/>
    <cellStyle name="쉼표 [0] 20 3 2 2 2 2 2 6" xfId="54960" xr:uid="{BA81C2DD-2360-432F-A29D-8CB1B5E7929A}"/>
    <cellStyle name="쉼표 [0] 20 3 2 2 2 2 2 7" xfId="46248" xr:uid="{9023FA6F-3B86-479B-BEE4-900BDBBE16ED}"/>
    <cellStyle name="쉼표 [0] 20 3 2 2 2 2 2 8" xfId="23981" xr:uid="{A2D5A17B-935E-44C8-8A10-7A0078508ED4}"/>
    <cellStyle name="쉼표 [0] 20 3 2 2 2 2 3" xfId="3208" xr:uid="{3EC61066-C53C-445A-81E4-A96FAA93F6CB}"/>
    <cellStyle name="쉼표 [0] 20 3 2 2 2 2 3 2" xfId="23987" xr:uid="{382E2B6E-B093-4FC9-80A1-FCBCFFCDC303}"/>
    <cellStyle name="쉼표 [0] 20 3 2 2 2 2 3 2 2" xfId="46254" xr:uid="{D91752B6-B50A-45E9-9F86-B67FDE2260B8}"/>
    <cellStyle name="쉼표 [0] 20 3 2 2 2 2 3 3" xfId="23988" xr:uid="{B3A3FB8D-2A43-4E03-99E1-E560CE302FCF}"/>
    <cellStyle name="쉼표 [0] 20 3 2 2 2 2 3 3 2" xfId="46255" xr:uid="{6C3C0673-388D-4D4C-986E-D1FBCF02F64F}"/>
    <cellStyle name="쉼표 [0] 20 3 2 2 2 2 3 4" xfId="23989" xr:uid="{2A1D3D8B-FBE4-4C1A-B001-4B3B7C9D61BB}"/>
    <cellStyle name="쉼표 [0] 20 3 2 2 2 2 3 4 2" xfId="46256" xr:uid="{EE5E9F40-1EAE-4A0B-8843-90F52C57A1ED}"/>
    <cellStyle name="쉼표 [0] 20 3 2 2 2 2 3 5" xfId="53295" xr:uid="{07F16448-51CB-4B03-B4B1-36F37EC0318B}"/>
    <cellStyle name="쉼표 [0] 20 3 2 2 2 2 3 6" xfId="46253" xr:uid="{B7A0C08F-67E1-4825-A285-DEC0A5C4E66B}"/>
    <cellStyle name="쉼표 [0] 20 3 2 2 2 2 3 7" xfId="23986" xr:uid="{22B8C9AB-A506-4978-A650-C166F62FD5B2}"/>
    <cellStyle name="쉼표 [0] 20 3 2 2 2 2 4" xfId="23990" xr:uid="{4622CEB8-E48D-48AD-9C2C-5271427FC1AC}"/>
    <cellStyle name="쉼표 [0] 20 3 2 2 2 2 4 2" xfId="46257" xr:uid="{92F53D0D-144B-4DA1-8214-DDB1B9800CF8}"/>
    <cellStyle name="쉼표 [0] 20 3 2 2 2 2 5" xfId="23991" xr:uid="{999255B6-F8A1-4D0D-8941-E91E9BC125C5}"/>
    <cellStyle name="쉼표 [0] 20 3 2 2 2 2 5 2" xfId="46258" xr:uid="{9E57E6B6-17EE-44B6-9463-38984708A5DB}"/>
    <cellStyle name="쉼표 [0] 20 3 2 2 2 2 6" xfId="51262" xr:uid="{0D3D4F88-04C0-4FAD-9C3C-B12497A06978}"/>
    <cellStyle name="쉼표 [0] 20 3 2 2 2 2 7" xfId="46247" xr:uid="{62EBD0BF-DCAB-45D2-8196-A325BFDD0F4D}"/>
    <cellStyle name="쉼표 [0] 20 3 2 2 2 2 8" xfId="23980" xr:uid="{52EF85E5-4159-463A-B354-D37A5B947ABF}"/>
    <cellStyle name="쉼표 [0] 20 3 2 2 2 3" xfId="1664" xr:uid="{AF28B736-B0EC-46A5-86C7-66E959D89C42}"/>
    <cellStyle name="쉼표 [0] 20 3 2 2 2 3 2" xfId="5258" xr:uid="{62FD7875-9625-4295-B7BC-4FE35DFDE0FD}"/>
    <cellStyle name="쉼표 [0] 20 3 2 2 2 3 2 2" xfId="23994" xr:uid="{E82036D8-A497-435B-893C-055F612FEFAE}"/>
    <cellStyle name="쉼표 [0] 20 3 2 2 2 3 2 2 2" xfId="46261" xr:uid="{DF7F3C3A-1BA5-4844-8A57-EF82DEDC9726}"/>
    <cellStyle name="쉼표 [0] 20 3 2 2 2 3 2 3" xfId="23995" xr:uid="{9C3CC8F1-A5F3-4B11-9787-9FF65B390D63}"/>
    <cellStyle name="쉼표 [0] 20 3 2 2 2 3 2 3 2" xfId="46262" xr:uid="{A34FE739-681D-4F79-BAC2-3BA1D60DD7AB}"/>
    <cellStyle name="쉼표 [0] 20 3 2 2 2 3 2 4" xfId="23996" xr:uid="{E9038A04-9A87-41B6-8971-422118E684D8}"/>
    <cellStyle name="쉼표 [0] 20 3 2 2 2 3 2 4 2" xfId="46263" xr:uid="{9CB5A5E4-3B3C-4ECB-B65C-C0C442676CEB}"/>
    <cellStyle name="쉼표 [0] 20 3 2 2 2 3 2 5" xfId="23997" xr:uid="{76C2B40C-7CE9-460C-9DAE-DC27F93C7C5E}"/>
    <cellStyle name="쉼표 [0] 20 3 2 2 2 3 2 5 2" xfId="46264" xr:uid="{3F689329-8CD9-41EA-920A-DEF84E88DE4A}"/>
    <cellStyle name="쉼표 [0] 20 3 2 2 2 3 2 6" xfId="55345" xr:uid="{02AB371B-DA58-498C-AFA1-8BC0C1EC01B9}"/>
    <cellStyle name="쉼표 [0] 20 3 2 2 2 3 2 7" xfId="46260" xr:uid="{27D26F01-C414-48D4-84F8-246CF6F28888}"/>
    <cellStyle name="쉼표 [0] 20 3 2 2 2 3 2 8" xfId="23993" xr:uid="{6707C642-A234-44A6-AAEA-E4A8FE01530E}"/>
    <cellStyle name="쉼표 [0] 20 3 2 2 2 3 3" xfId="2711" xr:uid="{36F121EA-A50A-4F89-87B4-4F80A84604E6}"/>
    <cellStyle name="쉼표 [0] 20 3 2 2 2 3 3 2" xfId="23999" xr:uid="{A76194A6-04EB-439B-9956-3A737FB13E85}"/>
    <cellStyle name="쉼표 [0] 20 3 2 2 2 3 3 2 2" xfId="46266" xr:uid="{FE8B00FC-D954-44E8-B160-BC477261B682}"/>
    <cellStyle name="쉼표 [0] 20 3 2 2 2 3 3 3" xfId="24000" xr:uid="{BF24D66A-F602-46E2-962B-F6D2AEDD5165}"/>
    <cellStyle name="쉼표 [0] 20 3 2 2 2 3 3 3 2" xfId="46267" xr:uid="{4FDA3354-D136-48C4-A585-8C551B688099}"/>
    <cellStyle name="쉼표 [0] 20 3 2 2 2 3 3 4" xfId="24001" xr:uid="{A6FF7937-CA03-47CB-BED2-A447AD1265F1}"/>
    <cellStyle name="쉼표 [0] 20 3 2 2 2 3 3 4 2" xfId="46268" xr:uid="{0919333D-391A-4AC0-88DD-3381061F7E91}"/>
    <cellStyle name="쉼표 [0] 20 3 2 2 2 3 3 5" xfId="52799" xr:uid="{1BD5B404-2038-4753-A5E8-22C7ED7BC6FF}"/>
    <cellStyle name="쉼표 [0] 20 3 2 2 2 3 3 6" xfId="46265" xr:uid="{BF10443C-4640-4FF6-941B-EDB709CB21B1}"/>
    <cellStyle name="쉼표 [0] 20 3 2 2 2 3 3 7" xfId="23998" xr:uid="{41FC674D-896B-481A-9A0E-C8E3F1179D73}"/>
    <cellStyle name="쉼표 [0] 20 3 2 2 2 3 4" xfId="24002" xr:uid="{AE6E5217-E308-4677-BCFE-5F62F0908386}"/>
    <cellStyle name="쉼표 [0] 20 3 2 2 2 3 4 2" xfId="46269" xr:uid="{04CF5A5B-66BB-4B27-8A97-75C46C9A0C99}"/>
    <cellStyle name="쉼표 [0] 20 3 2 2 2 3 5" xfId="24003" xr:uid="{AF8EA75E-BF30-4D78-891E-B1D2313E92EF}"/>
    <cellStyle name="쉼표 [0] 20 3 2 2 2 3 5 2" xfId="46270" xr:uid="{ACD4B35C-9A25-4406-8BE3-67544FF55D80}"/>
    <cellStyle name="쉼표 [0] 20 3 2 2 2 3 6" xfId="51756" xr:uid="{4F2EDBC4-191E-4932-BDE6-B7E702E588A0}"/>
    <cellStyle name="쉼표 [0] 20 3 2 2 2 3 7" xfId="46259" xr:uid="{2A935299-E13F-45D7-922E-8364BC6A7D62}"/>
    <cellStyle name="쉼표 [0] 20 3 2 2 2 3 8" xfId="23992" xr:uid="{2FEF34E2-EBB7-4834-8AC5-D802FD28EBBF}"/>
    <cellStyle name="쉼표 [0] 20 3 2 2 2 4" xfId="3703" xr:uid="{770919FD-8134-435C-9B0A-73D81A59EFB1}"/>
    <cellStyle name="쉼표 [0] 20 3 2 2 2 4 2" xfId="5626" xr:uid="{68771A7F-EB91-40AA-8350-3923FF41620C}"/>
    <cellStyle name="쉼표 [0] 20 3 2 2 2 4 2 2" xfId="24006" xr:uid="{192A3374-AAC0-49E4-BAE8-35683865C274}"/>
    <cellStyle name="쉼표 [0] 20 3 2 2 2 4 2 2 2" xfId="46273" xr:uid="{FB978E85-0F94-408C-88CB-2D05DD6A4ECB}"/>
    <cellStyle name="쉼표 [0] 20 3 2 2 2 4 2 3" xfId="24007" xr:uid="{B18510EB-949D-4268-9AC8-B6A58EC32144}"/>
    <cellStyle name="쉼표 [0] 20 3 2 2 2 4 2 3 2" xfId="46274" xr:uid="{C8285DD8-4090-48C6-8B15-765AA13D8A5C}"/>
    <cellStyle name="쉼표 [0] 20 3 2 2 2 4 2 4" xfId="24008" xr:uid="{3028AF61-00F6-47F3-96B6-89DF073A3CD4}"/>
    <cellStyle name="쉼표 [0] 20 3 2 2 2 4 2 4 2" xfId="46275" xr:uid="{0BD35708-E042-4741-AA73-36149A8353F8}"/>
    <cellStyle name="쉼표 [0] 20 3 2 2 2 4 2 5" xfId="24009" xr:uid="{71A68654-D023-4B61-8AFD-646596B4CA9D}"/>
    <cellStyle name="쉼표 [0] 20 3 2 2 2 4 2 5 2" xfId="46276" xr:uid="{8885CEDD-F502-4A2A-BC3E-A118FFACF443}"/>
    <cellStyle name="쉼표 [0] 20 3 2 2 2 4 2 6" xfId="55713" xr:uid="{BDF1D649-5EDA-4D4A-B621-F7FD804774F6}"/>
    <cellStyle name="쉼표 [0] 20 3 2 2 2 4 2 7" xfId="46272" xr:uid="{E4CDEEE8-3A58-4979-8E2A-DFB583B330BB}"/>
    <cellStyle name="쉼표 [0] 20 3 2 2 2 4 2 8" xfId="24005" xr:uid="{CFC50271-72FD-461E-BA83-4FCC702609A3}"/>
    <cellStyle name="쉼표 [0] 20 3 2 2 2 4 3" xfId="24010" xr:uid="{264428FB-FC02-4D5A-8881-C5F7CA23875B}"/>
    <cellStyle name="쉼표 [0] 20 3 2 2 2 4 3 2" xfId="46277" xr:uid="{0312A686-2894-466E-AABD-F2DA2C2D49BC}"/>
    <cellStyle name="쉼표 [0] 20 3 2 2 2 4 4" xfId="24011" xr:uid="{826FB8D5-2492-41AA-BDE5-D5A90A8C29C2}"/>
    <cellStyle name="쉼표 [0] 20 3 2 2 2 4 4 2" xfId="46278" xr:uid="{0D05F6FE-8ED0-4477-9095-85587D971BDF}"/>
    <cellStyle name="쉼표 [0] 20 3 2 2 2 4 5" xfId="24012" xr:uid="{58D6733B-8841-418C-AB30-868AA3762417}"/>
    <cellStyle name="쉼표 [0] 20 3 2 2 2 4 5 2" xfId="46279" xr:uid="{08F15A7E-F0E7-4703-BD3D-FEBDA9D8401E}"/>
    <cellStyle name="쉼표 [0] 20 3 2 2 2 4 6" xfId="24013" xr:uid="{476438DB-8BF3-443C-98F6-0BEFEF7BC406}"/>
    <cellStyle name="쉼표 [0] 20 3 2 2 2 4 6 2" xfId="46280" xr:uid="{B73F3FB1-59E5-47C8-ABEF-8544E298EB2B}"/>
    <cellStyle name="쉼표 [0] 20 3 2 2 2 4 7" xfId="53790" xr:uid="{1CA43AF2-DA82-45E1-BF18-6CD99CA984A8}"/>
    <cellStyle name="쉼표 [0] 20 3 2 2 2 4 8" xfId="46271" xr:uid="{C9A47FF5-C45A-4EA0-BDA6-A48DA920EEC0}"/>
    <cellStyle name="쉼표 [0] 20 3 2 2 2 4 9" xfId="24004" xr:uid="{16D7F5BE-D59B-46B0-B27B-E6D3F6D95278}"/>
    <cellStyle name="쉼표 [0] 20 3 2 2 2 5" xfId="4376" xr:uid="{B6C685F8-A270-469A-8A1C-AB2D0B2A7C7A}"/>
    <cellStyle name="쉼표 [0] 20 3 2 2 2 5 2" xfId="24015" xr:uid="{DDBACDBD-2ACF-437B-8A0B-094E6BA4C97C}"/>
    <cellStyle name="쉼표 [0] 20 3 2 2 2 5 2 2" xfId="46282" xr:uid="{51F471E3-DA5A-446C-83E8-B6A4940D2305}"/>
    <cellStyle name="쉼표 [0] 20 3 2 2 2 5 3" xfId="24016" xr:uid="{3841BF89-6B0F-400C-A859-7837FDB3CA5A}"/>
    <cellStyle name="쉼표 [0] 20 3 2 2 2 5 3 2" xfId="46283" xr:uid="{DA7C11BF-90F7-4491-A6F0-70163DD79691}"/>
    <cellStyle name="쉼표 [0] 20 3 2 2 2 5 4" xfId="24017" xr:uid="{223F1095-1DC0-4562-A329-FAEC1A004D39}"/>
    <cellStyle name="쉼표 [0] 20 3 2 2 2 5 4 2" xfId="46284" xr:uid="{46566B29-6466-4DE4-9D89-EE706040ABB2}"/>
    <cellStyle name="쉼표 [0] 20 3 2 2 2 5 5" xfId="24018" xr:uid="{A1FC9D2A-8DA8-4953-B386-530BBF22EA45}"/>
    <cellStyle name="쉼표 [0] 20 3 2 2 2 5 5 2" xfId="46285" xr:uid="{30135F89-EAAD-4FF3-B6E1-3076B7037535}"/>
    <cellStyle name="쉼표 [0] 20 3 2 2 2 5 6" xfId="54463" xr:uid="{5D3BCC58-14C9-4E06-8C5F-FE6087378534}"/>
    <cellStyle name="쉼표 [0] 20 3 2 2 2 5 7" xfId="46281" xr:uid="{D528A6DB-E5EE-4A11-BD72-3C2EC1FE5345}"/>
    <cellStyle name="쉼표 [0] 20 3 2 2 2 5 8" xfId="24014" xr:uid="{C7DB6CE4-6857-4D0E-9D42-E118D13E958A}"/>
    <cellStyle name="쉼표 [0] 20 3 2 2 2 6" xfId="2190" xr:uid="{B2CDBD9A-9118-44E8-8AF5-2C31D9D51E46}"/>
    <cellStyle name="쉼표 [0] 20 3 2 2 2 6 2" xfId="24020" xr:uid="{033C169C-DC7E-4615-8E5F-D9F9CABC6C83}"/>
    <cellStyle name="쉼표 [0] 20 3 2 2 2 6 2 2" xfId="46287" xr:uid="{8AAFFBB2-88E7-4C09-AF54-F8070B39020F}"/>
    <cellStyle name="쉼표 [0] 20 3 2 2 2 6 3" xfId="24021" xr:uid="{DBB40950-8DCD-4AE5-BC1A-39C9737A8C77}"/>
    <cellStyle name="쉼표 [0] 20 3 2 2 2 6 3 2" xfId="46288" xr:uid="{07DCF8CD-A576-4EA9-B6D7-8E473A0B58B0}"/>
    <cellStyle name="쉼표 [0] 20 3 2 2 2 6 4" xfId="24022" xr:uid="{D7A5BB81-CB75-4A71-9B60-10B30DDAEE44}"/>
    <cellStyle name="쉼표 [0] 20 3 2 2 2 6 4 2" xfId="46289" xr:uid="{3D2DCF78-B86F-46CC-914E-3F46CB700E6F}"/>
    <cellStyle name="쉼표 [0] 20 3 2 2 2 6 5" xfId="52279" xr:uid="{BF4BF63B-81B9-4393-A48D-5CBB5E5A206D}"/>
    <cellStyle name="쉼표 [0] 20 3 2 2 2 6 6" xfId="46286" xr:uid="{0CA95627-474C-49D7-A575-4129F9D2BF80}"/>
    <cellStyle name="쉼표 [0] 20 3 2 2 2 6 7" xfId="24019" xr:uid="{61A121ED-CD7D-4345-93A4-F86FCFECB60B}"/>
    <cellStyle name="쉼표 [0] 20 3 2 2 2 7" xfId="24023" xr:uid="{DD9C649F-AB65-40EF-AE2E-9B83B6A7C32D}"/>
    <cellStyle name="쉼표 [0] 20 3 2 2 2 7 2" xfId="46290" xr:uid="{11D8480A-F630-4BD1-BBEA-672D7BE70C3C}"/>
    <cellStyle name="쉼표 [0] 20 3 2 2 2 8" xfId="24024" xr:uid="{861E786B-EF8C-42B2-836E-5BFF213016B2}"/>
    <cellStyle name="쉼표 [0] 20 3 2 2 2 8 2" xfId="46291" xr:uid="{AB8F19B4-D4E3-4678-9F8D-405398E3E670}"/>
    <cellStyle name="쉼표 [0] 20 3 2 2 2 9" xfId="50759" xr:uid="{35651B51-AC1D-4F34-AA1E-AE99E1C79B32}"/>
    <cellStyle name="쉼표 [0] 20 3 2 2 3" xfId="922" xr:uid="{5E91971F-BBFD-46BC-BDF0-98257091FE38}"/>
    <cellStyle name="쉼표 [0] 20 3 2 2 3 2" xfId="4625" xr:uid="{BD1C33B0-8515-4411-AC08-D46872014101}"/>
    <cellStyle name="쉼표 [0] 20 3 2 2 3 2 2" xfId="24027" xr:uid="{2EC1945D-935D-48AF-989A-B5D050648C47}"/>
    <cellStyle name="쉼표 [0] 20 3 2 2 3 2 2 2" xfId="46294" xr:uid="{FF59507A-DB75-4F2C-9F54-C9AB671674B1}"/>
    <cellStyle name="쉼표 [0] 20 3 2 2 3 2 3" xfId="24028" xr:uid="{0E786E60-55DA-4729-AE22-6241F11A8074}"/>
    <cellStyle name="쉼표 [0] 20 3 2 2 3 2 3 2" xfId="46295" xr:uid="{CA3100C5-C930-45AB-9228-E2B3CBCD57D4}"/>
    <cellStyle name="쉼표 [0] 20 3 2 2 3 2 4" xfId="24029" xr:uid="{B2D52F2A-CFCB-48C2-9466-ADA939240524}"/>
    <cellStyle name="쉼표 [0] 20 3 2 2 3 2 4 2" xfId="46296" xr:uid="{11A5A476-F8E2-4D29-A5B8-E0BFC9271E1B}"/>
    <cellStyle name="쉼표 [0] 20 3 2 2 3 2 5" xfId="24030" xr:uid="{5098F7B4-776C-4EA1-9B75-D8AEF5BDB935}"/>
    <cellStyle name="쉼표 [0] 20 3 2 2 3 2 5 2" xfId="46297" xr:uid="{23C52A08-D2B7-48CC-A813-9F367303B123}"/>
    <cellStyle name="쉼표 [0] 20 3 2 2 3 2 6" xfId="54712" xr:uid="{BCCE7D7D-D97C-4EC3-8DA9-AD5FF9FAE436}"/>
    <cellStyle name="쉼표 [0] 20 3 2 2 3 2 7" xfId="46293" xr:uid="{3675747F-3A78-4F5C-A4FB-1A1AF7D50D47}"/>
    <cellStyle name="쉼표 [0] 20 3 2 2 3 2 8" xfId="24026" xr:uid="{4E0F6522-454C-49E6-892A-E1B6C5E4777B}"/>
    <cellStyle name="쉼표 [0] 20 3 2 2 3 3" xfId="2960" xr:uid="{FDE7429E-F8D6-465E-BC97-9B1DFA701377}"/>
    <cellStyle name="쉼표 [0] 20 3 2 2 3 3 2" xfId="24032" xr:uid="{62F8C38E-B6F3-4A6A-A148-B95D5C7F0503}"/>
    <cellStyle name="쉼표 [0] 20 3 2 2 3 3 2 2" xfId="46299" xr:uid="{52072D0D-15A0-417B-84BE-E227E49098F5}"/>
    <cellStyle name="쉼표 [0] 20 3 2 2 3 3 3" xfId="24033" xr:uid="{CE5DFAE1-74BF-44F1-8CD1-B8A8BAF87D3A}"/>
    <cellStyle name="쉼표 [0] 20 3 2 2 3 3 3 2" xfId="46300" xr:uid="{259AEEFA-5B40-43AE-A1F8-CBEDEF747607}"/>
    <cellStyle name="쉼표 [0] 20 3 2 2 3 3 4" xfId="24034" xr:uid="{B223900A-5591-4092-B1C1-3C646CA59C79}"/>
    <cellStyle name="쉼표 [0] 20 3 2 2 3 3 4 2" xfId="46301" xr:uid="{A8FDDCC5-B203-4361-8E23-08B5990421AD}"/>
    <cellStyle name="쉼표 [0] 20 3 2 2 3 3 5" xfId="53047" xr:uid="{2D9A1385-7E95-47CB-BC1F-CFFFB3898B28}"/>
    <cellStyle name="쉼표 [0] 20 3 2 2 3 3 6" xfId="46298" xr:uid="{04CE6F4F-D644-4402-86F7-0A2D61114242}"/>
    <cellStyle name="쉼표 [0] 20 3 2 2 3 3 7" xfId="24031" xr:uid="{6AE62633-4AF8-441C-B801-DB656BF04950}"/>
    <cellStyle name="쉼표 [0] 20 3 2 2 3 4" xfId="24035" xr:uid="{DAC7D9E2-849B-4BE0-8676-E1B4FAD2B935}"/>
    <cellStyle name="쉼표 [0] 20 3 2 2 3 4 2" xfId="46302" xr:uid="{F870C1AD-FA50-4373-BD35-C4793271EA64}"/>
    <cellStyle name="쉼표 [0] 20 3 2 2 3 5" xfId="24036" xr:uid="{011B0802-8E5B-4A93-84A1-062B41D6253D}"/>
    <cellStyle name="쉼표 [0] 20 3 2 2 3 5 2" xfId="46303" xr:uid="{2C12E789-37B8-4CAD-ADF3-92FF0AA9FE98}"/>
    <cellStyle name="쉼표 [0] 20 3 2 2 3 6" xfId="51014" xr:uid="{179B2F3C-F69C-4303-82FA-541761A8D0CC}"/>
    <cellStyle name="쉼표 [0] 20 3 2 2 3 7" xfId="46292" xr:uid="{13D95C2C-EF28-49A4-A2C6-75FB61D284E4}"/>
    <cellStyle name="쉼표 [0] 20 3 2 2 3 8" xfId="24025" xr:uid="{E6DE091E-8CA7-442D-923F-63B71869E024}"/>
    <cellStyle name="쉼표 [0] 20 3 2 2 4" xfId="1417" xr:uid="{04C05ED1-FFFD-4E89-BF61-BC2D5369D31D}"/>
    <cellStyle name="쉼표 [0] 20 3 2 2 4 2" xfId="5074" xr:uid="{A963FE00-D5C6-4B05-AE01-3D50AB9888E3}"/>
    <cellStyle name="쉼표 [0] 20 3 2 2 4 2 2" xfId="24039" xr:uid="{A4ADA850-D4AC-4B09-B4B2-D43BE8317226}"/>
    <cellStyle name="쉼표 [0] 20 3 2 2 4 2 2 2" xfId="46306" xr:uid="{EC859B9F-D0AE-4B03-B238-32F408A74835}"/>
    <cellStyle name="쉼표 [0] 20 3 2 2 4 2 3" xfId="24040" xr:uid="{8A1101A6-F921-4705-A2BC-4563509F52B6}"/>
    <cellStyle name="쉼표 [0] 20 3 2 2 4 2 3 2" xfId="46307" xr:uid="{1C21F7BD-4E78-4A43-9E38-AAF68E2E1622}"/>
    <cellStyle name="쉼표 [0] 20 3 2 2 4 2 4" xfId="24041" xr:uid="{F1645BE9-9B88-43D6-B181-FFB3D63938A9}"/>
    <cellStyle name="쉼표 [0] 20 3 2 2 4 2 4 2" xfId="46308" xr:uid="{1819DFC1-5974-424D-A68F-4B9A7BA4F4B9}"/>
    <cellStyle name="쉼표 [0] 20 3 2 2 4 2 5" xfId="24042" xr:uid="{4A107845-919C-444A-AFDA-4D5FE8F3701B}"/>
    <cellStyle name="쉼표 [0] 20 3 2 2 4 2 5 2" xfId="46309" xr:uid="{5878AA33-938D-4E7E-ACE2-F031048ED813}"/>
    <cellStyle name="쉼표 [0] 20 3 2 2 4 2 6" xfId="55161" xr:uid="{36C5A915-4020-4D0F-A42B-4F0BAFB17F5D}"/>
    <cellStyle name="쉼표 [0] 20 3 2 2 4 2 7" xfId="46305" xr:uid="{E6430CA1-11EF-4307-A63C-BCCFDB92D58B}"/>
    <cellStyle name="쉼표 [0] 20 3 2 2 4 2 8" xfId="24038" xr:uid="{DCA832CD-1E94-47CE-8E43-0368E9176ABE}"/>
    <cellStyle name="쉼표 [0] 20 3 2 2 4 3" xfId="2463" xr:uid="{CE136831-2C88-45FE-9501-C2792175C017}"/>
    <cellStyle name="쉼표 [0] 20 3 2 2 4 3 2" xfId="24044" xr:uid="{CC59E1CB-D9DB-4080-AEDE-1237BED95E7B}"/>
    <cellStyle name="쉼표 [0] 20 3 2 2 4 3 2 2" xfId="46311" xr:uid="{8E58C8E3-D48C-4C2B-B7C0-5330011039C8}"/>
    <cellStyle name="쉼표 [0] 20 3 2 2 4 3 3" xfId="24045" xr:uid="{1BCFEC77-CC38-4CD2-806D-C6B68DF59FE5}"/>
    <cellStyle name="쉼표 [0] 20 3 2 2 4 3 3 2" xfId="46312" xr:uid="{899FDD1D-B022-4B8D-9EF4-7F7C68A59888}"/>
    <cellStyle name="쉼표 [0] 20 3 2 2 4 3 4" xfId="24046" xr:uid="{6E125248-A22A-4D40-B6A9-F1E38B7382F5}"/>
    <cellStyle name="쉼표 [0] 20 3 2 2 4 3 4 2" xfId="46313" xr:uid="{74AD8522-8FDF-4A53-A79F-B59CCF7D7A16}"/>
    <cellStyle name="쉼표 [0] 20 3 2 2 4 3 5" xfId="52551" xr:uid="{CEA5749F-25B9-4729-8E23-67C5B38557D5}"/>
    <cellStyle name="쉼표 [0] 20 3 2 2 4 3 6" xfId="46310" xr:uid="{DB569B72-6D05-4C78-AA3F-DEFEEF7AADBF}"/>
    <cellStyle name="쉼표 [0] 20 3 2 2 4 3 7" xfId="24043" xr:uid="{2D5CAD52-0C75-4987-A0E1-525450CE8C6E}"/>
    <cellStyle name="쉼표 [0] 20 3 2 2 4 4" xfId="24047" xr:uid="{5C24BEE0-2F42-41AE-A4A1-D62AEE23817B}"/>
    <cellStyle name="쉼표 [0] 20 3 2 2 4 4 2" xfId="46314" xr:uid="{40545F6F-4247-433B-863C-1CCF59CD175E}"/>
    <cellStyle name="쉼표 [0] 20 3 2 2 4 5" xfId="24048" xr:uid="{E0AC08F7-3BA4-4D88-A96B-5736F010EA9A}"/>
    <cellStyle name="쉼표 [0] 20 3 2 2 4 5 2" xfId="46315" xr:uid="{38B96710-0DD7-4237-8BA2-DB8C7A2972CA}"/>
    <cellStyle name="쉼표 [0] 20 3 2 2 4 6" xfId="51509" xr:uid="{BF13E6A6-55B2-45CE-BFFA-B3AD4D35E17E}"/>
    <cellStyle name="쉼표 [0] 20 3 2 2 4 7" xfId="46304" xr:uid="{7DC50310-75AB-40B8-8D57-DC0E7ABACA92}"/>
    <cellStyle name="쉼표 [0] 20 3 2 2 4 8" xfId="24037" xr:uid="{2583255B-C330-467A-99B8-104295475AA9}"/>
    <cellStyle name="쉼표 [0] 20 3 2 2 5" xfId="3454" xr:uid="{33064F5B-E2DE-4965-9D40-CA458F940DF2}"/>
    <cellStyle name="쉼표 [0] 20 3 2 2 5 2" xfId="5442" xr:uid="{3867505B-D88A-4CB0-B53B-3B9EB973165A}"/>
    <cellStyle name="쉼표 [0] 20 3 2 2 5 2 2" xfId="24051" xr:uid="{9D654576-8F5F-424B-B9FB-028F2120E8EF}"/>
    <cellStyle name="쉼표 [0] 20 3 2 2 5 2 2 2" xfId="46318" xr:uid="{7EF1909B-3528-4C45-92E7-B5D3065FC2BC}"/>
    <cellStyle name="쉼표 [0] 20 3 2 2 5 2 3" xfId="24052" xr:uid="{A1790E27-1240-4999-9F2E-30E1CE3ACFF4}"/>
    <cellStyle name="쉼표 [0] 20 3 2 2 5 2 3 2" xfId="46319" xr:uid="{5BC59778-4C62-4EEE-B859-524840B4E11E}"/>
    <cellStyle name="쉼표 [0] 20 3 2 2 5 2 4" xfId="24053" xr:uid="{DBB2D63C-77C4-4371-8906-F812B0581E1D}"/>
    <cellStyle name="쉼표 [0] 20 3 2 2 5 2 4 2" xfId="46320" xr:uid="{71AC8125-6F17-4390-91A7-D44FB21A83CD}"/>
    <cellStyle name="쉼표 [0] 20 3 2 2 5 2 5" xfId="24054" xr:uid="{27196730-2867-44D2-9E19-0E554547C146}"/>
    <cellStyle name="쉼표 [0] 20 3 2 2 5 2 5 2" xfId="46321" xr:uid="{9D9BD45E-E963-4F65-B8F0-C222212D8FA3}"/>
    <cellStyle name="쉼표 [0] 20 3 2 2 5 2 6" xfId="55529" xr:uid="{CBC776DB-7461-42EE-B870-48002860C8E0}"/>
    <cellStyle name="쉼표 [0] 20 3 2 2 5 2 7" xfId="46317" xr:uid="{3F1F1BDE-AD33-47DF-971B-9A70F4A2F5D9}"/>
    <cellStyle name="쉼표 [0] 20 3 2 2 5 2 8" xfId="24050" xr:uid="{E34B981B-178D-46C8-9F18-8E82F3D0DF08}"/>
    <cellStyle name="쉼표 [0] 20 3 2 2 5 3" xfId="24055" xr:uid="{FA551D2F-7708-437B-8013-0A29E7DBAB3A}"/>
    <cellStyle name="쉼표 [0] 20 3 2 2 5 3 2" xfId="46322" xr:uid="{4A9113BF-4DB7-475A-8993-E17E32E29173}"/>
    <cellStyle name="쉼표 [0] 20 3 2 2 5 4" xfId="24056" xr:uid="{D37E2B0D-A49F-4788-B0D8-C1A61A457A6B}"/>
    <cellStyle name="쉼표 [0] 20 3 2 2 5 4 2" xfId="46323" xr:uid="{63E0B3EA-C029-45BE-9AE2-AED7C1CB9A8B}"/>
    <cellStyle name="쉼표 [0] 20 3 2 2 5 5" xfId="24057" xr:uid="{624193F1-677D-4303-89F1-109A5D8FF5F6}"/>
    <cellStyle name="쉼표 [0] 20 3 2 2 5 5 2" xfId="46324" xr:uid="{CC2F98AA-BD57-45CC-9261-FFE4AD27B45C}"/>
    <cellStyle name="쉼표 [0] 20 3 2 2 5 6" xfId="24058" xr:uid="{51843CE4-9B29-4633-A745-694D2CD0D5EE}"/>
    <cellStyle name="쉼표 [0] 20 3 2 2 5 6 2" xfId="46325" xr:uid="{EF351837-3347-48C9-A7EA-7E33F6EC88F3}"/>
    <cellStyle name="쉼표 [0] 20 3 2 2 5 7" xfId="53541" xr:uid="{6878A0C2-B720-4212-AF46-FE9DF3A6EDC2}"/>
    <cellStyle name="쉼표 [0] 20 3 2 2 5 8" xfId="46316" xr:uid="{6532C77A-AAD8-4F50-90AE-48EC85FF932D}"/>
    <cellStyle name="쉼표 [0] 20 3 2 2 5 9" xfId="24049" xr:uid="{F5029A6F-6F8B-4ECD-AB83-769D1F340B2B}"/>
    <cellStyle name="쉼표 [0] 20 3 2 2 6" xfId="4113" xr:uid="{4D042CDB-BE83-45C1-8EBA-C5F236DBC0A4}"/>
    <cellStyle name="쉼표 [0] 20 3 2 2 6 2" xfId="24060" xr:uid="{D00E193F-D0B4-4B20-9BFF-07E02BE565A7}"/>
    <cellStyle name="쉼표 [0] 20 3 2 2 6 2 2" xfId="46327" xr:uid="{45CBDC13-BD00-4163-A783-5F86E6E9AF34}"/>
    <cellStyle name="쉼표 [0] 20 3 2 2 6 3" xfId="24061" xr:uid="{2C038B1D-8FF8-415F-AC9B-1AD6FB11E790}"/>
    <cellStyle name="쉼표 [0] 20 3 2 2 6 3 2" xfId="46328" xr:uid="{5DE3E872-1DEE-45BA-AD03-19299B7EBA54}"/>
    <cellStyle name="쉼표 [0] 20 3 2 2 6 4" xfId="24062" xr:uid="{BD796C6F-C6E7-4E89-B39C-DABCD1E8EB52}"/>
    <cellStyle name="쉼표 [0] 20 3 2 2 6 4 2" xfId="46329" xr:uid="{4AE3A72A-5BA0-472C-970A-2C74E0F36188}"/>
    <cellStyle name="쉼표 [0] 20 3 2 2 6 5" xfId="24063" xr:uid="{76454AF3-2EED-4AC4-8098-692DBC430D99}"/>
    <cellStyle name="쉼표 [0] 20 3 2 2 6 5 2" xfId="46330" xr:uid="{A1192903-EE75-44DB-A029-53A70AA7D714}"/>
    <cellStyle name="쉼표 [0] 20 3 2 2 6 6" xfId="54200" xr:uid="{0259E117-0CEB-4072-85D8-27A953A3476E}"/>
    <cellStyle name="쉼표 [0] 20 3 2 2 6 7" xfId="46326" xr:uid="{2F03A06D-0ACF-455C-AB13-6A31D256BA6A}"/>
    <cellStyle name="쉼표 [0] 20 3 2 2 6 8" xfId="24059" xr:uid="{0BE34F6D-3CAA-433B-9482-32D4CCF2EB9C}"/>
    <cellStyle name="쉼표 [0] 20 3 2 2 7" xfId="1943" xr:uid="{0A2AA449-8762-475A-AF2A-FA93CE7BDE62}"/>
    <cellStyle name="쉼표 [0] 20 3 2 2 7 2" xfId="24065" xr:uid="{91E6C2CF-ECB8-4EF6-BD1A-C347B553DF9E}"/>
    <cellStyle name="쉼표 [0] 20 3 2 2 7 2 2" xfId="46332" xr:uid="{3AFEC3AB-E6AC-4F4C-81A8-4B39B7C95D89}"/>
    <cellStyle name="쉼표 [0] 20 3 2 2 7 3" xfId="24066" xr:uid="{E456B5C7-261B-42EE-815E-8AB1624E0351}"/>
    <cellStyle name="쉼표 [0] 20 3 2 2 7 3 2" xfId="46333" xr:uid="{E2B2F606-77CE-4537-8EF9-45B8AFB3A940}"/>
    <cellStyle name="쉼표 [0] 20 3 2 2 7 4" xfId="24067" xr:uid="{87CEB50D-6DB5-40C8-A157-05FFAD6095F1}"/>
    <cellStyle name="쉼표 [0] 20 3 2 2 7 4 2" xfId="46334" xr:uid="{A0AD5484-4F6F-4BA1-84B2-2E515A1E5C9C}"/>
    <cellStyle name="쉼표 [0] 20 3 2 2 7 5" xfId="52032" xr:uid="{0AA678BF-BBE4-41BC-8924-D71183DB3653}"/>
    <cellStyle name="쉼표 [0] 20 3 2 2 7 6" xfId="46331" xr:uid="{FE6ADF68-5B45-4076-B33D-FB9D3A7589E0}"/>
    <cellStyle name="쉼표 [0] 20 3 2 2 7 7" xfId="24064" xr:uid="{1AD1738A-1C44-4434-AEA7-1BEDFAA54248}"/>
    <cellStyle name="쉼표 [0] 20 3 2 2 8" xfId="24068" xr:uid="{E76E56A9-9C3B-48D8-A477-7D841CFDFCD3}"/>
    <cellStyle name="쉼표 [0] 20 3 2 2 8 2" xfId="46335" xr:uid="{68DC64C8-D86F-4063-880B-C167B914C120}"/>
    <cellStyle name="쉼표 [0] 20 3 2 2 9" xfId="24069" xr:uid="{F02B837F-14B9-40AC-95C7-AA7C9F837D44}"/>
    <cellStyle name="쉼표 [0] 20 3 2 2 9 2" xfId="46336" xr:uid="{18ED9779-58F0-41BF-8B4E-1CFC157A07F4}"/>
    <cellStyle name="쉼표 [0] 20 3 2 3" xfId="542" xr:uid="{B50EF396-2FA8-4417-A53A-63DFBD34D9E9}"/>
    <cellStyle name="쉼표 [0] 20 3 2 3 10" xfId="46337" xr:uid="{5A8CD0F3-4C85-4AA5-BEE2-14B50A58031F}"/>
    <cellStyle name="쉼표 [0] 20 3 2 3 11" xfId="24070" xr:uid="{F9796023-F284-48ED-AAC0-53A5A0EFE8B2}"/>
    <cellStyle name="쉼표 [0] 20 3 2 3 2" xfId="1047" xr:uid="{8807DCE9-E5F0-457D-A98A-D1C0553A2A6C}"/>
    <cellStyle name="쉼표 [0] 20 3 2 3 2 2" xfId="4750" xr:uid="{BF47008B-BDD4-4D0F-8FFC-E105D1FFF895}"/>
    <cellStyle name="쉼표 [0] 20 3 2 3 2 2 2" xfId="24073" xr:uid="{C82B0BF0-5D0F-469C-93F8-4CBA7648FC66}"/>
    <cellStyle name="쉼표 [0] 20 3 2 3 2 2 2 2" xfId="46340" xr:uid="{E4560BE9-09CE-4D80-BDA5-F076F6FC6543}"/>
    <cellStyle name="쉼표 [0] 20 3 2 3 2 2 3" xfId="24074" xr:uid="{164E8991-8127-4CD0-829C-4A63FD9AE7A1}"/>
    <cellStyle name="쉼표 [0] 20 3 2 3 2 2 3 2" xfId="46341" xr:uid="{5E869B9B-A98C-46C0-A9B6-CBF0B0DD99F7}"/>
    <cellStyle name="쉼표 [0] 20 3 2 3 2 2 4" xfId="24075" xr:uid="{7FA7900E-F6C6-419C-8FC0-0873AF04C81E}"/>
    <cellStyle name="쉼표 [0] 20 3 2 3 2 2 4 2" xfId="46342" xr:uid="{659CB6D6-7DCD-459F-B0A5-2CAE08D1EBFC}"/>
    <cellStyle name="쉼표 [0] 20 3 2 3 2 2 5" xfId="24076" xr:uid="{2E42A87B-1534-4759-8969-52D0DAE7F79B}"/>
    <cellStyle name="쉼표 [0] 20 3 2 3 2 2 5 2" xfId="46343" xr:uid="{E053B216-13FF-44CC-A7C4-C375C8F01F5A}"/>
    <cellStyle name="쉼표 [0] 20 3 2 3 2 2 6" xfId="54837" xr:uid="{0EE98804-431F-4FBE-B336-92CC14F416D8}"/>
    <cellStyle name="쉼표 [0] 20 3 2 3 2 2 7" xfId="46339" xr:uid="{D6D20D1F-7FDF-4367-9F2D-BA4F7C3842AB}"/>
    <cellStyle name="쉼표 [0] 20 3 2 3 2 2 8" xfId="24072" xr:uid="{BB8BECCB-B586-4823-8303-C8478ED0A2D6}"/>
    <cellStyle name="쉼표 [0] 20 3 2 3 2 3" xfId="3085" xr:uid="{624A43D3-E956-4729-AF8E-9BB9D899A763}"/>
    <cellStyle name="쉼표 [0] 20 3 2 3 2 3 2" xfId="24078" xr:uid="{747E7EBD-3A48-4795-9A76-A780EE279AF0}"/>
    <cellStyle name="쉼표 [0] 20 3 2 3 2 3 2 2" xfId="46345" xr:uid="{2E3DD63D-357A-4CBC-8F2B-F3D7CF0A0C74}"/>
    <cellStyle name="쉼표 [0] 20 3 2 3 2 3 3" xfId="24079" xr:uid="{A6D5F2EF-35C4-4414-9BC7-5317EF5FAF9C}"/>
    <cellStyle name="쉼표 [0] 20 3 2 3 2 3 3 2" xfId="46346" xr:uid="{B9448C1E-8338-4C44-866F-164E7F3A28B6}"/>
    <cellStyle name="쉼표 [0] 20 3 2 3 2 3 4" xfId="24080" xr:uid="{96B11AF7-EA48-4B19-AE15-156714BB3538}"/>
    <cellStyle name="쉼표 [0] 20 3 2 3 2 3 4 2" xfId="46347" xr:uid="{F967356F-C8CF-4BE4-B650-C343C284DD9C}"/>
    <cellStyle name="쉼표 [0] 20 3 2 3 2 3 5" xfId="53172" xr:uid="{54E803E2-DD69-4EBA-A26E-B94E96FEAA45}"/>
    <cellStyle name="쉼표 [0] 20 3 2 3 2 3 6" xfId="46344" xr:uid="{75600450-DA74-4FB9-B560-C33D3C05E98A}"/>
    <cellStyle name="쉼표 [0] 20 3 2 3 2 3 7" xfId="24077" xr:uid="{18BFEC98-EDBF-4D45-A722-F4BB24883BF2}"/>
    <cellStyle name="쉼표 [0] 20 3 2 3 2 4" xfId="24081" xr:uid="{FECF5530-9EAE-41DC-8606-EA1B149CFB50}"/>
    <cellStyle name="쉼표 [0] 20 3 2 3 2 4 2" xfId="46348" xr:uid="{E71F64AB-33D8-4394-96F5-164BB2FF734A}"/>
    <cellStyle name="쉼표 [0] 20 3 2 3 2 5" xfId="24082" xr:uid="{44A58E15-AA25-439F-9957-164CA9CE03E6}"/>
    <cellStyle name="쉼표 [0] 20 3 2 3 2 5 2" xfId="46349" xr:uid="{43198707-50E9-4AE0-95D8-7E3BBB1319E8}"/>
    <cellStyle name="쉼표 [0] 20 3 2 3 2 6" xfId="51139" xr:uid="{F4094E88-7FF0-417A-888D-44101B0C525C}"/>
    <cellStyle name="쉼표 [0] 20 3 2 3 2 7" xfId="46338" xr:uid="{D59347B4-B1B6-486E-8F7E-C94EB33DCBF3}"/>
    <cellStyle name="쉼표 [0] 20 3 2 3 2 8" xfId="24071" xr:uid="{FE976E01-653B-4D95-94C5-B8829E52BA1F}"/>
    <cellStyle name="쉼표 [0] 20 3 2 3 3" xfId="1541" xr:uid="{D6613814-4E51-436B-BCD8-E05C7F83D171}"/>
    <cellStyle name="쉼표 [0] 20 3 2 3 3 2" xfId="5166" xr:uid="{FECA339A-37EA-4C65-9835-F44ADCC38A22}"/>
    <cellStyle name="쉼표 [0] 20 3 2 3 3 2 2" xfId="24085" xr:uid="{A7C64D4E-E357-4C1A-8180-CBFC2F4CEE63}"/>
    <cellStyle name="쉼표 [0] 20 3 2 3 3 2 2 2" xfId="46352" xr:uid="{2C8557CB-5A3E-4270-9B1A-946B2D6969B0}"/>
    <cellStyle name="쉼표 [0] 20 3 2 3 3 2 3" xfId="24086" xr:uid="{E59A5B8D-03FB-4346-AB19-B5DEEE70A9DC}"/>
    <cellStyle name="쉼표 [0] 20 3 2 3 3 2 3 2" xfId="46353" xr:uid="{2927E5B9-09A4-4F21-8F05-6613F63643BF}"/>
    <cellStyle name="쉼표 [0] 20 3 2 3 3 2 4" xfId="24087" xr:uid="{258DC0D4-AA95-4EC0-A9D7-6565EE46E86B}"/>
    <cellStyle name="쉼표 [0] 20 3 2 3 3 2 4 2" xfId="46354" xr:uid="{2111AACD-219B-4137-A789-3134A1F2A317}"/>
    <cellStyle name="쉼표 [0] 20 3 2 3 3 2 5" xfId="24088" xr:uid="{87E3B106-D261-40C7-A670-C56C415F889A}"/>
    <cellStyle name="쉼표 [0] 20 3 2 3 3 2 5 2" xfId="46355" xr:uid="{3C19ABDE-27D3-4996-AF20-BD0C79E5B02A}"/>
    <cellStyle name="쉼표 [0] 20 3 2 3 3 2 6" xfId="55253" xr:uid="{B37B8E4B-626B-4F94-B8E8-EFC2B76470E0}"/>
    <cellStyle name="쉼표 [0] 20 3 2 3 3 2 7" xfId="46351" xr:uid="{ED6C0D61-DEB9-4FD3-A2A5-148140600AF0}"/>
    <cellStyle name="쉼표 [0] 20 3 2 3 3 2 8" xfId="24084" xr:uid="{5331639B-167B-4EF2-8015-1D01F3D84444}"/>
    <cellStyle name="쉼표 [0] 20 3 2 3 3 3" xfId="2588" xr:uid="{6C349E11-EBE9-49BF-AF0B-8705BE1CD0E3}"/>
    <cellStyle name="쉼표 [0] 20 3 2 3 3 3 2" xfId="24090" xr:uid="{406CAA21-19D3-45FC-A7FB-4D9C18B0AD2E}"/>
    <cellStyle name="쉼표 [0] 20 3 2 3 3 3 2 2" xfId="46357" xr:uid="{2BE1831B-EEED-49EF-B74B-679E09142883}"/>
    <cellStyle name="쉼표 [0] 20 3 2 3 3 3 3" xfId="24091" xr:uid="{CE0BDE95-42B5-4D94-83A0-F3817D857B04}"/>
    <cellStyle name="쉼표 [0] 20 3 2 3 3 3 3 2" xfId="46358" xr:uid="{CEE0C401-60C8-47C2-8097-A94086993F93}"/>
    <cellStyle name="쉼표 [0] 20 3 2 3 3 3 4" xfId="24092" xr:uid="{EF94D1BA-DC64-463C-906C-A101D348E876}"/>
    <cellStyle name="쉼표 [0] 20 3 2 3 3 3 4 2" xfId="46359" xr:uid="{530AD8EA-BE9F-487D-8414-A85C57805B4A}"/>
    <cellStyle name="쉼표 [0] 20 3 2 3 3 3 5" xfId="52676" xr:uid="{1CB2FE44-A792-4694-A272-A2D023438AA2}"/>
    <cellStyle name="쉼표 [0] 20 3 2 3 3 3 6" xfId="46356" xr:uid="{8B31A207-25B5-4898-B467-6FABF87EE353}"/>
    <cellStyle name="쉼표 [0] 20 3 2 3 3 3 7" xfId="24089" xr:uid="{AAC98872-5B11-48B9-913B-69C167670DB6}"/>
    <cellStyle name="쉼표 [0] 20 3 2 3 3 4" xfId="24093" xr:uid="{70FE895D-E2A4-48CB-8049-B3A77DECCD3C}"/>
    <cellStyle name="쉼표 [0] 20 3 2 3 3 4 2" xfId="46360" xr:uid="{0171B799-E002-493A-AA7D-4EFC958E5753}"/>
    <cellStyle name="쉼표 [0] 20 3 2 3 3 5" xfId="24094" xr:uid="{D37F483E-BA0A-4BD2-81E1-408CD9AEACB4}"/>
    <cellStyle name="쉼표 [0] 20 3 2 3 3 5 2" xfId="46361" xr:uid="{5454AAA9-9BA2-4DC6-B215-5FA3D6A68771}"/>
    <cellStyle name="쉼표 [0] 20 3 2 3 3 6" xfId="51633" xr:uid="{92502311-7BCD-46A0-96F6-F1C976F4535D}"/>
    <cellStyle name="쉼표 [0] 20 3 2 3 3 7" xfId="46350" xr:uid="{C590ED1B-A8F5-446F-944A-EA60EE74B6B8}"/>
    <cellStyle name="쉼표 [0] 20 3 2 3 3 8" xfId="24083" xr:uid="{B704760B-7FAE-4F8F-8AF8-98AE4F37405D}"/>
    <cellStyle name="쉼표 [0] 20 3 2 3 4" xfId="3580" xr:uid="{A927C35A-F282-42F2-88D5-BB9527B61D14}"/>
    <cellStyle name="쉼표 [0] 20 3 2 3 4 2" xfId="5534" xr:uid="{E8B8A9C0-7D03-4D73-B0EC-BA39EA2076C6}"/>
    <cellStyle name="쉼표 [0] 20 3 2 3 4 2 2" xfId="24097" xr:uid="{C4197742-5E6F-4F87-8333-B5A7C31E1BE4}"/>
    <cellStyle name="쉼표 [0] 20 3 2 3 4 2 2 2" xfId="46364" xr:uid="{6E2E0F2B-FA35-4ED9-A143-AAECEFE35024}"/>
    <cellStyle name="쉼표 [0] 20 3 2 3 4 2 3" xfId="24098" xr:uid="{08DBEA3A-C283-4077-8333-0D8D1C01CA5E}"/>
    <cellStyle name="쉼표 [0] 20 3 2 3 4 2 3 2" xfId="46365" xr:uid="{ED869572-948B-4D63-948F-E3434F489737}"/>
    <cellStyle name="쉼표 [0] 20 3 2 3 4 2 4" xfId="24099" xr:uid="{A73BF6E0-3AE1-4050-A528-A2451C5E92A7}"/>
    <cellStyle name="쉼표 [0] 20 3 2 3 4 2 4 2" xfId="46366" xr:uid="{FE13A236-6E3D-4324-B009-3495548C6E56}"/>
    <cellStyle name="쉼표 [0] 20 3 2 3 4 2 5" xfId="24100" xr:uid="{7C0803B2-D7AA-47B3-A6D8-6087221D5ADF}"/>
    <cellStyle name="쉼표 [0] 20 3 2 3 4 2 5 2" xfId="46367" xr:uid="{553DFA55-1E0C-4286-AEC1-BD6CCA5E6614}"/>
    <cellStyle name="쉼표 [0] 20 3 2 3 4 2 6" xfId="55621" xr:uid="{BE6F62A7-B849-42D1-9860-35540EEF6D39}"/>
    <cellStyle name="쉼표 [0] 20 3 2 3 4 2 7" xfId="46363" xr:uid="{5EC148E9-0ED0-4636-B44E-A34549B54BE6}"/>
    <cellStyle name="쉼표 [0] 20 3 2 3 4 2 8" xfId="24096" xr:uid="{6BEDDBE8-A51F-41A4-9B70-4ED74F5F62D1}"/>
    <cellStyle name="쉼표 [0] 20 3 2 3 4 3" xfId="24101" xr:uid="{9D07CE80-5E6F-4C13-B2A0-54793E738C42}"/>
    <cellStyle name="쉼표 [0] 20 3 2 3 4 3 2" xfId="46368" xr:uid="{7CB803A3-556C-4EB9-9C92-C3D1804664D2}"/>
    <cellStyle name="쉼표 [0] 20 3 2 3 4 4" xfId="24102" xr:uid="{85AE95D8-905B-4CDF-8DDF-D6A1026FDE5D}"/>
    <cellStyle name="쉼표 [0] 20 3 2 3 4 4 2" xfId="46369" xr:uid="{D7D5CB31-E47B-4877-BDA6-72D3EAE0968C}"/>
    <cellStyle name="쉼표 [0] 20 3 2 3 4 5" xfId="24103" xr:uid="{49968A89-DD17-4654-8546-D6FEADC15CB7}"/>
    <cellStyle name="쉼표 [0] 20 3 2 3 4 5 2" xfId="46370" xr:uid="{7B2A752C-56FC-4234-AF1C-517BCB14B80F}"/>
    <cellStyle name="쉼표 [0] 20 3 2 3 4 6" xfId="24104" xr:uid="{2C2B35CD-57B8-4134-B5C4-9364908D175C}"/>
    <cellStyle name="쉼표 [0] 20 3 2 3 4 6 2" xfId="46371" xr:uid="{B65726C6-BB25-4A7F-9026-92E880C38C41}"/>
    <cellStyle name="쉼표 [0] 20 3 2 3 4 7" xfId="53667" xr:uid="{1931CBB8-5F01-4775-99F2-C8D9DDCFBA42}"/>
    <cellStyle name="쉼표 [0] 20 3 2 3 4 8" xfId="46362" xr:uid="{7F61D692-388B-4273-85F1-79906A61F6CA}"/>
    <cellStyle name="쉼표 [0] 20 3 2 3 4 9" xfId="24095" xr:uid="{ED9E3DB0-F432-4EB3-B0FC-BD9158D23DAC}"/>
    <cellStyle name="쉼표 [0] 20 3 2 3 5" xfId="4253" xr:uid="{BFFFF813-2FB0-4027-AEC3-17045A203686}"/>
    <cellStyle name="쉼표 [0] 20 3 2 3 5 2" xfId="24106" xr:uid="{91C0064A-8BAB-430C-BE89-5AD094951D54}"/>
    <cellStyle name="쉼표 [0] 20 3 2 3 5 2 2" xfId="46373" xr:uid="{5EB3C7D7-7239-415B-BC20-70F8EB23027F}"/>
    <cellStyle name="쉼표 [0] 20 3 2 3 5 3" xfId="24107" xr:uid="{D73264F2-900D-45F4-B02D-249D278A16FD}"/>
    <cellStyle name="쉼표 [0] 20 3 2 3 5 3 2" xfId="46374" xr:uid="{4A462AC8-3DEC-46BA-AD59-CB859D422B1F}"/>
    <cellStyle name="쉼표 [0] 20 3 2 3 5 4" xfId="24108" xr:uid="{660EDDC7-8184-4DC4-91E5-5122E6561C93}"/>
    <cellStyle name="쉼표 [0] 20 3 2 3 5 4 2" xfId="46375" xr:uid="{C68AEF22-8678-4049-970F-B7E544AAA995}"/>
    <cellStyle name="쉼표 [0] 20 3 2 3 5 5" xfId="24109" xr:uid="{4F4A7B4C-5A89-4ECB-85CB-0A279E92C1B4}"/>
    <cellStyle name="쉼표 [0] 20 3 2 3 5 5 2" xfId="46376" xr:uid="{7AC43D9B-6DB4-4D69-839E-A55C967409B6}"/>
    <cellStyle name="쉼표 [0] 20 3 2 3 5 6" xfId="54340" xr:uid="{746EC44F-3627-4682-A74D-A92844808E1D}"/>
    <cellStyle name="쉼표 [0] 20 3 2 3 5 7" xfId="46372" xr:uid="{ABB7EE9A-E855-4382-AD1D-75B82E12DBE8}"/>
    <cellStyle name="쉼표 [0] 20 3 2 3 5 8" xfId="24105" xr:uid="{02B88C07-4965-41FC-A43B-4F2C59055C1A}"/>
    <cellStyle name="쉼표 [0] 20 3 2 3 6" xfId="2067" xr:uid="{B8EDC984-87FE-4A17-97A4-E0A38A10B65A}"/>
    <cellStyle name="쉼표 [0] 20 3 2 3 6 2" xfId="24111" xr:uid="{6C7395D9-38FE-40B9-8EA1-20882440576B}"/>
    <cellStyle name="쉼표 [0] 20 3 2 3 6 2 2" xfId="46378" xr:uid="{9E9258E9-E860-4162-8F93-6C3E2BFF22F1}"/>
    <cellStyle name="쉼표 [0] 20 3 2 3 6 3" xfId="24112" xr:uid="{E6F87AAE-2AF1-475C-B04D-D4046C2B49F5}"/>
    <cellStyle name="쉼표 [0] 20 3 2 3 6 3 2" xfId="46379" xr:uid="{54C3D500-9A2A-4D42-87B2-6BE06C0940B0}"/>
    <cellStyle name="쉼표 [0] 20 3 2 3 6 4" xfId="24113" xr:uid="{E9CB714D-3E1B-46CF-86CD-75CC1080E115}"/>
    <cellStyle name="쉼표 [0] 20 3 2 3 6 4 2" xfId="46380" xr:uid="{D2CD8D31-D5D0-461E-9B89-86C3EB59B8A3}"/>
    <cellStyle name="쉼표 [0] 20 3 2 3 6 5" xfId="52156" xr:uid="{A4D88A8C-BEB0-4EE6-ABD0-DA26234D19F4}"/>
    <cellStyle name="쉼표 [0] 20 3 2 3 6 6" xfId="46377" xr:uid="{6335AE27-7B49-4F40-B7FA-E4517FB8F7E0}"/>
    <cellStyle name="쉼표 [0] 20 3 2 3 6 7" xfId="24110" xr:uid="{313F7AA4-54E9-4F94-827D-22D49859673A}"/>
    <cellStyle name="쉼표 [0] 20 3 2 3 7" xfId="24114" xr:uid="{4E059705-BBB6-4416-9BC3-AF961934FF26}"/>
    <cellStyle name="쉼표 [0] 20 3 2 3 7 2" xfId="46381" xr:uid="{F380AEDB-746C-458D-A97A-2E95EF7F61EE}"/>
    <cellStyle name="쉼표 [0] 20 3 2 3 8" xfId="24115" xr:uid="{8B57C088-EDE4-4A3E-A47C-CBC6CCD6F765}"/>
    <cellStyle name="쉼표 [0] 20 3 2 3 8 2" xfId="46382" xr:uid="{09B4E759-E4D1-4667-98E3-E5A515C38335}"/>
    <cellStyle name="쉼표 [0] 20 3 2 3 9" xfId="50636" xr:uid="{0E9C5918-7C81-43F7-9572-C00DB93D68EB}"/>
    <cellStyle name="쉼표 [0] 20 3 2 4" xfId="799" xr:uid="{D87C81EC-7560-4181-AD7F-DC31A1941A7C}"/>
    <cellStyle name="쉼표 [0] 20 3 2 4 2" xfId="4502" xr:uid="{2E0CEEF4-5913-4D72-B820-E6D31E4C4184}"/>
    <cellStyle name="쉼표 [0] 20 3 2 4 2 2" xfId="24118" xr:uid="{7391E365-5D60-4905-861E-B4FC8C195809}"/>
    <cellStyle name="쉼표 [0] 20 3 2 4 2 2 2" xfId="46385" xr:uid="{958E3751-3F5A-476F-9901-BAFE4F16DB0A}"/>
    <cellStyle name="쉼표 [0] 20 3 2 4 2 3" xfId="24119" xr:uid="{8526497C-236E-46AE-A888-75056A193C17}"/>
    <cellStyle name="쉼표 [0] 20 3 2 4 2 3 2" xfId="46386" xr:uid="{949B68DC-C3B9-4148-8D86-C53E42C4D67B}"/>
    <cellStyle name="쉼표 [0] 20 3 2 4 2 4" xfId="24120" xr:uid="{65F11C0F-C8AA-4906-8BB2-0873BE6B0800}"/>
    <cellStyle name="쉼표 [0] 20 3 2 4 2 4 2" xfId="46387" xr:uid="{9E76A7FB-B288-443F-8DD4-E3CE422619BC}"/>
    <cellStyle name="쉼표 [0] 20 3 2 4 2 5" xfId="24121" xr:uid="{4560B320-424D-4EFA-B50B-E095624E44C0}"/>
    <cellStyle name="쉼표 [0] 20 3 2 4 2 5 2" xfId="46388" xr:uid="{C25B2E25-AA60-4952-89AE-645109F4197F}"/>
    <cellStyle name="쉼표 [0] 20 3 2 4 2 6" xfId="54589" xr:uid="{EFBF7EED-CB09-4641-B878-4B457F33BDD6}"/>
    <cellStyle name="쉼표 [0] 20 3 2 4 2 7" xfId="46384" xr:uid="{3F6FB7FC-B828-4923-ABA6-89C6AAB2CDB5}"/>
    <cellStyle name="쉼표 [0] 20 3 2 4 2 8" xfId="24117" xr:uid="{C67F84BF-992B-4942-A741-91AC6BC1FEF5}"/>
    <cellStyle name="쉼표 [0] 20 3 2 4 3" xfId="2837" xr:uid="{8668DAB3-0021-4FA3-AAD4-F2D31D1E02B9}"/>
    <cellStyle name="쉼표 [0] 20 3 2 4 3 2" xfId="24123" xr:uid="{3756371C-0BF9-4FAF-8322-51C12FD2D6F3}"/>
    <cellStyle name="쉼표 [0] 20 3 2 4 3 2 2" xfId="46390" xr:uid="{6329AFB6-446E-4744-9C7F-FF130E9E89C4}"/>
    <cellStyle name="쉼표 [0] 20 3 2 4 3 3" xfId="24124" xr:uid="{5921B7ED-1D8B-4FF6-8283-552B48D5A6F1}"/>
    <cellStyle name="쉼표 [0] 20 3 2 4 3 3 2" xfId="46391" xr:uid="{37C1558E-B0DA-4FA8-BDA8-ECBECB77B231}"/>
    <cellStyle name="쉼표 [0] 20 3 2 4 3 4" xfId="24125" xr:uid="{4CE5F47F-B331-49B1-881E-E493DC49E7B9}"/>
    <cellStyle name="쉼표 [0] 20 3 2 4 3 4 2" xfId="46392" xr:uid="{FD89051A-6FEB-4C19-A448-F0BFD06D2E4D}"/>
    <cellStyle name="쉼표 [0] 20 3 2 4 3 5" xfId="52924" xr:uid="{95C3FA19-161F-4418-95E8-5E64B124AFF0}"/>
    <cellStyle name="쉼표 [0] 20 3 2 4 3 6" xfId="46389" xr:uid="{0282E4A2-CB37-478C-BD38-B812E0792C68}"/>
    <cellStyle name="쉼표 [0] 20 3 2 4 3 7" xfId="24122" xr:uid="{F97891F3-C659-4E44-86A3-F2262BF49C7D}"/>
    <cellStyle name="쉼표 [0] 20 3 2 4 4" xfId="24126" xr:uid="{8AA6A2C8-8817-4483-A4EA-5EAEFBBF00AA}"/>
    <cellStyle name="쉼표 [0] 20 3 2 4 4 2" xfId="46393" xr:uid="{43DB1BE0-63E7-485F-97D7-9074B1F68573}"/>
    <cellStyle name="쉼표 [0] 20 3 2 4 5" xfId="24127" xr:uid="{0E81B8D6-9E70-4CD8-B00C-459B402D124A}"/>
    <cellStyle name="쉼표 [0] 20 3 2 4 5 2" xfId="46394" xr:uid="{E9545B70-9959-4F39-981A-81206BD6BFCB}"/>
    <cellStyle name="쉼표 [0] 20 3 2 4 6" xfId="50891" xr:uid="{E95E8108-9E35-4440-99D1-EEA4F3849F10}"/>
    <cellStyle name="쉼표 [0] 20 3 2 4 7" xfId="46383" xr:uid="{682BF1CA-74B7-4082-9B92-276DB8D05E22}"/>
    <cellStyle name="쉼표 [0] 20 3 2 4 8" xfId="24116" xr:uid="{0C8F5BF4-127E-47F5-A7F9-74CDF12DAEBA}"/>
    <cellStyle name="쉼표 [0] 20 3 2 5" xfId="1294" xr:uid="{D6A38461-22A7-4542-BA90-AEB4028ECFF9}"/>
    <cellStyle name="쉼표 [0] 20 3 2 5 2" xfId="4983" xr:uid="{79B814CE-3C45-485C-B631-B6AC01D3A760}"/>
    <cellStyle name="쉼표 [0] 20 3 2 5 2 2" xfId="24130" xr:uid="{6E895926-5E22-4690-B867-CCBB14DA3027}"/>
    <cellStyle name="쉼표 [0] 20 3 2 5 2 2 2" xfId="46397" xr:uid="{481F8FA3-24D6-4E56-B4C6-7A192AA55401}"/>
    <cellStyle name="쉼표 [0] 20 3 2 5 2 3" xfId="24131" xr:uid="{CAA8E74F-9701-49C6-A525-820BA27B7D03}"/>
    <cellStyle name="쉼표 [0] 20 3 2 5 2 3 2" xfId="46398" xr:uid="{CFA60D34-2229-450F-BD64-D1B6BA50F8FA}"/>
    <cellStyle name="쉼표 [0] 20 3 2 5 2 4" xfId="24132" xr:uid="{AEA13759-F662-4D23-B613-43A8550D1D86}"/>
    <cellStyle name="쉼표 [0] 20 3 2 5 2 4 2" xfId="46399" xr:uid="{F98AFB4A-176B-48F3-B6E9-6732E9DBF147}"/>
    <cellStyle name="쉼표 [0] 20 3 2 5 2 5" xfId="24133" xr:uid="{3E82AE22-245A-46F4-8BFA-2289EC16B984}"/>
    <cellStyle name="쉼표 [0] 20 3 2 5 2 5 2" xfId="46400" xr:uid="{0BC63F56-7FDE-49D2-BECD-D2C0A98AE6B2}"/>
    <cellStyle name="쉼표 [0] 20 3 2 5 2 6" xfId="55070" xr:uid="{8DC6D9CE-ED57-4989-BF08-ABF025EB008D}"/>
    <cellStyle name="쉼표 [0] 20 3 2 5 2 7" xfId="46396" xr:uid="{9E02A456-2F37-4150-8BA9-E65AF2F23207}"/>
    <cellStyle name="쉼표 [0] 20 3 2 5 2 8" xfId="24129" xr:uid="{FE84A005-35F8-41AF-B69C-53E6FEF22F1E}"/>
    <cellStyle name="쉼표 [0] 20 3 2 5 3" xfId="2339" xr:uid="{AD3FEDB6-BE3C-49B0-92BD-46A23A5F52E7}"/>
    <cellStyle name="쉼표 [0] 20 3 2 5 3 2" xfId="24135" xr:uid="{4082E6DA-FCFE-4B3A-9897-9F00FFAC16F3}"/>
    <cellStyle name="쉼표 [0] 20 3 2 5 3 2 2" xfId="46402" xr:uid="{4C324667-D621-4177-B7C6-3393CCBD7949}"/>
    <cellStyle name="쉼표 [0] 20 3 2 5 3 3" xfId="24136" xr:uid="{A35A3B3D-1C4D-4E74-BEF5-2EE528F43EE3}"/>
    <cellStyle name="쉼표 [0] 20 3 2 5 3 3 2" xfId="46403" xr:uid="{90A9653D-96C9-4744-A908-6EA1DB0B8C0C}"/>
    <cellStyle name="쉼표 [0] 20 3 2 5 3 4" xfId="24137" xr:uid="{B31D27DF-8670-4A60-A5C2-268AC2E57B94}"/>
    <cellStyle name="쉼표 [0] 20 3 2 5 3 4 2" xfId="46404" xr:uid="{4E93145B-2531-4EA9-B4BB-94874DE8B5DE}"/>
    <cellStyle name="쉼표 [0] 20 3 2 5 3 5" xfId="52427" xr:uid="{1BEABE1F-A64C-437A-9210-31AC63548682}"/>
    <cellStyle name="쉼표 [0] 20 3 2 5 3 6" xfId="46401" xr:uid="{D535BFD6-8DA7-47A1-AF3E-7D003538207C}"/>
    <cellStyle name="쉼표 [0] 20 3 2 5 3 7" xfId="24134" xr:uid="{8C5512D1-B06C-4408-B419-6DE4031B4BE6}"/>
    <cellStyle name="쉼표 [0] 20 3 2 5 4" xfId="24138" xr:uid="{5F9CD32B-FD75-40E2-A4ED-1A46993B2A07}"/>
    <cellStyle name="쉼표 [0] 20 3 2 5 4 2" xfId="46405" xr:uid="{3A50D4DA-DAE1-4BFA-BD68-D1373A82B0BA}"/>
    <cellStyle name="쉼표 [0] 20 3 2 5 5" xfId="24139" xr:uid="{C47B2E4C-1D8C-4D65-BB93-A550B5FF3786}"/>
    <cellStyle name="쉼표 [0] 20 3 2 5 5 2" xfId="46406" xr:uid="{9321BD1A-ED5E-4798-A640-173950A9869F}"/>
    <cellStyle name="쉼표 [0] 20 3 2 5 6" xfId="51386" xr:uid="{6A438033-8E88-4921-B251-D9A3ADBE3EBC}"/>
    <cellStyle name="쉼표 [0] 20 3 2 5 7" xfId="46395" xr:uid="{EE69192C-94B6-4AA8-8589-33CF34CC61CC}"/>
    <cellStyle name="쉼표 [0] 20 3 2 5 8" xfId="24128" xr:uid="{870A4467-14C2-4267-BD1A-44B140C64566}"/>
    <cellStyle name="쉼표 [0] 20 3 2 6" xfId="3331" xr:uid="{90FC2503-2B45-4687-B8DE-95DFFA70423F}"/>
    <cellStyle name="쉼표 [0] 20 3 2 6 2" xfId="5350" xr:uid="{14809C4E-974F-4E9E-969A-DCE3586F2493}"/>
    <cellStyle name="쉼표 [0] 20 3 2 6 2 2" xfId="24142" xr:uid="{5FB702D6-C2B3-4E9C-A242-C867294BD6E1}"/>
    <cellStyle name="쉼표 [0] 20 3 2 6 2 2 2" xfId="46409" xr:uid="{C0F21FC1-58C1-4246-B767-4FB8DFD4D04B}"/>
    <cellStyle name="쉼표 [0] 20 3 2 6 2 3" xfId="24143" xr:uid="{E142F977-E344-4D08-86C4-5C24AFCB30BB}"/>
    <cellStyle name="쉼표 [0] 20 3 2 6 2 3 2" xfId="46410" xr:uid="{CC1EA43E-88D5-456F-8225-DEE4F65BB66A}"/>
    <cellStyle name="쉼표 [0] 20 3 2 6 2 4" xfId="24144" xr:uid="{66F5B91D-F65A-4668-B5A9-F51A4E5A1DF8}"/>
    <cellStyle name="쉼표 [0] 20 3 2 6 2 4 2" xfId="46411" xr:uid="{A82CF337-FDCB-4137-B808-83178596D8D1}"/>
    <cellStyle name="쉼표 [0] 20 3 2 6 2 5" xfId="24145" xr:uid="{CFFBE5D0-D4E4-4F72-A3F8-39E2CCA4D84C}"/>
    <cellStyle name="쉼표 [0] 20 3 2 6 2 5 2" xfId="46412" xr:uid="{7999AA00-3784-43D3-84B5-804D178A3C0E}"/>
    <cellStyle name="쉼표 [0] 20 3 2 6 2 6" xfId="55437" xr:uid="{51E4F782-506C-4B5A-8368-FB59C3267751}"/>
    <cellStyle name="쉼표 [0] 20 3 2 6 2 7" xfId="46408" xr:uid="{78952FFC-B9FC-4B90-91AB-E3736982A606}"/>
    <cellStyle name="쉼표 [0] 20 3 2 6 2 8" xfId="24141" xr:uid="{8FCB4E7B-81AF-433D-B04B-C8738DE723C0}"/>
    <cellStyle name="쉼표 [0] 20 3 2 6 3" xfId="24146" xr:uid="{5A9DA6F6-36DA-4FB9-A2FA-D7753AEB20E0}"/>
    <cellStyle name="쉼표 [0] 20 3 2 6 3 2" xfId="46413" xr:uid="{772269CA-96FC-4724-835F-B0E66FE661A9}"/>
    <cellStyle name="쉼표 [0] 20 3 2 6 4" xfId="24147" xr:uid="{22E188BD-C34A-47DC-9E6B-A01F6C45DF80}"/>
    <cellStyle name="쉼표 [0] 20 3 2 6 4 2" xfId="46414" xr:uid="{DFBC2149-B884-41E0-858F-172EAD08142D}"/>
    <cellStyle name="쉼표 [0] 20 3 2 6 5" xfId="24148" xr:uid="{BA761DB6-1E1E-46FD-9C44-8AB2623E00D7}"/>
    <cellStyle name="쉼표 [0] 20 3 2 6 5 2" xfId="46415" xr:uid="{5E47D933-F23E-4610-AD6A-502A34AD6635}"/>
    <cellStyle name="쉼표 [0] 20 3 2 6 6" xfId="24149" xr:uid="{9229AE9F-FABF-4A8B-AF4A-C17EEE02A392}"/>
    <cellStyle name="쉼표 [0] 20 3 2 6 6 2" xfId="46416" xr:uid="{72B225EA-C49C-4CED-B260-7EEDA4848DCB}"/>
    <cellStyle name="쉼표 [0] 20 3 2 6 7" xfId="53418" xr:uid="{1C3B65C3-8A9C-4B05-8818-9CBFC33F2D3C}"/>
    <cellStyle name="쉼표 [0] 20 3 2 6 8" xfId="46407" xr:uid="{29E4745A-4B71-41BA-A10C-530B41FD4EE2}"/>
    <cellStyle name="쉼표 [0] 20 3 2 6 9" xfId="24140" xr:uid="{61B158E5-4854-4F24-BC60-200F82625AAF}"/>
    <cellStyle name="쉼표 [0] 20 3 2 7" xfId="3929" xr:uid="{E054DEF7-4F58-4BE1-B292-39720EE40890}"/>
    <cellStyle name="쉼표 [0] 20 3 2 7 2" xfId="24151" xr:uid="{142505C3-4CAC-4202-8E3D-5123941D210C}"/>
    <cellStyle name="쉼표 [0] 20 3 2 7 2 2" xfId="46418" xr:uid="{88ED77D5-90F9-4E6B-844D-8740D41560A1}"/>
    <cellStyle name="쉼표 [0] 20 3 2 7 3" xfId="24152" xr:uid="{BAB823A6-BBC2-43F6-9C02-A860573F6253}"/>
    <cellStyle name="쉼표 [0] 20 3 2 7 3 2" xfId="46419" xr:uid="{44DBCE55-15EB-4ED2-BC01-379C5DF1A1B0}"/>
    <cellStyle name="쉼표 [0] 20 3 2 7 4" xfId="24153" xr:uid="{6BB29ECE-E74A-427A-8342-1009558718B0}"/>
    <cellStyle name="쉼표 [0] 20 3 2 7 4 2" xfId="46420" xr:uid="{02C5E11C-F033-4CAB-99DF-267611C08534}"/>
    <cellStyle name="쉼표 [0] 20 3 2 7 5" xfId="24154" xr:uid="{C6DC5B33-B391-4908-810A-BD10F2F4682E}"/>
    <cellStyle name="쉼표 [0] 20 3 2 7 5 2" xfId="46421" xr:uid="{BFCBDBE8-028F-4748-B54B-3B5A1482401F}"/>
    <cellStyle name="쉼표 [0] 20 3 2 7 6" xfId="54016" xr:uid="{2283866F-9B6F-434D-B01F-9D7D79B90E8B}"/>
    <cellStyle name="쉼표 [0] 20 3 2 7 7" xfId="46417" xr:uid="{82203392-9A22-4EAB-A8DE-07BA393C0CDA}"/>
    <cellStyle name="쉼표 [0] 20 3 2 7 8" xfId="24150" xr:uid="{88D26208-9310-48B7-AD83-2DD5C0E6D5C0}"/>
    <cellStyle name="쉼표 [0] 20 3 2 8" xfId="1819" xr:uid="{B7940C43-D772-49FC-94D0-FA1FB5CF08D5}"/>
    <cellStyle name="쉼표 [0] 20 3 2 8 2" xfId="24156" xr:uid="{416270DE-050A-4CFA-8154-EF6107407178}"/>
    <cellStyle name="쉼표 [0] 20 3 2 8 2 2" xfId="46423" xr:uid="{50723F23-2CBE-4E6D-BDEB-1DEB2CA78222}"/>
    <cellStyle name="쉼표 [0] 20 3 2 8 3" xfId="24157" xr:uid="{D0889312-F863-4C20-B4B4-9F4BAED90C7C}"/>
    <cellStyle name="쉼표 [0] 20 3 2 8 3 2" xfId="46424" xr:uid="{F87578E8-0B0D-456B-BB35-8EF473EB9EDA}"/>
    <cellStyle name="쉼표 [0] 20 3 2 8 4" xfId="24158" xr:uid="{AE81A8FA-CEDB-4EF2-A6F3-915E6437B0CF}"/>
    <cellStyle name="쉼표 [0] 20 3 2 8 4 2" xfId="46425" xr:uid="{B72B3F33-89AC-4820-B582-C8F945D3FAFE}"/>
    <cellStyle name="쉼표 [0] 20 3 2 8 5" xfId="51908" xr:uid="{8F5D2319-9CFD-4C30-8114-FE6450A238E9}"/>
    <cellStyle name="쉼표 [0] 20 3 2 8 6" xfId="46422" xr:uid="{72BA4058-B266-4EF3-8564-22029E98621D}"/>
    <cellStyle name="쉼표 [0] 20 3 2 8 7" xfId="24155" xr:uid="{5D612305-F216-4731-8DC7-250AE3BCC972}"/>
    <cellStyle name="쉼표 [0] 20 3 2 9" xfId="24159" xr:uid="{3244A4AD-C8E7-46E1-907A-8A62615434D3}"/>
    <cellStyle name="쉼표 [0] 20 3 2 9 2" xfId="46426" xr:uid="{4AD49695-8ADD-41B8-9688-DBD48133F63B}"/>
    <cellStyle name="쉼표 [0] 20 3 3" xfId="306" xr:uid="{F8E991E1-4D25-4DB6-95B6-0F094CDFB78D}"/>
    <cellStyle name="쉼표 [0] 20 3 3 10" xfId="50402" xr:uid="{C02CA8F3-8078-4723-87D1-759E9AE12A17}"/>
    <cellStyle name="쉼표 [0] 20 3 3 11" xfId="46427" xr:uid="{600279B8-5864-4D04-A6AB-C0BFA6A7D13B}"/>
    <cellStyle name="쉼표 [0] 20 3 3 12" xfId="24160" xr:uid="{9A5889B7-650B-4409-A446-92B5110A6A79}"/>
    <cellStyle name="쉼표 [0] 20 3 3 2" xfId="601" xr:uid="{84A22674-1049-459A-B56B-A6D8BE7023DD}"/>
    <cellStyle name="쉼표 [0] 20 3 3 2 10" xfId="46428" xr:uid="{6F57DEAB-CB8A-4B8B-8A46-0361CF85F5E8}"/>
    <cellStyle name="쉼표 [0] 20 3 3 2 11" xfId="24161" xr:uid="{133A0D3E-611F-4855-A699-EBDDFFAFCF86}"/>
    <cellStyle name="쉼표 [0] 20 3 3 2 2" xfId="1106" xr:uid="{8038C4D5-13C5-4A50-AC11-DD6865CDA0DB}"/>
    <cellStyle name="쉼표 [0] 20 3 3 2 2 2" xfId="4809" xr:uid="{0B52E4DB-E772-4113-A082-1909B5714BA4}"/>
    <cellStyle name="쉼표 [0] 20 3 3 2 2 2 2" xfId="24164" xr:uid="{70C3272A-6202-4DC1-ACE8-2893EBF4B4FE}"/>
    <cellStyle name="쉼표 [0] 20 3 3 2 2 2 2 2" xfId="46431" xr:uid="{503E5E70-E758-40A0-B969-89FB313A9199}"/>
    <cellStyle name="쉼표 [0] 20 3 3 2 2 2 3" xfId="24165" xr:uid="{8F5F1CE1-5F0F-438B-8467-8B7B8B8FC870}"/>
    <cellStyle name="쉼표 [0] 20 3 3 2 2 2 3 2" xfId="46432" xr:uid="{C906C2B4-F69B-4239-922A-88338BF4B1F5}"/>
    <cellStyle name="쉼표 [0] 20 3 3 2 2 2 4" xfId="24166" xr:uid="{2807C3A1-A798-40F6-97DD-6A86F7B8FF35}"/>
    <cellStyle name="쉼표 [0] 20 3 3 2 2 2 4 2" xfId="46433" xr:uid="{669D61D1-C004-4959-A12E-7A16123ECD78}"/>
    <cellStyle name="쉼표 [0] 20 3 3 2 2 2 5" xfId="24167" xr:uid="{825DFDE1-DD26-4B1A-ACD0-C749B949FC4F}"/>
    <cellStyle name="쉼표 [0] 20 3 3 2 2 2 5 2" xfId="46434" xr:uid="{33545B25-967A-4BFF-8A00-A287A4243823}"/>
    <cellStyle name="쉼표 [0] 20 3 3 2 2 2 6" xfId="54896" xr:uid="{C754CED5-DD27-4AF1-B945-8DB6E1644EEF}"/>
    <cellStyle name="쉼표 [0] 20 3 3 2 2 2 7" xfId="46430" xr:uid="{E43BC4A6-D0BA-4666-9521-3B677D0D7893}"/>
    <cellStyle name="쉼표 [0] 20 3 3 2 2 2 8" xfId="24163" xr:uid="{0386F88C-98A5-4BE9-9942-9ED09D931CE0}"/>
    <cellStyle name="쉼표 [0] 20 3 3 2 2 3" xfId="3144" xr:uid="{14D597BF-C782-43D0-B9A0-E8AB310560D2}"/>
    <cellStyle name="쉼표 [0] 20 3 3 2 2 3 2" xfId="24169" xr:uid="{BB0FDAEF-FEC5-4BAB-B142-F8CE0CC53785}"/>
    <cellStyle name="쉼표 [0] 20 3 3 2 2 3 2 2" xfId="46436" xr:uid="{49DF343A-4B78-4647-AC08-F43C409E61AA}"/>
    <cellStyle name="쉼표 [0] 20 3 3 2 2 3 3" xfId="24170" xr:uid="{1ECB590E-C962-4F07-BF4C-854CCF7677C5}"/>
    <cellStyle name="쉼표 [0] 20 3 3 2 2 3 3 2" xfId="46437" xr:uid="{83053D28-A920-46C1-90C3-F171DF5A704C}"/>
    <cellStyle name="쉼표 [0] 20 3 3 2 2 3 4" xfId="24171" xr:uid="{17CD0552-EA60-4DD9-9D06-EE10CB430E31}"/>
    <cellStyle name="쉼표 [0] 20 3 3 2 2 3 4 2" xfId="46438" xr:uid="{8AA97FA2-6B23-4D71-8128-C6A94DE3F2E9}"/>
    <cellStyle name="쉼표 [0] 20 3 3 2 2 3 5" xfId="53231" xr:uid="{FB034A42-6178-49F1-98ED-246EBA076882}"/>
    <cellStyle name="쉼표 [0] 20 3 3 2 2 3 6" xfId="46435" xr:uid="{4699C93D-F2A4-4D1F-B4C0-E2F44BEDAA1E}"/>
    <cellStyle name="쉼표 [0] 20 3 3 2 2 3 7" xfId="24168" xr:uid="{02A71023-9118-44B8-B497-975BB1EA7235}"/>
    <cellStyle name="쉼표 [0] 20 3 3 2 2 4" xfId="24172" xr:uid="{817C6E81-FE69-4768-8890-AA15A094A446}"/>
    <cellStyle name="쉼표 [0] 20 3 3 2 2 4 2" xfId="46439" xr:uid="{26C149CC-D7CC-47BA-B25F-0CA2CD079C65}"/>
    <cellStyle name="쉼표 [0] 20 3 3 2 2 5" xfId="24173" xr:uid="{EEC0129E-7ED0-4971-9737-5553E61B4577}"/>
    <cellStyle name="쉼표 [0] 20 3 3 2 2 5 2" xfId="46440" xr:uid="{3706ACC7-2718-4AFE-9E3A-AAA49FA65027}"/>
    <cellStyle name="쉼표 [0] 20 3 3 2 2 6" xfId="51198" xr:uid="{DBA4C847-F129-4D94-A9F4-27610EFB07B4}"/>
    <cellStyle name="쉼표 [0] 20 3 3 2 2 7" xfId="46429" xr:uid="{1D8F3D6A-4E7A-4E82-9A32-60F979B6A242}"/>
    <cellStyle name="쉼표 [0] 20 3 3 2 2 8" xfId="24162" xr:uid="{89B50B6B-2A1D-4B69-9CA4-01D6554D5FF2}"/>
    <cellStyle name="쉼표 [0] 20 3 3 2 3" xfId="1600" xr:uid="{B39456B1-810F-4FBB-98FE-83949ADCC5C0}"/>
    <cellStyle name="쉼표 [0] 20 3 3 2 3 2" xfId="5213" xr:uid="{FB73BC00-C6AB-498C-BE25-9747D5CCDBDA}"/>
    <cellStyle name="쉼표 [0] 20 3 3 2 3 2 2" xfId="24176" xr:uid="{4B9A03BA-0E66-457F-AD43-B4DB3C0AACEF}"/>
    <cellStyle name="쉼표 [0] 20 3 3 2 3 2 2 2" xfId="46443" xr:uid="{B39E3EF6-E6FF-418C-8DBE-872ED5FF52BE}"/>
    <cellStyle name="쉼표 [0] 20 3 3 2 3 2 3" xfId="24177" xr:uid="{05F1E21F-7178-4766-A48C-04D278323819}"/>
    <cellStyle name="쉼표 [0] 20 3 3 2 3 2 3 2" xfId="46444" xr:uid="{7D8D7104-11D9-47DF-81D7-D57D3D5957D9}"/>
    <cellStyle name="쉼표 [0] 20 3 3 2 3 2 4" xfId="24178" xr:uid="{4CE0D663-942F-476D-BBF4-89422865E1FE}"/>
    <cellStyle name="쉼표 [0] 20 3 3 2 3 2 4 2" xfId="46445" xr:uid="{A2136893-8D9A-4327-85C6-410FA2C21DA4}"/>
    <cellStyle name="쉼표 [0] 20 3 3 2 3 2 5" xfId="24179" xr:uid="{01A11687-E598-4BC8-AA08-BEAE6CCE25E0}"/>
    <cellStyle name="쉼표 [0] 20 3 3 2 3 2 5 2" xfId="46446" xr:uid="{8F2E1ED1-1018-4805-B301-7E18BE574AA1}"/>
    <cellStyle name="쉼표 [0] 20 3 3 2 3 2 6" xfId="55300" xr:uid="{D1114CD9-0CE7-4CEE-9D14-55F451EB7738}"/>
    <cellStyle name="쉼표 [0] 20 3 3 2 3 2 7" xfId="46442" xr:uid="{5EC790EF-E149-448A-AD10-65CF134C1DC8}"/>
    <cellStyle name="쉼표 [0] 20 3 3 2 3 2 8" xfId="24175" xr:uid="{347C8DE2-6EFA-46A2-999D-0133AA92328E}"/>
    <cellStyle name="쉼표 [0] 20 3 3 2 3 3" xfId="2647" xr:uid="{E8188459-D736-476B-A012-26D06DC27D34}"/>
    <cellStyle name="쉼표 [0] 20 3 3 2 3 3 2" xfId="24181" xr:uid="{C28B01E4-4E87-4D59-AE24-28F73F8A7D9F}"/>
    <cellStyle name="쉼표 [0] 20 3 3 2 3 3 2 2" xfId="46448" xr:uid="{928191AE-80DB-4F84-99DA-30DC3250E825}"/>
    <cellStyle name="쉼표 [0] 20 3 3 2 3 3 3" xfId="24182" xr:uid="{7377BA24-C7CA-4A61-B2AE-DEBA358C52F3}"/>
    <cellStyle name="쉼표 [0] 20 3 3 2 3 3 3 2" xfId="46449" xr:uid="{5CF9D526-335E-4FFE-B3C1-26D2E78FD33B}"/>
    <cellStyle name="쉼표 [0] 20 3 3 2 3 3 4" xfId="24183" xr:uid="{B1747E85-65C2-410E-9259-D99B52D65AFE}"/>
    <cellStyle name="쉼표 [0] 20 3 3 2 3 3 4 2" xfId="46450" xr:uid="{AE527163-5E6D-4F50-9264-31EB9884C174}"/>
    <cellStyle name="쉼표 [0] 20 3 3 2 3 3 5" xfId="52735" xr:uid="{F8A5BD7E-7749-4DF5-83FF-B6645E7E178B}"/>
    <cellStyle name="쉼표 [0] 20 3 3 2 3 3 6" xfId="46447" xr:uid="{DAC7AC07-8792-4212-9026-FA1BEF990071}"/>
    <cellStyle name="쉼표 [0] 20 3 3 2 3 3 7" xfId="24180" xr:uid="{60966D10-F2C1-4111-B127-31BDDF2A2ECD}"/>
    <cellStyle name="쉼표 [0] 20 3 3 2 3 4" xfId="24184" xr:uid="{1B55D402-3FF0-4AE9-8B99-53E05AA87CCF}"/>
    <cellStyle name="쉼표 [0] 20 3 3 2 3 4 2" xfId="46451" xr:uid="{3F3340AD-96C7-41DB-9AC8-0FE12DB498C5}"/>
    <cellStyle name="쉼표 [0] 20 3 3 2 3 5" xfId="24185" xr:uid="{13374078-52D2-47DC-8FE5-36C590F7E52D}"/>
    <cellStyle name="쉼표 [0] 20 3 3 2 3 5 2" xfId="46452" xr:uid="{58B36682-B31D-4E9C-903F-B6F1739009D3}"/>
    <cellStyle name="쉼표 [0] 20 3 3 2 3 6" xfId="51692" xr:uid="{E75DA5A0-9521-448B-A7E7-56F93F391DEE}"/>
    <cellStyle name="쉼표 [0] 20 3 3 2 3 7" xfId="46441" xr:uid="{A6BE8C32-2BE0-44AC-954C-94E0C8572889}"/>
    <cellStyle name="쉼표 [0] 20 3 3 2 3 8" xfId="24174" xr:uid="{603D7BFD-BDE2-40D7-A111-CEDB60F2D1A2}"/>
    <cellStyle name="쉼표 [0] 20 3 3 2 4" xfId="3639" xr:uid="{371FE24B-111B-469F-8034-88923E38B6A5}"/>
    <cellStyle name="쉼표 [0] 20 3 3 2 4 2" xfId="5581" xr:uid="{61C1231E-FEBB-40C1-922E-7D3E23E91D70}"/>
    <cellStyle name="쉼표 [0] 20 3 3 2 4 2 2" xfId="24188" xr:uid="{DFC9403C-DC33-49C8-926E-2AC8D7F173F4}"/>
    <cellStyle name="쉼표 [0] 20 3 3 2 4 2 2 2" xfId="46455" xr:uid="{8BAE7781-37BE-4481-BFC4-202A28CDC416}"/>
    <cellStyle name="쉼표 [0] 20 3 3 2 4 2 3" xfId="24189" xr:uid="{71236D98-2FA0-4DB5-9413-0B2D62C34338}"/>
    <cellStyle name="쉼표 [0] 20 3 3 2 4 2 3 2" xfId="46456" xr:uid="{2614B030-9B46-4E0E-B81D-9F97998AC469}"/>
    <cellStyle name="쉼표 [0] 20 3 3 2 4 2 4" xfId="24190" xr:uid="{811AD993-8810-418B-AE29-09A6EE910C4D}"/>
    <cellStyle name="쉼표 [0] 20 3 3 2 4 2 4 2" xfId="46457" xr:uid="{A90D9927-CD32-471C-881D-A908EA90E92A}"/>
    <cellStyle name="쉼표 [0] 20 3 3 2 4 2 5" xfId="24191" xr:uid="{7D37E593-F619-41DF-A139-B74AF82CD4A3}"/>
    <cellStyle name="쉼표 [0] 20 3 3 2 4 2 5 2" xfId="46458" xr:uid="{B3EDE37E-DBE2-40B2-AD55-3A47E09B6E67}"/>
    <cellStyle name="쉼표 [0] 20 3 3 2 4 2 6" xfId="55668" xr:uid="{BB90CBC5-21D5-47F8-B851-642F4D38DAF4}"/>
    <cellStyle name="쉼표 [0] 20 3 3 2 4 2 7" xfId="46454" xr:uid="{F8365DA1-8EE6-4FA6-A9B6-DAE4711B47B0}"/>
    <cellStyle name="쉼표 [0] 20 3 3 2 4 2 8" xfId="24187" xr:uid="{C6D6F503-9212-4BD1-BD60-D1CD0D26B19C}"/>
    <cellStyle name="쉼표 [0] 20 3 3 2 4 3" xfId="24192" xr:uid="{3321B6BB-D8A4-4932-9F20-7E603EC3C8C5}"/>
    <cellStyle name="쉼표 [0] 20 3 3 2 4 3 2" xfId="46459" xr:uid="{62C851CA-EF66-4F81-88B4-F6557B50CA3C}"/>
    <cellStyle name="쉼표 [0] 20 3 3 2 4 4" xfId="24193" xr:uid="{658EB6C8-7E7B-4371-8EDA-0EABC70AEBF2}"/>
    <cellStyle name="쉼표 [0] 20 3 3 2 4 4 2" xfId="46460" xr:uid="{BFF624D7-D2A5-46EC-8E3E-608832611D8A}"/>
    <cellStyle name="쉼표 [0] 20 3 3 2 4 5" xfId="24194" xr:uid="{FCDDD152-EF35-4E65-9699-1FD173B87956}"/>
    <cellStyle name="쉼표 [0] 20 3 3 2 4 5 2" xfId="46461" xr:uid="{E64EF19F-3F12-4D55-990C-740CFFDC8A24}"/>
    <cellStyle name="쉼표 [0] 20 3 3 2 4 6" xfId="24195" xr:uid="{23CFD350-B040-45FA-BDB9-57505C912DBC}"/>
    <cellStyle name="쉼표 [0] 20 3 3 2 4 6 2" xfId="46462" xr:uid="{E825416E-F0D3-4FA5-8CAA-0D6712DDC0B8}"/>
    <cellStyle name="쉼표 [0] 20 3 3 2 4 7" xfId="53726" xr:uid="{0D02C6BD-504C-4937-9DC8-80EFB359729D}"/>
    <cellStyle name="쉼표 [0] 20 3 3 2 4 8" xfId="46453" xr:uid="{B8743964-C3D8-4D6D-8F3F-8DD6F520762C}"/>
    <cellStyle name="쉼표 [0] 20 3 3 2 4 9" xfId="24186" xr:uid="{F7B3A694-EB9D-4481-A37D-4A6C6E63D9EA}"/>
    <cellStyle name="쉼표 [0] 20 3 3 2 5" xfId="4312" xr:uid="{2051A2EC-E21E-409B-A413-3286A5DD9FB4}"/>
    <cellStyle name="쉼표 [0] 20 3 3 2 5 2" xfId="24197" xr:uid="{57D2CC39-A2E0-4FAE-8A4C-89C023334B1C}"/>
    <cellStyle name="쉼표 [0] 20 3 3 2 5 2 2" xfId="46464" xr:uid="{A4A7FF2D-FE9A-499B-B86F-EEF16CE8AE89}"/>
    <cellStyle name="쉼표 [0] 20 3 3 2 5 3" xfId="24198" xr:uid="{998F51D2-963B-45E5-BCD5-EA3A23E18478}"/>
    <cellStyle name="쉼표 [0] 20 3 3 2 5 3 2" xfId="46465" xr:uid="{438C5701-63FC-4EFC-82EE-FF1B5D5E890F}"/>
    <cellStyle name="쉼표 [0] 20 3 3 2 5 4" xfId="24199" xr:uid="{44AAE682-2F4B-4932-A6EF-12FD40F1619C}"/>
    <cellStyle name="쉼표 [0] 20 3 3 2 5 4 2" xfId="46466" xr:uid="{13F4F6C0-5910-4E89-B62D-87F98EBAA8A1}"/>
    <cellStyle name="쉼표 [0] 20 3 3 2 5 5" xfId="24200" xr:uid="{A27DBFA1-C816-4AC9-8900-CAE728AC1672}"/>
    <cellStyle name="쉼표 [0] 20 3 3 2 5 5 2" xfId="46467" xr:uid="{D9030D9B-3DA7-4882-AA97-17CAC7B9C999}"/>
    <cellStyle name="쉼표 [0] 20 3 3 2 5 6" xfId="54399" xr:uid="{9B051070-F6A8-4C57-8EBA-35A7829F7E52}"/>
    <cellStyle name="쉼표 [0] 20 3 3 2 5 7" xfId="46463" xr:uid="{0DAE4A41-7E9E-4FF5-A0CF-98AAD0E1E767}"/>
    <cellStyle name="쉼표 [0] 20 3 3 2 5 8" xfId="24196" xr:uid="{132F6C4F-4EDE-44AD-AD3A-9471019CEE0C}"/>
    <cellStyle name="쉼표 [0] 20 3 3 2 6" xfId="2126" xr:uid="{B7E3E834-956F-40A1-98A2-DB913943B968}"/>
    <cellStyle name="쉼표 [0] 20 3 3 2 6 2" xfId="24202" xr:uid="{55E5BA00-BF5F-4FD9-B2FF-B2101D7A7C62}"/>
    <cellStyle name="쉼표 [0] 20 3 3 2 6 2 2" xfId="46469" xr:uid="{52854179-22EC-47D6-BE09-257638BA11E0}"/>
    <cellStyle name="쉼표 [0] 20 3 3 2 6 3" xfId="24203" xr:uid="{C518C62C-9BBF-4A17-ABFA-045CDCA04534}"/>
    <cellStyle name="쉼표 [0] 20 3 3 2 6 3 2" xfId="46470" xr:uid="{51CBC2D8-2C1C-4FA2-B078-26948319D8A5}"/>
    <cellStyle name="쉼표 [0] 20 3 3 2 6 4" xfId="24204" xr:uid="{9EF6DD1A-81EF-45DC-A135-8EF8D9C08229}"/>
    <cellStyle name="쉼표 [0] 20 3 3 2 6 4 2" xfId="46471" xr:uid="{0666DD42-79CB-4E33-AC4D-B9FBE4CBA721}"/>
    <cellStyle name="쉼표 [0] 20 3 3 2 6 5" xfId="52215" xr:uid="{05D181EC-67CC-4D73-970E-4022576D8C3A}"/>
    <cellStyle name="쉼표 [0] 20 3 3 2 6 6" xfId="46468" xr:uid="{0868E511-C837-41AF-BD9B-1717FEA0460B}"/>
    <cellStyle name="쉼표 [0] 20 3 3 2 6 7" xfId="24201" xr:uid="{022ED523-B6B8-473B-B713-8CB49DD94ACA}"/>
    <cellStyle name="쉼표 [0] 20 3 3 2 7" xfId="24205" xr:uid="{3BC08079-7DF1-4B04-9DE6-5F61F892070E}"/>
    <cellStyle name="쉼표 [0] 20 3 3 2 7 2" xfId="46472" xr:uid="{37EDD1CD-BB10-4C9C-9766-DD595BD45B4B}"/>
    <cellStyle name="쉼표 [0] 20 3 3 2 8" xfId="24206" xr:uid="{0D220D6B-E827-45E4-ABB1-884E9BE2603A}"/>
    <cellStyle name="쉼표 [0] 20 3 3 2 8 2" xfId="46473" xr:uid="{D0A6B84A-14CD-4548-874F-7FFF72DB1ABD}"/>
    <cellStyle name="쉼표 [0] 20 3 3 2 9" xfId="50695" xr:uid="{9CB8B331-A229-4D03-AF8A-7B86DB952071}"/>
    <cellStyle name="쉼표 [0] 20 3 3 3" xfId="858" xr:uid="{5EB8A99A-81AC-4E0E-BF28-71155184BE5F}"/>
    <cellStyle name="쉼표 [0] 20 3 3 3 2" xfId="4561" xr:uid="{CB9DC811-3BC4-4F75-989D-E89111ED2DBF}"/>
    <cellStyle name="쉼표 [0] 20 3 3 3 2 2" xfId="24209" xr:uid="{1BEBD54C-B10F-495C-A81F-D83314AD59BA}"/>
    <cellStyle name="쉼표 [0] 20 3 3 3 2 2 2" xfId="46476" xr:uid="{0B8C5C43-9F71-4225-8573-F110E25F8188}"/>
    <cellStyle name="쉼표 [0] 20 3 3 3 2 3" xfId="24210" xr:uid="{D3F75E02-19BF-4D6B-A1BB-EB88AD8FC254}"/>
    <cellStyle name="쉼표 [0] 20 3 3 3 2 3 2" xfId="46477" xr:uid="{656BADC8-715D-441E-9A73-5325946212D3}"/>
    <cellStyle name="쉼표 [0] 20 3 3 3 2 4" xfId="24211" xr:uid="{DAE52AC4-4370-430C-9ABC-6EF9F53CF3C6}"/>
    <cellStyle name="쉼표 [0] 20 3 3 3 2 4 2" xfId="46478" xr:uid="{FF0D97E6-2388-4C02-8BB1-2F573C57A044}"/>
    <cellStyle name="쉼표 [0] 20 3 3 3 2 5" xfId="24212" xr:uid="{17A84A69-36CC-4B87-9585-1AAD494C9457}"/>
    <cellStyle name="쉼표 [0] 20 3 3 3 2 5 2" xfId="46479" xr:uid="{5D581440-09FF-45D4-A444-21A6E0607C6E}"/>
    <cellStyle name="쉼표 [0] 20 3 3 3 2 6" xfId="54648" xr:uid="{BC098C59-6D58-457A-96EE-1A025606C659}"/>
    <cellStyle name="쉼표 [0] 20 3 3 3 2 7" xfId="46475" xr:uid="{B3FC4F6D-75F7-4909-9A34-BFF029565625}"/>
    <cellStyle name="쉼표 [0] 20 3 3 3 2 8" xfId="24208" xr:uid="{F2BC783B-7A20-4D67-BB4A-541066CA6827}"/>
    <cellStyle name="쉼표 [0] 20 3 3 3 3" xfId="2896" xr:uid="{8C38FB60-A9AD-4AF6-8DD1-E3831846FBC4}"/>
    <cellStyle name="쉼표 [0] 20 3 3 3 3 2" xfId="24214" xr:uid="{C01C0EA0-A6FC-4674-B3F0-FE84458927E2}"/>
    <cellStyle name="쉼표 [0] 20 3 3 3 3 2 2" xfId="46481" xr:uid="{557E1B6C-0BD3-434D-AA2C-BC7A7B27678D}"/>
    <cellStyle name="쉼표 [0] 20 3 3 3 3 3" xfId="24215" xr:uid="{BDAE1276-8B1A-424A-97DE-A5BC96DDFB61}"/>
    <cellStyle name="쉼표 [0] 20 3 3 3 3 3 2" xfId="46482" xr:uid="{36B7D7B8-06E5-45A9-9A45-586635D3BFE9}"/>
    <cellStyle name="쉼표 [0] 20 3 3 3 3 4" xfId="24216" xr:uid="{C5CB0A16-2403-4CCE-84BC-7DB27BB355ED}"/>
    <cellStyle name="쉼표 [0] 20 3 3 3 3 4 2" xfId="46483" xr:uid="{EA06E9FA-B33D-4398-98BB-7CA7986854AC}"/>
    <cellStyle name="쉼표 [0] 20 3 3 3 3 5" xfId="52983" xr:uid="{BC0B1190-7B7E-4D66-8536-10DC77268212}"/>
    <cellStyle name="쉼표 [0] 20 3 3 3 3 6" xfId="46480" xr:uid="{D364D2C8-334D-486D-986F-18D5D9BC40AB}"/>
    <cellStyle name="쉼표 [0] 20 3 3 3 3 7" xfId="24213" xr:uid="{FCC759F7-F69B-403B-9EE2-8F092B0C5AF0}"/>
    <cellStyle name="쉼표 [0] 20 3 3 3 4" xfId="24217" xr:uid="{3A1381E0-92AA-4AB9-A8F8-1252513304E7}"/>
    <cellStyle name="쉼표 [0] 20 3 3 3 4 2" xfId="46484" xr:uid="{20C3E767-C328-4318-AE94-78BE6496CFD0}"/>
    <cellStyle name="쉼표 [0] 20 3 3 3 5" xfId="24218" xr:uid="{B3DCA389-69C0-4361-9E90-7945FE45B1D0}"/>
    <cellStyle name="쉼표 [0] 20 3 3 3 5 2" xfId="46485" xr:uid="{DDDF504B-8AD2-4E95-8CAF-E572D47CC9F4}"/>
    <cellStyle name="쉼표 [0] 20 3 3 3 6" xfId="50950" xr:uid="{F55D84BB-B67B-44AE-8AD9-D71FE5CBCB7C}"/>
    <cellStyle name="쉼표 [0] 20 3 3 3 7" xfId="46474" xr:uid="{81186D40-F1C8-408D-AA19-A8F955DD0F09}"/>
    <cellStyle name="쉼표 [0] 20 3 3 3 8" xfId="24207" xr:uid="{87689A20-7011-4FB0-A3C6-3F3548E4313B}"/>
    <cellStyle name="쉼표 [0] 20 3 3 4" xfId="1353" xr:uid="{305CD7DB-3113-4DC7-AE4F-CD5386AE1AD5}"/>
    <cellStyle name="쉼표 [0] 20 3 3 4 2" xfId="5030" xr:uid="{0827372D-34F1-444C-A56A-8D3BC455E674}"/>
    <cellStyle name="쉼표 [0] 20 3 3 4 2 2" xfId="24221" xr:uid="{BB5FA8B7-B272-4227-821E-F8A9344AD51D}"/>
    <cellStyle name="쉼표 [0] 20 3 3 4 2 2 2" xfId="46488" xr:uid="{7A63A1BB-618A-4FA3-924B-9EAA5F28F011}"/>
    <cellStyle name="쉼표 [0] 20 3 3 4 2 3" xfId="24222" xr:uid="{40908694-DC09-4997-BE91-BCA71CF64F27}"/>
    <cellStyle name="쉼표 [0] 20 3 3 4 2 3 2" xfId="46489" xr:uid="{3EC95ABF-D3B7-4709-AB76-A6C7BEBB8B7D}"/>
    <cellStyle name="쉼표 [0] 20 3 3 4 2 4" xfId="24223" xr:uid="{1E17CC08-AF0B-4981-B5AE-CF001BE1292F}"/>
    <cellStyle name="쉼표 [0] 20 3 3 4 2 4 2" xfId="46490" xr:uid="{3E44C103-D23C-496B-8491-A97BFAD1C3D3}"/>
    <cellStyle name="쉼표 [0] 20 3 3 4 2 5" xfId="24224" xr:uid="{A692AC4D-02B7-4AD7-930B-2102ECBAE184}"/>
    <cellStyle name="쉼표 [0] 20 3 3 4 2 5 2" xfId="46491" xr:uid="{02028208-6C07-4BF5-BF2E-7F8C2EB17D05}"/>
    <cellStyle name="쉼표 [0] 20 3 3 4 2 6" xfId="55117" xr:uid="{A81A162E-F6D4-47CF-BEBB-F484B32DA511}"/>
    <cellStyle name="쉼표 [0] 20 3 3 4 2 7" xfId="46487" xr:uid="{A2FC8ECB-D909-4124-99FA-EFF523D8323D}"/>
    <cellStyle name="쉼표 [0] 20 3 3 4 2 8" xfId="24220" xr:uid="{BA777D97-E2FC-4024-8C74-EF1D5FC21D35}"/>
    <cellStyle name="쉼표 [0] 20 3 3 4 3" xfId="2399" xr:uid="{F7114836-D84A-472F-8253-4871B4602A64}"/>
    <cellStyle name="쉼표 [0] 20 3 3 4 3 2" xfId="24226" xr:uid="{BBB509A3-9976-483D-B950-93E0C11D1608}"/>
    <cellStyle name="쉼표 [0] 20 3 3 4 3 2 2" xfId="46493" xr:uid="{8F54F27C-B2DE-4520-BAD8-2F7D2800DBA9}"/>
    <cellStyle name="쉼표 [0] 20 3 3 4 3 3" xfId="24227" xr:uid="{E0C0E005-6E27-49AC-9C44-38AF492FE093}"/>
    <cellStyle name="쉼표 [0] 20 3 3 4 3 3 2" xfId="46494" xr:uid="{6EF62A02-338C-4D20-9582-31B8E4DA9804}"/>
    <cellStyle name="쉼표 [0] 20 3 3 4 3 4" xfId="24228" xr:uid="{6BFFFBB5-BC01-44AA-9640-D96638AF2FBA}"/>
    <cellStyle name="쉼표 [0] 20 3 3 4 3 4 2" xfId="46495" xr:uid="{1471BD65-EF77-4E8E-ABD6-4ABA3301572F}"/>
    <cellStyle name="쉼표 [0] 20 3 3 4 3 5" xfId="52487" xr:uid="{7D22E9B1-4E77-4089-AFDB-D352403172B8}"/>
    <cellStyle name="쉼표 [0] 20 3 3 4 3 6" xfId="46492" xr:uid="{30EF0D2D-2AF9-4B0D-A1FB-D19D2132F17E}"/>
    <cellStyle name="쉼표 [0] 20 3 3 4 3 7" xfId="24225" xr:uid="{36D6E510-D8E5-451F-9FFD-3883C4BD94D1}"/>
    <cellStyle name="쉼표 [0] 20 3 3 4 4" xfId="24229" xr:uid="{1FBBB38C-98A0-45E9-8931-34D440361F10}"/>
    <cellStyle name="쉼표 [0] 20 3 3 4 4 2" xfId="46496" xr:uid="{0C64558D-EDDE-43C0-A9E0-147726F72A47}"/>
    <cellStyle name="쉼표 [0] 20 3 3 4 5" xfId="24230" xr:uid="{70BAB23A-1A9F-40D7-9974-9A3D82EDF131}"/>
    <cellStyle name="쉼표 [0] 20 3 3 4 5 2" xfId="46497" xr:uid="{EEC87586-516C-4EEB-8C4C-08DF879A3A82}"/>
    <cellStyle name="쉼표 [0] 20 3 3 4 6" xfId="51445" xr:uid="{52D321AF-146A-4AA4-AC0C-CD5B99F36722}"/>
    <cellStyle name="쉼표 [0] 20 3 3 4 7" xfId="46486" xr:uid="{83DB699A-457E-42C7-90A1-2EFF2E1B4AD1}"/>
    <cellStyle name="쉼표 [0] 20 3 3 4 8" xfId="24219" xr:uid="{F9F988C4-4F63-4B98-8CFF-7F2C9A78CAFF}"/>
    <cellStyle name="쉼표 [0] 20 3 3 5" xfId="3390" xr:uid="{3983FFD9-789B-4AFD-A162-AA80BD636C00}"/>
    <cellStyle name="쉼표 [0] 20 3 3 5 2" xfId="5397" xr:uid="{66FBC11F-9D06-4D18-AAF0-A9EDE11B75A9}"/>
    <cellStyle name="쉼표 [0] 20 3 3 5 2 2" xfId="24233" xr:uid="{4033EEE4-6778-4475-BA39-C2953D953669}"/>
    <cellStyle name="쉼표 [0] 20 3 3 5 2 2 2" xfId="46500" xr:uid="{9263874A-27C3-4073-8AF7-2F938084A5C4}"/>
    <cellStyle name="쉼표 [0] 20 3 3 5 2 3" xfId="24234" xr:uid="{D2D2CCAE-A873-4747-A2F8-ED288E074212}"/>
    <cellStyle name="쉼표 [0] 20 3 3 5 2 3 2" xfId="46501" xr:uid="{80AAF95E-CFDB-41B6-880E-90E845038262}"/>
    <cellStyle name="쉼표 [0] 20 3 3 5 2 4" xfId="24235" xr:uid="{34F42B07-3851-4F8D-AEC9-4D3DEF1A0ED7}"/>
    <cellStyle name="쉼표 [0] 20 3 3 5 2 4 2" xfId="46502" xr:uid="{D91B05CD-1BF1-4A41-AEA9-9EC84F14933B}"/>
    <cellStyle name="쉼표 [0] 20 3 3 5 2 5" xfId="24236" xr:uid="{79E92D19-DE92-4AD9-85BF-E81DFE7B3328}"/>
    <cellStyle name="쉼표 [0] 20 3 3 5 2 5 2" xfId="46503" xr:uid="{9398EF96-A538-4A16-B074-E75F0ACE2239}"/>
    <cellStyle name="쉼표 [0] 20 3 3 5 2 6" xfId="55484" xr:uid="{0DD97EE6-1511-44BA-BFE1-B0F67ADAEDC9}"/>
    <cellStyle name="쉼표 [0] 20 3 3 5 2 7" xfId="46499" xr:uid="{CFC60152-21C0-441A-86FB-0651D79ADEB8}"/>
    <cellStyle name="쉼표 [0] 20 3 3 5 2 8" xfId="24232" xr:uid="{75F8862A-0833-4B00-A41D-4C1423113AFD}"/>
    <cellStyle name="쉼표 [0] 20 3 3 5 3" xfId="24237" xr:uid="{791A68B7-44FA-43F9-9D8C-2D709AC810A0}"/>
    <cellStyle name="쉼표 [0] 20 3 3 5 3 2" xfId="46504" xr:uid="{5E288881-A091-4034-9463-3A553591D8E7}"/>
    <cellStyle name="쉼표 [0] 20 3 3 5 4" xfId="24238" xr:uid="{6D11F92D-7E31-44AE-AF1D-888E355A2853}"/>
    <cellStyle name="쉼표 [0] 20 3 3 5 4 2" xfId="46505" xr:uid="{950A6E2B-A886-45B3-B96B-5222C96252FB}"/>
    <cellStyle name="쉼표 [0] 20 3 3 5 5" xfId="24239" xr:uid="{4BEB9F82-3ED4-40D6-AA3A-C58A69769C75}"/>
    <cellStyle name="쉼표 [0] 20 3 3 5 5 2" xfId="46506" xr:uid="{655CBD1E-BAD8-4315-90F2-7B27C4657C0E}"/>
    <cellStyle name="쉼표 [0] 20 3 3 5 6" xfId="24240" xr:uid="{B71D5145-7D23-4FC4-893A-0186C93A5C1C}"/>
    <cellStyle name="쉼표 [0] 20 3 3 5 6 2" xfId="46507" xr:uid="{2D747941-1F69-4796-BAF0-D06CF6432B8D}"/>
    <cellStyle name="쉼표 [0] 20 3 3 5 7" xfId="53477" xr:uid="{DC428B69-984D-4FEF-989C-B6B21B8BCC8B}"/>
    <cellStyle name="쉼표 [0] 20 3 3 5 8" xfId="46498" xr:uid="{321076EE-901B-4294-B59E-69FC7B4A7615}"/>
    <cellStyle name="쉼표 [0] 20 3 3 5 9" xfId="24231" xr:uid="{96DEB3B8-0617-488E-994D-A8C8DC421F98}"/>
    <cellStyle name="쉼표 [0] 20 3 3 6" xfId="4020" xr:uid="{613A4E01-F43C-4F15-8F91-822B18DF138F}"/>
    <cellStyle name="쉼표 [0] 20 3 3 6 2" xfId="24242" xr:uid="{B6F607C1-89B1-43AC-9B6D-5FEEB90B38C9}"/>
    <cellStyle name="쉼표 [0] 20 3 3 6 2 2" xfId="46509" xr:uid="{27839A6E-DE0D-4EDB-B9D7-86EFE7671DD0}"/>
    <cellStyle name="쉼표 [0] 20 3 3 6 3" xfId="24243" xr:uid="{BACE76B8-36A1-4399-8351-1D8F08BEEF7E}"/>
    <cellStyle name="쉼표 [0] 20 3 3 6 3 2" xfId="46510" xr:uid="{7A013FEF-3032-4D70-997C-7ABCC3AF8610}"/>
    <cellStyle name="쉼표 [0] 20 3 3 6 4" xfId="24244" xr:uid="{ED20C74F-0DC9-43F9-AFE6-5495A3A65C9E}"/>
    <cellStyle name="쉼표 [0] 20 3 3 6 4 2" xfId="46511" xr:uid="{36BD5C7B-9385-4C16-AB68-DD8DABC74A48}"/>
    <cellStyle name="쉼표 [0] 20 3 3 6 5" xfId="24245" xr:uid="{D4F9D67A-587A-426E-B125-1498122B8C6D}"/>
    <cellStyle name="쉼표 [0] 20 3 3 6 5 2" xfId="46512" xr:uid="{09749AA9-7D08-426B-AA15-A1D784195251}"/>
    <cellStyle name="쉼표 [0] 20 3 3 6 6" xfId="54107" xr:uid="{0AA20B14-81C7-4C75-99D8-9D17D067AB16}"/>
    <cellStyle name="쉼표 [0] 20 3 3 6 7" xfId="46508" xr:uid="{D6F089D8-FD69-4867-B89E-585B0BACF346}"/>
    <cellStyle name="쉼표 [0] 20 3 3 6 8" xfId="24241" xr:uid="{8AAAE8F4-3D63-475C-B63E-DE732F3F65D0}"/>
    <cellStyle name="쉼표 [0] 20 3 3 7" xfId="1879" xr:uid="{9B1A1F54-A30C-40D3-84D3-79781BC84AD6}"/>
    <cellStyle name="쉼표 [0] 20 3 3 7 2" xfId="24247" xr:uid="{259AE6FE-8624-48CB-A139-5F852D54715F}"/>
    <cellStyle name="쉼표 [0] 20 3 3 7 2 2" xfId="46514" xr:uid="{832413CE-266D-465B-B3DB-F400C969C391}"/>
    <cellStyle name="쉼표 [0] 20 3 3 7 3" xfId="24248" xr:uid="{CDB73491-4652-41BA-A16E-784EE52EBAFE}"/>
    <cellStyle name="쉼표 [0] 20 3 3 7 3 2" xfId="46515" xr:uid="{3FB141D4-501D-460C-843E-F2A210D45935}"/>
    <cellStyle name="쉼표 [0] 20 3 3 7 4" xfId="24249" xr:uid="{50A4457E-07FD-4FB1-BCE9-F4C6EB7480FD}"/>
    <cellStyle name="쉼표 [0] 20 3 3 7 4 2" xfId="46516" xr:uid="{F3B08181-FBC2-4876-87CA-398B425BD565}"/>
    <cellStyle name="쉼표 [0] 20 3 3 7 5" xfId="51968" xr:uid="{A3A1B832-0239-495C-8C60-08687C59FE54}"/>
    <cellStyle name="쉼표 [0] 20 3 3 7 6" xfId="46513" xr:uid="{D536E38A-EB99-4A34-81BC-1A50052BCC89}"/>
    <cellStyle name="쉼표 [0] 20 3 3 7 7" xfId="24246" xr:uid="{1ECED80C-412D-48F8-84E5-78CA095E2C8D}"/>
    <cellStyle name="쉼표 [0] 20 3 3 8" xfId="24250" xr:uid="{1C498F47-325F-47F7-A66A-C4FA6D608AF6}"/>
    <cellStyle name="쉼표 [0] 20 3 3 8 2" xfId="46517" xr:uid="{503273BD-CC19-4816-B907-9DD1C842CAFB}"/>
    <cellStyle name="쉼표 [0] 20 3 3 9" xfId="24251" xr:uid="{E39A91C2-8317-4866-AD80-291B282EE2B7}"/>
    <cellStyle name="쉼표 [0] 20 3 3 9 2" xfId="46518" xr:uid="{622B9A0C-26FD-4643-8525-5CF014D6CFBD}"/>
    <cellStyle name="쉼표 [0] 20 3 4" xfId="479" xr:uid="{4D0C0CE6-CF8D-4A81-8A0C-B3DBEC55D58A}"/>
    <cellStyle name="쉼표 [0] 20 3 4 10" xfId="46519" xr:uid="{61008FFD-2DED-42AF-9597-6910C613565A}"/>
    <cellStyle name="쉼표 [0] 20 3 4 11" xfId="24252" xr:uid="{12A062D2-51CB-4099-89C6-A6A817AC1733}"/>
    <cellStyle name="쉼표 [0] 20 3 4 2" xfId="984" xr:uid="{904D3E0F-E9F1-430D-81C6-330EDF128DBB}"/>
    <cellStyle name="쉼표 [0] 20 3 4 2 2" xfId="4687" xr:uid="{63D13791-626F-4052-A528-2D27C3F68025}"/>
    <cellStyle name="쉼표 [0] 20 3 4 2 2 2" xfId="24255" xr:uid="{7880BD84-53F9-4CCC-B559-A959423E751B}"/>
    <cellStyle name="쉼표 [0] 20 3 4 2 2 2 2" xfId="46522" xr:uid="{66D6A959-4B7D-49FE-BAF1-610DFE7DBC97}"/>
    <cellStyle name="쉼표 [0] 20 3 4 2 2 3" xfId="24256" xr:uid="{98D41DE2-7CCF-42FF-B3A0-C6A7E3B6FE89}"/>
    <cellStyle name="쉼표 [0] 20 3 4 2 2 3 2" xfId="46523" xr:uid="{7541ED47-0E8A-439D-8187-F4D2A45C8615}"/>
    <cellStyle name="쉼표 [0] 20 3 4 2 2 4" xfId="24257" xr:uid="{38DC96E1-CE9A-4C9F-95C4-B2CC8FE6CE68}"/>
    <cellStyle name="쉼표 [0] 20 3 4 2 2 4 2" xfId="46524" xr:uid="{56928B99-1DA1-47F5-B73E-E9872FC0D73A}"/>
    <cellStyle name="쉼표 [0] 20 3 4 2 2 5" xfId="24258" xr:uid="{EAC966E5-1F38-431F-ACD6-99EE03AC7066}"/>
    <cellStyle name="쉼표 [0] 20 3 4 2 2 5 2" xfId="46525" xr:uid="{093A7C74-22F4-402A-A520-F10F9AEB0805}"/>
    <cellStyle name="쉼표 [0] 20 3 4 2 2 6" xfId="54774" xr:uid="{67C07EBD-5852-4D27-8587-77C454F5E056}"/>
    <cellStyle name="쉼표 [0] 20 3 4 2 2 7" xfId="46521" xr:uid="{3D046F1B-644C-4534-94BC-660731C07EC4}"/>
    <cellStyle name="쉼표 [0] 20 3 4 2 2 8" xfId="24254" xr:uid="{E25F25B0-CD5C-412B-9308-6396FB63CE01}"/>
    <cellStyle name="쉼표 [0] 20 3 4 2 3" xfId="3022" xr:uid="{7098ED11-791B-4784-A9D9-1438494C6F6C}"/>
    <cellStyle name="쉼표 [0] 20 3 4 2 3 2" xfId="24260" xr:uid="{47B267C4-9F2B-41C5-89E0-DA1CDD9A562C}"/>
    <cellStyle name="쉼표 [0] 20 3 4 2 3 2 2" xfId="46527" xr:uid="{7DB35BDF-ECD4-4DA5-9F05-EC1C80BF70A3}"/>
    <cellStyle name="쉼표 [0] 20 3 4 2 3 3" xfId="24261" xr:uid="{3E55A9C1-DD43-4CED-917D-450DC716F7EF}"/>
    <cellStyle name="쉼표 [0] 20 3 4 2 3 3 2" xfId="46528" xr:uid="{5679A28E-098F-48EA-8C01-8FA715889065}"/>
    <cellStyle name="쉼표 [0] 20 3 4 2 3 4" xfId="24262" xr:uid="{CBE9A8AC-E622-41F1-8A21-30AD4BD45EC4}"/>
    <cellStyle name="쉼표 [0] 20 3 4 2 3 4 2" xfId="46529" xr:uid="{28D84889-35A6-48F3-837F-B4E332E6D3BE}"/>
    <cellStyle name="쉼표 [0] 20 3 4 2 3 5" xfId="53109" xr:uid="{B3107BB2-C05B-486F-AA21-3B07CED8B70D}"/>
    <cellStyle name="쉼표 [0] 20 3 4 2 3 6" xfId="46526" xr:uid="{79643818-68FE-400A-BED3-859C0F5AE591}"/>
    <cellStyle name="쉼표 [0] 20 3 4 2 3 7" xfId="24259" xr:uid="{23B3D4E3-D76C-4B52-B4C7-02B77BBAD7F3}"/>
    <cellStyle name="쉼표 [0] 20 3 4 2 4" xfId="24263" xr:uid="{946C7D5F-BBED-4D6D-9D78-D12122D59F8D}"/>
    <cellStyle name="쉼표 [0] 20 3 4 2 4 2" xfId="46530" xr:uid="{633C0BB5-E2F4-46FE-BDD6-3391CA922502}"/>
    <cellStyle name="쉼표 [0] 20 3 4 2 5" xfId="24264" xr:uid="{E5F3E125-B62F-4A60-81CA-1CAA213276AE}"/>
    <cellStyle name="쉼표 [0] 20 3 4 2 5 2" xfId="46531" xr:uid="{AED48F1C-90D1-4C2A-B3A5-23C52C9F56DE}"/>
    <cellStyle name="쉼표 [0] 20 3 4 2 6" xfId="51076" xr:uid="{A2A57312-A82D-4755-BF4F-B3E7FFED33F6}"/>
    <cellStyle name="쉼표 [0] 20 3 4 2 7" xfId="46520" xr:uid="{251A2466-5BAF-457B-BA38-6AEEA79305A8}"/>
    <cellStyle name="쉼표 [0] 20 3 4 2 8" xfId="24253" xr:uid="{C820A655-AFCA-4DA1-8CB7-BE111CBDAD71}"/>
    <cellStyle name="쉼표 [0] 20 3 4 3" xfId="1478" xr:uid="{55423B37-F0E7-4416-BF0A-F8909AC3751C}"/>
    <cellStyle name="쉼표 [0] 20 3 4 3 2" xfId="5121" xr:uid="{D28A9717-E5DF-4FFB-A698-3D9244BA1FCD}"/>
    <cellStyle name="쉼표 [0] 20 3 4 3 2 2" xfId="24267" xr:uid="{C70ECA7B-4022-4A76-BDD2-CF0115F98C57}"/>
    <cellStyle name="쉼표 [0] 20 3 4 3 2 2 2" xfId="46534" xr:uid="{606C3F79-194D-461B-9ED1-E8719C94B42D}"/>
    <cellStyle name="쉼표 [0] 20 3 4 3 2 3" xfId="24268" xr:uid="{82AB3E7F-CA7B-403C-89CC-53D1B5DFC807}"/>
    <cellStyle name="쉼표 [0] 20 3 4 3 2 3 2" xfId="46535" xr:uid="{96FB47EF-0605-4F5C-BB38-99EE6A4040A9}"/>
    <cellStyle name="쉼표 [0] 20 3 4 3 2 4" xfId="24269" xr:uid="{044E5F8A-D245-471B-AC35-ABC573C8E09B}"/>
    <cellStyle name="쉼표 [0] 20 3 4 3 2 4 2" xfId="46536" xr:uid="{D09E3364-DEDE-411C-806F-5474F01CB2AA}"/>
    <cellStyle name="쉼표 [0] 20 3 4 3 2 5" xfId="24270" xr:uid="{23346E24-6019-4699-8454-F8807FD02F22}"/>
    <cellStyle name="쉼표 [0] 20 3 4 3 2 5 2" xfId="46537" xr:uid="{26FFC672-D9BB-457D-8B43-EA7FEF47B7E6}"/>
    <cellStyle name="쉼표 [0] 20 3 4 3 2 6" xfId="55208" xr:uid="{3788EF92-7485-469B-A68A-278C0499257D}"/>
    <cellStyle name="쉼표 [0] 20 3 4 3 2 7" xfId="46533" xr:uid="{6C263D67-313D-4688-9F4C-DEAE19A97185}"/>
    <cellStyle name="쉼표 [0] 20 3 4 3 2 8" xfId="24266" xr:uid="{498F8D4E-ACC9-4353-9C8D-DD26EF8FF0EA}"/>
    <cellStyle name="쉼표 [0] 20 3 4 3 3" xfId="2525" xr:uid="{ECA0D82A-AA78-4A11-B9A2-5A79395081CC}"/>
    <cellStyle name="쉼표 [0] 20 3 4 3 3 2" xfId="24272" xr:uid="{5E389A70-067F-4D9B-8851-460FA06975B3}"/>
    <cellStyle name="쉼표 [0] 20 3 4 3 3 2 2" xfId="46539" xr:uid="{6FE2F914-7E0D-4165-939B-472F6A7DB0DC}"/>
    <cellStyle name="쉼표 [0] 20 3 4 3 3 3" xfId="24273" xr:uid="{A5F0CCF4-745F-4E0A-9E6B-5C47C293F466}"/>
    <cellStyle name="쉼표 [0] 20 3 4 3 3 3 2" xfId="46540" xr:uid="{7F3E7C2F-399A-428E-BCE0-F67700F0AD1D}"/>
    <cellStyle name="쉼표 [0] 20 3 4 3 3 4" xfId="24274" xr:uid="{3159793B-38C2-4053-8C60-898E59898C1D}"/>
    <cellStyle name="쉼표 [0] 20 3 4 3 3 4 2" xfId="46541" xr:uid="{A30D36F1-C9FA-4CE7-BF3F-FBD1AE95A964}"/>
    <cellStyle name="쉼표 [0] 20 3 4 3 3 5" xfId="52613" xr:uid="{15B595CE-9D2A-49AB-9514-7CA74D48390D}"/>
    <cellStyle name="쉼표 [0] 20 3 4 3 3 6" xfId="46538" xr:uid="{60A44C26-465C-41DF-87D6-2F154CDB6114}"/>
    <cellStyle name="쉼표 [0] 20 3 4 3 3 7" xfId="24271" xr:uid="{7E01B652-1C24-4628-9A4B-9F93C6882E8B}"/>
    <cellStyle name="쉼표 [0] 20 3 4 3 4" xfId="24275" xr:uid="{CEDAF976-A49F-49A1-90F0-E0F37EC4EF65}"/>
    <cellStyle name="쉼표 [0] 20 3 4 3 4 2" xfId="46542" xr:uid="{B20542A8-2EAB-444B-BDC7-CE2887261835}"/>
    <cellStyle name="쉼표 [0] 20 3 4 3 5" xfId="24276" xr:uid="{EE48C447-5093-4BF9-8F81-1CCA03EB7675}"/>
    <cellStyle name="쉼표 [0] 20 3 4 3 5 2" xfId="46543" xr:uid="{EB252218-A3EB-4BBA-AE6E-9625F4B7E96D}"/>
    <cellStyle name="쉼표 [0] 20 3 4 3 6" xfId="51570" xr:uid="{9CA36B8F-E3DC-4D61-A307-250815AC04D3}"/>
    <cellStyle name="쉼표 [0] 20 3 4 3 7" xfId="46532" xr:uid="{44481DC5-1522-446E-9369-42AB1A502415}"/>
    <cellStyle name="쉼표 [0] 20 3 4 3 8" xfId="24265" xr:uid="{209310A1-5650-4031-922F-6E98BFA7C250}"/>
    <cellStyle name="쉼표 [0] 20 3 4 4" xfId="3517" xr:uid="{409B31EF-9856-451A-8E74-1A177D0033AD}"/>
    <cellStyle name="쉼표 [0] 20 3 4 4 2" xfId="5489" xr:uid="{324E1529-52FF-4F23-BEEB-5052AA519BFD}"/>
    <cellStyle name="쉼표 [0] 20 3 4 4 2 2" xfId="24279" xr:uid="{F269AEB8-0C18-47CB-A70C-05FB75B8CC6D}"/>
    <cellStyle name="쉼표 [0] 20 3 4 4 2 2 2" xfId="46546" xr:uid="{7953EC2E-75E9-49F3-8310-0B50852D97C6}"/>
    <cellStyle name="쉼표 [0] 20 3 4 4 2 3" xfId="24280" xr:uid="{4540833E-FA2B-499F-B5F5-EE51F02C8923}"/>
    <cellStyle name="쉼표 [0] 20 3 4 4 2 3 2" xfId="46547" xr:uid="{559D3778-C282-4D46-94CF-E5DCACF52049}"/>
    <cellStyle name="쉼표 [0] 20 3 4 4 2 4" xfId="24281" xr:uid="{1393BD06-BD2A-4B26-AF95-1F31C3121106}"/>
    <cellStyle name="쉼표 [0] 20 3 4 4 2 4 2" xfId="46548" xr:uid="{7CD8FE85-91CC-410F-8CDA-07E796B27013}"/>
    <cellStyle name="쉼표 [0] 20 3 4 4 2 5" xfId="24282" xr:uid="{1BDCA538-7173-45C4-8F52-93E714F65E25}"/>
    <cellStyle name="쉼표 [0] 20 3 4 4 2 5 2" xfId="46549" xr:uid="{6D72ED69-CE17-483B-8A7F-20258F24332A}"/>
    <cellStyle name="쉼표 [0] 20 3 4 4 2 6" xfId="55576" xr:uid="{8B91C1A2-6876-4666-80FD-8529EF40BF7C}"/>
    <cellStyle name="쉼표 [0] 20 3 4 4 2 7" xfId="46545" xr:uid="{122A8BA1-2CA9-4B7A-88A3-F59F6F0A2048}"/>
    <cellStyle name="쉼표 [0] 20 3 4 4 2 8" xfId="24278" xr:uid="{6DB2EC81-02C2-42D4-B3B4-874F521F9589}"/>
    <cellStyle name="쉼표 [0] 20 3 4 4 3" xfId="24283" xr:uid="{7EDD0C90-B855-4223-8608-1F45CD7FBDE9}"/>
    <cellStyle name="쉼표 [0] 20 3 4 4 3 2" xfId="46550" xr:uid="{56EB7E90-02AE-4173-9049-24F232C30394}"/>
    <cellStyle name="쉼표 [0] 20 3 4 4 4" xfId="24284" xr:uid="{8F6C4A74-5E58-472A-BDBC-CD811A70747B}"/>
    <cellStyle name="쉼표 [0] 20 3 4 4 4 2" xfId="46551" xr:uid="{CD120870-FA3D-42AF-8D35-A03C7E541F42}"/>
    <cellStyle name="쉼표 [0] 20 3 4 4 5" xfId="24285" xr:uid="{0CCEFF19-C15B-4D9C-A11F-A1C503F806AA}"/>
    <cellStyle name="쉼표 [0] 20 3 4 4 5 2" xfId="46552" xr:uid="{5446BC62-6BFC-445D-B28B-9A7A521FAC2B}"/>
    <cellStyle name="쉼표 [0] 20 3 4 4 6" xfId="24286" xr:uid="{8E66CDC4-D95A-45FD-B22D-80D7B948F6D1}"/>
    <cellStyle name="쉼표 [0] 20 3 4 4 6 2" xfId="46553" xr:uid="{5174B902-8E12-4A31-825F-DAF828192A86}"/>
    <cellStyle name="쉼표 [0] 20 3 4 4 7" xfId="53604" xr:uid="{3F36483A-66B9-4A59-AFCF-E30800C7B84D}"/>
    <cellStyle name="쉼표 [0] 20 3 4 4 8" xfId="46544" xr:uid="{093D30B6-639A-4D79-80F8-96812E9E19D4}"/>
    <cellStyle name="쉼표 [0] 20 3 4 4 9" xfId="24277" xr:uid="{BF5574C5-1A8D-479E-AD73-10B5DF5C8C6D}"/>
    <cellStyle name="쉼표 [0] 20 3 4 5" xfId="4190" xr:uid="{498D990F-6733-42B9-9A9A-761FA3D23990}"/>
    <cellStyle name="쉼표 [0] 20 3 4 5 2" xfId="24288" xr:uid="{6CED983A-67FF-4850-899F-AE1B1BF60F65}"/>
    <cellStyle name="쉼표 [0] 20 3 4 5 2 2" xfId="46555" xr:uid="{E888A98F-2097-4CBF-97C8-BE91FD42463B}"/>
    <cellStyle name="쉼표 [0] 20 3 4 5 3" xfId="24289" xr:uid="{C3BA8FA1-A8C8-44B7-9FE8-6D69CF6D9F50}"/>
    <cellStyle name="쉼표 [0] 20 3 4 5 3 2" xfId="46556" xr:uid="{082BE17F-2E2A-4303-B6FA-FC6A751BB2C6}"/>
    <cellStyle name="쉼표 [0] 20 3 4 5 4" xfId="24290" xr:uid="{6857AFEF-D8E5-4220-A3C6-2D90AD446FD1}"/>
    <cellStyle name="쉼표 [0] 20 3 4 5 4 2" xfId="46557" xr:uid="{0ACF7540-ED43-442E-9E51-0858E89040A0}"/>
    <cellStyle name="쉼표 [0] 20 3 4 5 5" xfId="24291" xr:uid="{0A09478A-FBB7-492D-92F6-E862ADADB155}"/>
    <cellStyle name="쉼표 [0] 20 3 4 5 5 2" xfId="46558" xr:uid="{494234C9-A179-4F6D-A96E-18E5A9E41B21}"/>
    <cellStyle name="쉼표 [0] 20 3 4 5 6" xfId="54277" xr:uid="{F553A6E1-DC52-4885-A095-61ACE56B932F}"/>
    <cellStyle name="쉼표 [0] 20 3 4 5 7" xfId="46554" xr:uid="{68FCD133-4D51-4F73-8F4B-3AE216FA9961}"/>
    <cellStyle name="쉼표 [0] 20 3 4 5 8" xfId="24287" xr:uid="{0D1308B7-2257-4E03-9D65-E057DF9B45BB}"/>
    <cellStyle name="쉼표 [0] 20 3 4 6" xfId="2004" xr:uid="{02903DE6-7AA3-4B56-9DAE-DC92539F57F3}"/>
    <cellStyle name="쉼표 [0] 20 3 4 6 2" xfId="24293" xr:uid="{D70E084E-8FC0-476F-B29E-BB51E6D7B9D8}"/>
    <cellStyle name="쉼표 [0] 20 3 4 6 2 2" xfId="46560" xr:uid="{CE9EF955-DBC4-485A-A66C-A8DA9558DDFD}"/>
    <cellStyle name="쉼표 [0] 20 3 4 6 3" xfId="24294" xr:uid="{73334413-76E1-474E-A434-AC34F05B8669}"/>
    <cellStyle name="쉼표 [0] 20 3 4 6 3 2" xfId="46561" xr:uid="{EA1371F8-9EE2-49EC-AF53-44A6AD4823F9}"/>
    <cellStyle name="쉼표 [0] 20 3 4 6 4" xfId="24295" xr:uid="{AC395ED1-BDD3-4747-913A-911AAC89633A}"/>
    <cellStyle name="쉼표 [0] 20 3 4 6 4 2" xfId="46562" xr:uid="{0FD94134-25C6-4307-B6F5-8E56DC6C732B}"/>
    <cellStyle name="쉼표 [0] 20 3 4 6 5" xfId="52093" xr:uid="{9508DFA7-2E91-4E1D-BF0E-69989507FCDD}"/>
    <cellStyle name="쉼표 [0] 20 3 4 6 6" xfId="46559" xr:uid="{600530A6-3FF5-4B36-9005-7BA7960CDBA7}"/>
    <cellStyle name="쉼표 [0] 20 3 4 6 7" xfId="24292" xr:uid="{2E4ADD25-A410-406D-A1FC-87A327BF26B6}"/>
    <cellStyle name="쉼표 [0] 20 3 4 7" xfId="24296" xr:uid="{5B89427B-6D83-4A9E-82A7-6296943C326E}"/>
    <cellStyle name="쉼표 [0] 20 3 4 7 2" xfId="46563" xr:uid="{0A4AC1E4-1A13-49C0-ABC0-349D81AB62A0}"/>
    <cellStyle name="쉼표 [0] 20 3 4 8" xfId="24297" xr:uid="{35CBA4E2-1252-470F-A803-A7A88F38F1CF}"/>
    <cellStyle name="쉼표 [0] 20 3 4 8 2" xfId="46564" xr:uid="{9E7DB54B-F442-4D43-B105-A95DBFAA251F}"/>
    <cellStyle name="쉼표 [0] 20 3 4 9" xfId="50573" xr:uid="{AF49E5D6-9AEE-4319-8406-4D0D6C45526B}"/>
    <cellStyle name="쉼표 [0] 20 3 5" xfId="736" xr:uid="{BCE7200A-6EA5-4501-90BF-82B02D8C27F2}"/>
    <cellStyle name="쉼표 [0] 20 3 5 2" xfId="4439" xr:uid="{746FDE15-2393-48E5-AFB4-31219BC8535A}"/>
    <cellStyle name="쉼표 [0] 20 3 5 2 2" xfId="24300" xr:uid="{A561C004-0CD5-4007-80A0-F9576E409A6F}"/>
    <cellStyle name="쉼표 [0] 20 3 5 2 2 2" xfId="46567" xr:uid="{C5B66EE9-6AFB-4E2C-B069-E343DEED3AF7}"/>
    <cellStyle name="쉼표 [0] 20 3 5 2 3" xfId="24301" xr:uid="{9B0B2B7E-FBDE-4CDF-BEBF-A075284F1D43}"/>
    <cellStyle name="쉼표 [0] 20 3 5 2 3 2" xfId="46568" xr:uid="{86149874-5CD1-4710-8330-A89B1625B4CB}"/>
    <cellStyle name="쉼표 [0] 20 3 5 2 4" xfId="24302" xr:uid="{F27038C8-FCD3-4622-9962-0AF26FD0EC40}"/>
    <cellStyle name="쉼표 [0] 20 3 5 2 4 2" xfId="46569" xr:uid="{1BF728F0-BDDB-4982-A23D-F9457025B5C0}"/>
    <cellStyle name="쉼표 [0] 20 3 5 2 5" xfId="24303" xr:uid="{787C0EEA-36E6-401D-8699-1CAF5C0DFD6A}"/>
    <cellStyle name="쉼표 [0] 20 3 5 2 5 2" xfId="46570" xr:uid="{AF6FD35C-F7BB-43B5-984B-4BBA9DC1EC86}"/>
    <cellStyle name="쉼표 [0] 20 3 5 2 6" xfId="54526" xr:uid="{DCA23AD3-E28C-47D3-8D47-B374E2656DDB}"/>
    <cellStyle name="쉼표 [0] 20 3 5 2 7" xfId="46566" xr:uid="{B96B2205-A317-450E-B5F2-AA10CD0E16A0}"/>
    <cellStyle name="쉼표 [0] 20 3 5 2 8" xfId="24299" xr:uid="{EC4445CB-6F33-489A-B1F7-43C8911ED9AD}"/>
    <cellStyle name="쉼표 [0] 20 3 5 3" xfId="2774" xr:uid="{A57A3334-FA97-42B4-88ED-B0EBE256D026}"/>
    <cellStyle name="쉼표 [0] 20 3 5 3 2" xfId="24305" xr:uid="{8F874116-085C-4FBB-874E-8BE90DBB05BA}"/>
    <cellStyle name="쉼표 [0] 20 3 5 3 2 2" xfId="46572" xr:uid="{E49A6F78-D556-4277-ACAD-7ADCB8FF8AAB}"/>
    <cellStyle name="쉼표 [0] 20 3 5 3 3" xfId="24306" xr:uid="{C38E0AAE-03CE-424C-AFF9-886953B6C14A}"/>
    <cellStyle name="쉼표 [0] 20 3 5 3 3 2" xfId="46573" xr:uid="{97267AA1-A920-461B-8108-0A0781B66956}"/>
    <cellStyle name="쉼표 [0] 20 3 5 3 4" xfId="24307" xr:uid="{46CC95C2-B24B-4A41-B758-F45EBB5A764C}"/>
    <cellStyle name="쉼표 [0] 20 3 5 3 4 2" xfId="46574" xr:uid="{F56D0633-3433-4A51-92FE-463DF4D8DA10}"/>
    <cellStyle name="쉼표 [0] 20 3 5 3 5" xfId="52861" xr:uid="{A72AFD9B-2E58-4804-8426-B2EB574B5651}"/>
    <cellStyle name="쉼표 [0] 20 3 5 3 6" xfId="46571" xr:uid="{4E1DFD04-BE40-4C18-8E9A-C3F58B2DE8AC}"/>
    <cellStyle name="쉼표 [0] 20 3 5 3 7" xfId="24304" xr:uid="{0796DA7E-8A96-4A47-9FDF-D6D121F6BD4B}"/>
    <cellStyle name="쉼표 [0] 20 3 5 4" xfId="24308" xr:uid="{8FBE40D4-956A-4695-BE32-EB7121E5C53B}"/>
    <cellStyle name="쉼표 [0] 20 3 5 4 2" xfId="46575" xr:uid="{75B5BA82-8646-4C85-BAA5-E6D27CDFBA44}"/>
    <cellStyle name="쉼표 [0] 20 3 5 5" xfId="24309" xr:uid="{6B3BFF65-D1B4-4F92-82D3-71327B7208DD}"/>
    <cellStyle name="쉼표 [0] 20 3 5 5 2" xfId="46576" xr:uid="{C376A78A-D122-4115-9698-7EC176121A24}"/>
    <cellStyle name="쉼표 [0] 20 3 5 6" xfId="50828" xr:uid="{09D5D2CA-A653-4641-974E-A3B5FDA1924C}"/>
    <cellStyle name="쉼표 [0] 20 3 5 7" xfId="46565" xr:uid="{8AE08916-A635-444E-B359-DC6A0D251B78}"/>
    <cellStyle name="쉼표 [0] 20 3 5 8" xfId="24298" xr:uid="{287D8395-2D11-4206-A8C9-E18D52FE991F}"/>
    <cellStyle name="쉼표 [0] 20 3 6" xfId="1231" xr:uid="{5CD75288-1644-4DC7-90DD-081B2D6C8777}"/>
    <cellStyle name="쉼표 [0] 20 3 6 2" xfId="4938" xr:uid="{C0CCCCF2-E1FC-4D9D-AFA6-1D880D47DB30}"/>
    <cellStyle name="쉼표 [0] 20 3 6 2 2" xfId="24312" xr:uid="{0C3AC263-B98B-42EF-8751-8BB49973BEAD}"/>
    <cellStyle name="쉼표 [0] 20 3 6 2 2 2" xfId="46579" xr:uid="{9AADC8D9-9E3A-42D5-96C6-600BAD374E03}"/>
    <cellStyle name="쉼표 [0] 20 3 6 2 3" xfId="24313" xr:uid="{208241E8-4E5C-4A9B-98A3-8D88DF47BD09}"/>
    <cellStyle name="쉼표 [0] 20 3 6 2 3 2" xfId="46580" xr:uid="{69EE1342-66AA-4FEF-A6F0-5BBDAD889C14}"/>
    <cellStyle name="쉼표 [0] 20 3 6 2 4" xfId="24314" xr:uid="{A5973F4C-A315-40E1-A59E-2ACF6912FA44}"/>
    <cellStyle name="쉼표 [0] 20 3 6 2 4 2" xfId="46581" xr:uid="{1F96E830-C6FA-43AD-B95F-76E237A6EBB2}"/>
    <cellStyle name="쉼표 [0] 20 3 6 2 5" xfId="24315" xr:uid="{2C2CF168-E6A1-496F-B226-DCDA63DAD839}"/>
    <cellStyle name="쉼표 [0] 20 3 6 2 5 2" xfId="46582" xr:uid="{766C1855-E008-4274-B1CD-CC99A6729A12}"/>
    <cellStyle name="쉼표 [0] 20 3 6 2 6" xfId="55025" xr:uid="{BFCD1DA6-A6F8-405D-8CD0-E0286A9690F5}"/>
    <cellStyle name="쉼표 [0] 20 3 6 2 7" xfId="46578" xr:uid="{ADDF45A8-21F5-4430-B6FF-0EE375A7EAAF}"/>
    <cellStyle name="쉼표 [0] 20 3 6 2 8" xfId="24311" xr:uid="{42265504-0C5D-4E5E-AAF2-419C790C0936}"/>
    <cellStyle name="쉼표 [0] 20 3 6 3" xfId="2270" xr:uid="{6E49CF3B-558C-452A-998C-1713C8724A3D}"/>
    <cellStyle name="쉼표 [0] 20 3 6 3 2" xfId="24317" xr:uid="{0356C840-10C1-4B2C-A226-F09FC3CDDD4A}"/>
    <cellStyle name="쉼표 [0] 20 3 6 3 2 2" xfId="46584" xr:uid="{2B40909D-21D9-47BD-A127-E22FDB41E75D}"/>
    <cellStyle name="쉼표 [0] 20 3 6 3 3" xfId="24318" xr:uid="{2777A3B0-64BB-4191-B08D-3E82941063CE}"/>
    <cellStyle name="쉼표 [0] 20 3 6 3 3 2" xfId="46585" xr:uid="{42EBFC70-C603-47A5-BF15-F31C891CCD32}"/>
    <cellStyle name="쉼표 [0] 20 3 6 3 4" xfId="24319" xr:uid="{96E48DD4-CAC4-4F2F-9ACC-B2090B1C4FEA}"/>
    <cellStyle name="쉼표 [0] 20 3 6 3 4 2" xfId="46586" xr:uid="{7843FDF2-7C89-487A-AFE3-E6E6F1B53FA9}"/>
    <cellStyle name="쉼표 [0] 20 3 6 3 5" xfId="52358" xr:uid="{9A30E813-2CD6-4F5B-883E-7910EA6C5010}"/>
    <cellStyle name="쉼표 [0] 20 3 6 3 6" xfId="46583" xr:uid="{62E6C267-B829-4D62-B417-D2E23BE1FE1A}"/>
    <cellStyle name="쉼표 [0] 20 3 6 3 7" xfId="24316" xr:uid="{FA0C95FC-DBA1-4254-946F-90099BFBE89D}"/>
    <cellStyle name="쉼표 [0] 20 3 6 4" xfId="24320" xr:uid="{EED9612A-8B54-4415-B20B-15501DE3AE6C}"/>
    <cellStyle name="쉼표 [0] 20 3 6 4 2" xfId="46587" xr:uid="{F7512721-72FF-4FD6-9880-2A9E235B5D20}"/>
    <cellStyle name="쉼표 [0] 20 3 6 5" xfId="24321" xr:uid="{3A1E9595-64BE-4647-A103-0EA59717CE3C}"/>
    <cellStyle name="쉼표 [0] 20 3 6 5 2" xfId="46588" xr:uid="{9E036239-7952-445F-9328-933199098126}"/>
    <cellStyle name="쉼표 [0] 20 3 6 6" xfId="51323" xr:uid="{161032C0-8611-4E7B-8407-72A9AD78C4E9}"/>
    <cellStyle name="쉼표 [0] 20 3 6 7" xfId="46577" xr:uid="{7EEC7CD9-2373-440B-87CF-E08EFF8865BC}"/>
    <cellStyle name="쉼표 [0] 20 3 6 8" xfId="24310" xr:uid="{8741AD25-FDED-4D16-B601-71AA92148B74}"/>
    <cellStyle name="쉼표 [0] 20 3 7" xfId="3268" xr:uid="{E160C58B-8A29-47AD-96EB-A28BF6147843}"/>
    <cellStyle name="쉼표 [0] 20 3 7 2" xfId="5305" xr:uid="{BB14194B-C2B4-48FA-8083-A80F6DBD78F6}"/>
    <cellStyle name="쉼표 [0] 20 3 7 2 2" xfId="24324" xr:uid="{92C84680-394D-4DCF-8150-88B59A221A61}"/>
    <cellStyle name="쉼표 [0] 20 3 7 2 2 2" xfId="46591" xr:uid="{8CC69851-BADA-4AE9-8CFA-A2192C0A8FA9}"/>
    <cellStyle name="쉼표 [0] 20 3 7 2 3" xfId="24325" xr:uid="{8FCA57C9-949E-4183-972E-22A5AEE61A7D}"/>
    <cellStyle name="쉼표 [0] 20 3 7 2 3 2" xfId="46592" xr:uid="{BD064BC4-F42D-4CD0-B523-20B4131A8CD7}"/>
    <cellStyle name="쉼표 [0] 20 3 7 2 4" xfId="24326" xr:uid="{1D268F25-1E6C-41C2-9729-E665AAFE52AC}"/>
    <cellStyle name="쉼표 [0] 20 3 7 2 4 2" xfId="46593" xr:uid="{2C065003-A103-477B-82B8-5D832CA10E2B}"/>
    <cellStyle name="쉼표 [0] 20 3 7 2 5" xfId="24327" xr:uid="{D7BBF101-A473-46F0-8673-AE8FAFDA692F}"/>
    <cellStyle name="쉼표 [0] 20 3 7 2 5 2" xfId="46594" xr:uid="{0D2DBAB5-1EAA-4A41-983D-14335BAB1704}"/>
    <cellStyle name="쉼표 [0] 20 3 7 2 6" xfId="55392" xr:uid="{7338BFDA-3EE6-455C-98F0-03CBDF0ECA76}"/>
    <cellStyle name="쉼표 [0] 20 3 7 2 7" xfId="46590" xr:uid="{1E5F181B-F66F-4C53-85DA-B6A272E2960B}"/>
    <cellStyle name="쉼표 [0] 20 3 7 2 8" xfId="24323" xr:uid="{A1C2A605-0FD6-44DD-BF1E-13ABA4F1B727}"/>
    <cellStyle name="쉼표 [0] 20 3 7 3" xfId="24328" xr:uid="{B3DEE4EB-C425-4CC7-B594-B6B07D236C77}"/>
    <cellStyle name="쉼표 [0] 20 3 7 3 2" xfId="46595" xr:uid="{FA036A21-6A91-4A35-915C-29FCD2798909}"/>
    <cellStyle name="쉼표 [0] 20 3 7 4" xfId="24329" xr:uid="{2C62F64B-9598-453D-95A9-1EDB6EF728AA}"/>
    <cellStyle name="쉼표 [0] 20 3 7 4 2" xfId="46596" xr:uid="{52C6C21F-90E5-4201-B24D-AD144CDB066F}"/>
    <cellStyle name="쉼표 [0] 20 3 7 5" xfId="24330" xr:uid="{1B399D55-A7F2-4055-AAA0-2C5A4F020E6B}"/>
    <cellStyle name="쉼표 [0] 20 3 7 5 2" xfId="46597" xr:uid="{A0A39ED1-7564-4BED-8695-2523B18FDEC3}"/>
    <cellStyle name="쉼표 [0] 20 3 7 6" xfId="24331" xr:uid="{F14A298C-6BE5-458C-AE23-70B4780B49FD}"/>
    <cellStyle name="쉼표 [0] 20 3 7 6 2" xfId="46598" xr:uid="{148A88CD-D19C-4AAB-8934-C12A9D5C4364}"/>
    <cellStyle name="쉼표 [0] 20 3 7 7" xfId="53355" xr:uid="{2707FF55-9425-445A-A136-05A8EA4BA5D4}"/>
    <cellStyle name="쉼표 [0] 20 3 7 8" xfId="46589" xr:uid="{358BF82F-E11A-4972-BBB8-5706FC880D51}"/>
    <cellStyle name="쉼표 [0] 20 3 7 9" xfId="24322" xr:uid="{720FBDD0-3BCD-4BDA-AA7C-5561B6B6F075}"/>
    <cellStyle name="쉼표 [0] 20 3 8" xfId="3830" xr:uid="{C1D947B5-692C-43D4-9D4D-953B810E58D0}"/>
    <cellStyle name="쉼표 [0] 20 3 8 2" xfId="24333" xr:uid="{7EB09389-7EA3-47A7-A4D9-3AC13AD8A169}"/>
    <cellStyle name="쉼표 [0] 20 3 8 2 2" xfId="46600" xr:uid="{6D717D0E-126C-4A4D-A099-93ED93063FE9}"/>
    <cellStyle name="쉼표 [0] 20 3 8 3" xfId="24334" xr:uid="{F3ADFA0D-E790-46DA-98B7-3D57D99B38C9}"/>
    <cellStyle name="쉼표 [0] 20 3 8 3 2" xfId="46601" xr:uid="{B4195E75-708B-449A-B981-52C911F8C937}"/>
    <cellStyle name="쉼표 [0] 20 3 8 4" xfId="24335" xr:uid="{5ED0C81B-9911-4D97-ABC7-8431CFD2F0BA}"/>
    <cellStyle name="쉼표 [0] 20 3 8 4 2" xfId="46602" xr:uid="{38F23552-CFE6-4B4A-B2D2-374760A9009E}"/>
    <cellStyle name="쉼표 [0] 20 3 8 5" xfId="24336" xr:uid="{D197656B-3474-4489-B4F8-F57F11D2314B}"/>
    <cellStyle name="쉼표 [0] 20 3 8 5 2" xfId="46603" xr:uid="{DA6ACB4C-5DD2-494A-8EB6-1F6A7DB1FBBF}"/>
    <cellStyle name="쉼표 [0] 20 3 8 6" xfId="53917" xr:uid="{D13CCD6F-B650-466C-81B1-1CB929893267}"/>
    <cellStyle name="쉼표 [0] 20 3 8 7" xfId="46599" xr:uid="{37607A0E-31A8-4548-9AE4-B44708247D98}"/>
    <cellStyle name="쉼표 [0] 20 3 8 8" xfId="24332" xr:uid="{3F9493E7-D126-4732-82DC-0DB5F70ED829}"/>
    <cellStyle name="쉼표 [0] 20 3 9" xfId="1750" xr:uid="{334A437E-CCE1-42C0-957E-8CA785848E50}"/>
    <cellStyle name="쉼표 [0] 20 3 9 2" xfId="24338" xr:uid="{85829ECA-28E4-43C9-A68D-F3871E0573D1}"/>
    <cellStyle name="쉼표 [0] 20 3 9 2 2" xfId="46605" xr:uid="{76EF7550-C3AD-44BA-B075-D51299976515}"/>
    <cellStyle name="쉼표 [0] 20 3 9 3" xfId="24339" xr:uid="{F9BE6FF6-A128-48AC-B260-368AA166B117}"/>
    <cellStyle name="쉼표 [0] 20 3 9 3 2" xfId="46606" xr:uid="{EC1ECFB8-A58C-4D11-BCA0-E7D5A954787F}"/>
    <cellStyle name="쉼표 [0] 20 3 9 4" xfId="24340" xr:uid="{D84F36B0-7BD0-4C5D-85F1-B1DF614D4DB8}"/>
    <cellStyle name="쉼표 [0] 20 3 9 4 2" xfId="46607" xr:uid="{25A46E6F-11FC-4E5E-96E5-C1F9067E7628}"/>
    <cellStyle name="쉼표 [0] 20 3 9 5" xfId="51839" xr:uid="{3338E2AA-4F7B-42DF-A61B-57A56A60A0CA}"/>
    <cellStyle name="쉼표 [0] 20 3 9 6" xfId="46604" xr:uid="{13ED58B5-EE5D-4E2A-832D-4F446DDDC8FE}"/>
    <cellStyle name="쉼표 [0] 20 3 9 7" xfId="24337" xr:uid="{815EE694-9BCF-4BFE-8192-514A62ABDFCA}"/>
    <cellStyle name="쉼표 [0] 20 4" xfId="166" xr:uid="{3DE54149-4F6E-4966-8836-F2AC335D34A1}"/>
    <cellStyle name="쉼표 [0] 20 4 10" xfId="24342" xr:uid="{382A17D4-9A44-4D64-8929-F05DC8604D4E}"/>
    <cellStyle name="쉼표 [0] 20 4 10 2" xfId="46609" xr:uid="{E1808AE5-DA2A-4405-99B3-0815CF7CF494}"/>
    <cellStyle name="쉼표 [0] 20 4 11" xfId="50263" xr:uid="{83063A9E-2366-49D5-B9C9-5FCFB2A66E1E}"/>
    <cellStyle name="쉼표 [0] 20 4 12" xfId="46608" xr:uid="{701284B7-FEF6-4AFC-A845-857F65A31444}"/>
    <cellStyle name="쉼표 [0] 20 4 13" xfId="24341" xr:uid="{5C4BC925-B8D6-469A-BCAB-A7EFA0721A99}"/>
    <cellStyle name="쉼표 [0] 20 4 2" xfId="354" xr:uid="{269AA908-2915-4F88-A675-DA19AA63624F}"/>
    <cellStyle name="쉼표 [0] 20 4 2 10" xfId="50450" xr:uid="{7586D63C-225B-420D-ADF0-B4A5E54BFFDB}"/>
    <cellStyle name="쉼표 [0] 20 4 2 11" xfId="46610" xr:uid="{B329AF13-1A8C-4B19-A7D4-2DE028105639}"/>
    <cellStyle name="쉼표 [0] 20 4 2 12" xfId="24343" xr:uid="{9B4924CA-1B4F-45E6-B556-7665C4346884}"/>
    <cellStyle name="쉼표 [0] 20 4 2 2" xfId="634" xr:uid="{3C575174-3355-4414-971F-E0FD9C15C10D}"/>
    <cellStyle name="쉼표 [0] 20 4 2 2 10" xfId="46611" xr:uid="{92A4BF29-A872-40D8-8646-28065F9E8C6C}"/>
    <cellStyle name="쉼표 [0] 20 4 2 2 11" xfId="24344" xr:uid="{F4F4FFBA-DB33-4BCB-9E23-D6DF324AA3D5}"/>
    <cellStyle name="쉼표 [0] 20 4 2 2 2" xfId="1139" xr:uid="{488E1B66-F1A7-4E16-9BD0-3B1AFF108FA4}"/>
    <cellStyle name="쉼표 [0] 20 4 2 2 2 2" xfId="4842" xr:uid="{24ACF486-E849-4483-989B-DF20CEDAFE20}"/>
    <cellStyle name="쉼표 [0] 20 4 2 2 2 2 2" xfId="24347" xr:uid="{69092865-A309-4FD5-A53C-E04525F7DD56}"/>
    <cellStyle name="쉼표 [0] 20 4 2 2 2 2 2 2" xfId="46614" xr:uid="{A7E1F89F-D51A-40EF-91FA-39F854ABA1DB}"/>
    <cellStyle name="쉼표 [0] 20 4 2 2 2 2 3" xfId="24348" xr:uid="{9B787E6B-F1B7-4CDD-8731-939F7DA5B8BB}"/>
    <cellStyle name="쉼표 [0] 20 4 2 2 2 2 3 2" xfId="46615" xr:uid="{70C44A3F-54A5-49BF-AA0B-02C8CADB5AEC}"/>
    <cellStyle name="쉼표 [0] 20 4 2 2 2 2 4" xfId="24349" xr:uid="{6679097E-C4F6-4D20-8E6F-9C20887DB425}"/>
    <cellStyle name="쉼표 [0] 20 4 2 2 2 2 4 2" xfId="46616" xr:uid="{5843A908-C9A6-4A11-886B-3E70E518E198}"/>
    <cellStyle name="쉼표 [0] 20 4 2 2 2 2 5" xfId="24350" xr:uid="{4BE3163D-DDFF-43A8-8CFE-A6B84ED73729}"/>
    <cellStyle name="쉼표 [0] 20 4 2 2 2 2 5 2" xfId="46617" xr:uid="{21C45552-4DA1-40CC-A057-682E89AB9FAF}"/>
    <cellStyle name="쉼표 [0] 20 4 2 2 2 2 6" xfId="54929" xr:uid="{E17D9DF5-3EB9-4F0D-84FF-6FD27D4462B4}"/>
    <cellStyle name="쉼표 [0] 20 4 2 2 2 2 7" xfId="46613" xr:uid="{77285074-4ACA-4B35-B3EC-D053A97945A1}"/>
    <cellStyle name="쉼표 [0] 20 4 2 2 2 2 8" xfId="24346" xr:uid="{B032357F-6B2F-4C68-9228-E3E1F72B36F8}"/>
    <cellStyle name="쉼표 [0] 20 4 2 2 2 3" xfId="3177" xr:uid="{40950AE4-9756-4E7B-A01B-E65BBA39848B}"/>
    <cellStyle name="쉼표 [0] 20 4 2 2 2 3 2" xfId="24352" xr:uid="{7BE869E6-6237-4544-8848-4A86E6439B8C}"/>
    <cellStyle name="쉼표 [0] 20 4 2 2 2 3 2 2" xfId="46619" xr:uid="{CA54D442-BC61-46FA-B143-2ED4BDC1018E}"/>
    <cellStyle name="쉼표 [0] 20 4 2 2 2 3 3" xfId="24353" xr:uid="{DA0C5810-B545-472A-89A9-EBBCA0B1000E}"/>
    <cellStyle name="쉼표 [0] 20 4 2 2 2 3 3 2" xfId="46620" xr:uid="{09832C17-FCFA-45F1-9FE3-B5FC563E7B3F}"/>
    <cellStyle name="쉼표 [0] 20 4 2 2 2 3 4" xfId="24354" xr:uid="{466B9FE4-5170-4A2D-8FF9-46CDE400E378}"/>
    <cellStyle name="쉼표 [0] 20 4 2 2 2 3 4 2" xfId="46621" xr:uid="{3386CD30-6C2B-4EC9-BEB6-1D4F3E1D3188}"/>
    <cellStyle name="쉼표 [0] 20 4 2 2 2 3 5" xfId="53264" xr:uid="{69233114-EBAE-46C5-87F1-BAD3F2B3CA70}"/>
    <cellStyle name="쉼표 [0] 20 4 2 2 2 3 6" xfId="46618" xr:uid="{4275E5CF-A970-4946-8988-BE33FBD4353B}"/>
    <cellStyle name="쉼표 [0] 20 4 2 2 2 3 7" xfId="24351" xr:uid="{04CF9E0C-E5B3-4829-9011-A584F4EF1613}"/>
    <cellStyle name="쉼표 [0] 20 4 2 2 2 4" xfId="24355" xr:uid="{8658864C-C896-41B2-8162-CF92BDD8B80A}"/>
    <cellStyle name="쉼표 [0] 20 4 2 2 2 4 2" xfId="46622" xr:uid="{56B85335-67E6-49D2-A4D9-A0C00FAD0772}"/>
    <cellStyle name="쉼표 [0] 20 4 2 2 2 5" xfId="24356" xr:uid="{E1AA599F-45C2-4DA7-9DD7-02A950AEFD0E}"/>
    <cellStyle name="쉼표 [0] 20 4 2 2 2 5 2" xfId="46623" xr:uid="{220DD4DC-AE3D-450D-8B4C-54DFD62C4040}"/>
    <cellStyle name="쉼표 [0] 20 4 2 2 2 6" xfId="51231" xr:uid="{8360E0A7-0F83-4D0B-AB87-E4DBB7B6D561}"/>
    <cellStyle name="쉼표 [0] 20 4 2 2 2 7" xfId="46612" xr:uid="{FA2A1917-74F6-4B69-8A41-BA46908E376F}"/>
    <cellStyle name="쉼표 [0] 20 4 2 2 2 8" xfId="24345" xr:uid="{E14EF592-8764-4BCA-8D3F-0101E2C8C723}"/>
    <cellStyle name="쉼표 [0] 20 4 2 2 3" xfId="1633" xr:uid="{443F5567-247C-4285-944E-28CA15BFCF95}"/>
    <cellStyle name="쉼표 [0] 20 4 2 2 3 2" xfId="5241" xr:uid="{3A408E5D-27D6-41E1-A892-BE8DF20B0092}"/>
    <cellStyle name="쉼표 [0] 20 4 2 2 3 2 2" xfId="24359" xr:uid="{A389ED8F-AA9A-4EC5-8812-E1FC9C26C4F8}"/>
    <cellStyle name="쉼표 [0] 20 4 2 2 3 2 2 2" xfId="46626" xr:uid="{15329B86-42BF-4C5F-86A9-261E12CBCED8}"/>
    <cellStyle name="쉼표 [0] 20 4 2 2 3 2 3" xfId="24360" xr:uid="{AC6E378D-9F05-40BC-9EDC-930D299CD489}"/>
    <cellStyle name="쉼표 [0] 20 4 2 2 3 2 3 2" xfId="46627" xr:uid="{D22839F2-E729-4DD7-8889-142EE11A94CE}"/>
    <cellStyle name="쉼표 [0] 20 4 2 2 3 2 4" xfId="24361" xr:uid="{71E1CE63-9DE6-492A-ACDE-FDD33296CDE0}"/>
    <cellStyle name="쉼표 [0] 20 4 2 2 3 2 4 2" xfId="46628" xr:uid="{68B6B571-1AE1-4162-B404-E4655AC96352}"/>
    <cellStyle name="쉼표 [0] 20 4 2 2 3 2 5" xfId="24362" xr:uid="{CB6EF4BA-498B-4A40-B137-B0E2BB7CAD40}"/>
    <cellStyle name="쉼표 [0] 20 4 2 2 3 2 5 2" xfId="46629" xr:uid="{7AB6BE7B-2BA6-44BB-8360-AD461F4A8591}"/>
    <cellStyle name="쉼표 [0] 20 4 2 2 3 2 6" xfId="55328" xr:uid="{18D1A9A8-E86F-4F95-930B-465756F834B8}"/>
    <cellStyle name="쉼표 [0] 20 4 2 2 3 2 7" xfId="46625" xr:uid="{F499DE5E-7E3D-4F8D-8882-F0FD1FDA507D}"/>
    <cellStyle name="쉼표 [0] 20 4 2 2 3 2 8" xfId="24358" xr:uid="{0230ABAE-5916-4E35-B198-1ECCBE12E0D1}"/>
    <cellStyle name="쉼표 [0] 20 4 2 2 3 3" xfId="2680" xr:uid="{1BDA207A-B3FA-43D5-88AE-FBD5CCF12949}"/>
    <cellStyle name="쉼표 [0] 20 4 2 2 3 3 2" xfId="24364" xr:uid="{F3B782B7-7DA7-4CA0-9CA6-15E2360FD9F1}"/>
    <cellStyle name="쉼표 [0] 20 4 2 2 3 3 2 2" xfId="46631" xr:uid="{D6460B8A-3285-46E9-AA44-CF2709CD949D}"/>
    <cellStyle name="쉼표 [0] 20 4 2 2 3 3 3" xfId="24365" xr:uid="{4EC17835-967A-42BB-9058-B12ED63B88F1}"/>
    <cellStyle name="쉼표 [0] 20 4 2 2 3 3 3 2" xfId="46632" xr:uid="{0034DB04-5DAE-443E-BE1C-2F55A7384110}"/>
    <cellStyle name="쉼표 [0] 20 4 2 2 3 3 4" xfId="24366" xr:uid="{C85D1801-55A0-4AB4-9708-633C61360636}"/>
    <cellStyle name="쉼표 [0] 20 4 2 2 3 3 4 2" xfId="46633" xr:uid="{5884C210-4F9A-4411-B21D-3577FD8D9295}"/>
    <cellStyle name="쉼표 [0] 20 4 2 2 3 3 5" xfId="52768" xr:uid="{BD1BD7C5-8AD8-4002-91DC-9D97398F8156}"/>
    <cellStyle name="쉼표 [0] 20 4 2 2 3 3 6" xfId="46630" xr:uid="{94605C67-71F6-4719-9B9F-902B1DAC7118}"/>
    <cellStyle name="쉼표 [0] 20 4 2 2 3 3 7" xfId="24363" xr:uid="{26BDC7FB-F62B-4D3D-B474-FCD91CCCFD50}"/>
    <cellStyle name="쉼표 [0] 20 4 2 2 3 4" xfId="24367" xr:uid="{87CD4762-2ECF-4709-B172-2B7952A32722}"/>
    <cellStyle name="쉼표 [0] 20 4 2 2 3 4 2" xfId="46634" xr:uid="{EE15D7A7-2E7A-4839-96FB-B0C3C5EA7EA8}"/>
    <cellStyle name="쉼표 [0] 20 4 2 2 3 5" xfId="24368" xr:uid="{467ED3F9-1053-4459-A6B6-128FA4957F43}"/>
    <cellStyle name="쉼표 [0] 20 4 2 2 3 5 2" xfId="46635" xr:uid="{F88CE9D4-E97D-4FFA-ADC2-4FCAA934E30C}"/>
    <cellStyle name="쉼표 [0] 20 4 2 2 3 6" xfId="51725" xr:uid="{3A8E5151-B029-41C5-A9C2-1AEA409F9588}"/>
    <cellStyle name="쉼표 [0] 20 4 2 2 3 7" xfId="46624" xr:uid="{93CC3638-654A-4C8A-AFFF-ACD751DC1F74}"/>
    <cellStyle name="쉼표 [0] 20 4 2 2 3 8" xfId="24357" xr:uid="{4E934D52-194F-4BAD-852D-543091624C99}"/>
    <cellStyle name="쉼표 [0] 20 4 2 2 4" xfId="3672" xr:uid="{5590071E-7C45-435C-9077-6CB93DAF821E}"/>
    <cellStyle name="쉼표 [0] 20 4 2 2 4 2" xfId="5609" xr:uid="{B3A052DC-9E7A-421B-BDB4-0448CE7501EC}"/>
    <cellStyle name="쉼표 [0] 20 4 2 2 4 2 2" xfId="24371" xr:uid="{F606033E-1595-4695-9170-5DDE79946879}"/>
    <cellStyle name="쉼표 [0] 20 4 2 2 4 2 2 2" xfId="46638" xr:uid="{04C72650-982D-4C0E-B089-448D45193FEE}"/>
    <cellStyle name="쉼표 [0] 20 4 2 2 4 2 3" xfId="24372" xr:uid="{4987C3CD-1182-4301-B3E5-68607EDC313A}"/>
    <cellStyle name="쉼표 [0] 20 4 2 2 4 2 3 2" xfId="46639" xr:uid="{68F0ACE5-BB4B-4ADD-A43B-64CCABB5210F}"/>
    <cellStyle name="쉼표 [0] 20 4 2 2 4 2 4" xfId="24373" xr:uid="{2D27AF8D-E4CA-4538-841C-6AB3D1404289}"/>
    <cellStyle name="쉼표 [0] 20 4 2 2 4 2 4 2" xfId="46640" xr:uid="{10F84BB1-87C7-439D-B6F6-E1B091EF208D}"/>
    <cellStyle name="쉼표 [0] 20 4 2 2 4 2 5" xfId="24374" xr:uid="{9E521221-4456-42AD-873E-ECA7F8688DDC}"/>
    <cellStyle name="쉼표 [0] 20 4 2 2 4 2 5 2" xfId="46641" xr:uid="{0D2990B6-D242-4E63-BE0F-079C1EF75C34}"/>
    <cellStyle name="쉼표 [0] 20 4 2 2 4 2 6" xfId="55696" xr:uid="{06CB8BA5-80B5-4DC3-AA6C-FECD64BC7BF6}"/>
    <cellStyle name="쉼표 [0] 20 4 2 2 4 2 7" xfId="46637" xr:uid="{CE91CC7C-E79F-4104-98B8-C6BA5F2E27FD}"/>
    <cellStyle name="쉼표 [0] 20 4 2 2 4 2 8" xfId="24370" xr:uid="{BC787942-A3BF-46D0-BE01-64459D952319}"/>
    <cellStyle name="쉼표 [0] 20 4 2 2 4 3" xfId="24375" xr:uid="{F0EFACDB-07D8-4A6A-9C73-2D3CAFC5D114}"/>
    <cellStyle name="쉼표 [0] 20 4 2 2 4 3 2" xfId="46642" xr:uid="{3C6C8F45-233B-424F-9EA9-6B5608E5DCC5}"/>
    <cellStyle name="쉼표 [0] 20 4 2 2 4 4" xfId="24376" xr:uid="{B071282A-441A-4F41-94D5-DFB09F1C5FBE}"/>
    <cellStyle name="쉼표 [0] 20 4 2 2 4 4 2" xfId="46643" xr:uid="{C06AF52A-6444-420A-B8C8-FAD2DC3FBC79}"/>
    <cellStyle name="쉼표 [0] 20 4 2 2 4 5" xfId="24377" xr:uid="{DFDC87AF-DA60-4402-AC83-B86496EAE5D0}"/>
    <cellStyle name="쉼표 [0] 20 4 2 2 4 5 2" xfId="46644" xr:uid="{57D40C58-0EDC-4B99-B98C-6B5A00E095D5}"/>
    <cellStyle name="쉼표 [0] 20 4 2 2 4 6" xfId="24378" xr:uid="{D07049F8-7B40-4E56-B928-8D46894F4F8A}"/>
    <cellStyle name="쉼표 [0] 20 4 2 2 4 6 2" xfId="46645" xr:uid="{1783029F-44D2-4D0C-950B-C5D2606610D3}"/>
    <cellStyle name="쉼표 [0] 20 4 2 2 4 7" xfId="53759" xr:uid="{0E33CCC3-5217-4BB1-B7FE-C2D2A9AECCA0}"/>
    <cellStyle name="쉼표 [0] 20 4 2 2 4 8" xfId="46636" xr:uid="{5E853C85-254E-4DBE-BB00-E9ECD7E2938F}"/>
    <cellStyle name="쉼표 [0] 20 4 2 2 4 9" xfId="24369" xr:uid="{2D9FFA76-E6BE-40CE-8600-4123D4E28C14}"/>
    <cellStyle name="쉼표 [0] 20 4 2 2 5" xfId="4345" xr:uid="{A9C1DD0F-7BE9-4EA5-8594-DBC3E4624025}"/>
    <cellStyle name="쉼표 [0] 20 4 2 2 5 2" xfId="24380" xr:uid="{5FF92925-B3EA-4315-9223-F9D43C326724}"/>
    <cellStyle name="쉼표 [0] 20 4 2 2 5 2 2" xfId="46647" xr:uid="{A2AEC214-4F49-4C41-BB34-40E2207C5015}"/>
    <cellStyle name="쉼표 [0] 20 4 2 2 5 3" xfId="24381" xr:uid="{665401A4-7F6D-484F-A59C-73446622F58E}"/>
    <cellStyle name="쉼표 [0] 20 4 2 2 5 3 2" xfId="46648" xr:uid="{5D348D20-9871-4844-825E-9F080EB694ED}"/>
    <cellStyle name="쉼표 [0] 20 4 2 2 5 4" xfId="24382" xr:uid="{21FF9C80-4FE7-45AC-B68B-77CEA9D5B5E1}"/>
    <cellStyle name="쉼표 [0] 20 4 2 2 5 4 2" xfId="46649" xr:uid="{CA26B11E-9258-4BC6-AF3C-C750042B9499}"/>
    <cellStyle name="쉼표 [0] 20 4 2 2 5 5" xfId="24383" xr:uid="{9EA7E609-A3E2-4260-8BF3-A3B4C5035B5D}"/>
    <cellStyle name="쉼표 [0] 20 4 2 2 5 5 2" xfId="46650" xr:uid="{6E53A647-5727-4D7F-A710-E000E2AE0A9E}"/>
    <cellStyle name="쉼표 [0] 20 4 2 2 5 6" xfId="54432" xr:uid="{4113A09E-ADEC-4466-A500-4FE9F4E0804C}"/>
    <cellStyle name="쉼표 [0] 20 4 2 2 5 7" xfId="46646" xr:uid="{758A9956-915A-459E-81B6-6436BC1F4E68}"/>
    <cellStyle name="쉼표 [0] 20 4 2 2 5 8" xfId="24379" xr:uid="{CC0D5E10-1593-4D96-82CA-C6909DFD579B}"/>
    <cellStyle name="쉼표 [0] 20 4 2 2 6" xfId="2159" xr:uid="{C570C68A-E8C6-4EFF-9BE8-DE974DF13D65}"/>
    <cellStyle name="쉼표 [0] 20 4 2 2 6 2" xfId="24385" xr:uid="{38BC9A47-B410-4D19-B99B-DDF0AB484D27}"/>
    <cellStyle name="쉼표 [0] 20 4 2 2 6 2 2" xfId="46652" xr:uid="{60F46619-B301-4C0B-B44B-42723C2A4AC9}"/>
    <cellStyle name="쉼표 [0] 20 4 2 2 6 3" xfId="24386" xr:uid="{794E90F3-F3FF-4C03-902E-33E4F8EDA901}"/>
    <cellStyle name="쉼표 [0] 20 4 2 2 6 3 2" xfId="46653" xr:uid="{ECA862DD-3715-4DFE-96F5-00E49C108143}"/>
    <cellStyle name="쉼표 [0] 20 4 2 2 6 4" xfId="24387" xr:uid="{FB667BEC-403D-48D2-9BBC-0E84BFBFE7D5}"/>
    <cellStyle name="쉼표 [0] 20 4 2 2 6 4 2" xfId="46654" xr:uid="{2CE62A8A-87ED-4BC1-AA44-56B76F89B513}"/>
    <cellStyle name="쉼표 [0] 20 4 2 2 6 5" xfId="52248" xr:uid="{B8D946EB-B979-4B9B-9503-C8B003D00DD4}"/>
    <cellStyle name="쉼표 [0] 20 4 2 2 6 6" xfId="46651" xr:uid="{53E170C7-FE06-40EE-AD2C-529B55214160}"/>
    <cellStyle name="쉼표 [0] 20 4 2 2 6 7" xfId="24384" xr:uid="{B885EBDB-8AA9-45D2-99F9-441B7C01B1B4}"/>
    <cellStyle name="쉼표 [0] 20 4 2 2 7" xfId="24388" xr:uid="{BBED39AB-09A9-4055-89D2-3DB540B835F8}"/>
    <cellStyle name="쉼표 [0] 20 4 2 2 7 2" xfId="46655" xr:uid="{84DFB09F-4C44-40BD-9DC1-F1565736C9B7}"/>
    <cellStyle name="쉼표 [0] 20 4 2 2 8" xfId="24389" xr:uid="{5479682E-79B4-41C0-9904-0B8756D61B3D}"/>
    <cellStyle name="쉼표 [0] 20 4 2 2 8 2" xfId="46656" xr:uid="{A749D632-BC2D-4971-B0E2-8C7C77B9EB72}"/>
    <cellStyle name="쉼표 [0] 20 4 2 2 9" xfId="50728" xr:uid="{57CC7425-41CC-44D1-802F-50CA850259B4}"/>
    <cellStyle name="쉼표 [0] 20 4 2 3" xfId="891" xr:uid="{EEEB9EAD-AAB8-4A97-A434-F893B0C85796}"/>
    <cellStyle name="쉼표 [0] 20 4 2 3 2" xfId="4594" xr:uid="{E7BB2A78-6964-40BB-B67E-341ACDB99B1B}"/>
    <cellStyle name="쉼표 [0] 20 4 2 3 2 2" xfId="24392" xr:uid="{67272747-218C-4A79-A32B-6091333A93AB}"/>
    <cellStyle name="쉼표 [0] 20 4 2 3 2 2 2" xfId="46659" xr:uid="{1C279A8B-D688-41FC-8C76-8FCFAC34D3B7}"/>
    <cellStyle name="쉼표 [0] 20 4 2 3 2 3" xfId="24393" xr:uid="{96B9962A-D023-4B74-AAC2-50DED758F08A}"/>
    <cellStyle name="쉼표 [0] 20 4 2 3 2 3 2" xfId="46660" xr:uid="{C8DF444B-ED38-4D1F-B2FB-6D3C336D1C48}"/>
    <cellStyle name="쉼표 [0] 20 4 2 3 2 4" xfId="24394" xr:uid="{C95C463D-A26E-4910-A0E2-067213C9685A}"/>
    <cellStyle name="쉼표 [0] 20 4 2 3 2 4 2" xfId="46661" xr:uid="{36CF73FC-DCAB-42B5-B3B9-DB1484897465}"/>
    <cellStyle name="쉼표 [0] 20 4 2 3 2 5" xfId="24395" xr:uid="{24F99150-F02B-47F2-8396-C11130A29583}"/>
    <cellStyle name="쉼표 [0] 20 4 2 3 2 5 2" xfId="46662" xr:uid="{0D84EBAF-C6AA-46AB-9873-4723AEAF1ED0}"/>
    <cellStyle name="쉼표 [0] 20 4 2 3 2 6" xfId="54681" xr:uid="{A8BCF2A6-EF24-4CFC-9D14-249BFAC00EA5}"/>
    <cellStyle name="쉼표 [0] 20 4 2 3 2 7" xfId="46658" xr:uid="{923E988E-B4CF-4A31-AE53-7556BBD3147B}"/>
    <cellStyle name="쉼표 [0] 20 4 2 3 2 8" xfId="24391" xr:uid="{DED56F8F-8CED-46DE-AA29-30D3DA49DF31}"/>
    <cellStyle name="쉼표 [0] 20 4 2 3 3" xfId="2929" xr:uid="{92EEAC4A-3F2F-4AE0-8B46-394F3FAA5BC6}"/>
    <cellStyle name="쉼표 [0] 20 4 2 3 3 2" xfId="24397" xr:uid="{435CC19D-87C7-4403-8DAF-BB3DEAF9AE86}"/>
    <cellStyle name="쉼표 [0] 20 4 2 3 3 2 2" xfId="46664" xr:uid="{74689364-8006-4ED8-9935-A754C41A0C94}"/>
    <cellStyle name="쉼표 [0] 20 4 2 3 3 3" xfId="24398" xr:uid="{FB9CA42C-DAD9-4CE6-902B-C695EAA9A595}"/>
    <cellStyle name="쉼표 [0] 20 4 2 3 3 3 2" xfId="46665" xr:uid="{7922AEAF-C1B1-48BA-8CF3-65B2BC5D7E97}"/>
    <cellStyle name="쉼표 [0] 20 4 2 3 3 4" xfId="24399" xr:uid="{AB04E067-0588-47C8-9858-AF7C322D9A7B}"/>
    <cellStyle name="쉼표 [0] 20 4 2 3 3 4 2" xfId="46666" xr:uid="{D10902C1-90BF-47F0-AF9E-00BB1F971175}"/>
    <cellStyle name="쉼표 [0] 20 4 2 3 3 5" xfId="53016" xr:uid="{000E34EF-4F8F-4CA2-8A77-1FB7723F02F0}"/>
    <cellStyle name="쉼표 [0] 20 4 2 3 3 6" xfId="46663" xr:uid="{EEAB7EC6-8C45-4573-9C73-F20459C8CD37}"/>
    <cellStyle name="쉼표 [0] 20 4 2 3 3 7" xfId="24396" xr:uid="{38D5DF3A-AC11-4D27-A32A-735B18426C29}"/>
    <cellStyle name="쉼표 [0] 20 4 2 3 4" xfId="24400" xr:uid="{CB5764A1-0A6F-4412-8072-4C2B8716A0B1}"/>
    <cellStyle name="쉼표 [0] 20 4 2 3 4 2" xfId="46667" xr:uid="{F57D3B4A-9FF8-4FFF-A1A0-5FBF9933428F}"/>
    <cellStyle name="쉼표 [0] 20 4 2 3 5" xfId="24401" xr:uid="{39BC85C0-037D-4F0B-8E73-79E02A85E74C}"/>
    <cellStyle name="쉼표 [0] 20 4 2 3 5 2" xfId="46668" xr:uid="{B3BC87F8-B0CF-465C-96C2-84E8C67214AD}"/>
    <cellStyle name="쉼표 [0] 20 4 2 3 6" xfId="50983" xr:uid="{9840BB7D-A380-4CDF-AAC3-4E5637A65395}"/>
    <cellStyle name="쉼표 [0] 20 4 2 3 7" xfId="46657" xr:uid="{C4AF2867-0DE7-46A3-A7D4-72CA85724DD8}"/>
    <cellStyle name="쉼표 [0] 20 4 2 3 8" xfId="24390" xr:uid="{D950B39F-F53F-4463-A1A2-84973DBF4FF1}"/>
    <cellStyle name="쉼표 [0] 20 4 2 4" xfId="1386" xr:uid="{4B71AC99-71A0-44F0-A589-B13A2B983970}"/>
    <cellStyle name="쉼표 [0] 20 4 2 4 2" xfId="5058" xr:uid="{3792C2CF-5F2F-421F-A9BF-7F821E90856C}"/>
    <cellStyle name="쉼표 [0] 20 4 2 4 2 2" xfId="24404" xr:uid="{2DFE8D77-4ABE-48DE-8066-4A27C44CD51D}"/>
    <cellStyle name="쉼표 [0] 20 4 2 4 2 2 2" xfId="46671" xr:uid="{797DB86C-ED7C-43E3-903D-1308910D46A8}"/>
    <cellStyle name="쉼표 [0] 20 4 2 4 2 3" xfId="24405" xr:uid="{83CD5784-37B6-4978-92D1-021EC45D3E5A}"/>
    <cellStyle name="쉼표 [0] 20 4 2 4 2 3 2" xfId="46672" xr:uid="{50D1271E-A7C0-4952-A3BE-6BC463FDDC34}"/>
    <cellStyle name="쉼표 [0] 20 4 2 4 2 4" xfId="24406" xr:uid="{35127539-C9A8-49A3-9288-F5043CD6AE2C}"/>
    <cellStyle name="쉼표 [0] 20 4 2 4 2 4 2" xfId="46673" xr:uid="{F89B31BE-0440-4468-8157-C256782074B6}"/>
    <cellStyle name="쉼표 [0] 20 4 2 4 2 5" xfId="24407" xr:uid="{689DF673-BA59-43CA-B370-B834DCF4E391}"/>
    <cellStyle name="쉼표 [0] 20 4 2 4 2 5 2" xfId="46674" xr:uid="{530C487C-FD36-46D4-B59C-9A0E11A871B8}"/>
    <cellStyle name="쉼표 [0] 20 4 2 4 2 6" xfId="55145" xr:uid="{4A473614-6029-4475-B50F-6254A1BACDA4}"/>
    <cellStyle name="쉼표 [0] 20 4 2 4 2 7" xfId="46670" xr:uid="{36559949-6FAA-420E-A3A3-05E047E8AAE1}"/>
    <cellStyle name="쉼표 [0] 20 4 2 4 2 8" xfId="24403" xr:uid="{47025002-2B62-4D7F-99FC-E63BEEB4F28C}"/>
    <cellStyle name="쉼표 [0] 20 4 2 4 3" xfId="2432" xr:uid="{D1453E80-14DD-48B4-BC77-D7637B87BC0C}"/>
    <cellStyle name="쉼표 [0] 20 4 2 4 3 2" xfId="24409" xr:uid="{BC6A459C-4BA6-45C5-A42D-94667E8B6C21}"/>
    <cellStyle name="쉼표 [0] 20 4 2 4 3 2 2" xfId="46676" xr:uid="{58A5B920-50CD-4AA8-B6E4-1FC365A964F9}"/>
    <cellStyle name="쉼표 [0] 20 4 2 4 3 3" xfId="24410" xr:uid="{A5EBB8AE-2DD0-434B-940D-FD74A8E384F8}"/>
    <cellStyle name="쉼표 [0] 20 4 2 4 3 3 2" xfId="46677" xr:uid="{93C7A307-72DB-4233-B1D6-B04406264A20}"/>
    <cellStyle name="쉼표 [0] 20 4 2 4 3 4" xfId="24411" xr:uid="{0D2E31E5-5350-4559-BF4B-1E38EF49673C}"/>
    <cellStyle name="쉼표 [0] 20 4 2 4 3 4 2" xfId="46678" xr:uid="{D9379B9E-6A31-411A-93EC-5E444A34D58B}"/>
    <cellStyle name="쉼표 [0] 20 4 2 4 3 5" xfId="52520" xr:uid="{EEAE961D-81FF-46FA-8F93-50C225D2B38E}"/>
    <cellStyle name="쉼표 [0] 20 4 2 4 3 6" xfId="46675" xr:uid="{B90A29AB-8DC6-45E1-9E8D-75E50C11ECDA}"/>
    <cellStyle name="쉼표 [0] 20 4 2 4 3 7" xfId="24408" xr:uid="{F301B27A-5E5A-4D12-9415-2C45F6C2ED82}"/>
    <cellStyle name="쉼표 [0] 20 4 2 4 4" xfId="24412" xr:uid="{F3097F3E-8C44-46B2-A4AA-329B6279EDE6}"/>
    <cellStyle name="쉼표 [0] 20 4 2 4 4 2" xfId="46679" xr:uid="{13F4FEA4-3926-4D39-96BE-50CDEF37B979}"/>
    <cellStyle name="쉼표 [0] 20 4 2 4 5" xfId="24413" xr:uid="{7D5D6149-558A-4495-AADA-DB01F0E863E2}"/>
    <cellStyle name="쉼표 [0] 20 4 2 4 5 2" xfId="46680" xr:uid="{52CCC3B5-3FD9-4B40-B0EC-026B1A89C145}"/>
    <cellStyle name="쉼표 [0] 20 4 2 4 6" xfId="51478" xr:uid="{CDDAD5D9-4F4A-483D-9420-5750C13C2F78}"/>
    <cellStyle name="쉼표 [0] 20 4 2 4 7" xfId="46669" xr:uid="{E7F9EFD7-8AF8-4593-A0DB-D206D33207C9}"/>
    <cellStyle name="쉼표 [0] 20 4 2 4 8" xfId="24402" xr:uid="{89949F35-28E4-425A-8C50-F7AAA99D897C}"/>
    <cellStyle name="쉼표 [0] 20 4 2 5" xfId="3423" xr:uid="{64C9D93D-294B-41B2-83E6-3E41FB9EDCE4}"/>
    <cellStyle name="쉼표 [0] 20 4 2 5 2" xfId="5425" xr:uid="{8ECD817F-1E29-4F18-829B-3ED4C1CC5138}"/>
    <cellStyle name="쉼표 [0] 20 4 2 5 2 2" xfId="24416" xr:uid="{218D4DC9-C03A-4B86-9198-76D8345A9CA7}"/>
    <cellStyle name="쉼표 [0] 20 4 2 5 2 2 2" xfId="46683" xr:uid="{768D25B9-955E-48E2-9240-09E44F1B22F1}"/>
    <cellStyle name="쉼표 [0] 20 4 2 5 2 3" xfId="24417" xr:uid="{217693F9-48FC-4663-AC0C-344B73447E87}"/>
    <cellStyle name="쉼표 [0] 20 4 2 5 2 3 2" xfId="46684" xr:uid="{D4ADAC7C-257D-4C5C-93E1-1B66A5DD5EF4}"/>
    <cellStyle name="쉼표 [0] 20 4 2 5 2 4" xfId="24418" xr:uid="{CE85B8DC-20AA-49E7-B7A6-1332AF98637B}"/>
    <cellStyle name="쉼표 [0] 20 4 2 5 2 4 2" xfId="46685" xr:uid="{D6D47B8B-4812-4423-9CB0-C0B7125BEE95}"/>
    <cellStyle name="쉼표 [0] 20 4 2 5 2 5" xfId="24419" xr:uid="{B5094802-5A3A-4E62-B2C5-10E62D5ED564}"/>
    <cellStyle name="쉼표 [0] 20 4 2 5 2 5 2" xfId="46686" xr:uid="{8CA65687-744C-43D0-8EBD-303D0FB4DBC5}"/>
    <cellStyle name="쉼표 [0] 20 4 2 5 2 6" xfId="55512" xr:uid="{4B07D388-F99D-464F-BC49-BDD44BAB4EDA}"/>
    <cellStyle name="쉼표 [0] 20 4 2 5 2 7" xfId="46682" xr:uid="{4DB3C9E8-7A84-423B-B695-16BC709EAE4D}"/>
    <cellStyle name="쉼표 [0] 20 4 2 5 2 8" xfId="24415" xr:uid="{E10FAB00-AFCD-4C9A-93BA-21EFCE98E772}"/>
    <cellStyle name="쉼표 [0] 20 4 2 5 3" xfId="24420" xr:uid="{EB58AE92-5E2A-4031-A3D1-FBA731407940}"/>
    <cellStyle name="쉼표 [0] 20 4 2 5 3 2" xfId="46687" xr:uid="{08B4D3E2-D10B-450B-83A8-D01B2CCE5FF2}"/>
    <cellStyle name="쉼표 [0] 20 4 2 5 4" xfId="24421" xr:uid="{A81D7DAD-E29F-474A-91F4-7980B04817B4}"/>
    <cellStyle name="쉼표 [0] 20 4 2 5 4 2" xfId="46688" xr:uid="{3B8DB213-5D72-49DF-B371-65206EBB56FA}"/>
    <cellStyle name="쉼표 [0] 20 4 2 5 5" xfId="24422" xr:uid="{59DD7518-6C00-4213-9B48-557A5D2C5FD0}"/>
    <cellStyle name="쉼표 [0] 20 4 2 5 5 2" xfId="46689" xr:uid="{BF519C67-72CE-4DE3-8D8F-DEA162B37826}"/>
    <cellStyle name="쉼표 [0] 20 4 2 5 6" xfId="24423" xr:uid="{7A107555-97CB-4ADA-85B7-1BFE16CD3E62}"/>
    <cellStyle name="쉼표 [0] 20 4 2 5 6 2" xfId="46690" xr:uid="{5A838C71-D9C2-46BF-8B7F-BD1C86E63DEF}"/>
    <cellStyle name="쉼표 [0] 20 4 2 5 7" xfId="53510" xr:uid="{F2E2EA8A-1AE6-4352-8506-7516DE069883}"/>
    <cellStyle name="쉼표 [0] 20 4 2 5 8" xfId="46681" xr:uid="{DE291C00-B016-4479-BC98-AE988EC43BAD}"/>
    <cellStyle name="쉼표 [0] 20 4 2 5 9" xfId="24414" xr:uid="{25676B15-3617-4D2C-9124-2D4624B1042E}"/>
    <cellStyle name="쉼표 [0] 20 4 2 6" xfId="4068" xr:uid="{794E68EA-029B-4BCF-9FA7-F48B1C8498BD}"/>
    <cellStyle name="쉼표 [0] 20 4 2 6 2" xfId="24425" xr:uid="{845B1295-AE01-4664-871B-36B2A7E18139}"/>
    <cellStyle name="쉼표 [0] 20 4 2 6 2 2" xfId="46692" xr:uid="{A8408482-C180-43A0-979D-8F3A29221DE1}"/>
    <cellStyle name="쉼표 [0] 20 4 2 6 3" xfId="24426" xr:uid="{2905D520-27C8-4DF4-A752-C2E68448DDAC}"/>
    <cellStyle name="쉼표 [0] 20 4 2 6 3 2" xfId="46693" xr:uid="{9224AE28-15DA-45E3-83C8-FA197BF7CB48}"/>
    <cellStyle name="쉼표 [0] 20 4 2 6 4" xfId="24427" xr:uid="{E6B9E93A-84C7-47E3-9439-7DE5EF2D2F17}"/>
    <cellStyle name="쉼표 [0] 20 4 2 6 4 2" xfId="46694" xr:uid="{EC3253A0-F668-454E-8144-71CB9FD84BA7}"/>
    <cellStyle name="쉼표 [0] 20 4 2 6 5" xfId="24428" xr:uid="{80281D70-5085-41B1-831A-8DF9B36B8123}"/>
    <cellStyle name="쉼표 [0] 20 4 2 6 5 2" xfId="46695" xr:uid="{84BE218D-D755-4E30-9071-912EB599C5F2}"/>
    <cellStyle name="쉼표 [0] 20 4 2 6 6" xfId="54155" xr:uid="{8CE0F6A7-1569-403E-AD62-6C7E9E76B5A5}"/>
    <cellStyle name="쉼표 [0] 20 4 2 6 7" xfId="46691" xr:uid="{8E66B9BA-3465-4EAE-9BA7-A8450308101A}"/>
    <cellStyle name="쉼표 [0] 20 4 2 6 8" xfId="24424" xr:uid="{6BFC36BD-7E72-4C34-B3C6-F6F18D23F01D}"/>
    <cellStyle name="쉼표 [0] 20 4 2 7" xfId="1912" xr:uid="{11B0ABA3-651A-469D-95B1-5F7756C29607}"/>
    <cellStyle name="쉼표 [0] 20 4 2 7 2" xfId="24430" xr:uid="{E3AE562D-AE52-48EE-A375-4746914FBCFF}"/>
    <cellStyle name="쉼표 [0] 20 4 2 7 2 2" xfId="46697" xr:uid="{D1107C98-E683-4320-AFDD-5B4E2A2F306F}"/>
    <cellStyle name="쉼표 [0] 20 4 2 7 3" xfId="24431" xr:uid="{339BAE40-D5C4-44AB-BD91-19F6995C95F1}"/>
    <cellStyle name="쉼표 [0] 20 4 2 7 3 2" xfId="46698" xr:uid="{4EE42282-1F31-4902-8824-76B878951A50}"/>
    <cellStyle name="쉼표 [0] 20 4 2 7 4" xfId="24432" xr:uid="{4292E211-10BF-4891-9759-AF6C554AF6DA}"/>
    <cellStyle name="쉼표 [0] 20 4 2 7 4 2" xfId="46699" xr:uid="{9F54828B-CF68-450B-8A52-8EF7A18F6829}"/>
    <cellStyle name="쉼표 [0] 20 4 2 7 5" xfId="52001" xr:uid="{70795985-1C13-4F62-9F7F-EC5DBB485DC9}"/>
    <cellStyle name="쉼표 [0] 20 4 2 7 6" xfId="46696" xr:uid="{68472B51-94D7-4575-B614-F55DAF5FD714}"/>
    <cellStyle name="쉼표 [0] 20 4 2 7 7" xfId="24429" xr:uid="{56634AF2-D3EA-4649-A7C9-CD576DFA56C0}"/>
    <cellStyle name="쉼표 [0] 20 4 2 8" xfId="24433" xr:uid="{648E099F-7B56-47D2-85AB-104C1F89843E}"/>
    <cellStyle name="쉼표 [0] 20 4 2 8 2" xfId="46700" xr:uid="{D07BFC76-26E0-4831-BF8E-EF236C986AD0}"/>
    <cellStyle name="쉼표 [0] 20 4 2 9" xfId="24434" xr:uid="{646A30F7-E509-4A05-8689-2622FBB74F0A}"/>
    <cellStyle name="쉼표 [0] 20 4 2 9 2" xfId="46701" xr:uid="{F8B11EDF-827C-4A4D-AA88-EBC219E84EF9}"/>
    <cellStyle name="쉼표 [0] 20 4 3" xfId="511" xr:uid="{C4A3F4BD-8A6B-46C2-AB1A-5781D827BA57}"/>
    <cellStyle name="쉼표 [0] 20 4 3 10" xfId="46702" xr:uid="{50C0B661-ABF4-40E1-8C89-8159EE6D661A}"/>
    <cellStyle name="쉼표 [0] 20 4 3 11" xfId="24435" xr:uid="{E0B6F4E8-9FA8-4B3D-8D4A-72C45447AD1E}"/>
    <cellStyle name="쉼표 [0] 20 4 3 2" xfId="1016" xr:uid="{48870975-E654-441A-8947-7DE3F79FD220}"/>
    <cellStyle name="쉼표 [0] 20 4 3 2 2" xfId="4719" xr:uid="{11270CFD-D2E1-4218-BE6B-5D2961A5120B}"/>
    <cellStyle name="쉼표 [0] 20 4 3 2 2 2" xfId="24438" xr:uid="{EF7A4C8D-52A0-4BDD-AA6F-330398A69E05}"/>
    <cellStyle name="쉼표 [0] 20 4 3 2 2 2 2" xfId="46705" xr:uid="{C895A889-5593-42AD-A837-5E331AD548EB}"/>
    <cellStyle name="쉼표 [0] 20 4 3 2 2 3" xfId="24439" xr:uid="{8D8B76B4-35F6-40B1-AA95-0FD5B6B44D58}"/>
    <cellStyle name="쉼표 [0] 20 4 3 2 2 3 2" xfId="46706" xr:uid="{6D0B4698-A29B-4827-B9DD-9206378A3271}"/>
    <cellStyle name="쉼표 [0] 20 4 3 2 2 4" xfId="24440" xr:uid="{160A7E70-CB68-47A1-9223-82F4826C3CBD}"/>
    <cellStyle name="쉼표 [0] 20 4 3 2 2 4 2" xfId="46707" xr:uid="{FD71021A-671B-49E7-A3C7-10CC3F8E1399}"/>
    <cellStyle name="쉼표 [0] 20 4 3 2 2 5" xfId="24441" xr:uid="{104A4A4E-D38F-418E-AC94-27F711D5E5C1}"/>
    <cellStyle name="쉼표 [0] 20 4 3 2 2 5 2" xfId="46708" xr:uid="{76BF9FD2-2871-4F83-9A17-C0AEEF835624}"/>
    <cellStyle name="쉼표 [0] 20 4 3 2 2 6" xfId="54806" xr:uid="{CB8CB05C-64CC-41BA-968E-A9BDB688069B}"/>
    <cellStyle name="쉼표 [0] 20 4 3 2 2 7" xfId="46704" xr:uid="{B71ECDC7-6CB9-4BE5-B1A2-3A185CB60B5F}"/>
    <cellStyle name="쉼표 [0] 20 4 3 2 2 8" xfId="24437" xr:uid="{5561E55A-85C7-45DF-A431-EA20026DC806}"/>
    <cellStyle name="쉼표 [0] 20 4 3 2 3" xfId="3054" xr:uid="{1B3CE917-E420-472D-BB10-7E4504117083}"/>
    <cellStyle name="쉼표 [0] 20 4 3 2 3 2" xfId="24443" xr:uid="{58763D18-49C8-4E50-8B97-98FC0D23E72F}"/>
    <cellStyle name="쉼표 [0] 20 4 3 2 3 2 2" xfId="46710" xr:uid="{983C94DC-8E61-491C-99DC-634BAAEE86DB}"/>
    <cellStyle name="쉼표 [0] 20 4 3 2 3 3" xfId="24444" xr:uid="{B769BCA6-C6D5-418D-B1CC-7E6425E5BB9E}"/>
    <cellStyle name="쉼표 [0] 20 4 3 2 3 3 2" xfId="46711" xr:uid="{70535A54-DE56-42A9-994F-EA8D4E18D07F}"/>
    <cellStyle name="쉼표 [0] 20 4 3 2 3 4" xfId="24445" xr:uid="{93158CEA-CB3A-47F6-9991-0B18303E16AB}"/>
    <cellStyle name="쉼표 [0] 20 4 3 2 3 4 2" xfId="46712" xr:uid="{9E1C95CE-407C-435B-A6AD-5E198A5A8692}"/>
    <cellStyle name="쉼표 [0] 20 4 3 2 3 5" xfId="53141" xr:uid="{62DD7F0B-F269-4A46-AB01-6BB83E31214C}"/>
    <cellStyle name="쉼표 [0] 20 4 3 2 3 6" xfId="46709" xr:uid="{7E1EB115-17D5-4B5A-9383-338B02D388E8}"/>
    <cellStyle name="쉼표 [0] 20 4 3 2 3 7" xfId="24442" xr:uid="{FC773DB1-8A31-452A-8CFF-BD65B6F2C836}"/>
    <cellStyle name="쉼표 [0] 20 4 3 2 4" xfId="24446" xr:uid="{0730B866-DC7C-4A3C-9B06-8BF47DCA3A8B}"/>
    <cellStyle name="쉼표 [0] 20 4 3 2 4 2" xfId="46713" xr:uid="{1E522997-45ED-4B66-B908-C69FD951F003}"/>
    <cellStyle name="쉼표 [0] 20 4 3 2 5" xfId="24447" xr:uid="{8CBB0060-4B7E-45B7-BF65-8BA7804D84D1}"/>
    <cellStyle name="쉼표 [0] 20 4 3 2 5 2" xfId="46714" xr:uid="{EC817DDB-E27D-4C13-B8B3-6DBDF3438848}"/>
    <cellStyle name="쉼표 [0] 20 4 3 2 6" xfId="51108" xr:uid="{6A4B7D1E-8397-4753-B530-3D939DB6941B}"/>
    <cellStyle name="쉼표 [0] 20 4 3 2 7" xfId="46703" xr:uid="{6DE336CD-B3B7-41B8-8489-8AF0C3EAF642}"/>
    <cellStyle name="쉼표 [0] 20 4 3 2 8" xfId="24436" xr:uid="{30FD7583-F535-4382-BEA4-127C9E5E5B6D}"/>
    <cellStyle name="쉼표 [0] 20 4 3 3" xfId="1510" xr:uid="{6DDC9A14-8091-4436-929E-5BEA8BEDB250}"/>
    <cellStyle name="쉼표 [0] 20 4 3 3 2" xfId="5149" xr:uid="{3A0670F9-A50F-4496-8969-1ACF4B4623E6}"/>
    <cellStyle name="쉼표 [0] 20 4 3 3 2 2" xfId="24450" xr:uid="{F34BC2CA-6431-487E-AFDE-594B6C00BB71}"/>
    <cellStyle name="쉼표 [0] 20 4 3 3 2 2 2" xfId="46717" xr:uid="{3981774D-C2BA-40EA-8413-7C9E34E2B6F0}"/>
    <cellStyle name="쉼표 [0] 20 4 3 3 2 3" xfId="24451" xr:uid="{298B148F-70B6-476E-A0E1-D6279C22CE35}"/>
    <cellStyle name="쉼표 [0] 20 4 3 3 2 3 2" xfId="46718" xr:uid="{659839B5-F44A-4CA4-9FB4-C1B0907B42EF}"/>
    <cellStyle name="쉼표 [0] 20 4 3 3 2 4" xfId="24452" xr:uid="{DA40E0FF-6FC5-428C-A59F-B080AA4A2493}"/>
    <cellStyle name="쉼표 [0] 20 4 3 3 2 4 2" xfId="46719" xr:uid="{C3F73AC7-496D-4596-9223-34EC08811F81}"/>
    <cellStyle name="쉼표 [0] 20 4 3 3 2 5" xfId="24453" xr:uid="{94CF9089-78A4-4748-8577-4A9E83DE284B}"/>
    <cellStyle name="쉼표 [0] 20 4 3 3 2 5 2" xfId="46720" xr:uid="{95D5B6F2-D0FB-43C7-9DE9-F2806BE782FA}"/>
    <cellStyle name="쉼표 [0] 20 4 3 3 2 6" xfId="55236" xr:uid="{3F6FE3A1-8AEB-4A86-92DD-3B602421B135}"/>
    <cellStyle name="쉼표 [0] 20 4 3 3 2 7" xfId="46716" xr:uid="{E31A239F-8D31-41D1-A94C-7F328FEB57F4}"/>
    <cellStyle name="쉼표 [0] 20 4 3 3 2 8" xfId="24449" xr:uid="{7B546F3C-9778-4EAE-A3CA-0C5A20B69C27}"/>
    <cellStyle name="쉼표 [0] 20 4 3 3 3" xfId="2557" xr:uid="{37CA4BB0-EAD4-442F-88F4-D2C7D2CF4A98}"/>
    <cellStyle name="쉼표 [0] 20 4 3 3 3 2" xfId="24455" xr:uid="{C4359135-A2EF-4E98-B5DB-6CEF3C021C34}"/>
    <cellStyle name="쉼표 [0] 20 4 3 3 3 2 2" xfId="46722" xr:uid="{BC916F8A-A6B7-4D45-A15D-C7AA79A8FB4A}"/>
    <cellStyle name="쉼표 [0] 20 4 3 3 3 3" xfId="24456" xr:uid="{30C865D0-0E3B-494F-BAB6-3106D0494E15}"/>
    <cellStyle name="쉼표 [0] 20 4 3 3 3 3 2" xfId="46723" xr:uid="{B1E6CC5A-5C85-46FE-96D4-ECCA4D54F885}"/>
    <cellStyle name="쉼표 [0] 20 4 3 3 3 4" xfId="24457" xr:uid="{8233181E-0AD7-4929-8034-49915FBBDD84}"/>
    <cellStyle name="쉼표 [0] 20 4 3 3 3 4 2" xfId="46724" xr:uid="{5DDB5428-A0EF-4847-B83F-34D0849CE48C}"/>
    <cellStyle name="쉼표 [0] 20 4 3 3 3 5" xfId="52645" xr:uid="{E6E29517-7037-4645-BD96-5777A033B38C}"/>
    <cellStyle name="쉼표 [0] 20 4 3 3 3 6" xfId="46721" xr:uid="{C86E424E-CC87-4F66-8CCD-1CAC80BB3DF4}"/>
    <cellStyle name="쉼표 [0] 20 4 3 3 3 7" xfId="24454" xr:uid="{004AAF8A-34FF-4EF8-B5DB-AA889039C499}"/>
    <cellStyle name="쉼표 [0] 20 4 3 3 4" xfId="24458" xr:uid="{9734C997-36ED-4114-9FC8-06CA546B4F9C}"/>
    <cellStyle name="쉼표 [0] 20 4 3 3 4 2" xfId="46725" xr:uid="{83C731DB-6443-4950-AF22-534A637A5243}"/>
    <cellStyle name="쉼표 [0] 20 4 3 3 5" xfId="24459" xr:uid="{C46308DD-EB9F-4436-B8EE-E97879067302}"/>
    <cellStyle name="쉼표 [0] 20 4 3 3 5 2" xfId="46726" xr:uid="{6DE5665D-767D-4CEE-A97A-4DD1BADF4B12}"/>
    <cellStyle name="쉼표 [0] 20 4 3 3 6" xfId="51602" xr:uid="{EF3E91AF-B445-43BF-BB55-FE2C3CE7BD3B}"/>
    <cellStyle name="쉼표 [0] 20 4 3 3 7" xfId="46715" xr:uid="{3E175C11-D602-4D97-8E96-6A0F477A1A8E}"/>
    <cellStyle name="쉼표 [0] 20 4 3 3 8" xfId="24448" xr:uid="{0A34B3E5-7E38-4700-8634-97FA0D9A68E2}"/>
    <cellStyle name="쉼표 [0] 20 4 3 4" xfId="3549" xr:uid="{84A4E6C0-EA60-4EE4-AE58-497D37B3E691}"/>
    <cellStyle name="쉼표 [0] 20 4 3 4 2" xfId="5517" xr:uid="{B787C3DC-99FD-4893-8478-4B18787F5A98}"/>
    <cellStyle name="쉼표 [0] 20 4 3 4 2 2" xfId="24462" xr:uid="{AD3C419F-1E87-499F-9F58-03C9D012C3A3}"/>
    <cellStyle name="쉼표 [0] 20 4 3 4 2 2 2" xfId="46729" xr:uid="{1D938EDC-17D8-4FA2-9F59-ED54A26F6B6B}"/>
    <cellStyle name="쉼표 [0] 20 4 3 4 2 3" xfId="24463" xr:uid="{C1A277D2-3771-4709-A714-D53D26B8AB4F}"/>
    <cellStyle name="쉼표 [0] 20 4 3 4 2 3 2" xfId="46730" xr:uid="{6EF3E4A4-AA29-4A80-B531-46D3FFF0A2D2}"/>
    <cellStyle name="쉼표 [0] 20 4 3 4 2 4" xfId="24464" xr:uid="{83AC692D-16A7-4C5B-BA1B-B539CBD4CC02}"/>
    <cellStyle name="쉼표 [0] 20 4 3 4 2 4 2" xfId="46731" xr:uid="{C0ABD09D-2E71-4068-80E9-5049B89FD9F5}"/>
    <cellStyle name="쉼표 [0] 20 4 3 4 2 5" xfId="24465" xr:uid="{00920301-DC28-4DAF-9DCE-69A03F798E54}"/>
    <cellStyle name="쉼표 [0] 20 4 3 4 2 5 2" xfId="46732" xr:uid="{999614BF-6CE0-4AF3-A7C1-48B74C0311AD}"/>
    <cellStyle name="쉼표 [0] 20 4 3 4 2 6" xfId="55604" xr:uid="{7D003EBB-B562-4955-904D-530CD91E0F67}"/>
    <cellStyle name="쉼표 [0] 20 4 3 4 2 7" xfId="46728" xr:uid="{38E2D48B-BCFE-4D75-BCD5-15E533B16937}"/>
    <cellStyle name="쉼표 [0] 20 4 3 4 2 8" xfId="24461" xr:uid="{E396BF68-BED7-4D69-BCD3-F9A50B246650}"/>
    <cellStyle name="쉼표 [0] 20 4 3 4 3" xfId="24466" xr:uid="{FC4FC070-BBDF-44B0-BC63-85F29B414239}"/>
    <cellStyle name="쉼표 [0] 20 4 3 4 3 2" xfId="46733" xr:uid="{66333CEA-3A36-41D4-BBED-641AE1CC30BE}"/>
    <cellStyle name="쉼표 [0] 20 4 3 4 4" xfId="24467" xr:uid="{73BC51EF-2145-47AD-B44E-A0C651468256}"/>
    <cellStyle name="쉼표 [0] 20 4 3 4 4 2" xfId="46734" xr:uid="{0AC73D86-F69F-41F8-B421-0848F2D2535E}"/>
    <cellStyle name="쉼표 [0] 20 4 3 4 5" xfId="24468" xr:uid="{898BC618-DD8A-42EB-A6A1-A516075671B8}"/>
    <cellStyle name="쉼표 [0] 20 4 3 4 5 2" xfId="46735" xr:uid="{8B725500-226E-4A1A-9B07-C5EB6D613B20}"/>
    <cellStyle name="쉼표 [0] 20 4 3 4 6" xfId="24469" xr:uid="{8A654F61-0ACB-49C3-A0A2-C06C9EB2A6C1}"/>
    <cellStyle name="쉼표 [0] 20 4 3 4 6 2" xfId="46736" xr:uid="{B572DC86-E9D0-434F-92BB-44FDE25D63E8}"/>
    <cellStyle name="쉼표 [0] 20 4 3 4 7" xfId="53636" xr:uid="{8F30D842-25A2-44D1-89A3-5AE691910549}"/>
    <cellStyle name="쉼표 [0] 20 4 3 4 8" xfId="46727" xr:uid="{D9B964B2-A910-429C-9BE0-8A5EAE8D93BD}"/>
    <cellStyle name="쉼표 [0] 20 4 3 4 9" xfId="24460" xr:uid="{CF894B84-64C4-45E0-BD24-6A7DF956A1EE}"/>
    <cellStyle name="쉼표 [0] 20 4 3 5" xfId="4222" xr:uid="{82341103-E5FA-4435-8780-7566078D60A3}"/>
    <cellStyle name="쉼표 [0] 20 4 3 5 2" xfId="24471" xr:uid="{4A0ACC9E-E810-40B6-8127-CEDDF022C77A}"/>
    <cellStyle name="쉼표 [0] 20 4 3 5 2 2" xfId="46738" xr:uid="{9DC7F465-85DC-4BC2-9BF2-9954EA7D7299}"/>
    <cellStyle name="쉼표 [0] 20 4 3 5 3" xfId="24472" xr:uid="{59964BAD-C9B3-4393-86C2-4D1D111E8DBE}"/>
    <cellStyle name="쉼표 [0] 20 4 3 5 3 2" xfId="46739" xr:uid="{66846BAF-FCF1-4514-962B-7EED721719FA}"/>
    <cellStyle name="쉼표 [0] 20 4 3 5 4" xfId="24473" xr:uid="{ACBA4AA8-49D1-4B22-B41A-0427FC729393}"/>
    <cellStyle name="쉼표 [0] 20 4 3 5 4 2" xfId="46740" xr:uid="{04861E6D-6DB4-44B7-BACC-A1DC6F8DE8E5}"/>
    <cellStyle name="쉼표 [0] 20 4 3 5 5" xfId="24474" xr:uid="{A7260435-44E1-43E6-A5BE-E397462B7D43}"/>
    <cellStyle name="쉼표 [0] 20 4 3 5 5 2" xfId="46741" xr:uid="{3228CEC0-0080-48F5-AFDD-4B5799B58126}"/>
    <cellStyle name="쉼표 [0] 20 4 3 5 6" xfId="54309" xr:uid="{FBB5AC31-3EAF-4E59-87CD-FB1712F238E2}"/>
    <cellStyle name="쉼표 [0] 20 4 3 5 7" xfId="46737" xr:uid="{AF7920D1-A3DF-41BE-B541-681225BB6FA2}"/>
    <cellStyle name="쉼표 [0] 20 4 3 5 8" xfId="24470" xr:uid="{967CD60A-9CAC-4587-B903-0207CB944CCD}"/>
    <cellStyle name="쉼표 [0] 20 4 3 6" xfId="2036" xr:uid="{B60AD763-E590-4B6C-BDB7-FF0AA66AE9A7}"/>
    <cellStyle name="쉼표 [0] 20 4 3 6 2" xfId="24476" xr:uid="{2EAB14C0-FA1F-41D2-A984-A5CCFEE485D9}"/>
    <cellStyle name="쉼표 [0] 20 4 3 6 2 2" xfId="46743" xr:uid="{3EE73491-C899-40A4-BA24-4130E5F5A5B2}"/>
    <cellStyle name="쉼표 [0] 20 4 3 6 3" xfId="24477" xr:uid="{9CCB360B-65F1-4871-8FCF-77DA2894B64E}"/>
    <cellStyle name="쉼표 [0] 20 4 3 6 3 2" xfId="46744" xr:uid="{9D62ADE6-B0A8-439A-951A-70A2C37B2A03}"/>
    <cellStyle name="쉼표 [0] 20 4 3 6 4" xfId="24478" xr:uid="{71D6B25D-256D-4D93-840B-A51E815C507F}"/>
    <cellStyle name="쉼표 [0] 20 4 3 6 4 2" xfId="46745" xr:uid="{AB0C2B86-785C-43B4-ADA0-64153FC5409D}"/>
    <cellStyle name="쉼표 [0] 20 4 3 6 5" xfId="52125" xr:uid="{5265DF2C-06B1-4EA9-936C-ACF3A4B7F6EE}"/>
    <cellStyle name="쉼표 [0] 20 4 3 6 6" xfId="46742" xr:uid="{C225B926-2E3D-428C-BF47-941F05EF13C0}"/>
    <cellStyle name="쉼표 [0] 20 4 3 6 7" xfId="24475" xr:uid="{2057F1F3-FAD8-435C-B862-0BF9E3A47BA8}"/>
    <cellStyle name="쉼표 [0] 20 4 3 7" xfId="24479" xr:uid="{1AD19839-9A4C-44E1-8DC3-1FD5091E5950}"/>
    <cellStyle name="쉼표 [0] 20 4 3 7 2" xfId="46746" xr:uid="{DFC944CB-CCCD-468D-9A1D-85D4F249098B}"/>
    <cellStyle name="쉼표 [0] 20 4 3 8" xfId="24480" xr:uid="{73FD5737-CE36-4F61-BBB8-F39B969CAAAF}"/>
    <cellStyle name="쉼표 [0] 20 4 3 8 2" xfId="46747" xr:uid="{D7597DDD-726F-43F6-A8E1-0D2EAA09CA2C}"/>
    <cellStyle name="쉼표 [0] 20 4 3 9" xfId="50605" xr:uid="{24234EE7-32E9-4889-8043-6B21C16E3D5C}"/>
    <cellStyle name="쉼표 [0] 20 4 4" xfId="768" xr:uid="{BFD9D353-5782-4973-81BF-57839E226771}"/>
    <cellStyle name="쉼표 [0] 20 4 4 2" xfId="4471" xr:uid="{FB081F05-A484-4FE4-9A81-C16BA22BA393}"/>
    <cellStyle name="쉼표 [0] 20 4 4 2 2" xfId="24483" xr:uid="{AE2D699E-497A-4821-B089-45D1745A8B06}"/>
    <cellStyle name="쉼표 [0] 20 4 4 2 2 2" xfId="46750" xr:uid="{01078223-BBD7-4940-B3A0-268FADF0CC3B}"/>
    <cellStyle name="쉼표 [0] 20 4 4 2 3" xfId="24484" xr:uid="{2D771AC6-8736-48D2-AAAA-38BC2D113FE3}"/>
    <cellStyle name="쉼표 [0] 20 4 4 2 3 2" xfId="46751" xr:uid="{A20BE1EB-A834-423C-8D9E-D8F5028F741F}"/>
    <cellStyle name="쉼표 [0] 20 4 4 2 4" xfId="24485" xr:uid="{35772598-5285-44F6-BA26-C948F19F1982}"/>
    <cellStyle name="쉼표 [0] 20 4 4 2 4 2" xfId="46752" xr:uid="{EEC2AB44-B9F4-473F-8B3C-A20E8B6DA3B8}"/>
    <cellStyle name="쉼표 [0] 20 4 4 2 5" xfId="24486" xr:uid="{A9835701-C180-444C-9725-F645719096DF}"/>
    <cellStyle name="쉼표 [0] 20 4 4 2 5 2" xfId="46753" xr:uid="{EE083743-AF20-48CD-827A-6E273EFB24B2}"/>
    <cellStyle name="쉼표 [0] 20 4 4 2 6" xfId="54558" xr:uid="{1544D7D8-778E-4DDB-9506-1356A606CE9C}"/>
    <cellStyle name="쉼표 [0] 20 4 4 2 7" xfId="46749" xr:uid="{572016E3-ED4D-4A9B-BD4E-96DD94DB2F11}"/>
    <cellStyle name="쉼표 [0] 20 4 4 2 8" xfId="24482" xr:uid="{D5A01E25-AA62-49BF-99BA-5CF96BD8FCFD}"/>
    <cellStyle name="쉼표 [0] 20 4 4 3" xfId="2806" xr:uid="{19592B54-0BE3-4D01-B563-F6CAD9A2722C}"/>
    <cellStyle name="쉼표 [0] 20 4 4 3 2" xfId="24488" xr:uid="{C3C0001C-0065-4BEC-A6D9-B9D461C1E2E2}"/>
    <cellStyle name="쉼표 [0] 20 4 4 3 2 2" xfId="46755" xr:uid="{D115518E-5153-4480-AB90-513E8E1D8BC1}"/>
    <cellStyle name="쉼표 [0] 20 4 4 3 3" xfId="24489" xr:uid="{B5A2D89D-46E4-4FC1-B67B-673A64CB47C4}"/>
    <cellStyle name="쉼표 [0] 20 4 4 3 3 2" xfId="46756" xr:uid="{C3027D57-C4C5-4909-B2A6-92EE07FB0CC8}"/>
    <cellStyle name="쉼표 [0] 20 4 4 3 4" xfId="24490" xr:uid="{A6EFF7A0-B540-4392-96E1-5DE713ACBAAA}"/>
    <cellStyle name="쉼표 [0] 20 4 4 3 4 2" xfId="46757" xr:uid="{6CD70366-70CB-4289-93D9-9F0CEF61BDEC}"/>
    <cellStyle name="쉼표 [0] 20 4 4 3 5" xfId="52893" xr:uid="{707F2372-7D46-451C-9DF3-62FCB4137674}"/>
    <cellStyle name="쉼표 [0] 20 4 4 3 6" xfId="46754" xr:uid="{A6C60B4F-BE21-4147-8AAF-8810FB37DAA8}"/>
    <cellStyle name="쉼표 [0] 20 4 4 3 7" xfId="24487" xr:uid="{CB54199A-4AA8-4F62-B65E-17FB9A2321D5}"/>
    <cellStyle name="쉼표 [0] 20 4 4 4" xfId="24491" xr:uid="{3C7A8D52-72C1-41C1-A855-BD7298A4B19F}"/>
    <cellStyle name="쉼표 [0] 20 4 4 4 2" xfId="46758" xr:uid="{FCA8423F-459D-471F-97EE-8249353625EE}"/>
    <cellStyle name="쉼표 [0] 20 4 4 5" xfId="24492" xr:uid="{6D95E8B5-8103-434A-B07D-F9960D0AE8A2}"/>
    <cellStyle name="쉼표 [0] 20 4 4 5 2" xfId="46759" xr:uid="{808444B1-66D1-4E72-AFF3-C9D866C7B14D}"/>
    <cellStyle name="쉼표 [0] 20 4 4 6" xfId="50860" xr:uid="{657C7D71-2871-4655-9BA7-F48467B847F6}"/>
    <cellStyle name="쉼표 [0] 20 4 4 7" xfId="46748" xr:uid="{73056416-A964-4EA4-8B95-EDD639E7C87E}"/>
    <cellStyle name="쉼표 [0] 20 4 4 8" xfId="24481" xr:uid="{96C8DBBE-53DA-4EDF-819C-18C5E346DC4F}"/>
    <cellStyle name="쉼표 [0] 20 4 5" xfId="1263" xr:uid="{04EBED1E-B3A5-4524-BDC5-B9A8C4A47982}"/>
    <cellStyle name="쉼표 [0] 20 4 5 2" xfId="4966" xr:uid="{26E30B3C-E68F-4768-B401-55E0A8AF0FD9}"/>
    <cellStyle name="쉼표 [0] 20 4 5 2 2" xfId="24495" xr:uid="{63DA32E8-ABDC-46CC-9A48-E281156DB8FC}"/>
    <cellStyle name="쉼표 [0] 20 4 5 2 2 2" xfId="46762" xr:uid="{1DF6D60E-7DA2-4125-8409-3AA6E01E8C80}"/>
    <cellStyle name="쉼표 [0] 20 4 5 2 3" xfId="24496" xr:uid="{27F663D3-1341-40E3-ABC3-0C1659BB6E7E}"/>
    <cellStyle name="쉼표 [0] 20 4 5 2 3 2" xfId="46763" xr:uid="{604A389C-8B36-4DB5-ABA0-622D4EB966C0}"/>
    <cellStyle name="쉼표 [0] 20 4 5 2 4" xfId="24497" xr:uid="{1FCA3146-C5D9-42EC-A23C-6ED7868BEC9D}"/>
    <cellStyle name="쉼표 [0] 20 4 5 2 4 2" xfId="46764" xr:uid="{513B3F6A-F75B-45C0-AE90-3F48E7594174}"/>
    <cellStyle name="쉼표 [0] 20 4 5 2 5" xfId="24498" xr:uid="{0550C923-4F78-436F-9D4A-832C56B36105}"/>
    <cellStyle name="쉼표 [0] 20 4 5 2 5 2" xfId="46765" xr:uid="{3A17CE39-25D2-42CC-B217-62A08C359BEC}"/>
    <cellStyle name="쉼표 [0] 20 4 5 2 6" xfId="55053" xr:uid="{58D796E9-00B5-4585-A369-1BB9CD97A404}"/>
    <cellStyle name="쉼표 [0] 20 4 5 2 7" xfId="46761" xr:uid="{78A603A9-DF1E-47A6-91E3-7D340A3173AB}"/>
    <cellStyle name="쉼표 [0] 20 4 5 2 8" xfId="24494" xr:uid="{6B31433E-9604-45BD-82C9-FD279F4BE73F}"/>
    <cellStyle name="쉼표 [0] 20 4 5 3" xfId="2308" xr:uid="{83BE292A-C0D2-48FC-B13C-B4EB5E98AA1A}"/>
    <cellStyle name="쉼표 [0] 20 4 5 3 2" xfId="24500" xr:uid="{4ABA146A-8C8F-4C16-9C6B-954C16CF2E3B}"/>
    <cellStyle name="쉼표 [0] 20 4 5 3 2 2" xfId="46767" xr:uid="{1D9FBA41-37C3-4015-9938-746E6892F339}"/>
    <cellStyle name="쉼표 [0] 20 4 5 3 3" xfId="24501" xr:uid="{153EEC8C-D7E5-4CEA-BAA3-BD4F77F146B4}"/>
    <cellStyle name="쉼표 [0] 20 4 5 3 3 2" xfId="46768" xr:uid="{342560EB-5C97-4082-86C9-88A5545D64F9}"/>
    <cellStyle name="쉼표 [0] 20 4 5 3 4" xfId="24502" xr:uid="{C272E4BA-73FD-452A-9B83-98002E032445}"/>
    <cellStyle name="쉼표 [0] 20 4 5 3 4 2" xfId="46769" xr:uid="{98D45577-574C-48B0-AF99-8882678D2A31}"/>
    <cellStyle name="쉼표 [0] 20 4 5 3 5" xfId="52396" xr:uid="{1B29F1BE-A4A3-4EC0-8954-A1C1C021476C}"/>
    <cellStyle name="쉼표 [0] 20 4 5 3 6" xfId="46766" xr:uid="{50B57606-09B2-46C4-9BDE-8F167CD59158}"/>
    <cellStyle name="쉼표 [0] 20 4 5 3 7" xfId="24499" xr:uid="{8C5AE1D2-E8A8-4E88-8809-675CA5C7209E}"/>
    <cellStyle name="쉼표 [0] 20 4 5 4" xfId="24503" xr:uid="{E2FC244F-0332-4944-8CBF-BB56B52DCC83}"/>
    <cellStyle name="쉼표 [0] 20 4 5 4 2" xfId="46770" xr:uid="{B9D87817-C43D-41F6-A596-9A079F45825A}"/>
    <cellStyle name="쉼표 [0] 20 4 5 5" xfId="24504" xr:uid="{123AE725-2473-4D8D-B44B-68871A492F8A}"/>
    <cellStyle name="쉼표 [0] 20 4 5 5 2" xfId="46771" xr:uid="{FB6D5C2E-F60E-4004-9F50-40CC76C2F466}"/>
    <cellStyle name="쉼표 [0] 20 4 5 6" xfId="51355" xr:uid="{81B04195-AA64-441D-891A-D1CD53818B07}"/>
    <cellStyle name="쉼표 [0] 20 4 5 7" xfId="46760" xr:uid="{360A4B33-8514-4669-87C3-740846B3B063}"/>
    <cellStyle name="쉼표 [0] 20 4 5 8" xfId="24493" xr:uid="{03ACB0D4-B733-4182-83B0-CAC69D4D3DC8}"/>
    <cellStyle name="쉼표 [0] 20 4 6" xfId="3300" xr:uid="{57D740E8-B8C8-4912-8808-EB7202D744C7}"/>
    <cellStyle name="쉼표 [0] 20 4 6 2" xfId="5333" xr:uid="{89E1C3F9-9D1F-450B-B82A-9552F7991161}"/>
    <cellStyle name="쉼표 [0] 20 4 6 2 2" xfId="24507" xr:uid="{2D7CAB32-8BEC-4906-97CE-549A080D5361}"/>
    <cellStyle name="쉼표 [0] 20 4 6 2 2 2" xfId="46774" xr:uid="{C4802DF1-B629-4CEC-B771-2ADE01CE0249}"/>
    <cellStyle name="쉼표 [0] 20 4 6 2 3" xfId="24508" xr:uid="{63B3AF77-3804-4415-B60B-945B6EEC41F2}"/>
    <cellStyle name="쉼표 [0] 20 4 6 2 3 2" xfId="46775" xr:uid="{ABA192C0-0540-41F0-BF72-6E945DB12EFC}"/>
    <cellStyle name="쉼표 [0] 20 4 6 2 4" xfId="24509" xr:uid="{BA84BE1D-953C-4AB1-86BF-6018FE845E76}"/>
    <cellStyle name="쉼표 [0] 20 4 6 2 4 2" xfId="46776" xr:uid="{54B45545-C210-4B10-B525-8D18BA5EE683}"/>
    <cellStyle name="쉼표 [0] 20 4 6 2 5" xfId="24510" xr:uid="{45B0AF5A-D4A0-4945-8DCD-6B05714785C7}"/>
    <cellStyle name="쉼표 [0] 20 4 6 2 5 2" xfId="46777" xr:uid="{7A7DB810-2CD7-4AAE-B7FE-F9A57408D3B0}"/>
    <cellStyle name="쉼표 [0] 20 4 6 2 6" xfId="55420" xr:uid="{2C4BC611-D9BF-42A6-90EB-CF7ACBE447BB}"/>
    <cellStyle name="쉼표 [0] 20 4 6 2 7" xfId="46773" xr:uid="{9980B6F5-90FF-407D-9460-A84348A4937D}"/>
    <cellStyle name="쉼표 [0] 20 4 6 2 8" xfId="24506" xr:uid="{74925DD1-17DD-4314-B2F1-3B3C22C414A2}"/>
    <cellStyle name="쉼표 [0] 20 4 6 3" xfId="24511" xr:uid="{B08DB3C0-C1FB-4477-B3A4-D332BFC37B11}"/>
    <cellStyle name="쉼표 [0] 20 4 6 3 2" xfId="46778" xr:uid="{BC20D0A0-FC0D-434C-848F-F6AE34807C5A}"/>
    <cellStyle name="쉼표 [0] 20 4 6 4" xfId="24512" xr:uid="{59F047B3-4A46-4D0F-A75C-DE45F06CB889}"/>
    <cellStyle name="쉼표 [0] 20 4 6 4 2" xfId="46779" xr:uid="{13DB4C2A-203F-4C5B-8229-5F86ED6A21E9}"/>
    <cellStyle name="쉼표 [0] 20 4 6 5" xfId="24513" xr:uid="{13AF7F36-B838-4AB8-B1B0-FB8C1BBD5013}"/>
    <cellStyle name="쉼표 [0] 20 4 6 5 2" xfId="46780" xr:uid="{ED88BB8F-C0F8-448F-9ED7-F8E22D450B50}"/>
    <cellStyle name="쉼표 [0] 20 4 6 6" xfId="24514" xr:uid="{639FB5D5-F3D4-4867-8903-5122BDD68A0C}"/>
    <cellStyle name="쉼표 [0] 20 4 6 6 2" xfId="46781" xr:uid="{58BA8551-56DA-42B8-B74F-2EFC45E61063}"/>
    <cellStyle name="쉼표 [0] 20 4 6 7" xfId="53387" xr:uid="{3A2B2173-FA23-47DF-8476-BAF4AC994C52}"/>
    <cellStyle name="쉼표 [0] 20 4 6 8" xfId="46772" xr:uid="{B95F11B8-D748-4A9D-9D59-7CE4BB74B7CF}"/>
    <cellStyle name="쉼표 [0] 20 4 6 9" xfId="24505" xr:uid="{78294508-D9BE-406F-9DD7-0E0450B8F5BF}"/>
    <cellStyle name="쉼표 [0] 20 4 7" xfId="3882" xr:uid="{8859F0DC-ED9E-4E6B-A0A3-C275EA9CC108}"/>
    <cellStyle name="쉼표 [0] 20 4 7 2" xfId="24516" xr:uid="{A3A4AFC5-CA05-4BFC-BA91-EBDB0DF1D831}"/>
    <cellStyle name="쉼표 [0] 20 4 7 2 2" xfId="46783" xr:uid="{F3639447-758B-420A-95FB-4EB668D6B335}"/>
    <cellStyle name="쉼표 [0] 20 4 7 3" xfId="24517" xr:uid="{BCA55583-B8F5-436A-9638-5B44A241D7B5}"/>
    <cellStyle name="쉼표 [0] 20 4 7 3 2" xfId="46784" xr:uid="{82C5A5B4-84DE-4F58-9A61-508F8F8C6760}"/>
    <cellStyle name="쉼표 [0] 20 4 7 4" xfId="24518" xr:uid="{0CA34FB5-5B2D-4ACF-B482-CCB34F69766D}"/>
    <cellStyle name="쉼표 [0] 20 4 7 4 2" xfId="46785" xr:uid="{1190FBAC-C893-42E5-8D95-02CBF3BEC09E}"/>
    <cellStyle name="쉼표 [0] 20 4 7 5" xfId="24519" xr:uid="{74797E0E-348C-48ED-8255-6A1DFF95254C}"/>
    <cellStyle name="쉼표 [0] 20 4 7 5 2" xfId="46786" xr:uid="{890EDBFC-95E3-43ED-B36C-E3FD69C108CC}"/>
    <cellStyle name="쉼표 [0] 20 4 7 6" xfId="53969" xr:uid="{B22EDD2A-E0A2-40E0-8FF2-5A8C69BDB645}"/>
    <cellStyle name="쉼표 [0] 20 4 7 7" xfId="46782" xr:uid="{74D827B7-EFE0-4389-A018-52330F6E2D20}"/>
    <cellStyle name="쉼표 [0] 20 4 7 8" xfId="24515" xr:uid="{9C2E10F1-669F-4C14-BFF2-E9A7AEF60804}"/>
    <cellStyle name="쉼표 [0] 20 4 8" xfId="1788" xr:uid="{D7A343ED-72BA-44C3-9B51-6835D3E7628E}"/>
    <cellStyle name="쉼표 [0] 20 4 8 2" xfId="24521" xr:uid="{9E1C4DE5-33C8-4811-A875-5C1C405721F5}"/>
    <cellStyle name="쉼표 [0] 20 4 8 2 2" xfId="46788" xr:uid="{CB607962-AEAB-4F5C-A89E-EB1FF03F0325}"/>
    <cellStyle name="쉼표 [0] 20 4 8 3" xfId="24522" xr:uid="{D435AC4A-5633-4405-87BE-070AC69555A2}"/>
    <cellStyle name="쉼표 [0] 20 4 8 3 2" xfId="46789" xr:uid="{2943988F-3E40-4ACD-8C4D-34FEA4355897}"/>
    <cellStyle name="쉼표 [0] 20 4 8 4" xfId="24523" xr:uid="{9EB48DA8-5E09-4944-8F81-6340225C76C2}"/>
    <cellStyle name="쉼표 [0] 20 4 8 4 2" xfId="46790" xr:uid="{046E83D8-9BBB-4A52-9E21-0194E4D45BA0}"/>
    <cellStyle name="쉼표 [0] 20 4 8 5" xfId="51877" xr:uid="{0B4364D8-FCB3-41BD-8CA5-D2C5E92F8954}"/>
    <cellStyle name="쉼표 [0] 20 4 8 6" xfId="46787" xr:uid="{DFF83A34-D7E6-479C-8155-59FF2A1F5D2A}"/>
    <cellStyle name="쉼표 [0] 20 4 8 7" xfId="24520" xr:uid="{18AFDA8C-85A0-40C0-8ADE-6741D77503A5}"/>
    <cellStyle name="쉼표 [0] 20 4 9" xfId="24524" xr:uid="{E66AB35B-8933-4612-A16D-00DCA09A33FB}"/>
    <cellStyle name="쉼표 [0] 20 4 9 2" xfId="46791" xr:uid="{E76957B3-7907-4B79-B8D6-945FF545088C}"/>
    <cellStyle name="쉼표 [0] 20 5" xfId="271" xr:uid="{CADC65D7-C000-4B30-BF60-2DFEE12810FF}"/>
    <cellStyle name="쉼표 [0] 20 5 10" xfId="50367" xr:uid="{DA2D9AFE-677C-47B0-9D56-3722658DFBE3}"/>
    <cellStyle name="쉼표 [0] 20 5 11" xfId="46792" xr:uid="{E15FD5AD-ECC8-4E10-B803-196EFFAA06BD}"/>
    <cellStyle name="쉼표 [0] 20 5 12" xfId="24525" xr:uid="{DB25E926-9449-4509-86DE-1F9AE21F8516}"/>
    <cellStyle name="쉼표 [0] 20 5 2" xfId="582" xr:uid="{6B96C65D-121A-4EBF-A83E-83E5F9BA8BC1}"/>
    <cellStyle name="쉼표 [0] 20 5 2 10" xfId="46793" xr:uid="{D3F3BEB9-87D7-480C-9A28-4518400ADD89}"/>
    <cellStyle name="쉼표 [0] 20 5 2 11" xfId="24526" xr:uid="{F5D2119C-8695-4359-8BF6-9E05EACB7EEB}"/>
    <cellStyle name="쉼표 [0] 20 5 2 2" xfId="1087" xr:uid="{0E9A8460-0A4A-4394-97D5-82068412EBC8}"/>
    <cellStyle name="쉼표 [0] 20 5 2 2 2" xfId="4790" xr:uid="{80F270CE-2709-432A-A9A3-F37A71421523}"/>
    <cellStyle name="쉼표 [0] 20 5 2 2 2 2" xfId="24529" xr:uid="{51E7CE98-6BA8-4464-935E-5877227A4AF0}"/>
    <cellStyle name="쉼표 [0] 20 5 2 2 2 2 2" xfId="46796" xr:uid="{2864C52E-DB54-41DD-B51C-F679C4DA84D6}"/>
    <cellStyle name="쉼표 [0] 20 5 2 2 2 3" xfId="24530" xr:uid="{0480710D-285D-483F-9D1D-4438B71BBD2B}"/>
    <cellStyle name="쉼표 [0] 20 5 2 2 2 3 2" xfId="46797" xr:uid="{C94033A8-ADF0-4301-8FB1-7B4BBD893053}"/>
    <cellStyle name="쉼표 [0] 20 5 2 2 2 4" xfId="24531" xr:uid="{6FC0392F-F99C-4B39-8124-EBD9C0B2E08B}"/>
    <cellStyle name="쉼표 [0] 20 5 2 2 2 4 2" xfId="46798" xr:uid="{650C367E-2EB5-4D84-B1E3-B8FEB2881F37}"/>
    <cellStyle name="쉼표 [0] 20 5 2 2 2 5" xfId="24532" xr:uid="{4ED140C8-B4EF-4AF1-A93F-3AEF4CB68D86}"/>
    <cellStyle name="쉼표 [0] 20 5 2 2 2 5 2" xfId="46799" xr:uid="{A4B76A4B-45E2-432A-A39B-FD9BB5C6695A}"/>
    <cellStyle name="쉼표 [0] 20 5 2 2 2 6" xfId="54877" xr:uid="{7ED3B17E-59B4-43A1-8833-2ADD18F84827}"/>
    <cellStyle name="쉼표 [0] 20 5 2 2 2 7" xfId="46795" xr:uid="{87DD95FE-6396-485F-98F6-9A9BB42409EE}"/>
    <cellStyle name="쉼표 [0] 20 5 2 2 2 8" xfId="24528" xr:uid="{DC50A945-C0BB-47D0-AA46-2E26BA598408}"/>
    <cellStyle name="쉼표 [0] 20 5 2 2 3" xfId="3125" xr:uid="{3D262A04-67E3-486D-BC8E-CCF4E5F6370D}"/>
    <cellStyle name="쉼표 [0] 20 5 2 2 3 2" xfId="24534" xr:uid="{DFD7EED7-0B8E-455C-8DC8-6EDD036AC808}"/>
    <cellStyle name="쉼표 [0] 20 5 2 2 3 2 2" xfId="46801" xr:uid="{3EC54C90-D47D-4994-AE64-8DB773DFA76F}"/>
    <cellStyle name="쉼표 [0] 20 5 2 2 3 3" xfId="24535" xr:uid="{D7B81BEC-85A2-4EDB-94FE-3B583DD64968}"/>
    <cellStyle name="쉼표 [0] 20 5 2 2 3 3 2" xfId="46802" xr:uid="{048E680C-64E1-46DB-9729-F627E242EB26}"/>
    <cellStyle name="쉼표 [0] 20 5 2 2 3 4" xfId="24536" xr:uid="{DBF38213-04A7-480D-897C-2D772E09A306}"/>
    <cellStyle name="쉼표 [0] 20 5 2 2 3 4 2" xfId="46803" xr:uid="{54E36A50-0715-4648-BD8D-186EF8FB0982}"/>
    <cellStyle name="쉼표 [0] 20 5 2 2 3 5" xfId="53212" xr:uid="{79CFE953-65A7-4B49-AB52-3EC2D7CE9C99}"/>
    <cellStyle name="쉼표 [0] 20 5 2 2 3 6" xfId="46800" xr:uid="{BE724AF4-C084-4941-A3D8-0D65E16163F7}"/>
    <cellStyle name="쉼표 [0] 20 5 2 2 3 7" xfId="24533" xr:uid="{319A8665-26CC-4E0D-B5DD-159F9739E215}"/>
    <cellStyle name="쉼표 [0] 20 5 2 2 4" xfId="24537" xr:uid="{9FF8F43F-AAEA-4798-8D3D-882F542E464D}"/>
    <cellStyle name="쉼표 [0] 20 5 2 2 4 2" xfId="46804" xr:uid="{0F3BBA18-17E7-4F33-BD92-FA689397A01D}"/>
    <cellStyle name="쉼표 [0] 20 5 2 2 5" xfId="24538" xr:uid="{4C79E0A5-B79C-4ACC-A4D8-9B9C550226C1}"/>
    <cellStyle name="쉼표 [0] 20 5 2 2 5 2" xfId="46805" xr:uid="{703D0F4F-5164-4DC6-8A07-2DC3B2E878B2}"/>
    <cellStyle name="쉼표 [0] 20 5 2 2 6" xfId="51179" xr:uid="{73DD75C1-5D17-4F79-8877-5BB043CF45DF}"/>
    <cellStyle name="쉼표 [0] 20 5 2 2 7" xfId="46794" xr:uid="{44A8AFD6-1E92-4AE0-A7C2-EF2ECE07191F}"/>
    <cellStyle name="쉼표 [0] 20 5 2 2 8" xfId="24527" xr:uid="{A28C4FEA-6E0D-47FE-B27F-710F4B35559B}"/>
    <cellStyle name="쉼표 [0] 20 5 2 3" xfId="1581" xr:uid="{CD6D1FB0-0249-4B2D-A59E-FC6085206F5E}"/>
    <cellStyle name="쉼표 [0] 20 5 2 3 2" xfId="5196" xr:uid="{8FEE2010-B1D2-4FB8-8939-47C6C3B8D9D8}"/>
    <cellStyle name="쉼표 [0] 20 5 2 3 2 2" xfId="24541" xr:uid="{7DF8D940-EB9F-4240-AD70-D9411F1201E3}"/>
    <cellStyle name="쉼표 [0] 20 5 2 3 2 2 2" xfId="46808" xr:uid="{D4163380-5A9B-454F-9B84-7AEAC31B78F4}"/>
    <cellStyle name="쉼표 [0] 20 5 2 3 2 3" xfId="24542" xr:uid="{9D9CEB1D-E1F7-4702-ABE6-71D1C186026C}"/>
    <cellStyle name="쉼표 [0] 20 5 2 3 2 3 2" xfId="46809" xr:uid="{2B3D0975-DCA7-422E-A8D0-2A25BE75502B}"/>
    <cellStyle name="쉼표 [0] 20 5 2 3 2 4" xfId="24543" xr:uid="{919EC599-FBCC-4836-9B1C-000E2343CE82}"/>
    <cellStyle name="쉼표 [0] 20 5 2 3 2 4 2" xfId="46810" xr:uid="{A38608AF-C91F-4497-983C-E5C7DB371B93}"/>
    <cellStyle name="쉼표 [0] 20 5 2 3 2 5" xfId="24544" xr:uid="{C6A61630-6A51-4DB9-95C9-6E4446E9E66C}"/>
    <cellStyle name="쉼표 [0] 20 5 2 3 2 5 2" xfId="46811" xr:uid="{07A9F2B0-300A-43DC-B20F-7F517D0209F2}"/>
    <cellStyle name="쉼표 [0] 20 5 2 3 2 6" xfId="55283" xr:uid="{26917236-E753-42A5-8A85-0FC47B3788F9}"/>
    <cellStyle name="쉼표 [0] 20 5 2 3 2 7" xfId="46807" xr:uid="{85C63C12-AB36-4D0B-B696-CC7415AC0AE2}"/>
    <cellStyle name="쉼표 [0] 20 5 2 3 2 8" xfId="24540" xr:uid="{BE13EB7A-BB3B-4C79-8C39-8EA5118C4E6B}"/>
    <cellStyle name="쉼표 [0] 20 5 2 3 3" xfId="2628" xr:uid="{11E30C6F-2D27-46D7-8E78-C19C3F2AF1CA}"/>
    <cellStyle name="쉼표 [0] 20 5 2 3 3 2" xfId="24546" xr:uid="{A12584F1-5360-42C3-BE01-13AE44729212}"/>
    <cellStyle name="쉼표 [0] 20 5 2 3 3 2 2" xfId="46813" xr:uid="{DB0A26CD-B897-4FC5-B277-5D7BCF76FD60}"/>
    <cellStyle name="쉼표 [0] 20 5 2 3 3 3" xfId="24547" xr:uid="{DDDB0C97-7DB7-424A-AE4E-A2DD9923670B}"/>
    <cellStyle name="쉼표 [0] 20 5 2 3 3 3 2" xfId="46814" xr:uid="{A8A50EAD-B77C-445D-B380-75E589BC6006}"/>
    <cellStyle name="쉼표 [0] 20 5 2 3 3 4" xfId="24548" xr:uid="{403A1463-3825-4096-A7A2-39E69897092A}"/>
    <cellStyle name="쉼표 [0] 20 5 2 3 3 4 2" xfId="46815" xr:uid="{F10B0EEC-5706-4B7F-B15E-9EB7083C9231}"/>
    <cellStyle name="쉼표 [0] 20 5 2 3 3 5" xfId="52716" xr:uid="{D9BB9F69-3C0B-4D1C-8B47-9D3122274754}"/>
    <cellStyle name="쉼표 [0] 20 5 2 3 3 6" xfId="46812" xr:uid="{79996C4D-0164-4148-B2F2-B7BB3C5F6D8D}"/>
    <cellStyle name="쉼표 [0] 20 5 2 3 3 7" xfId="24545" xr:uid="{6724924E-AC8F-45DD-A921-AA118C71A35C}"/>
    <cellStyle name="쉼표 [0] 20 5 2 3 4" xfId="24549" xr:uid="{8E3D9268-DCF7-4819-86C0-B30D6C61D3EF}"/>
    <cellStyle name="쉼표 [0] 20 5 2 3 4 2" xfId="46816" xr:uid="{EC214A94-F201-4A8C-8ACE-48D1A08F7D37}"/>
    <cellStyle name="쉼표 [0] 20 5 2 3 5" xfId="24550" xr:uid="{4B946E2D-8C57-4441-9860-FB2D73AAD0A0}"/>
    <cellStyle name="쉼표 [0] 20 5 2 3 5 2" xfId="46817" xr:uid="{58FFE5EF-9D69-4F7E-8E0E-B1834A31CD58}"/>
    <cellStyle name="쉼표 [0] 20 5 2 3 6" xfId="51673" xr:uid="{89979B7D-BD02-48FF-8DF0-EC39236747B5}"/>
    <cellStyle name="쉼표 [0] 20 5 2 3 7" xfId="46806" xr:uid="{77D93FC6-C0AC-41FB-B645-F8FBF4DDE69E}"/>
    <cellStyle name="쉼표 [0] 20 5 2 3 8" xfId="24539" xr:uid="{CEDF500B-2843-422E-AEB1-DDC27C20F6E1}"/>
    <cellStyle name="쉼표 [0] 20 5 2 4" xfId="3620" xr:uid="{C6BA7668-19A1-4614-B221-AEBB5DDEDA30}"/>
    <cellStyle name="쉼표 [0] 20 5 2 4 2" xfId="5564" xr:uid="{77D1DD6E-46E3-468C-A8DD-79BB2849EB30}"/>
    <cellStyle name="쉼표 [0] 20 5 2 4 2 2" xfId="24553" xr:uid="{EBDEF00F-F735-4FA8-B9AA-DC976E5B50E3}"/>
    <cellStyle name="쉼표 [0] 20 5 2 4 2 2 2" xfId="46820" xr:uid="{60CEA009-EE97-41DD-9E01-71497A087761}"/>
    <cellStyle name="쉼표 [0] 20 5 2 4 2 3" xfId="24554" xr:uid="{717FE246-4955-4726-ABE5-EA3596B36CA4}"/>
    <cellStyle name="쉼표 [0] 20 5 2 4 2 3 2" xfId="46821" xr:uid="{BA87FA90-4B94-42A9-8C57-A39E7F3BF122}"/>
    <cellStyle name="쉼표 [0] 20 5 2 4 2 4" xfId="24555" xr:uid="{35C07F0A-1B63-49F2-ABDD-1D06FB7D731C}"/>
    <cellStyle name="쉼표 [0] 20 5 2 4 2 4 2" xfId="46822" xr:uid="{DADFE1E7-D9CD-4CA0-BE75-F2B52BF62FC7}"/>
    <cellStyle name="쉼표 [0] 20 5 2 4 2 5" xfId="24556" xr:uid="{DA60DD4F-E33C-422F-AE40-DDFCC79EDDD9}"/>
    <cellStyle name="쉼표 [0] 20 5 2 4 2 5 2" xfId="46823" xr:uid="{AE7E9B71-3B58-4286-B0E1-7604F53A86FC}"/>
    <cellStyle name="쉼표 [0] 20 5 2 4 2 6" xfId="55651" xr:uid="{D3B3A451-99B2-4695-8C4A-A883B80AF8A1}"/>
    <cellStyle name="쉼표 [0] 20 5 2 4 2 7" xfId="46819" xr:uid="{4DC2B949-DA26-4D5D-91E0-A84C0D89479A}"/>
    <cellStyle name="쉼표 [0] 20 5 2 4 2 8" xfId="24552" xr:uid="{808DDC49-0D94-4529-8290-AA8E4576DC04}"/>
    <cellStyle name="쉼표 [0] 20 5 2 4 3" xfId="24557" xr:uid="{2D58BD5F-DB8C-49C5-AE1F-FED78B015330}"/>
    <cellStyle name="쉼표 [0] 20 5 2 4 3 2" xfId="46824" xr:uid="{A3CD551B-F185-417C-9357-53F39E67881A}"/>
    <cellStyle name="쉼표 [0] 20 5 2 4 4" xfId="24558" xr:uid="{3AD7EC3B-0E9D-4599-ABF3-2B7EA5141F4D}"/>
    <cellStyle name="쉼표 [0] 20 5 2 4 4 2" xfId="46825" xr:uid="{82C132E6-3B85-4CA8-B871-8BFF556E3384}"/>
    <cellStyle name="쉼표 [0] 20 5 2 4 5" xfId="24559" xr:uid="{09B2FB13-7242-4FD0-89EC-A0DDE780819C}"/>
    <cellStyle name="쉼표 [0] 20 5 2 4 5 2" xfId="46826" xr:uid="{8DF0B223-0472-4B2C-8A37-1FD6CA89DD14}"/>
    <cellStyle name="쉼표 [0] 20 5 2 4 6" xfId="24560" xr:uid="{D1BB957D-B5B4-4359-93CE-E32E993BF0DC}"/>
    <cellStyle name="쉼표 [0] 20 5 2 4 6 2" xfId="46827" xr:uid="{8F56BB93-C722-4DF5-AACE-949A60A489F7}"/>
    <cellStyle name="쉼표 [0] 20 5 2 4 7" xfId="53707" xr:uid="{90CF37F1-082D-4865-8277-CFC392BAD388}"/>
    <cellStyle name="쉼표 [0] 20 5 2 4 8" xfId="46818" xr:uid="{E842BC92-B230-4B27-8AD1-5E2527494AEE}"/>
    <cellStyle name="쉼표 [0] 20 5 2 4 9" xfId="24551" xr:uid="{C58EB00E-66B2-4D3D-A2FD-52D6048B44D9}"/>
    <cellStyle name="쉼표 [0] 20 5 2 5" xfId="4293" xr:uid="{77ED0A53-E9D9-488F-829A-3BCDE7C91EF7}"/>
    <cellStyle name="쉼표 [0] 20 5 2 5 2" xfId="24562" xr:uid="{CEF23FF6-5591-49A4-BAA3-5ABE9F577850}"/>
    <cellStyle name="쉼표 [0] 20 5 2 5 2 2" xfId="46829" xr:uid="{FBA7DBBA-48A4-4CA8-B1A9-033E323E0570}"/>
    <cellStyle name="쉼표 [0] 20 5 2 5 3" xfId="24563" xr:uid="{0AB38D12-D4BF-46F1-B2BF-2CDB84F01917}"/>
    <cellStyle name="쉼표 [0] 20 5 2 5 3 2" xfId="46830" xr:uid="{D7D2FC2A-BEAE-4E9E-BD81-91A6BEA10906}"/>
    <cellStyle name="쉼표 [0] 20 5 2 5 4" xfId="24564" xr:uid="{1CE471BD-6ECC-4F33-A75F-496691110831}"/>
    <cellStyle name="쉼표 [0] 20 5 2 5 4 2" xfId="46831" xr:uid="{D26A9450-2582-4C51-B45E-C71D46AB3C82}"/>
    <cellStyle name="쉼표 [0] 20 5 2 5 5" xfId="24565" xr:uid="{3233AE58-BD0A-4E17-AA33-224044B4DB98}"/>
    <cellStyle name="쉼표 [0] 20 5 2 5 5 2" xfId="46832" xr:uid="{E7B7030D-185F-4582-8CC6-1F3E8547CD39}"/>
    <cellStyle name="쉼표 [0] 20 5 2 5 6" xfId="54380" xr:uid="{28D1DFB0-B30A-468A-9FF9-1A6566AC07C3}"/>
    <cellStyle name="쉼표 [0] 20 5 2 5 7" xfId="46828" xr:uid="{44B7D892-EF58-4DDD-91B3-C5B27541CBBB}"/>
    <cellStyle name="쉼표 [0] 20 5 2 5 8" xfId="24561" xr:uid="{27F67C15-79CD-4AF7-B0D6-59EF3EBFEAAB}"/>
    <cellStyle name="쉼표 [0] 20 5 2 6" xfId="2107" xr:uid="{CCC08080-431F-468B-A9F9-D653776E234B}"/>
    <cellStyle name="쉼표 [0] 20 5 2 6 2" xfId="24567" xr:uid="{69280323-39EE-4CFD-A7DC-EF0A8F044BD4}"/>
    <cellStyle name="쉼표 [0] 20 5 2 6 2 2" xfId="46834" xr:uid="{1EE8BE77-CB58-4840-9A29-28B4F7740AEC}"/>
    <cellStyle name="쉼표 [0] 20 5 2 6 3" xfId="24568" xr:uid="{E32AB0F7-057C-41CF-8CA8-0837F5127BE6}"/>
    <cellStyle name="쉼표 [0] 20 5 2 6 3 2" xfId="46835" xr:uid="{57FBA506-7978-476D-9272-6DE6F0E272B4}"/>
    <cellStyle name="쉼표 [0] 20 5 2 6 4" xfId="24569" xr:uid="{994D7686-CEEF-41D9-8B77-1298D8873869}"/>
    <cellStyle name="쉼표 [0] 20 5 2 6 4 2" xfId="46836" xr:uid="{6A6A06A8-5292-4331-9558-CFEA662F44E5}"/>
    <cellStyle name="쉼표 [0] 20 5 2 6 5" xfId="52196" xr:uid="{CBCA4598-86CB-43F6-A21F-37E093DB6533}"/>
    <cellStyle name="쉼표 [0] 20 5 2 6 6" xfId="46833" xr:uid="{3C5B2F28-4805-44F7-9AB6-49AC1A9E3DB0}"/>
    <cellStyle name="쉼표 [0] 20 5 2 6 7" xfId="24566" xr:uid="{15FE3294-8227-46D9-A1AB-C42D53D6D85F}"/>
    <cellStyle name="쉼표 [0] 20 5 2 7" xfId="24570" xr:uid="{3018F4D2-1397-4E18-B423-C1333BF64B14}"/>
    <cellStyle name="쉼표 [0] 20 5 2 7 2" xfId="46837" xr:uid="{74858123-38B2-4638-A300-F0E9ACF80E63}"/>
    <cellStyle name="쉼표 [0] 20 5 2 8" xfId="24571" xr:uid="{C9B51C8C-88E6-4752-9F47-2FF310962D3F}"/>
    <cellStyle name="쉼표 [0] 20 5 2 8 2" xfId="46838" xr:uid="{FE514CC5-B146-44B5-9FF9-57634E0B7280}"/>
    <cellStyle name="쉼표 [0] 20 5 2 9" xfId="50676" xr:uid="{2DB1E264-9B3F-4E4E-B392-554175AD5A09}"/>
    <cellStyle name="쉼표 [0] 20 5 3" xfId="839" xr:uid="{5A7CD7BD-4CF3-4C09-8258-B1BB2E03395C}"/>
    <cellStyle name="쉼표 [0] 20 5 3 2" xfId="4542" xr:uid="{683F77D5-7660-41E9-A8B9-0E007FCEE3E5}"/>
    <cellStyle name="쉼표 [0] 20 5 3 2 2" xfId="24574" xr:uid="{781AFC05-4FE9-46A7-AFA9-D40A0D29F57D}"/>
    <cellStyle name="쉼표 [0] 20 5 3 2 2 2" xfId="46841" xr:uid="{37B65A42-9CDE-4974-AC51-6CECE05E876F}"/>
    <cellStyle name="쉼표 [0] 20 5 3 2 3" xfId="24575" xr:uid="{603975F3-EDA4-4578-BEF8-719350E00FAA}"/>
    <cellStyle name="쉼표 [0] 20 5 3 2 3 2" xfId="46842" xr:uid="{5654FAC3-F288-4541-95F9-9C0915F55278}"/>
    <cellStyle name="쉼표 [0] 20 5 3 2 4" xfId="24576" xr:uid="{514C04C7-C762-4167-8846-8C95490A7F4C}"/>
    <cellStyle name="쉼표 [0] 20 5 3 2 4 2" xfId="46843" xr:uid="{3B5C2FA6-EBAE-4331-AD53-BF537B31A399}"/>
    <cellStyle name="쉼표 [0] 20 5 3 2 5" xfId="24577" xr:uid="{91063403-353F-4647-B90C-7041BCEDDB76}"/>
    <cellStyle name="쉼표 [0] 20 5 3 2 5 2" xfId="46844" xr:uid="{7DA9B727-2749-480A-AE56-F2901DE77331}"/>
    <cellStyle name="쉼표 [0] 20 5 3 2 6" xfId="54629" xr:uid="{67FFC035-6627-4B05-8B3B-B97D3C72D7CA}"/>
    <cellStyle name="쉼표 [0] 20 5 3 2 7" xfId="46840" xr:uid="{99C2EB32-F284-4875-B035-8F8D6464078D}"/>
    <cellStyle name="쉼표 [0] 20 5 3 2 8" xfId="24573" xr:uid="{049C1509-03A9-435E-BFB2-616662995D35}"/>
    <cellStyle name="쉼표 [0] 20 5 3 3" xfId="2877" xr:uid="{73966FB2-DCAA-4DCB-9441-160B5D879A24}"/>
    <cellStyle name="쉼표 [0] 20 5 3 3 2" xfId="24579" xr:uid="{D3D4B8F7-A34E-41C8-B823-8FA79BAC6C62}"/>
    <cellStyle name="쉼표 [0] 20 5 3 3 2 2" xfId="46846" xr:uid="{C2825826-68AD-4BAF-B2CF-104A278D8C43}"/>
    <cellStyle name="쉼표 [0] 20 5 3 3 3" xfId="24580" xr:uid="{D3479C8E-4374-491E-85D6-F4B0B26D06CB}"/>
    <cellStyle name="쉼표 [0] 20 5 3 3 3 2" xfId="46847" xr:uid="{3637CD4D-846A-4B65-8F72-8522B93596DC}"/>
    <cellStyle name="쉼표 [0] 20 5 3 3 4" xfId="24581" xr:uid="{9CAF38AB-F584-4D28-A4A3-87E224D23D76}"/>
    <cellStyle name="쉼표 [0] 20 5 3 3 4 2" xfId="46848" xr:uid="{30E03EF8-A894-48AE-99ED-6B7A516F443F}"/>
    <cellStyle name="쉼표 [0] 20 5 3 3 5" xfId="52964" xr:uid="{D7AF10E2-2B68-41E9-881C-BCDDBB8E497E}"/>
    <cellStyle name="쉼표 [0] 20 5 3 3 6" xfId="46845" xr:uid="{19024B55-F8B2-4C2F-BB56-8DF9E5BACED4}"/>
    <cellStyle name="쉼표 [0] 20 5 3 3 7" xfId="24578" xr:uid="{829324AC-BB16-4A10-85C4-5552FE171C08}"/>
    <cellStyle name="쉼표 [0] 20 5 3 4" xfId="24582" xr:uid="{EBB05FD9-5A01-4895-8233-279C812A5B2E}"/>
    <cellStyle name="쉼표 [0] 20 5 3 4 2" xfId="46849" xr:uid="{B8C467CC-8AF0-4CF7-B8D0-4B128951766D}"/>
    <cellStyle name="쉼표 [0] 20 5 3 5" xfId="24583" xr:uid="{E0E18810-652D-4B3C-9C23-FF8DCE37F018}"/>
    <cellStyle name="쉼표 [0] 20 5 3 5 2" xfId="46850" xr:uid="{A9C3B66C-946D-430E-AB48-B981FB6E421F}"/>
    <cellStyle name="쉼표 [0] 20 5 3 6" xfId="50931" xr:uid="{629A9310-9DE3-466F-B4CC-585182BDFE5C}"/>
    <cellStyle name="쉼표 [0] 20 5 3 7" xfId="46839" xr:uid="{2279FC24-27DE-4741-A997-A721813ABD6C}"/>
    <cellStyle name="쉼표 [0] 20 5 3 8" xfId="24572" xr:uid="{9F9A01CC-57E8-4BF0-BA30-C4C1B7A3308D}"/>
    <cellStyle name="쉼표 [0] 20 5 4" xfId="1334" xr:uid="{CA5FE379-B6FD-44C1-A900-D44707E09639}"/>
    <cellStyle name="쉼표 [0] 20 5 4 2" xfId="5013" xr:uid="{2EE4B375-8874-4266-9458-06562D557D32}"/>
    <cellStyle name="쉼표 [0] 20 5 4 2 2" xfId="24586" xr:uid="{3D2DF35C-029D-46AA-A171-294AE6E2E683}"/>
    <cellStyle name="쉼표 [0] 20 5 4 2 2 2" xfId="46853" xr:uid="{0AA022F1-0E9C-4593-AB85-A41710BD339D}"/>
    <cellStyle name="쉼표 [0] 20 5 4 2 3" xfId="24587" xr:uid="{4C221923-6932-4551-A056-127089FE9D4F}"/>
    <cellStyle name="쉼표 [0] 20 5 4 2 3 2" xfId="46854" xr:uid="{28BF6097-AF09-459E-934B-2B69E7C9C25A}"/>
    <cellStyle name="쉼표 [0] 20 5 4 2 4" xfId="24588" xr:uid="{F5867AA5-68BE-4BDC-8C9C-288560C6DE10}"/>
    <cellStyle name="쉼표 [0] 20 5 4 2 4 2" xfId="46855" xr:uid="{D4EEA783-D180-4047-89AA-C2066F18B872}"/>
    <cellStyle name="쉼표 [0] 20 5 4 2 5" xfId="24589" xr:uid="{4796758B-3145-4E0F-8D4E-03BA2E74878A}"/>
    <cellStyle name="쉼표 [0] 20 5 4 2 5 2" xfId="46856" xr:uid="{5DB79B63-95FE-48BE-ADA5-1FCF300D6437}"/>
    <cellStyle name="쉼표 [0] 20 5 4 2 6" xfId="55100" xr:uid="{8C274903-12FC-4E8F-BFB4-B3B4AFA6F5ED}"/>
    <cellStyle name="쉼표 [0] 20 5 4 2 7" xfId="46852" xr:uid="{5E4F1688-C6AD-4C4E-9BAA-F509127CA432}"/>
    <cellStyle name="쉼표 [0] 20 5 4 2 8" xfId="24585" xr:uid="{40F9B0B2-EEFB-4D08-B049-CFF73F67373B}"/>
    <cellStyle name="쉼표 [0] 20 5 4 3" xfId="2380" xr:uid="{0D331565-F4EC-448F-8234-963241CDD816}"/>
    <cellStyle name="쉼표 [0] 20 5 4 3 2" xfId="24591" xr:uid="{2B6C1E60-B0CF-4830-886A-35A83D611392}"/>
    <cellStyle name="쉼표 [0] 20 5 4 3 2 2" xfId="46858" xr:uid="{83B4CF38-4A91-430A-9578-5A2012701B91}"/>
    <cellStyle name="쉼표 [0] 20 5 4 3 3" xfId="24592" xr:uid="{02FC0D59-189E-412B-97C4-68F87405589A}"/>
    <cellStyle name="쉼표 [0] 20 5 4 3 3 2" xfId="46859" xr:uid="{80D06E36-84ED-4D8F-AF39-0DE0CDA48513}"/>
    <cellStyle name="쉼표 [0] 20 5 4 3 4" xfId="24593" xr:uid="{26B210EC-EA70-41B4-98EB-E82C2C377CCF}"/>
    <cellStyle name="쉼표 [0] 20 5 4 3 4 2" xfId="46860" xr:uid="{88D122E4-7FFC-40BB-A3CE-61DB99946BA7}"/>
    <cellStyle name="쉼표 [0] 20 5 4 3 5" xfId="52468" xr:uid="{4059AC87-4505-42FE-B99E-9FCF35AAA1D4}"/>
    <cellStyle name="쉼표 [0] 20 5 4 3 6" xfId="46857" xr:uid="{BCFFF2D8-5626-49E5-80CB-F8B7590A6D41}"/>
    <cellStyle name="쉼표 [0] 20 5 4 3 7" xfId="24590" xr:uid="{02D8A6D5-4144-421A-A3CE-FE2640C3D105}"/>
    <cellStyle name="쉼표 [0] 20 5 4 4" xfId="24594" xr:uid="{EB01E639-813B-45B1-ACE8-20EC8F622EC9}"/>
    <cellStyle name="쉼표 [0] 20 5 4 4 2" xfId="46861" xr:uid="{D3973871-26B9-4DB2-BC55-DA10564939D0}"/>
    <cellStyle name="쉼표 [0] 20 5 4 5" xfId="24595" xr:uid="{553F6AD6-3575-474D-A978-E29E5121685D}"/>
    <cellStyle name="쉼표 [0] 20 5 4 5 2" xfId="46862" xr:uid="{6B6889B3-4A43-4927-8FFB-E1C931BB88EC}"/>
    <cellStyle name="쉼표 [0] 20 5 4 6" xfId="51426" xr:uid="{DBAE3C68-B223-4118-ABF1-D3E1C0CBCDC2}"/>
    <cellStyle name="쉼표 [0] 20 5 4 7" xfId="46851" xr:uid="{ACF50074-CEBE-4BCB-A2C1-9FEF0AC32075}"/>
    <cellStyle name="쉼표 [0] 20 5 4 8" xfId="24584" xr:uid="{E9DE0E75-0DF8-4C08-8627-75DA706B6FBD}"/>
    <cellStyle name="쉼표 [0] 20 5 5" xfId="3371" xr:uid="{EDABDC6D-9D29-4583-8BA5-BF3673F9F07A}"/>
    <cellStyle name="쉼표 [0] 20 5 5 2" xfId="5380" xr:uid="{67A069CB-D283-4A9C-A6BC-DF66A75BBEC5}"/>
    <cellStyle name="쉼표 [0] 20 5 5 2 2" xfId="24598" xr:uid="{0BBDDDB5-6440-4C3F-BAB7-FE3AE636F3DC}"/>
    <cellStyle name="쉼표 [0] 20 5 5 2 2 2" xfId="46865" xr:uid="{E77CA5F1-6939-49E8-AAB0-8185DCD7D5E1}"/>
    <cellStyle name="쉼표 [0] 20 5 5 2 3" xfId="24599" xr:uid="{DA708A05-8D5A-4EF3-8755-C83F08759F27}"/>
    <cellStyle name="쉼표 [0] 20 5 5 2 3 2" xfId="46866" xr:uid="{7FD4FFE5-9EB9-4E96-8EA7-4CBC70C92566}"/>
    <cellStyle name="쉼표 [0] 20 5 5 2 4" xfId="24600" xr:uid="{251CEAA5-3B62-4042-825C-DD3EFFB0411D}"/>
    <cellStyle name="쉼표 [0] 20 5 5 2 4 2" xfId="46867" xr:uid="{37D026E5-1BCE-4703-A880-D16D5A649FCF}"/>
    <cellStyle name="쉼표 [0] 20 5 5 2 5" xfId="24601" xr:uid="{0FDA1A73-6337-401F-B090-AE84EDBAC93F}"/>
    <cellStyle name="쉼표 [0] 20 5 5 2 5 2" xfId="46868" xr:uid="{BE7A08F1-2F09-4107-BEAD-2C54D2F5DE5F}"/>
    <cellStyle name="쉼표 [0] 20 5 5 2 6" xfId="55467" xr:uid="{ACAABC0D-C81D-45EF-AF4C-58EDD7634ED1}"/>
    <cellStyle name="쉼표 [0] 20 5 5 2 7" xfId="46864" xr:uid="{72AEEA53-62A7-448D-BCAD-29904DD3BBA8}"/>
    <cellStyle name="쉼표 [0] 20 5 5 2 8" xfId="24597" xr:uid="{644F8316-A2CF-4EA1-819B-000682790DAD}"/>
    <cellStyle name="쉼표 [0] 20 5 5 3" xfId="24602" xr:uid="{25391F78-FC8B-4807-9E72-514B12002522}"/>
    <cellStyle name="쉼표 [0] 20 5 5 3 2" xfId="46869" xr:uid="{054445A2-4B00-4876-871A-589AA8F70DE0}"/>
    <cellStyle name="쉼표 [0] 20 5 5 4" xfId="24603" xr:uid="{641F3B77-397B-4947-A004-F4CABE8DC317}"/>
    <cellStyle name="쉼표 [0] 20 5 5 4 2" xfId="46870" xr:uid="{81A6EC03-02A7-4B97-93CB-D338EFAEA109}"/>
    <cellStyle name="쉼표 [0] 20 5 5 5" xfId="24604" xr:uid="{3AB1A5F3-934D-45F0-9422-E05D85B59772}"/>
    <cellStyle name="쉼표 [0] 20 5 5 5 2" xfId="46871" xr:uid="{65B39382-4714-401A-91A8-DE259CBA4CA9}"/>
    <cellStyle name="쉼표 [0] 20 5 5 6" xfId="24605" xr:uid="{01136BA1-291B-4541-BC91-7CDED300B159}"/>
    <cellStyle name="쉼표 [0] 20 5 5 6 2" xfId="46872" xr:uid="{EA3CE5DB-7774-43CB-9781-4B67FE7D9BD3}"/>
    <cellStyle name="쉼표 [0] 20 5 5 7" xfId="53458" xr:uid="{3D87CEF3-0388-4EA4-B7A1-F9C349C67F68}"/>
    <cellStyle name="쉼표 [0] 20 5 5 8" xfId="46863" xr:uid="{D97F5BDA-3BBC-4877-9F52-79A7A61074CE}"/>
    <cellStyle name="쉼표 [0] 20 5 5 9" xfId="24596" xr:uid="{DC8676D2-DC52-4933-BB60-ADD9AD169A4E}"/>
    <cellStyle name="쉼표 [0] 20 5 6" xfId="3985" xr:uid="{ACBB6F16-252E-430A-9150-E3876DCD7057}"/>
    <cellStyle name="쉼표 [0] 20 5 6 2" xfId="24607" xr:uid="{B8C4666D-5BDF-4592-BA74-A3250519C305}"/>
    <cellStyle name="쉼표 [0] 20 5 6 2 2" xfId="46874" xr:uid="{67492D8A-6100-487D-912F-EE97E4A3F170}"/>
    <cellStyle name="쉼표 [0] 20 5 6 3" xfId="24608" xr:uid="{324A0168-2C84-4D3E-860E-44A38B821383}"/>
    <cellStyle name="쉼표 [0] 20 5 6 3 2" xfId="46875" xr:uid="{46ACD250-1A3B-43BD-A7FF-AFF039D1EBA5}"/>
    <cellStyle name="쉼표 [0] 20 5 6 4" xfId="24609" xr:uid="{73871C71-77DA-46D6-84EC-02A161C8347E}"/>
    <cellStyle name="쉼표 [0] 20 5 6 4 2" xfId="46876" xr:uid="{4BD21AEE-4A80-46F9-B628-834751E523CD}"/>
    <cellStyle name="쉼표 [0] 20 5 6 5" xfId="24610" xr:uid="{F48CA7D7-77A4-40F7-9D40-E1B45D9E2FD0}"/>
    <cellStyle name="쉼표 [0] 20 5 6 5 2" xfId="46877" xr:uid="{C92F303C-2704-458E-B54B-5F0E20C71259}"/>
    <cellStyle name="쉼표 [0] 20 5 6 6" xfId="54072" xr:uid="{F6E0BCE7-214D-437B-A36D-63E647C20933}"/>
    <cellStyle name="쉼표 [0] 20 5 6 7" xfId="46873" xr:uid="{9D30364F-845D-4DAE-AD14-4F91F343A0D0}"/>
    <cellStyle name="쉼표 [0] 20 5 6 8" xfId="24606" xr:uid="{6FEF7F6C-BF90-449D-AB28-0DAF52A2C225}"/>
    <cellStyle name="쉼표 [0] 20 5 7" xfId="1860" xr:uid="{5C72F8A8-3A56-485A-BE51-822F27C491D3}"/>
    <cellStyle name="쉼표 [0] 20 5 7 2" xfId="24612" xr:uid="{AE02F9E5-6DDA-4900-A749-EB9F7718DFAD}"/>
    <cellStyle name="쉼표 [0] 20 5 7 2 2" xfId="46879" xr:uid="{BD2F3146-399F-4B9D-AF9C-FB75842D2215}"/>
    <cellStyle name="쉼표 [0] 20 5 7 3" xfId="24613" xr:uid="{2B5F6314-F799-475C-BF28-3028295AD5AB}"/>
    <cellStyle name="쉼표 [0] 20 5 7 3 2" xfId="46880" xr:uid="{8363E09C-8F90-4E94-82BB-D3AEBD949975}"/>
    <cellStyle name="쉼표 [0] 20 5 7 4" xfId="24614" xr:uid="{CC31B805-6FF8-429E-87E6-EA430EC43C6E}"/>
    <cellStyle name="쉼표 [0] 20 5 7 4 2" xfId="46881" xr:uid="{51A85AC7-D131-4401-979C-83EDE7945B74}"/>
    <cellStyle name="쉼표 [0] 20 5 7 5" xfId="51949" xr:uid="{D36A9F3F-9AFF-4E8D-BB95-72321F4ED128}"/>
    <cellStyle name="쉼표 [0] 20 5 7 6" xfId="46878" xr:uid="{6E15C7EF-C83F-401F-B363-A5742A00CFBD}"/>
    <cellStyle name="쉼표 [0] 20 5 7 7" xfId="24611" xr:uid="{9979F25D-D553-458D-A089-745E21670C1B}"/>
    <cellStyle name="쉼표 [0] 20 5 8" xfId="24615" xr:uid="{8125FCA4-292B-4C05-85C2-D76B89990730}"/>
    <cellStyle name="쉼표 [0] 20 5 8 2" xfId="46882" xr:uid="{D7DBA4AA-8CD0-4BB4-9BDF-51003383A926}"/>
    <cellStyle name="쉼표 [0] 20 5 9" xfId="24616" xr:uid="{3046527F-E8FE-4C03-95DC-B9F85CFB49D4}"/>
    <cellStyle name="쉼표 [0] 20 5 9 2" xfId="46883" xr:uid="{EAF1C4E0-C256-47B4-A313-84E2318E4F1F}"/>
    <cellStyle name="쉼표 [0] 20 6" xfId="460" xr:uid="{CBECC430-6AAE-4EC5-AF67-BD13A7305A66}"/>
    <cellStyle name="쉼표 [0] 20 6 10" xfId="46884" xr:uid="{F10D32DA-CFAB-4F17-B6DF-0CD1D870400B}"/>
    <cellStyle name="쉼표 [0] 20 6 11" xfId="24617" xr:uid="{FD254F2E-D016-4706-9460-84EE059E3F76}"/>
    <cellStyle name="쉼표 [0] 20 6 2" xfId="965" xr:uid="{3A1DE2FE-6E09-46DB-9E06-E72228C1353F}"/>
    <cellStyle name="쉼표 [0] 20 6 2 2" xfId="4668" xr:uid="{EC37F6C5-048A-4E2D-9561-4D83E0927919}"/>
    <cellStyle name="쉼표 [0] 20 6 2 2 2" xfId="24620" xr:uid="{4EE335CA-BCED-4BE6-A662-11C366D0FD99}"/>
    <cellStyle name="쉼표 [0] 20 6 2 2 2 2" xfId="46887" xr:uid="{AC7C37A1-5765-4F03-B084-928668AB207F}"/>
    <cellStyle name="쉼표 [0] 20 6 2 2 3" xfId="24621" xr:uid="{BD9F30F5-2E35-4F7E-96CF-AD6587657370}"/>
    <cellStyle name="쉼표 [0] 20 6 2 2 3 2" xfId="46888" xr:uid="{50A33CD8-A13F-4332-88A6-634AD147B969}"/>
    <cellStyle name="쉼표 [0] 20 6 2 2 4" xfId="24622" xr:uid="{962C2661-2119-46CF-BA2B-DF27DDA02381}"/>
    <cellStyle name="쉼표 [0] 20 6 2 2 4 2" xfId="46889" xr:uid="{3F64B1FB-F20A-4809-BFC9-2DFE9FE74797}"/>
    <cellStyle name="쉼표 [0] 20 6 2 2 5" xfId="24623" xr:uid="{9C4B9BAE-5CA1-4AE5-9222-007F9C97C3CF}"/>
    <cellStyle name="쉼표 [0] 20 6 2 2 5 2" xfId="46890" xr:uid="{80E4B3A7-C69F-441B-A44A-9748884CCC87}"/>
    <cellStyle name="쉼표 [0] 20 6 2 2 6" xfId="54755" xr:uid="{F065913A-BECE-40A6-9CDB-33074B548B9A}"/>
    <cellStyle name="쉼표 [0] 20 6 2 2 7" xfId="46886" xr:uid="{FBDB20C2-3F39-4C70-AE0A-35A8AC0DCA0F}"/>
    <cellStyle name="쉼표 [0] 20 6 2 2 8" xfId="24619" xr:uid="{A58288DA-5B1E-462E-B917-86F959503BFE}"/>
    <cellStyle name="쉼표 [0] 20 6 2 3" xfId="3003" xr:uid="{D2808FC3-77E7-49FF-92B6-B6D9648B40EC}"/>
    <cellStyle name="쉼표 [0] 20 6 2 3 2" xfId="24625" xr:uid="{F7D1CEA3-12EF-4291-9C37-0E9470E9E45F}"/>
    <cellStyle name="쉼표 [0] 20 6 2 3 2 2" xfId="46892" xr:uid="{42B18FAA-A855-45DD-B97B-60A9D46AF353}"/>
    <cellStyle name="쉼표 [0] 20 6 2 3 3" xfId="24626" xr:uid="{B88A5746-D299-40DC-8122-EF10658DC122}"/>
    <cellStyle name="쉼표 [0] 20 6 2 3 3 2" xfId="46893" xr:uid="{FFC3ADB9-9A02-48AD-A00F-47AFB3ED3BA1}"/>
    <cellStyle name="쉼표 [0] 20 6 2 3 4" xfId="24627" xr:uid="{6A3D18DE-6AB6-464D-8A19-966364678729}"/>
    <cellStyle name="쉼표 [0] 20 6 2 3 4 2" xfId="46894" xr:uid="{105CE28A-B69B-4AE5-90C0-C727EE00410D}"/>
    <cellStyle name="쉼표 [0] 20 6 2 3 5" xfId="53090" xr:uid="{144D6130-3F51-4D92-ADAA-F11AE2BCA346}"/>
    <cellStyle name="쉼표 [0] 20 6 2 3 6" xfId="46891" xr:uid="{C33D357C-7953-4059-B917-A722E9D61AE8}"/>
    <cellStyle name="쉼표 [0] 20 6 2 3 7" xfId="24624" xr:uid="{921A56B4-BE7F-4E30-B801-B4EE1CEB7E29}"/>
    <cellStyle name="쉼표 [0] 20 6 2 4" xfId="24628" xr:uid="{9C1A1458-D6DE-40CB-809B-A3447FFDDBFD}"/>
    <cellStyle name="쉼표 [0] 20 6 2 4 2" xfId="46895" xr:uid="{AEE8C12D-2F15-40C7-BFB0-F233789B627A}"/>
    <cellStyle name="쉼표 [0] 20 6 2 5" xfId="24629" xr:uid="{841D31E5-E592-490C-B62A-B6D63C4CC1D8}"/>
    <cellStyle name="쉼표 [0] 20 6 2 5 2" xfId="46896" xr:uid="{DCD42159-5848-41C1-9C79-7BCA9EB19D25}"/>
    <cellStyle name="쉼표 [0] 20 6 2 6" xfId="51057" xr:uid="{8934A2C0-641C-48F1-91B6-0FAA2942E698}"/>
    <cellStyle name="쉼표 [0] 20 6 2 7" xfId="46885" xr:uid="{FC58B55E-DC11-4A6A-A9AD-A85444E18EE5}"/>
    <cellStyle name="쉼표 [0] 20 6 2 8" xfId="24618" xr:uid="{373C93FA-F73C-46BB-A10F-F640CA1862E2}"/>
    <cellStyle name="쉼표 [0] 20 6 3" xfId="1459" xr:uid="{130295F6-A2EF-454F-92C8-ABFBC821C7DB}"/>
    <cellStyle name="쉼표 [0] 20 6 3 2" xfId="5104" xr:uid="{92360D16-072F-4931-AFC6-1EBC1A8A0B78}"/>
    <cellStyle name="쉼표 [0] 20 6 3 2 2" xfId="24632" xr:uid="{20CE6CCB-1D3E-40AA-AF13-9329345CC856}"/>
    <cellStyle name="쉼표 [0] 20 6 3 2 2 2" xfId="46899" xr:uid="{18FB8576-671E-4537-86A0-A2B4F288DD57}"/>
    <cellStyle name="쉼표 [0] 20 6 3 2 3" xfId="24633" xr:uid="{6030B3F6-1AC6-49FD-97F2-4C0016BA1ADF}"/>
    <cellStyle name="쉼표 [0] 20 6 3 2 3 2" xfId="46900" xr:uid="{7C14897A-A026-4B6C-AFA2-11D2747193BC}"/>
    <cellStyle name="쉼표 [0] 20 6 3 2 4" xfId="24634" xr:uid="{43EED3C4-010E-4135-A36A-B82B4320DF54}"/>
    <cellStyle name="쉼표 [0] 20 6 3 2 4 2" xfId="46901" xr:uid="{347F5550-A3C5-469F-A77D-0EFB03B8FED6}"/>
    <cellStyle name="쉼표 [0] 20 6 3 2 5" xfId="24635" xr:uid="{12B61101-6404-45C9-BB83-4554D3ECBC41}"/>
    <cellStyle name="쉼표 [0] 20 6 3 2 5 2" xfId="46902" xr:uid="{B6673FC6-4B6C-4EC5-AD73-AFCF204B9186}"/>
    <cellStyle name="쉼표 [0] 20 6 3 2 6" xfId="55191" xr:uid="{63D8529F-1C7A-407C-9DEA-39491F357F4D}"/>
    <cellStyle name="쉼표 [0] 20 6 3 2 7" xfId="46898" xr:uid="{88812983-6727-4B11-B7B5-163A2D6F9C44}"/>
    <cellStyle name="쉼표 [0] 20 6 3 2 8" xfId="24631" xr:uid="{1B429108-755D-4A8A-8847-6D61A10E37D4}"/>
    <cellStyle name="쉼표 [0] 20 6 3 3" xfId="2506" xr:uid="{1DECD8DC-060C-41FC-98AB-773CC9203FDB}"/>
    <cellStyle name="쉼표 [0] 20 6 3 3 2" xfId="24637" xr:uid="{9A579CFF-90CB-4995-BDA0-47E5742C3889}"/>
    <cellStyle name="쉼표 [0] 20 6 3 3 2 2" xfId="46904" xr:uid="{298B6E12-793D-45FA-BEC0-15D3337B334F}"/>
    <cellStyle name="쉼표 [0] 20 6 3 3 3" xfId="24638" xr:uid="{25AAA7D1-7DEF-4BB3-84D1-524625563C08}"/>
    <cellStyle name="쉼표 [0] 20 6 3 3 3 2" xfId="46905" xr:uid="{193062A8-6AF3-4B10-B0ED-8C7797FAD953}"/>
    <cellStyle name="쉼표 [0] 20 6 3 3 4" xfId="24639" xr:uid="{1BDC3A21-6BBE-4C48-A242-BA6DCAB66882}"/>
    <cellStyle name="쉼표 [0] 20 6 3 3 4 2" xfId="46906" xr:uid="{A960ACD2-EBFC-472F-8EC8-338ABDE131CA}"/>
    <cellStyle name="쉼표 [0] 20 6 3 3 5" xfId="52594" xr:uid="{6C04BE40-1522-4A6A-8801-808C53968D2C}"/>
    <cellStyle name="쉼표 [0] 20 6 3 3 6" xfId="46903" xr:uid="{B1C1FFF8-E1C0-4DC4-A93D-5B56EC548C0F}"/>
    <cellStyle name="쉼표 [0] 20 6 3 3 7" xfId="24636" xr:uid="{1B82FB0B-3363-45B0-8A3B-1139B3B3284F}"/>
    <cellStyle name="쉼표 [0] 20 6 3 4" xfId="24640" xr:uid="{352D4F5C-6CDE-4F28-9BDB-C7E03AE5D5AA}"/>
    <cellStyle name="쉼표 [0] 20 6 3 4 2" xfId="46907" xr:uid="{9831735C-150B-44A4-BDB4-1F2486EC274F}"/>
    <cellStyle name="쉼표 [0] 20 6 3 5" xfId="24641" xr:uid="{20D5A1FC-CDF4-47E3-B875-C35DE537BD71}"/>
    <cellStyle name="쉼표 [0] 20 6 3 5 2" xfId="46908" xr:uid="{B75752CE-5A09-4458-8E71-775A0D9EE77B}"/>
    <cellStyle name="쉼표 [0] 20 6 3 6" xfId="51551" xr:uid="{5E4FC446-5E14-4303-A9D1-DA46311A8FC4}"/>
    <cellStyle name="쉼표 [0] 20 6 3 7" xfId="46897" xr:uid="{6386E36B-BB2F-4125-9628-4828E20F68C6}"/>
    <cellStyle name="쉼표 [0] 20 6 3 8" xfId="24630" xr:uid="{93ACFD28-F979-45AB-AEC3-FD96CB8C296E}"/>
    <cellStyle name="쉼표 [0] 20 6 4" xfId="3498" xr:uid="{EB17F1B1-0B45-4886-B653-237F057B2DD8}"/>
    <cellStyle name="쉼표 [0] 20 6 4 2" xfId="5472" xr:uid="{14D27CF8-0DC7-4D94-8A70-817EAAC3DB3D}"/>
    <cellStyle name="쉼표 [0] 20 6 4 2 2" xfId="24644" xr:uid="{D0A5E5BD-E4F5-4FBB-8230-6E2C982DD027}"/>
    <cellStyle name="쉼표 [0] 20 6 4 2 2 2" xfId="46911" xr:uid="{9B12D2E6-7E68-4596-9F67-C3F99D181FB6}"/>
    <cellStyle name="쉼표 [0] 20 6 4 2 3" xfId="24645" xr:uid="{991ABDAE-753D-4ACE-BF26-CDB285C8F318}"/>
    <cellStyle name="쉼표 [0] 20 6 4 2 3 2" xfId="46912" xr:uid="{E435AB61-D861-4761-9D18-C90D469A3092}"/>
    <cellStyle name="쉼표 [0] 20 6 4 2 4" xfId="24646" xr:uid="{9B1E4D75-46B0-4F4D-A873-6843C002A236}"/>
    <cellStyle name="쉼표 [0] 20 6 4 2 4 2" xfId="46913" xr:uid="{EA8A984B-2B06-4C06-B4AD-6B5FC55DDEDC}"/>
    <cellStyle name="쉼표 [0] 20 6 4 2 5" xfId="24647" xr:uid="{1BCA83CE-FF20-4B96-9C39-49EC57329E2B}"/>
    <cellStyle name="쉼표 [0] 20 6 4 2 5 2" xfId="46914" xr:uid="{DD5B8FC8-08BB-4C50-9495-12261AC6798F}"/>
    <cellStyle name="쉼표 [0] 20 6 4 2 6" xfId="55559" xr:uid="{FC9735CA-AA39-4646-AAFE-2085B168F825}"/>
    <cellStyle name="쉼표 [0] 20 6 4 2 7" xfId="46910" xr:uid="{A77B8A69-0959-49F7-95D4-5859663E67EC}"/>
    <cellStyle name="쉼표 [0] 20 6 4 2 8" xfId="24643" xr:uid="{F1D709FD-D0F0-4DF5-AEE6-F789E67ACB03}"/>
    <cellStyle name="쉼표 [0] 20 6 4 3" xfId="24648" xr:uid="{616D3430-211F-406A-AC78-4E37000AB557}"/>
    <cellStyle name="쉼표 [0] 20 6 4 3 2" xfId="46915" xr:uid="{0057D29C-D488-4B25-B481-32E8B3307E46}"/>
    <cellStyle name="쉼표 [0] 20 6 4 4" xfId="24649" xr:uid="{41FB4AFD-2C42-402B-98E8-AB6B20C06030}"/>
    <cellStyle name="쉼표 [0] 20 6 4 4 2" xfId="46916" xr:uid="{4B5D5080-9764-4A69-A0B3-8D5123639367}"/>
    <cellStyle name="쉼표 [0] 20 6 4 5" xfId="24650" xr:uid="{00626E51-FD87-457E-87CC-43E6D4780609}"/>
    <cellStyle name="쉼표 [0] 20 6 4 5 2" xfId="46917" xr:uid="{88DE4769-9DDB-4B73-AC85-0F3D1A15A675}"/>
    <cellStyle name="쉼표 [0] 20 6 4 6" xfId="24651" xr:uid="{3FB521E1-0CE1-47C4-9FA1-F0F1B527E80E}"/>
    <cellStyle name="쉼표 [0] 20 6 4 6 2" xfId="46918" xr:uid="{34029A0C-417F-4D22-830F-15BB6831F2EE}"/>
    <cellStyle name="쉼표 [0] 20 6 4 7" xfId="53585" xr:uid="{7D9ECD95-6796-4372-AF58-24E7932E9473}"/>
    <cellStyle name="쉼표 [0] 20 6 4 8" xfId="46909" xr:uid="{2F853B09-F132-4ACA-97C0-86A9E86B5FAD}"/>
    <cellStyle name="쉼표 [0] 20 6 4 9" xfId="24642" xr:uid="{EF51CC26-9BD2-467E-947C-6FD9E5D038B5}"/>
    <cellStyle name="쉼표 [0] 20 6 5" xfId="4171" xr:uid="{85ECB4B9-09A4-4CDF-9D2A-2331D0D7EF80}"/>
    <cellStyle name="쉼표 [0] 20 6 5 2" xfId="24653" xr:uid="{13D8DB47-967B-4FBD-BAD4-741A4B5A1683}"/>
    <cellStyle name="쉼표 [0] 20 6 5 2 2" xfId="46920" xr:uid="{63012ADC-9485-4541-9E46-231321681DEF}"/>
    <cellStyle name="쉼표 [0] 20 6 5 3" xfId="24654" xr:uid="{FAA113C7-9C17-4736-AA11-7A7E5DD6C76D}"/>
    <cellStyle name="쉼표 [0] 20 6 5 3 2" xfId="46921" xr:uid="{7CC17515-413E-4A25-B16A-240B560AA72B}"/>
    <cellStyle name="쉼표 [0] 20 6 5 4" xfId="24655" xr:uid="{2CB47437-2CC2-43DA-BD28-5DF8C3647CB6}"/>
    <cellStyle name="쉼표 [0] 20 6 5 4 2" xfId="46922" xr:uid="{C7CBF697-A813-4274-9BCF-A3C37A531BBB}"/>
    <cellStyle name="쉼표 [0] 20 6 5 5" xfId="24656" xr:uid="{25C0188D-9EEC-4E50-87A7-63139224D58A}"/>
    <cellStyle name="쉼표 [0] 20 6 5 5 2" xfId="46923" xr:uid="{F97273B4-EFC7-4252-821D-0E6C5CA918B0}"/>
    <cellStyle name="쉼표 [0] 20 6 5 6" xfId="54258" xr:uid="{0BF000B9-75C2-4E01-AAB0-5E5581B7F515}"/>
    <cellStyle name="쉼표 [0] 20 6 5 7" xfId="46919" xr:uid="{3C5EDD8D-B04B-4BF8-9B81-6D04DFD68887}"/>
    <cellStyle name="쉼표 [0] 20 6 5 8" xfId="24652" xr:uid="{FEEE8E9E-71E6-4BBD-9805-13A834FEC6D0}"/>
    <cellStyle name="쉼표 [0] 20 6 6" xfId="1985" xr:uid="{5C7472A4-5845-4A76-918A-97B59141E39E}"/>
    <cellStyle name="쉼표 [0] 20 6 6 2" xfId="24658" xr:uid="{92EF8277-95B0-446F-8662-CA634B5FD5F8}"/>
    <cellStyle name="쉼표 [0] 20 6 6 2 2" xfId="46925" xr:uid="{1EB39C5D-C93C-4757-A303-DEF1D4C70D8C}"/>
    <cellStyle name="쉼표 [0] 20 6 6 3" xfId="24659" xr:uid="{5D937C06-DC49-483A-A6E3-1E04AB581B6A}"/>
    <cellStyle name="쉼표 [0] 20 6 6 3 2" xfId="46926" xr:uid="{42D4D0CC-C06E-4993-A436-7C1432F829F3}"/>
    <cellStyle name="쉼표 [0] 20 6 6 4" xfId="24660" xr:uid="{019A4661-95B9-42F4-8F00-7C9817D465C7}"/>
    <cellStyle name="쉼표 [0] 20 6 6 4 2" xfId="46927" xr:uid="{74158DE9-3AB8-431C-B75B-9CD2E59BA3A7}"/>
    <cellStyle name="쉼표 [0] 20 6 6 5" xfId="52074" xr:uid="{B2449CB6-78A6-4F82-955F-92407FF07D1E}"/>
    <cellStyle name="쉼표 [0] 20 6 6 6" xfId="46924" xr:uid="{28872233-FAA5-4EF7-A4A1-D20724A3EF12}"/>
    <cellStyle name="쉼표 [0] 20 6 6 7" xfId="24657" xr:uid="{8C0DED30-1A05-4B64-8374-F781385113E4}"/>
    <cellStyle name="쉼표 [0] 20 6 7" xfId="24661" xr:uid="{EF802CFB-B196-41C5-8B11-9CD7847905A2}"/>
    <cellStyle name="쉼표 [0] 20 6 7 2" xfId="46928" xr:uid="{710E51C9-E5A3-4806-A5E7-6DDDFA8B853A}"/>
    <cellStyle name="쉼표 [0] 20 6 8" xfId="24662" xr:uid="{23F594C9-ADC8-47A4-937C-B4477F9D04F4}"/>
    <cellStyle name="쉼표 [0] 20 6 8 2" xfId="46929" xr:uid="{D1B6EEE1-736D-4603-A7F6-20CEB4EC8988}"/>
    <cellStyle name="쉼표 [0] 20 6 9" xfId="50554" xr:uid="{D3474AE2-2EC6-4E92-AAC9-247EF696AAA2}"/>
    <cellStyle name="쉼표 [0] 20 7" xfId="61" xr:uid="{0115AEEB-C9FC-4CE6-AC9D-D2D0B0AD9A69}"/>
    <cellStyle name="쉼표 [0] 20 7 2" xfId="3785" xr:uid="{56AEDDBE-D122-4EBA-BC81-1F25F9C7CAAC}"/>
    <cellStyle name="쉼표 [0] 20 7 2 2" xfId="24665" xr:uid="{E7D445DC-BED6-48FF-A88C-DF930F9DFEEF}"/>
    <cellStyle name="쉼표 [0] 20 7 2 2 2" xfId="46932" xr:uid="{AB98EE97-A92A-4199-B5F0-7E4CB70E4162}"/>
    <cellStyle name="쉼표 [0] 20 7 2 3" xfId="24666" xr:uid="{91BE2B5C-2B8A-4FE0-B70F-32AA52130216}"/>
    <cellStyle name="쉼표 [0] 20 7 2 3 2" xfId="46933" xr:uid="{A97AD606-EE17-4D74-A7CA-009BC2F3FAA9}"/>
    <cellStyle name="쉼표 [0] 20 7 2 4" xfId="24667" xr:uid="{E8BA2372-BE38-48A8-A9AC-0B5D45A7FA3E}"/>
    <cellStyle name="쉼표 [0] 20 7 2 4 2" xfId="46934" xr:uid="{4B44B216-B99B-421A-B0B9-A359C9E9289C}"/>
    <cellStyle name="쉼표 [0] 20 7 2 5" xfId="24668" xr:uid="{CDC7F66D-9C82-4482-8DED-4D4FD45A8432}"/>
    <cellStyle name="쉼표 [0] 20 7 2 5 2" xfId="46935" xr:uid="{E7EB5610-E46F-44A6-B5B4-4FC577F9BED8}"/>
    <cellStyle name="쉼표 [0] 20 7 2 6" xfId="53872" xr:uid="{49384D32-FD59-4FBA-8DBA-201BF6174BA5}"/>
    <cellStyle name="쉼표 [0] 20 7 2 7" xfId="46931" xr:uid="{1100CCEB-73CC-4F04-9F5F-A15B4BB97077}"/>
    <cellStyle name="쉼표 [0] 20 7 2 8" xfId="24664" xr:uid="{47D42BC9-577E-4D8F-A7B2-539B53FD0F53}"/>
    <cellStyle name="쉼표 [0] 20 7 3" xfId="2240" xr:uid="{14055782-FE4A-4D6C-BCB1-55FB1436E8E0}"/>
    <cellStyle name="쉼표 [0] 20 7 3 2" xfId="24670" xr:uid="{D8299BC6-A6A5-4BB4-84EC-A82484E71264}"/>
    <cellStyle name="쉼표 [0] 20 7 3 2 2" xfId="46937" xr:uid="{D5DEFB26-4B71-483B-9776-6DC10AF34E84}"/>
    <cellStyle name="쉼표 [0] 20 7 3 3" xfId="24671" xr:uid="{92082EDD-6636-469A-8A44-9743B7ACD6C2}"/>
    <cellStyle name="쉼표 [0] 20 7 3 3 2" xfId="46938" xr:uid="{1DBB2330-1FA9-46DA-808C-74D6093C3C02}"/>
    <cellStyle name="쉼표 [0] 20 7 3 4" xfId="24672" xr:uid="{9979DADC-E891-46D0-8D34-EE976B342C89}"/>
    <cellStyle name="쉼표 [0] 20 7 3 4 2" xfId="46939" xr:uid="{38516732-DFF6-47A8-A6D6-801E23F72326}"/>
    <cellStyle name="쉼표 [0] 20 7 3 5" xfId="52328" xr:uid="{918D265A-FF4A-4E13-8A93-D5BD8EB9E7BD}"/>
    <cellStyle name="쉼표 [0] 20 7 3 6" xfId="46936" xr:uid="{9D452448-CE14-47EF-854D-F56A92141FA4}"/>
    <cellStyle name="쉼표 [0] 20 7 3 7" xfId="24669" xr:uid="{CC70CD71-1E80-45C2-ACE0-705AB6CA4320}"/>
    <cellStyle name="쉼표 [0] 20 7 4" xfId="24673" xr:uid="{3A2F23FA-AE99-46A8-899E-82B19C435D3A}"/>
    <cellStyle name="쉼표 [0] 20 7 4 2" xfId="46940" xr:uid="{DF990BCA-AED8-4C34-8A22-B109F7E7E444}"/>
    <cellStyle name="쉼표 [0] 20 7 5" xfId="24674" xr:uid="{202569EF-FE09-42BD-8491-86D6F76ADE22}"/>
    <cellStyle name="쉼표 [0] 20 7 5 2" xfId="46941" xr:uid="{B85A8A37-0F38-4A50-B02C-B8391FBFF4F9}"/>
    <cellStyle name="쉼표 [0] 20 7 6" xfId="50161" xr:uid="{8A7B42CD-DC29-4C83-A9C9-AE8467C0D194}"/>
    <cellStyle name="쉼표 [0] 20 7 7" xfId="46930" xr:uid="{27D45518-77FE-4DAE-96FE-76CE35DA1193}"/>
    <cellStyle name="쉼표 [0] 20 7 8" xfId="24663" xr:uid="{A7C0220E-E2D7-4C4F-9FB9-7C1D5A84B805}"/>
    <cellStyle name="쉼표 [0] 20 8" xfId="717" xr:uid="{CC3DC07C-7ED6-401B-8BB1-9BA3D69DBA2F}"/>
    <cellStyle name="쉼표 [0] 20 8 2" xfId="4420" xr:uid="{3B2D52AC-726E-45DC-A959-8E3D55D1567B}"/>
    <cellStyle name="쉼표 [0] 20 8 2 2" xfId="24677" xr:uid="{35E83712-86F3-47E5-AA21-00C9E1ADF403}"/>
    <cellStyle name="쉼표 [0] 20 8 2 2 2" xfId="46944" xr:uid="{476F7B1C-558E-48ED-A81B-2780AEFA3459}"/>
    <cellStyle name="쉼표 [0] 20 8 2 3" xfId="24678" xr:uid="{8B6575E3-426B-4D54-B032-D8B7A3AD7F30}"/>
    <cellStyle name="쉼표 [0] 20 8 2 3 2" xfId="46945" xr:uid="{D43E1569-5488-4957-8982-5D1E9CA1994E}"/>
    <cellStyle name="쉼표 [0] 20 8 2 4" xfId="24679" xr:uid="{BC71B847-F526-4AF1-B0BA-953AF1DA6BA2}"/>
    <cellStyle name="쉼표 [0] 20 8 2 4 2" xfId="46946" xr:uid="{F67E4825-381E-458D-BA0E-419FD5923A0E}"/>
    <cellStyle name="쉼표 [0] 20 8 2 5" xfId="24680" xr:uid="{A0F6414B-778D-47B9-AC32-25D0479200B8}"/>
    <cellStyle name="쉼표 [0] 20 8 2 5 2" xfId="46947" xr:uid="{D2DF532C-E0C7-47D3-A031-EEF983B01CEC}"/>
    <cellStyle name="쉼표 [0] 20 8 2 6" xfId="54507" xr:uid="{2C6CB0F9-70C6-4FAE-9FBE-72BE9AF1C66A}"/>
    <cellStyle name="쉼표 [0] 20 8 2 7" xfId="46943" xr:uid="{681A5949-FA7C-49EC-8AE4-242FFDD54808}"/>
    <cellStyle name="쉼표 [0] 20 8 2 8" xfId="24676" xr:uid="{782E56E2-A72A-4491-9C6E-B1A153345E11}"/>
    <cellStyle name="쉼표 [0] 20 8 3" xfId="2755" xr:uid="{D556485A-FC08-4413-B4AF-16887FF09E37}"/>
    <cellStyle name="쉼표 [0] 20 8 3 2" xfId="24682" xr:uid="{F97F0E80-D63F-4CCA-AEB1-0AC1445D8B8C}"/>
    <cellStyle name="쉼표 [0] 20 8 3 2 2" xfId="46949" xr:uid="{16F96A75-EB4A-4F79-A25A-21FA6ABADBF7}"/>
    <cellStyle name="쉼표 [0] 20 8 3 3" xfId="24683" xr:uid="{83E568B7-2953-4B23-AA9E-0C7BC16F3456}"/>
    <cellStyle name="쉼표 [0] 20 8 3 3 2" xfId="46950" xr:uid="{ED443B8B-1302-4792-9219-4B6F0716E05E}"/>
    <cellStyle name="쉼표 [0] 20 8 3 4" xfId="24684" xr:uid="{670BB5BF-8F1B-468A-80AC-0E7B794E4F37}"/>
    <cellStyle name="쉼표 [0] 20 8 3 4 2" xfId="46951" xr:uid="{AE38568B-1ED1-4489-9367-6D05BA841FFF}"/>
    <cellStyle name="쉼표 [0] 20 8 3 5" xfId="52842" xr:uid="{D44AFC92-FCBD-43A6-A3B7-EC32FD9D9D2A}"/>
    <cellStyle name="쉼표 [0] 20 8 3 6" xfId="46948" xr:uid="{311D108B-B266-4D90-941F-528696E844A8}"/>
    <cellStyle name="쉼표 [0] 20 8 3 7" xfId="24681" xr:uid="{6A1A270E-DC85-40EB-B3B3-6E6C86359784}"/>
    <cellStyle name="쉼표 [0] 20 8 4" xfId="24685" xr:uid="{64223705-77B8-4A9E-BA24-AB02DDFEE26C}"/>
    <cellStyle name="쉼표 [0] 20 8 4 2" xfId="46952" xr:uid="{EB8DF9E2-F13F-4F3E-9344-B7C4FFCBF7D5}"/>
    <cellStyle name="쉼표 [0] 20 8 5" xfId="24686" xr:uid="{C794E420-6D60-4EC5-A5AF-BAF824B01FC1}"/>
    <cellStyle name="쉼표 [0] 20 8 5 2" xfId="46953" xr:uid="{24DA4F0A-C774-4258-8E37-6E2ED47382D0}"/>
    <cellStyle name="쉼표 [0] 20 8 6" xfId="50809" xr:uid="{4E1AF1F4-8DFD-4BBC-81BF-280FE706113C}"/>
    <cellStyle name="쉼표 [0] 20 8 7" xfId="46942" xr:uid="{516E3D51-8AD5-4B76-A958-10CB2536C691}"/>
    <cellStyle name="쉼표 [0] 20 8 8" xfId="24675" xr:uid="{C6D40E39-22D0-45AF-98BF-41F98FE8804C}"/>
    <cellStyle name="쉼표 [0] 20 9" xfId="1212" xr:uid="{262C2467-28E3-4928-B645-3467FF3F8BAB}"/>
    <cellStyle name="쉼표 [0] 20 9 2" xfId="4918" xr:uid="{2AE4124B-9C5F-4646-8C32-C27C87EAAAD3}"/>
    <cellStyle name="쉼표 [0] 20 9 2 2" xfId="24689" xr:uid="{EE6D2C11-D3AA-4BB8-A054-725625A2234B}"/>
    <cellStyle name="쉼표 [0] 20 9 2 2 2" xfId="46956" xr:uid="{80E59C79-AC09-4CEE-AED2-9971A4646C79}"/>
    <cellStyle name="쉼표 [0] 20 9 2 3" xfId="24690" xr:uid="{5DB774D2-DF31-4303-970C-7453310D8C04}"/>
    <cellStyle name="쉼표 [0] 20 9 2 3 2" xfId="46957" xr:uid="{9C0CDEDE-50A4-4035-9658-5A689D75787C}"/>
    <cellStyle name="쉼표 [0] 20 9 2 4" xfId="24691" xr:uid="{3A4B84CC-FED0-4E18-BF8D-A1CA5E4D45CE}"/>
    <cellStyle name="쉼표 [0] 20 9 2 4 2" xfId="46958" xr:uid="{8AF43E9F-88A1-4712-B127-55ED45F047DE}"/>
    <cellStyle name="쉼표 [0] 20 9 2 5" xfId="24692" xr:uid="{C50C0936-7395-452A-AEAF-F703A1DA45C6}"/>
    <cellStyle name="쉼표 [0] 20 9 2 5 2" xfId="46959" xr:uid="{598A8F25-C748-415C-8DAB-0A69E630AC86}"/>
    <cellStyle name="쉼표 [0] 20 9 2 6" xfId="55005" xr:uid="{F1BC9ACF-5ED0-46AF-BAA8-0DC11A43E889}"/>
    <cellStyle name="쉼표 [0] 20 9 2 7" xfId="46955" xr:uid="{D1C431ED-35C4-4CBA-A08C-18A37E10A08C}"/>
    <cellStyle name="쉼표 [0] 20 9 2 8" xfId="24688" xr:uid="{BB1509D9-B464-4A65-9899-E0DDEAD90F82}"/>
    <cellStyle name="쉼표 [0] 20 9 3" xfId="2233" xr:uid="{153CF22A-BC1E-45C2-B725-CEBEF5EEDD2D}"/>
    <cellStyle name="쉼표 [0] 20 9 3 2" xfId="24694" xr:uid="{FFED5825-8174-456C-BBA1-995B88AA3B8B}"/>
    <cellStyle name="쉼표 [0] 20 9 3 2 2" xfId="46961" xr:uid="{4FCED79F-CB80-4F3C-AAC1-F4DFC9F3B8D2}"/>
    <cellStyle name="쉼표 [0] 20 9 3 3" xfId="24695" xr:uid="{3B68D667-D813-43AD-8FDF-DA4738A55DD3}"/>
    <cellStyle name="쉼표 [0] 20 9 3 3 2" xfId="46962" xr:uid="{1460DAAA-1CEE-4FDB-8991-BE59EEBAA559}"/>
    <cellStyle name="쉼표 [0] 20 9 3 4" xfId="24696" xr:uid="{4B4772BF-D6CC-41BF-B5C7-8B266B2364A3}"/>
    <cellStyle name="쉼표 [0] 20 9 3 4 2" xfId="46963" xr:uid="{1923A84D-3891-4BAC-B678-6D63C5441420}"/>
    <cellStyle name="쉼표 [0] 20 9 3 5" xfId="52321" xr:uid="{16164A5F-A9FC-4AE7-95BF-F5DB42D38AA2}"/>
    <cellStyle name="쉼표 [0] 20 9 3 6" xfId="46960" xr:uid="{00A9F564-5729-4629-B6DE-5BB239470A3B}"/>
    <cellStyle name="쉼표 [0] 20 9 3 7" xfId="24693" xr:uid="{8CF802DA-4780-4156-8A4E-0AEB4CE75A37}"/>
    <cellStyle name="쉼표 [0] 20 9 4" xfId="24697" xr:uid="{A6F1E7E9-F435-43DE-AEA6-774F892A5917}"/>
    <cellStyle name="쉼표 [0] 20 9 4 2" xfId="46964" xr:uid="{9E48D8E3-A4B0-4486-99FB-385E01A7EB24}"/>
    <cellStyle name="쉼표 [0] 20 9 5" xfId="24698" xr:uid="{4A1925CD-9715-4705-87D6-F2F01D31F7C3}"/>
    <cellStyle name="쉼표 [0] 20 9 5 2" xfId="46965" xr:uid="{0B6D5489-14FE-4DF1-A8C1-D440C5730989}"/>
    <cellStyle name="쉼표 [0] 20 9 6" xfId="51304" xr:uid="{841F6AB5-B861-49C2-BFA6-986417F3E94F}"/>
    <cellStyle name="쉼표 [0] 20 9 7" xfId="46954" xr:uid="{1D85F591-5036-4898-B577-C2CC790C1DAF}"/>
    <cellStyle name="쉼표 [0] 20 9 8" xfId="24687" xr:uid="{F16275B6-E7D0-4599-AC7C-A3B127698E64}"/>
    <cellStyle name="쉼표 [0] 3" xfId="70" xr:uid="{F13D0319-3F6D-45A2-8777-D747E9A916F6}"/>
    <cellStyle name="쉼표 [0] 3 10" xfId="1726" xr:uid="{F224035B-B7A7-4D8F-836E-2755B40C9D4B}"/>
    <cellStyle name="쉼표 [0] 3 10 2" xfId="24701" xr:uid="{85439705-C78F-405A-A783-6ACECC0FA12D}"/>
    <cellStyle name="쉼표 [0] 3 10 2 2" xfId="46968" xr:uid="{66E96FCC-1896-47BA-A9CC-998549BC4191}"/>
    <cellStyle name="쉼표 [0] 3 10 3" xfId="24702" xr:uid="{9A29D3B6-AEA4-49D6-8AA4-3FD57E92A632}"/>
    <cellStyle name="쉼표 [0] 3 10 3 2" xfId="46969" xr:uid="{2F6D1051-C428-4764-BBCD-16637BD2348B}"/>
    <cellStyle name="쉼표 [0] 3 10 4" xfId="24703" xr:uid="{C48F39FA-2DE3-4DF7-AC04-756E71A21BF1}"/>
    <cellStyle name="쉼표 [0] 3 10 4 2" xfId="46970" xr:uid="{AFD13A86-F32B-40C6-8F11-BA92EA303C68}"/>
    <cellStyle name="쉼표 [0] 3 10 5" xfId="51815" xr:uid="{C2E4A5C8-A7A8-4E23-9275-C734D4736C9B}"/>
    <cellStyle name="쉼표 [0] 3 10 6" xfId="46967" xr:uid="{A04FBF80-F291-4BDD-AEFD-12E348EA039A}"/>
    <cellStyle name="쉼표 [0] 3 10 7" xfId="24700" xr:uid="{380B4E99-9EE9-492A-A7C1-540E78984A94}"/>
    <cellStyle name="쉼표 [0] 3 11" xfId="24704" xr:uid="{47F2AC5E-04B8-41EC-82E7-6487BC4432B6}"/>
    <cellStyle name="쉼표 [0] 3 11 2" xfId="46971" xr:uid="{E25B0DBD-DE84-4F5B-91D0-3FD8845C5FFF}"/>
    <cellStyle name="쉼표 [0] 3 12" xfId="24705" xr:uid="{C7A079DE-B5C3-43D2-AAF0-91E1F8B5C585}"/>
    <cellStyle name="쉼표 [0] 3 12 2" xfId="46972" xr:uid="{D6D2E8F8-D829-48BA-98AA-E18A0E293A9A}"/>
    <cellStyle name="쉼표 [0] 3 13" xfId="50170" xr:uid="{F53AD6EE-74BC-4875-8E30-B51137A8B467}"/>
    <cellStyle name="쉼표 [0] 3 14" xfId="46966" xr:uid="{B524D988-1BE1-4EBF-B8F7-7E47599C194B}"/>
    <cellStyle name="쉼표 [0] 3 15" xfId="24699" xr:uid="{63696E59-E6CB-4E6D-9FF2-763A465C9B1A}"/>
    <cellStyle name="쉼표 [0] 3 2" xfId="98" xr:uid="{A85447CC-F06B-49FA-9DDE-7D88BC90D309}"/>
    <cellStyle name="쉼표 [0] 3 2 10" xfId="24707" xr:uid="{69206720-FAAC-45E6-91EA-017A98A7A136}"/>
    <cellStyle name="쉼표 [0] 3 2 10 2" xfId="46974" xr:uid="{3D16A1D0-7BD9-481D-9EAD-B1959C125308}"/>
    <cellStyle name="쉼표 [0] 3 2 11" xfId="24708" xr:uid="{DBCBF8EE-C778-41A4-8FAE-1795324FDE74}"/>
    <cellStyle name="쉼표 [0] 3 2 11 2" xfId="46975" xr:uid="{62EE5BF3-962A-4EA1-B2A9-7CAB0892C381}"/>
    <cellStyle name="쉼표 [0] 3 2 12" xfId="50198" xr:uid="{9997A44B-9755-43F3-ADD0-17CA2657431E}"/>
    <cellStyle name="쉼표 [0] 3 2 13" xfId="46973" xr:uid="{67750E79-2F64-4E47-8F9D-EEF1090B71B3}"/>
    <cellStyle name="쉼표 [0] 3 2 14" xfId="24706" xr:uid="{4B29AC76-3FC5-48F6-82CA-F802FDE1EB59}"/>
    <cellStyle name="쉼표 [0] 3 2 2" xfId="204" xr:uid="{BF035842-9B23-4555-B33D-E18BA5FF5D19}"/>
    <cellStyle name="쉼표 [0] 3 2 2 10" xfId="24710" xr:uid="{E61E8CEE-FD7A-4679-82E2-647CD22FAF8C}"/>
    <cellStyle name="쉼표 [0] 3 2 2 10 2" xfId="46977" xr:uid="{4516CD97-A8E5-4D3C-8987-4FE7BBB76A76}"/>
    <cellStyle name="쉼표 [0] 3 2 2 11" xfId="50301" xr:uid="{ABBA1F03-7ADF-40B4-9A65-0AAA944B97B2}"/>
    <cellStyle name="쉼표 [0] 3 2 2 12" xfId="46976" xr:uid="{42133788-1796-4060-9564-8B001AC5293E}"/>
    <cellStyle name="쉼표 [0] 3 2 2 13" xfId="24709" xr:uid="{8CA68FA1-C08C-4959-99EA-8BB044E44FB1}"/>
    <cellStyle name="쉼표 [0] 3 2 2 2" xfId="390" xr:uid="{65143B37-AFC3-4D53-9A1B-96EB908BDFFC}"/>
    <cellStyle name="쉼표 [0] 3 2 2 2 10" xfId="50486" xr:uid="{C2D50282-4EC5-4059-8127-AF22A51ACE84}"/>
    <cellStyle name="쉼표 [0] 3 2 2 2 11" xfId="46978" xr:uid="{5D5E74E4-4E4A-4ECA-9B4E-6B69A837F5B1}"/>
    <cellStyle name="쉼표 [0] 3 2 2 2 12" xfId="24711" xr:uid="{C2E68F9A-E0B5-4E68-9D70-892F62D11A4E}"/>
    <cellStyle name="쉼표 [0] 3 2 2 2 2" xfId="661" xr:uid="{0C407733-AF7D-4C35-8C25-465AE4FE6431}"/>
    <cellStyle name="쉼표 [0] 3 2 2 2 2 10" xfId="46979" xr:uid="{DAFAD904-2C8E-4FCF-88D8-2B7C8FA119EE}"/>
    <cellStyle name="쉼표 [0] 3 2 2 2 2 11" xfId="24712" xr:uid="{44D5FB41-4906-4A4C-BB67-4281F5D0D5EC}"/>
    <cellStyle name="쉼표 [0] 3 2 2 2 2 2" xfId="1166" xr:uid="{8673E2E1-2274-4DF1-A252-828E03EEA2A0}"/>
    <cellStyle name="쉼표 [0] 3 2 2 2 2 2 2" xfId="4869" xr:uid="{F8ECBAA4-A462-4F55-B541-57CCE3D0B9AB}"/>
    <cellStyle name="쉼표 [0] 3 2 2 2 2 2 2 2" xfId="24715" xr:uid="{F547FA5C-D12C-4717-B6D3-63EDFC9057A2}"/>
    <cellStyle name="쉼표 [0] 3 2 2 2 2 2 2 2 2" xfId="46982" xr:uid="{7E8816AD-1A67-4943-8B90-61817DA3890B}"/>
    <cellStyle name="쉼표 [0] 3 2 2 2 2 2 2 3" xfId="24716" xr:uid="{1160F001-06B2-423D-9098-0819343C55E0}"/>
    <cellStyle name="쉼표 [0] 3 2 2 2 2 2 2 3 2" xfId="46983" xr:uid="{41396BCE-79B5-46E1-83AB-F83103AEB585}"/>
    <cellStyle name="쉼표 [0] 3 2 2 2 2 2 2 4" xfId="24717" xr:uid="{77799A0C-04FB-45B5-9F9B-FF26AAD73DB4}"/>
    <cellStyle name="쉼표 [0] 3 2 2 2 2 2 2 4 2" xfId="46984" xr:uid="{D1E73038-19F1-4248-9519-E66B390EC119}"/>
    <cellStyle name="쉼표 [0] 3 2 2 2 2 2 2 5" xfId="24718" xr:uid="{689C33D9-E40E-4AAC-A7EE-CD9C173C0153}"/>
    <cellStyle name="쉼표 [0] 3 2 2 2 2 2 2 5 2" xfId="46985" xr:uid="{79649612-6A68-4986-AB1A-64497BD400D8}"/>
    <cellStyle name="쉼표 [0] 3 2 2 2 2 2 2 6" xfId="54956" xr:uid="{5CAA2F7B-7623-44A8-A44B-51A178458053}"/>
    <cellStyle name="쉼표 [0] 3 2 2 2 2 2 2 7" xfId="46981" xr:uid="{E84677C7-0452-4C76-A0AC-83EEC4AF9027}"/>
    <cellStyle name="쉼표 [0] 3 2 2 2 2 2 2 8" xfId="24714" xr:uid="{9FA535E8-29B8-4A82-86B5-2F43CC78E0C0}"/>
    <cellStyle name="쉼표 [0] 3 2 2 2 2 2 3" xfId="3204" xr:uid="{C25DD4AD-6D2F-41A1-B7CF-35738F041F34}"/>
    <cellStyle name="쉼표 [0] 3 2 2 2 2 2 3 2" xfId="24720" xr:uid="{DB8367B7-BBDD-45E8-B1DF-3A1437A2EF98}"/>
    <cellStyle name="쉼표 [0] 3 2 2 2 2 2 3 2 2" xfId="46987" xr:uid="{0222FEAB-6718-4412-BD15-4745B463BCED}"/>
    <cellStyle name="쉼표 [0] 3 2 2 2 2 2 3 3" xfId="24721" xr:uid="{D7B28038-1E47-468A-90D0-B81AC52C8711}"/>
    <cellStyle name="쉼표 [0] 3 2 2 2 2 2 3 3 2" xfId="46988" xr:uid="{5DF6480C-8B68-4C45-AC5A-F0EB48755711}"/>
    <cellStyle name="쉼표 [0] 3 2 2 2 2 2 3 4" xfId="24722" xr:uid="{097A4CAE-6D54-435D-97C5-83DBC997C5A1}"/>
    <cellStyle name="쉼표 [0] 3 2 2 2 2 2 3 4 2" xfId="46989" xr:uid="{2BD4AD30-4A9C-47A7-AC33-25A8A6014ECA}"/>
    <cellStyle name="쉼표 [0] 3 2 2 2 2 2 3 5" xfId="53291" xr:uid="{4EE3C088-0835-4605-B57E-0E61E40009C9}"/>
    <cellStyle name="쉼표 [0] 3 2 2 2 2 2 3 6" xfId="46986" xr:uid="{E754FBB7-E6C8-4F98-A187-3BA98EC45B72}"/>
    <cellStyle name="쉼표 [0] 3 2 2 2 2 2 3 7" xfId="24719" xr:uid="{71DA99C8-D453-461A-82C3-C9C8D60C43EF}"/>
    <cellStyle name="쉼표 [0] 3 2 2 2 2 2 4" xfId="24723" xr:uid="{0ECBFD03-7B7F-41B5-930F-FA8001690E71}"/>
    <cellStyle name="쉼표 [0] 3 2 2 2 2 2 4 2" xfId="46990" xr:uid="{A0DDF62E-3E42-44F5-9699-869288802715}"/>
    <cellStyle name="쉼표 [0] 3 2 2 2 2 2 5" xfId="24724" xr:uid="{968371CC-45FD-4796-96C4-A2391507A278}"/>
    <cellStyle name="쉼표 [0] 3 2 2 2 2 2 5 2" xfId="46991" xr:uid="{7668223B-D2E4-459D-BEAF-99B5208E4E2A}"/>
    <cellStyle name="쉼표 [0] 3 2 2 2 2 2 6" xfId="51258" xr:uid="{0D894F83-2922-437A-8D8C-9D18B573A402}"/>
    <cellStyle name="쉼표 [0] 3 2 2 2 2 2 7" xfId="46980" xr:uid="{88D11188-E077-45EB-ABAE-16AF6FB5FCC2}"/>
    <cellStyle name="쉼표 [0] 3 2 2 2 2 2 8" xfId="24713" xr:uid="{6C507DA3-4C72-4739-9BF8-B66C4E8583EE}"/>
    <cellStyle name="쉼표 [0] 3 2 2 2 2 3" xfId="1660" xr:uid="{25220165-5C84-4C7F-9AB7-DD67EE75FD32}"/>
    <cellStyle name="쉼표 [0] 3 2 2 2 2 3 2" xfId="5254" xr:uid="{F9E95C19-BB71-4368-B3DE-D450709C30A3}"/>
    <cellStyle name="쉼표 [0] 3 2 2 2 2 3 2 2" xfId="24727" xr:uid="{16212911-26BD-4D16-8C72-BCB716430C00}"/>
    <cellStyle name="쉼표 [0] 3 2 2 2 2 3 2 2 2" xfId="46994" xr:uid="{802162C7-74BF-4CCA-A536-2F648C03982F}"/>
    <cellStyle name="쉼표 [0] 3 2 2 2 2 3 2 3" xfId="24728" xr:uid="{F6A66FCC-EAD6-4803-9479-53CA14F05FA7}"/>
    <cellStyle name="쉼표 [0] 3 2 2 2 2 3 2 3 2" xfId="46995" xr:uid="{8AE5B37A-9767-450A-BFDC-DC935EB52CB4}"/>
    <cellStyle name="쉼표 [0] 3 2 2 2 2 3 2 4" xfId="24729" xr:uid="{90B588E5-6D40-4B3B-8927-387290B62837}"/>
    <cellStyle name="쉼표 [0] 3 2 2 2 2 3 2 4 2" xfId="46996" xr:uid="{A75178AD-D7CA-4DD7-AD6E-54D6C609B4FF}"/>
    <cellStyle name="쉼표 [0] 3 2 2 2 2 3 2 5" xfId="24730" xr:uid="{8D06E289-07D6-4E67-A80D-8B49507F5253}"/>
    <cellStyle name="쉼표 [0] 3 2 2 2 2 3 2 5 2" xfId="46997" xr:uid="{5BEDEBAF-A1CF-40DE-B257-23E3CAB63432}"/>
    <cellStyle name="쉼표 [0] 3 2 2 2 2 3 2 6" xfId="55341" xr:uid="{4D9D5985-824B-4840-9371-D46B624F6D46}"/>
    <cellStyle name="쉼표 [0] 3 2 2 2 2 3 2 7" xfId="46993" xr:uid="{C84ACAB2-FE85-43C7-ACB9-10563F1D2132}"/>
    <cellStyle name="쉼표 [0] 3 2 2 2 2 3 2 8" xfId="24726" xr:uid="{4D2ABBE8-A2F3-4F41-9344-F776BCF163B6}"/>
    <cellStyle name="쉼표 [0] 3 2 2 2 2 3 3" xfId="2707" xr:uid="{893053FA-702C-4C0F-9A82-49B2215659D9}"/>
    <cellStyle name="쉼표 [0] 3 2 2 2 2 3 3 2" xfId="24732" xr:uid="{B31A9535-9348-4C57-A753-BE75F36DB6F6}"/>
    <cellStyle name="쉼표 [0] 3 2 2 2 2 3 3 2 2" xfId="46999" xr:uid="{27E48985-602B-45AA-8A84-AD900A105935}"/>
    <cellStyle name="쉼표 [0] 3 2 2 2 2 3 3 3" xfId="24733" xr:uid="{DB5473A3-7995-4503-9C36-406EF39AF427}"/>
    <cellStyle name="쉼표 [0] 3 2 2 2 2 3 3 3 2" xfId="47000" xr:uid="{861FD17B-B3E8-419A-9F60-7E0C49ED2612}"/>
    <cellStyle name="쉼표 [0] 3 2 2 2 2 3 3 4" xfId="24734" xr:uid="{403BA645-18A7-4567-9CC6-31E6D8EC12A1}"/>
    <cellStyle name="쉼표 [0] 3 2 2 2 2 3 3 4 2" xfId="47001" xr:uid="{FC58A749-88F1-4F34-924D-C3C17D97A781}"/>
    <cellStyle name="쉼표 [0] 3 2 2 2 2 3 3 5" xfId="52795" xr:uid="{4A290681-BF30-4444-8D69-32A730539F02}"/>
    <cellStyle name="쉼표 [0] 3 2 2 2 2 3 3 6" xfId="46998" xr:uid="{4325CD48-BA76-416C-9761-3D28574639CD}"/>
    <cellStyle name="쉼표 [0] 3 2 2 2 2 3 3 7" xfId="24731" xr:uid="{25EA0F0A-40AA-4333-8ED7-FED8B752100C}"/>
    <cellStyle name="쉼표 [0] 3 2 2 2 2 3 4" xfId="24735" xr:uid="{D4C29139-241B-4427-B5D8-103B597924EB}"/>
    <cellStyle name="쉼표 [0] 3 2 2 2 2 3 4 2" xfId="47002" xr:uid="{1C23E5C3-A9FB-4160-AD76-7BCE98213F0F}"/>
    <cellStyle name="쉼표 [0] 3 2 2 2 2 3 5" xfId="24736" xr:uid="{80C709A4-4EE2-4727-AEF6-BC23CD619CB5}"/>
    <cellStyle name="쉼표 [0] 3 2 2 2 2 3 5 2" xfId="47003" xr:uid="{A7E144A4-15F6-4499-B0DB-83CE803BF6C9}"/>
    <cellStyle name="쉼표 [0] 3 2 2 2 2 3 6" xfId="51752" xr:uid="{6CAC8437-9E59-4F65-9E6E-A582CF6EE533}"/>
    <cellStyle name="쉼표 [0] 3 2 2 2 2 3 7" xfId="46992" xr:uid="{48FE5EA6-3C50-4206-AA40-A0C29AC65300}"/>
    <cellStyle name="쉼표 [0] 3 2 2 2 2 3 8" xfId="24725" xr:uid="{CCFF0588-7345-476E-AC60-5B9F6907F37C}"/>
    <cellStyle name="쉼표 [0] 3 2 2 2 2 4" xfId="3699" xr:uid="{6FA6DDB9-99BE-4D0E-B0B6-6427BF2DFAA8}"/>
    <cellStyle name="쉼표 [0] 3 2 2 2 2 4 2" xfId="5622" xr:uid="{ADD9C33A-E42F-4357-959B-D275C78A3CA8}"/>
    <cellStyle name="쉼표 [0] 3 2 2 2 2 4 2 2" xfId="24739" xr:uid="{CE3E9282-8A95-4DD4-96A2-0DB0657CECFE}"/>
    <cellStyle name="쉼표 [0] 3 2 2 2 2 4 2 2 2" xfId="47006" xr:uid="{D4CF0A15-84C6-4690-898E-0E65BEFEB4CD}"/>
    <cellStyle name="쉼표 [0] 3 2 2 2 2 4 2 3" xfId="24740" xr:uid="{E407BCC4-C3C7-44BB-AA8A-C0912570221D}"/>
    <cellStyle name="쉼표 [0] 3 2 2 2 2 4 2 3 2" xfId="47007" xr:uid="{C906296F-4BD5-4F09-87F9-CCA4A7DB86F1}"/>
    <cellStyle name="쉼표 [0] 3 2 2 2 2 4 2 4" xfId="24741" xr:uid="{154D1068-72F8-41C6-ADEC-C9AFE75BDAAD}"/>
    <cellStyle name="쉼표 [0] 3 2 2 2 2 4 2 4 2" xfId="47008" xr:uid="{B3640187-6786-4DC5-A45A-346F8DC6699E}"/>
    <cellStyle name="쉼표 [0] 3 2 2 2 2 4 2 5" xfId="24742" xr:uid="{6C61EA6C-B5D9-4311-BEA4-4A2722536649}"/>
    <cellStyle name="쉼표 [0] 3 2 2 2 2 4 2 5 2" xfId="47009" xr:uid="{D03E43D5-7D0E-4D73-B7D7-E2B5418DC6DF}"/>
    <cellStyle name="쉼표 [0] 3 2 2 2 2 4 2 6" xfId="55709" xr:uid="{18293CBC-C969-45A9-9542-41ECD1EA99F6}"/>
    <cellStyle name="쉼표 [0] 3 2 2 2 2 4 2 7" xfId="47005" xr:uid="{9E45EF77-839E-4D82-BDEC-CF0B80B7248A}"/>
    <cellStyle name="쉼표 [0] 3 2 2 2 2 4 2 8" xfId="24738" xr:uid="{9D898544-2EA5-4B48-881C-32B97B0F2666}"/>
    <cellStyle name="쉼표 [0] 3 2 2 2 2 4 3" xfId="24743" xr:uid="{FB9FE84D-AF67-496A-B2A4-2D000172A091}"/>
    <cellStyle name="쉼표 [0] 3 2 2 2 2 4 3 2" xfId="47010" xr:uid="{30CD5EF6-70C3-4E7F-A488-97237E1B2FC8}"/>
    <cellStyle name="쉼표 [0] 3 2 2 2 2 4 4" xfId="24744" xr:uid="{9446485E-0FBC-404C-875F-722C987644FB}"/>
    <cellStyle name="쉼표 [0] 3 2 2 2 2 4 4 2" xfId="47011" xr:uid="{FFB5770B-22AC-43C3-93C5-4BC5B6EBB656}"/>
    <cellStyle name="쉼표 [0] 3 2 2 2 2 4 5" xfId="24745" xr:uid="{82BBA930-425F-4107-A359-6AC5312E8386}"/>
    <cellStyle name="쉼표 [0] 3 2 2 2 2 4 5 2" xfId="47012" xr:uid="{ECBFAB54-4C4E-4783-974A-38CD1B1E15C2}"/>
    <cellStyle name="쉼표 [0] 3 2 2 2 2 4 6" xfId="24746" xr:uid="{F2A1BFC8-F8A9-4D53-9BD8-A5C4868CC3ED}"/>
    <cellStyle name="쉼표 [0] 3 2 2 2 2 4 6 2" xfId="47013" xr:uid="{187EC86E-B77C-43A3-8DA8-AC76BC7BE497}"/>
    <cellStyle name="쉼표 [0] 3 2 2 2 2 4 7" xfId="53786" xr:uid="{949CF351-FD26-4C89-95E6-AEB1E52336F9}"/>
    <cellStyle name="쉼표 [0] 3 2 2 2 2 4 8" xfId="47004" xr:uid="{02F6BB68-20F5-457B-AA8B-F25686B285F1}"/>
    <cellStyle name="쉼표 [0] 3 2 2 2 2 4 9" xfId="24737" xr:uid="{6ED86C23-6FD7-4F68-80D8-54800AA0AC30}"/>
    <cellStyle name="쉼표 [0] 3 2 2 2 2 5" xfId="4372" xr:uid="{EDDE629B-98BB-43E2-9183-0105AF0B7E04}"/>
    <cellStyle name="쉼표 [0] 3 2 2 2 2 5 2" xfId="24748" xr:uid="{0F62A560-5C04-4F46-B5B0-7B4D75DDF8C3}"/>
    <cellStyle name="쉼표 [0] 3 2 2 2 2 5 2 2" xfId="47015" xr:uid="{CCEC124A-7279-49B0-9A43-3FA34FF0C65C}"/>
    <cellStyle name="쉼표 [0] 3 2 2 2 2 5 3" xfId="24749" xr:uid="{8303D37C-80B6-4035-9E29-03B915B77876}"/>
    <cellStyle name="쉼표 [0] 3 2 2 2 2 5 3 2" xfId="47016" xr:uid="{74C4C9E6-E259-43FB-82FF-CA7794BA2968}"/>
    <cellStyle name="쉼표 [0] 3 2 2 2 2 5 4" xfId="24750" xr:uid="{019D656A-B04B-4BFF-A925-4FD3322B3408}"/>
    <cellStyle name="쉼표 [0] 3 2 2 2 2 5 4 2" xfId="47017" xr:uid="{00FA6278-4524-44F1-8EF2-BD7C9DD3E63D}"/>
    <cellStyle name="쉼표 [0] 3 2 2 2 2 5 5" xfId="24751" xr:uid="{8033B178-8889-4947-9423-B442152AF547}"/>
    <cellStyle name="쉼표 [0] 3 2 2 2 2 5 5 2" xfId="47018" xr:uid="{5EA72162-2D2D-4DDB-8E12-8D6A41B5005F}"/>
    <cellStyle name="쉼표 [0] 3 2 2 2 2 5 6" xfId="54459" xr:uid="{318F8246-5437-4A33-BD02-31DCA958221E}"/>
    <cellStyle name="쉼표 [0] 3 2 2 2 2 5 7" xfId="47014" xr:uid="{3A881B83-35F4-4850-8EDE-F78945B52C0E}"/>
    <cellStyle name="쉼표 [0] 3 2 2 2 2 5 8" xfId="24747" xr:uid="{3570AB07-F6B2-47D9-AD13-8BB79F181E04}"/>
    <cellStyle name="쉼표 [0] 3 2 2 2 2 6" xfId="2186" xr:uid="{BF2B0A76-4F4D-455D-B915-8C1942C98466}"/>
    <cellStyle name="쉼표 [0] 3 2 2 2 2 6 2" xfId="24753" xr:uid="{F97F6343-3FB3-4461-AC4C-A34476B681CE}"/>
    <cellStyle name="쉼표 [0] 3 2 2 2 2 6 2 2" xfId="47020" xr:uid="{83AB2457-9860-4C95-8969-86B4F41311C6}"/>
    <cellStyle name="쉼표 [0] 3 2 2 2 2 6 3" xfId="24754" xr:uid="{870C359C-0E62-4BC9-9923-98B69B5F9872}"/>
    <cellStyle name="쉼표 [0] 3 2 2 2 2 6 3 2" xfId="47021" xr:uid="{2FAAE636-2C0C-4FF8-8999-CCF306B588DD}"/>
    <cellStyle name="쉼표 [0] 3 2 2 2 2 6 4" xfId="24755" xr:uid="{7705702C-3C07-46D8-A8C0-348CE030A06C}"/>
    <cellStyle name="쉼표 [0] 3 2 2 2 2 6 4 2" xfId="47022" xr:uid="{62E3C58D-0E70-4F70-B737-5DF891766222}"/>
    <cellStyle name="쉼표 [0] 3 2 2 2 2 6 5" xfId="52275" xr:uid="{B2476FE8-9817-4314-8E33-DB555A160FD3}"/>
    <cellStyle name="쉼표 [0] 3 2 2 2 2 6 6" xfId="47019" xr:uid="{A9967482-B0D7-42F4-B057-5FFB46F7AC27}"/>
    <cellStyle name="쉼표 [0] 3 2 2 2 2 6 7" xfId="24752" xr:uid="{32C7FFE1-55B2-40A9-BDA0-34344BAF9901}"/>
    <cellStyle name="쉼표 [0] 3 2 2 2 2 7" xfId="24756" xr:uid="{30C708F1-1902-4F0B-B74F-04ED35D53D67}"/>
    <cellStyle name="쉼표 [0] 3 2 2 2 2 7 2" xfId="47023" xr:uid="{EBE7B88D-5417-47FC-8D9D-64110D93D3A8}"/>
    <cellStyle name="쉼표 [0] 3 2 2 2 2 8" xfId="24757" xr:uid="{1967596A-D1AA-47C1-A458-C28D83317108}"/>
    <cellStyle name="쉼표 [0] 3 2 2 2 2 8 2" xfId="47024" xr:uid="{968031F0-142F-48AD-9EF7-3F82463186C9}"/>
    <cellStyle name="쉼표 [0] 3 2 2 2 2 9" xfId="50755" xr:uid="{45608804-779A-4986-997B-132DFE6092EE}"/>
    <cellStyle name="쉼표 [0] 3 2 2 2 3" xfId="918" xr:uid="{9F2009E3-DE6C-444F-AE64-C19FBD3B5131}"/>
    <cellStyle name="쉼표 [0] 3 2 2 2 3 2" xfId="4621" xr:uid="{521C95C7-26DC-42A1-9367-A306CD8DAC4F}"/>
    <cellStyle name="쉼표 [0] 3 2 2 2 3 2 2" xfId="24760" xr:uid="{6E4A0744-0F47-44C7-A318-6A2104F3FA11}"/>
    <cellStyle name="쉼표 [0] 3 2 2 2 3 2 2 2" xfId="47027" xr:uid="{273C6FBD-23B7-4D85-883F-1E0E4AC13D9C}"/>
    <cellStyle name="쉼표 [0] 3 2 2 2 3 2 3" xfId="24761" xr:uid="{037D8123-5035-4B9C-89DD-18AC22092C10}"/>
    <cellStyle name="쉼표 [0] 3 2 2 2 3 2 3 2" xfId="47028" xr:uid="{AF900CC9-1A12-4987-B5DB-A7CADBD44845}"/>
    <cellStyle name="쉼표 [0] 3 2 2 2 3 2 4" xfId="24762" xr:uid="{C52D8365-45ED-4B28-9AB7-E7FF3AEDC735}"/>
    <cellStyle name="쉼표 [0] 3 2 2 2 3 2 4 2" xfId="47029" xr:uid="{7EFD230E-518D-4064-BBBA-CA5C7647B16E}"/>
    <cellStyle name="쉼표 [0] 3 2 2 2 3 2 5" xfId="24763" xr:uid="{93A1C1FD-CEDC-4F68-ABAE-7518F9819717}"/>
    <cellStyle name="쉼표 [0] 3 2 2 2 3 2 5 2" xfId="47030" xr:uid="{6CCAF0D0-0F73-4C3A-88A2-CC437ED4795E}"/>
    <cellStyle name="쉼표 [0] 3 2 2 2 3 2 6" xfId="54708" xr:uid="{5DB577E4-6737-4156-AC00-39B19FD2B0D3}"/>
    <cellStyle name="쉼표 [0] 3 2 2 2 3 2 7" xfId="47026" xr:uid="{F48F216B-DB0D-4494-B362-1407F94C62D2}"/>
    <cellStyle name="쉼표 [0] 3 2 2 2 3 2 8" xfId="24759" xr:uid="{2F456B32-D8BE-4065-AF3C-319E4C53DA20}"/>
    <cellStyle name="쉼표 [0] 3 2 2 2 3 3" xfId="2956" xr:uid="{68E01BBE-7BB1-409F-AAF2-1956667D5429}"/>
    <cellStyle name="쉼표 [0] 3 2 2 2 3 3 2" xfId="24765" xr:uid="{91135657-FDD1-4543-9F0E-74418C06FC0E}"/>
    <cellStyle name="쉼표 [0] 3 2 2 2 3 3 2 2" xfId="47032" xr:uid="{CCA31FEC-3974-4192-907C-0F7917792B07}"/>
    <cellStyle name="쉼표 [0] 3 2 2 2 3 3 3" xfId="24766" xr:uid="{C6D57C50-2971-4DF4-8562-ECB7F7DD2595}"/>
    <cellStyle name="쉼표 [0] 3 2 2 2 3 3 3 2" xfId="47033" xr:uid="{F0C7CB0B-6088-48C9-9A65-4581A819BF90}"/>
    <cellStyle name="쉼표 [0] 3 2 2 2 3 3 4" xfId="24767" xr:uid="{BA4A6D3E-E779-447D-8643-2EB91EDC25D1}"/>
    <cellStyle name="쉼표 [0] 3 2 2 2 3 3 4 2" xfId="47034" xr:uid="{80DE5CE2-CB62-48A4-B751-C87BDE6650D4}"/>
    <cellStyle name="쉼표 [0] 3 2 2 2 3 3 5" xfId="53043" xr:uid="{3C4123C5-9383-4463-95C1-8F8051CC0196}"/>
    <cellStyle name="쉼표 [0] 3 2 2 2 3 3 6" xfId="47031" xr:uid="{14E22BF0-CA98-4A6A-84EF-36E34F2B43A7}"/>
    <cellStyle name="쉼표 [0] 3 2 2 2 3 3 7" xfId="24764" xr:uid="{2268032E-1374-44A1-9BAE-0A7FDC3D596E}"/>
    <cellStyle name="쉼표 [0] 3 2 2 2 3 4" xfId="24768" xr:uid="{7FAEC9C2-3510-4BBC-86E2-D90FC945815E}"/>
    <cellStyle name="쉼표 [0] 3 2 2 2 3 4 2" xfId="47035" xr:uid="{E020789A-DE0B-4858-B9BA-C362D55E90BE}"/>
    <cellStyle name="쉼표 [0] 3 2 2 2 3 5" xfId="24769" xr:uid="{289F7838-272F-491A-9488-B7EDD21BBE7A}"/>
    <cellStyle name="쉼표 [0] 3 2 2 2 3 5 2" xfId="47036" xr:uid="{D1E7738A-22D6-4BEA-BD03-EA2399F02FFD}"/>
    <cellStyle name="쉼표 [0] 3 2 2 2 3 6" xfId="51010" xr:uid="{DE1B947F-9E89-4482-B09A-74E4C8872A32}"/>
    <cellStyle name="쉼표 [0] 3 2 2 2 3 7" xfId="47025" xr:uid="{C4D87C07-285A-4664-9827-F210B54F3C6B}"/>
    <cellStyle name="쉼표 [0] 3 2 2 2 3 8" xfId="24758" xr:uid="{6846D1E9-5FA8-40A6-8152-7C4A27150497}"/>
    <cellStyle name="쉼표 [0] 3 2 2 2 4" xfId="1413" xr:uid="{3B02CF05-7E05-438C-AFDA-E8C09E2B61B6}"/>
    <cellStyle name="쉼표 [0] 3 2 2 2 4 2" xfId="5070" xr:uid="{4EBA7111-6E8B-4DA6-BE82-47B754237CE6}"/>
    <cellStyle name="쉼표 [0] 3 2 2 2 4 2 2" xfId="24772" xr:uid="{F35F6EB8-7D78-4806-B852-305C48335776}"/>
    <cellStyle name="쉼표 [0] 3 2 2 2 4 2 2 2" xfId="47039" xr:uid="{84CD34F2-BCF6-4A41-8616-541DA0F0FC4B}"/>
    <cellStyle name="쉼표 [0] 3 2 2 2 4 2 3" xfId="24773" xr:uid="{E7816833-05AC-467E-B1CD-A4D98D6A4042}"/>
    <cellStyle name="쉼표 [0] 3 2 2 2 4 2 3 2" xfId="47040" xr:uid="{87B19762-8EB1-48F0-BA07-6EBDF5C93112}"/>
    <cellStyle name="쉼표 [0] 3 2 2 2 4 2 4" xfId="24774" xr:uid="{6AE6AF4A-BB03-4246-B6F1-BF7888C10E54}"/>
    <cellStyle name="쉼표 [0] 3 2 2 2 4 2 4 2" xfId="47041" xr:uid="{37C73A52-C8C6-47D2-B6DD-069F30842D4F}"/>
    <cellStyle name="쉼표 [0] 3 2 2 2 4 2 5" xfId="24775" xr:uid="{0312B721-A4DE-4C85-BA40-2C4BA1A43959}"/>
    <cellStyle name="쉼표 [0] 3 2 2 2 4 2 5 2" xfId="47042" xr:uid="{0F56505F-ECA3-44E1-8EE3-21EDB994721A}"/>
    <cellStyle name="쉼표 [0] 3 2 2 2 4 2 6" xfId="55157" xr:uid="{86E34848-BCA7-40A3-B354-802E83FB8287}"/>
    <cellStyle name="쉼표 [0] 3 2 2 2 4 2 7" xfId="47038" xr:uid="{A47CC6C0-5DC0-4079-B43E-0763F18470EB}"/>
    <cellStyle name="쉼표 [0] 3 2 2 2 4 2 8" xfId="24771" xr:uid="{7FAD1998-522A-4181-A15B-38240348338F}"/>
    <cellStyle name="쉼표 [0] 3 2 2 2 4 3" xfId="2459" xr:uid="{6CB24948-573C-469F-9878-0788C7FFF296}"/>
    <cellStyle name="쉼표 [0] 3 2 2 2 4 3 2" xfId="24777" xr:uid="{58D7894C-7CCF-4ED4-BA0E-EDA3E720EF2E}"/>
    <cellStyle name="쉼표 [0] 3 2 2 2 4 3 2 2" xfId="47044" xr:uid="{41FF9B9D-4391-427B-9C92-1C8AE77D0305}"/>
    <cellStyle name="쉼표 [0] 3 2 2 2 4 3 3" xfId="24778" xr:uid="{222A9322-5D27-4172-BC6B-8720F0E67C69}"/>
    <cellStyle name="쉼표 [0] 3 2 2 2 4 3 3 2" xfId="47045" xr:uid="{AB3A22EE-6F01-4024-8474-1D1EE4A228B5}"/>
    <cellStyle name="쉼표 [0] 3 2 2 2 4 3 4" xfId="24779" xr:uid="{CF5B8B82-846B-417C-B7CD-6FA8FA3D7BFB}"/>
    <cellStyle name="쉼표 [0] 3 2 2 2 4 3 4 2" xfId="47046" xr:uid="{198A9235-A7D0-4CE6-BB36-6A50BE15289E}"/>
    <cellStyle name="쉼표 [0] 3 2 2 2 4 3 5" xfId="52547" xr:uid="{4C3089FA-0D0F-4F39-82EC-33F0D2BA7435}"/>
    <cellStyle name="쉼표 [0] 3 2 2 2 4 3 6" xfId="47043" xr:uid="{F25983AC-A002-4D75-9A31-62B8257C9152}"/>
    <cellStyle name="쉼표 [0] 3 2 2 2 4 3 7" xfId="24776" xr:uid="{7F915F41-0AEA-4C06-9C7C-9E2DD64E8B33}"/>
    <cellStyle name="쉼표 [0] 3 2 2 2 4 4" xfId="24780" xr:uid="{5AF74A1D-00DC-488E-A6C3-E8DADF75576B}"/>
    <cellStyle name="쉼표 [0] 3 2 2 2 4 4 2" xfId="47047" xr:uid="{FB6BB429-4255-4604-99D0-CAAA253B014C}"/>
    <cellStyle name="쉼표 [0] 3 2 2 2 4 5" xfId="24781" xr:uid="{A9A5EFC2-61DB-45B7-8FFD-C85A26991CFE}"/>
    <cellStyle name="쉼표 [0] 3 2 2 2 4 5 2" xfId="47048" xr:uid="{BC7FE97E-2424-4717-A97F-AF71313E5C71}"/>
    <cellStyle name="쉼표 [0] 3 2 2 2 4 6" xfId="51505" xr:uid="{6A46E9FC-D8A1-435C-934D-07EC23D6891F}"/>
    <cellStyle name="쉼표 [0] 3 2 2 2 4 7" xfId="47037" xr:uid="{B425839D-61AB-4A2B-996E-072B3F9522AC}"/>
    <cellStyle name="쉼표 [0] 3 2 2 2 4 8" xfId="24770" xr:uid="{6A01CF20-86FE-4E83-B0C8-6F150166E3A9}"/>
    <cellStyle name="쉼표 [0] 3 2 2 2 5" xfId="3450" xr:uid="{F68ECD00-FCAB-4D9B-8D56-341E7E78B7D4}"/>
    <cellStyle name="쉼표 [0] 3 2 2 2 5 2" xfId="5438" xr:uid="{3EB880E3-49EA-4646-81C8-BC3E508D2257}"/>
    <cellStyle name="쉼표 [0] 3 2 2 2 5 2 2" xfId="24784" xr:uid="{52C4A9F6-EA86-4DD7-9126-D58ECAA147F4}"/>
    <cellStyle name="쉼표 [0] 3 2 2 2 5 2 2 2" xfId="47051" xr:uid="{DA76F56E-2A26-4F65-9B67-29289A8CD8D9}"/>
    <cellStyle name="쉼표 [0] 3 2 2 2 5 2 3" xfId="24785" xr:uid="{A5445FAA-F427-4301-9DB8-C7FD6F6ECC52}"/>
    <cellStyle name="쉼표 [0] 3 2 2 2 5 2 3 2" xfId="47052" xr:uid="{6445F8FB-610F-4DCF-923E-D5F049F56CA7}"/>
    <cellStyle name="쉼표 [0] 3 2 2 2 5 2 4" xfId="24786" xr:uid="{A74AEDA1-8DB4-4F1A-9F48-C1044B1376C0}"/>
    <cellStyle name="쉼표 [0] 3 2 2 2 5 2 4 2" xfId="47053" xr:uid="{372FFF40-1569-4C01-90B9-D6A3FCB0A1C6}"/>
    <cellStyle name="쉼표 [0] 3 2 2 2 5 2 5" xfId="24787" xr:uid="{14E7E8FD-45B4-4EB4-8D7B-03C7043B7E88}"/>
    <cellStyle name="쉼표 [0] 3 2 2 2 5 2 5 2" xfId="47054" xr:uid="{5D3E449B-5DAC-4744-9E4B-EED2894318CB}"/>
    <cellStyle name="쉼표 [0] 3 2 2 2 5 2 6" xfId="55525" xr:uid="{DD9E9BBE-5457-47BF-A068-2505ACB2587F}"/>
    <cellStyle name="쉼표 [0] 3 2 2 2 5 2 7" xfId="47050" xr:uid="{71386C9C-9C6F-4849-80B7-C1DCC3428EAC}"/>
    <cellStyle name="쉼표 [0] 3 2 2 2 5 2 8" xfId="24783" xr:uid="{E4B6C753-9BDA-45B6-9E53-413D2023DAC5}"/>
    <cellStyle name="쉼표 [0] 3 2 2 2 5 3" xfId="24788" xr:uid="{3ACAC37D-91F3-4050-9CE8-38211FE72A2A}"/>
    <cellStyle name="쉼표 [0] 3 2 2 2 5 3 2" xfId="47055" xr:uid="{C3D8CFAE-416E-4740-9420-FF9913A0E1AB}"/>
    <cellStyle name="쉼표 [0] 3 2 2 2 5 4" xfId="24789" xr:uid="{E40A2BD4-D678-4FFF-B08B-A5A6561B6DC0}"/>
    <cellStyle name="쉼표 [0] 3 2 2 2 5 4 2" xfId="47056" xr:uid="{2733203A-DEAC-4DB2-9B5D-4E348EFD4836}"/>
    <cellStyle name="쉼표 [0] 3 2 2 2 5 5" xfId="24790" xr:uid="{0A66B1D2-300C-461F-BDED-B688B8851972}"/>
    <cellStyle name="쉼표 [0] 3 2 2 2 5 5 2" xfId="47057" xr:uid="{1CB6AB05-A5F8-4CFB-88EF-C5477B76D22F}"/>
    <cellStyle name="쉼표 [0] 3 2 2 2 5 6" xfId="24791" xr:uid="{FF72201F-AAA8-42D2-ADFE-E9C257248995}"/>
    <cellStyle name="쉼표 [0] 3 2 2 2 5 6 2" xfId="47058" xr:uid="{10FD2829-061D-463F-A08F-32A750EF6AD0}"/>
    <cellStyle name="쉼표 [0] 3 2 2 2 5 7" xfId="53537" xr:uid="{003CCFF9-6A07-4591-B535-4E51F93AF84C}"/>
    <cellStyle name="쉼표 [0] 3 2 2 2 5 8" xfId="47049" xr:uid="{7DF09CC6-539B-462D-A412-D98404416991}"/>
    <cellStyle name="쉼표 [0] 3 2 2 2 5 9" xfId="24782" xr:uid="{FAA4DD3D-B95A-462A-9CE3-76DE4E194E03}"/>
    <cellStyle name="쉼표 [0] 3 2 2 2 6" xfId="4104" xr:uid="{63B0115D-1B66-4AC4-9B08-930BC4D31D7F}"/>
    <cellStyle name="쉼표 [0] 3 2 2 2 6 2" xfId="24793" xr:uid="{2572B1BF-16D0-4341-9798-1BBA0E6AF848}"/>
    <cellStyle name="쉼표 [0] 3 2 2 2 6 2 2" xfId="47060" xr:uid="{7B902FA2-F096-41E4-AD42-C29BEF0E7EBB}"/>
    <cellStyle name="쉼표 [0] 3 2 2 2 6 3" xfId="24794" xr:uid="{CBCE576B-2EC6-4AD5-8460-C374A4DB6B10}"/>
    <cellStyle name="쉼표 [0] 3 2 2 2 6 3 2" xfId="47061" xr:uid="{62331D68-716B-41E4-AAB9-3A077D8B6DEC}"/>
    <cellStyle name="쉼표 [0] 3 2 2 2 6 4" xfId="24795" xr:uid="{9B5C7AA7-FFC9-44AE-B267-33143AD0B6B9}"/>
    <cellStyle name="쉼표 [0] 3 2 2 2 6 4 2" xfId="47062" xr:uid="{BE4CCDDB-9837-4F66-9813-088412B339FB}"/>
    <cellStyle name="쉼표 [0] 3 2 2 2 6 5" xfId="24796" xr:uid="{00713CD8-157F-4E49-B5E1-BA5CC63597D1}"/>
    <cellStyle name="쉼표 [0] 3 2 2 2 6 5 2" xfId="47063" xr:uid="{87F57382-E7FD-4373-8581-B22AE70FD61D}"/>
    <cellStyle name="쉼표 [0] 3 2 2 2 6 6" xfId="54191" xr:uid="{FF21A078-051F-4CF5-8B99-73FD88ACE984}"/>
    <cellStyle name="쉼표 [0] 3 2 2 2 6 7" xfId="47059" xr:uid="{39A00E16-BC91-4CB7-8599-8BDD39317181}"/>
    <cellStyle name="쉼표 [0] 3 2 2 2 6 8" xfId="24792" xr:uid="{5B22EFC8-19EE-43F8-806E-A5126331EB43}"/>
    <cellStyle name="쉼표 [0] 3 2 2 2 7" xfId="1939" xr:uid="{3C2B1698-F8F8-4F0D-BB3B-FDB24B9DB4BB}"/>
    <cellStyle name="쉼표 [0] 3 2 2 2 7 2" xfId="24798" xr:uid="{9778F5D6-1EDB-487A-902C-AEA09459F86D}"/>
    <cellStyle name="쉼표 [0] 3 2 2 2 7 2 2" xfId="47065" xr:uid="{D6920FDD-75BF-492A-8086-0DF35950E0D2}"/>
    <cellStyle name="쉼표 [0] 3 2 2 2 7 3" xfId="24799" xr:uid="{77602284-0269-46DC-8CCB-0D6FF5256DFC}"/>
    <cellStyle name="쉼표 [0] 3 2 2 2 7 3 2" xfId="47066" xr:uid="{D18FFFFE-D50C-4CAD-A389-891DA2A42D4C}"/>
    <cellStyle name="쉼표 [0] 3 2 2 2 7 4" xfId="24800" xr:uid="{4014D67B-2227-485F-AFE1-6E907AA94A10}"/>
    <cellStyle name="쉼표 [0] 3 2 2 2 7 4 2" xfId="47067" xr:uid="{FC3EB857-0338-4603-881D-EEA5265525E0}"/>
    <cellStyle name="쉼표 [0] 3 2 2 2 7 5" xfId="52028" xr:uid="{36395B78-0115-44C1-B0CA-50DCBFC9558E}"/>
    <cellStyle name="쉼표 [0] 3 2 2 2 7 6" xfId="47064" xr:uid="{BEFCBA5F-095A-4911-9678-EAE45A6E0839}"/>
    <cellStyle name="쉼표 [0] 3 2 2 2 7 7" xfId="24797" xr:uid="{76CE064F-959B-45B5-92BB-D83F88B074F5}"/>
    <cellStyle name="쉼표 [0] 3 2 2 2 8" xfId="24801" xr:uid="{33372807-58B2-42C1-893D-AE6407C98D42}"/>
    <cellStyle name="쉼표 [0] 3 2 2 2 8 2" xfId="47068" xr:uid="{431EBA1A-27B1-4170-9124-D7A2CF0548EB}"/>
    <cellStyle name="쉼표 [0] 3 2 2 2 9" xfId="24802" xr:uid="{A5BD7506-5577-436D-BADA-0611508FF9C6}"/>
    <cellStyle name="쉼표 [0] 3 2 2 2 9 2" xfId="47069" xr:uid="{B3760F52-F6BF-468F-9B23-EC33C123D286}"/>
    <cellStyle name="쉼표 [0] 3 2 2 3" xfId="538" xr:uid="{89BCFDF4-ED8A-4F9A-9B44-ABAF4157F5B0}"/>
    <cellStyle name="쉼표 [0] 3 2 2 3 10" xfId="47070" xr:uid="{E5003C98-6E25-4E20-9990-888BACAA49B2}"/>
    <cellStyle name="쉼표 [0] 3 2 2 3 11" xfId="24803" xr:uid="{E4E5F6D9-8BDB-41BE-BA4B-0C1D33DE5927}"/>
    <cellStyle name="쉼표 [0] 3 2 2 3 2" xfId="1043" xr:uid="{C6EB4E5C-CD86-4507-8B26-847CF51AEDBB}"/>
    <cellStyle name="쉼표 [0] 3 2 2 3 2 2" xfId="4746" xr:uid="{A918EBBE-37EF-4D22-A0F2-BB7DD66C7487}"/>
    <cellStyle name="쉼표 [0] 3 2 2 3 2 2 2" xfId="24806" xr:uid="{89333A79-7A60-44B7-B15A-DD44FCAEF85A}"/>
    <cellStyle name="쉼표 [0] 3 2 2 3 2 2 2 2" xfId="47073" xr:uid="{65C1EB2A-82AE-4BED-BBE3-5768AD053376}"/>
    <cellStyle name="쉼표 [0] 3 2 2 3 2 2 3" xfId="24807" xr:uid="{B1071C96-8389-4FE1-8F8D-BB9500D6B4A8}"/>
    <cellStyle name="쉼표 [0] 3 2 2 3 2 2 3 2" xfId="47074" xr:uid="{92C8B86E-7698-45B6-9B5B-08A81FEB83CC}"/>
    <cellStyle name="쉼표 [0] 3 2 2 3 2 2 4" xfId="24808" xr:uid="{EA19DAB5-FAB5-43BB-A370-74D35263D101}"/>
    <cellStyle name="쉼표 [0] 3 2 2 3 2 2 4 2" xfId="47075" xr:uid="{EB65CC19-7C14-4BFB-BFB4-94B0334DE942}"/>
    <cellStyle name="쉼표 [0] 3 2 2 3 2 2 5" xfId="24809" xr:uid="{4F11CC85-F779-4195-A296-7986C217A2F4}"/>
    <cellStyle name="쉼표 [0] 3 2 2 3 2 2 5 2" xfId="47076" xr:uid="{1D5F63D4-48F7-419E-ADC3-24CD5370794F}"/>
    <cellStyle name="쉼표 [0] 3 2 2 3 2 2 6" xfId="54833" xr:uid="{0E1EC089-4713-4938-B345-AE576ECB1C3B}"/>
    <cellStyle name="쉼표 [0] 3 2 2 3 2 2 7" xfId="47072" xr:uid="{11676D9F-1E7E-4849-84DA-37575A35E9DA}"/>
    <cellStyle name="쉼표 [0] 3 2 2 3 2 2 8" xfId="24805" xr:uid="{69CCB985-16B3-446E-A584-ADAF60676E4C}"/>
    <cellStyle name="쉼표 [0] 3 2 2 3 2 3" xfId="3081" xr:uid="{B4CE8C39-FB41-4A81-9B26-68B8998AEA7D}"/>
    <cellStyle name="쉼표 [0] 3 2 2 3 2 3 2" xfId="24811" xr:uid="{CBB1B5A9-F0D1-42C9-B64B-44DF3EC8064F}"/>
    <cellStyle name="쉼표 [0] 3 2 2 3 2 3 2 2" xfId="47078" xr:uid="{2DA3C060-388C-426C-869E-54A7180C39D9}"/>
    <cellStyle name="쉼표 [0] 3 2 2 3 2 3 3" xfId="24812" xr:uid="{4AA0F6EC-6F14-46EB-BC00-763D0308706D}"/>
    <cellStyle name="쉼표 [0] 3 2 2 3 2 3 3 2" xfId="47079" xr:uid="{E2960A14-06C9-4667-8652-63FAB8A0854E}"/>
    <cellStyle name="쉼표 [0] 3 2 2 3 2 3 4" xfId="24813" xr:uid="{A63A19BC-3FBA-46ED-B361-47E07961C8A9}"/>
    <cellStyle name="쉼표 [0] 3 2 2 3 2 3 4 2" xfId="47080" xr:uid="{1F177B6C-9B97-4711-9444-DCE2A5A6A06D}"/>
    <cellStyle name="쉼표 [0] 3 2 2 3 2 3 5" xfId="53168" xr:uid="{339A7D27-CE6E-4FB2-91B0-EF6FFCF8DD63}"/>
    <cellStyle name="쉼표 [0] 3 2 2 3 2 3 6" xfId="47077" xr:uid="{B07F216D-B062-4AC9-A6D0-B82717297E89}"/>
    <cellStyle name="쉼표 [0] 3 2 2 3 2 3 7" xfId="24810" xr:uid="{FE3ACAB4-3DF0-4453-9425-E0FCF146808A}"/>
    <cellStyle name="쉼표 [0] 3 2 2 3 2 4" xfId="24814" xr:uid="{92847D45-F930-421A-976F-8B085D42BDA6}"/>
    <cellStyle name="쉼표 [0] 3 2 2 3 2 4 2" xfId="47081" xr:uid="{53F4972B-238D-4E0D-81E9-D3FC8A048856}"/>
    <cellStyle name="쉼표 [0] 3 2 2 3 2 5" xfId="24815" xr:uid="{593B1138-DF15-42A6-9A5A-D299651CB4F5}"/>
    <cellStyle name="쉼표 [0] 3 2 2 3 2 5 2" xfId="47082" xr:uid="{4DA0F4E8-375C-46EA-A450-9FE5D0AF23F1}"/>
    <cellStyle name="쉼표 [0] 3 2 2 3 2 6" xfId="51135" xr:uid="{571D31D2-B41D-4FFB-9735-FF21E0F4F63D}"/>
    <cellStyle name="쉼표 [0] 3 2 2 3 2 7" xfId="47071" xr:uid="{B4174CE4-BAFF-4737-A271-5772FD76E72F}"/>
    <cellStyle name="쉼표 [0] 3 2 2 3 2 8" xfId="24804" xr:uid="{1CF17792-5B9A-4A28-9856-F02212FF2BA0}"/>
    <cellStyle name="쉼표 [0] 3 2 2 3 3" xfId="1537" xr:uid="{C98BB490-C147-4AB2-8952-6EC12A494EF9}"/>
    <cellStyle name="쉼표 [0] 3 2 2 3 3 2" xfId="5162" xr:uid="{7DB72221-9E7B-4E22-A304-6518BB3ED870}"/>
    <cellStyle name="쉼표 [0] 3 2 2 3 3 2 2" xfId="24818" xr:uid="{4D21CBBC-8388-474B-AA28-7294A310072B}"/>
    <cellStyle name="쉼표 [0] 3 2 2 3 3 2 2 2" xfId="47085" xr:uid="{02929D21-9143-49E6-92A9-B8F742A16B09}"/>
    <cellStyle name="쉼표 [0] 3 2 2 3 3 2 3" xfId="24819" xr:uid="{B5130870-4AD7-40A0-B539-D28F9EDC9D3A}"/>
    <cellStyle name="쉼표 [0] 3 2 2 3 3 2 3 2" xfId="47086" xr:uid="{79038A68-ECFE-4C89-B922-580E0139BC58}"/>
    <cellStyle name="쉼표 [0] 3 2 2 3 3 2 4" xfId="24820" xr:uid="{50908C57-C91D-46D8-98D2-D777C1B18A42}"/>
    <cellStyle name="쉼표 [0] 3 2 2 3 3 2 4 2" xfId="47087" xr:uid="{331174ED-AB05-4837-B269-D81209F33928}"/>
    <cellStyle name="쉼표 [0] 3 2 2 3 3 2 5" xfId="24821" xr:uid="{9EBD6DE1-8EF4-4459-88CA-F0839446362F}"/>
    <cellStyle name="쉼표 [0] 3 2 2 3 3 2 5 2" xfId="47088" xr:uid="{246AE615-88A0-4A1F-9CF9-D71CF1B7DE4B}"/>
    <cellStyle name="쉼표 [0] 3 2 2 3 3 2 6" xfId="55249" xr:uid="{7EE78B85-B233-4443-B879-8EE0F51D6C16}"/>
    <cellStyle name="쉼표 [0] 3 2 2 3 3 2 7" xfId="47084" xr:uid="{24F72A58-2C65-48DD-8264-30A814D4C670}"/>
    <cellStyle name="쉼표 [0] 3 2 2 3 3 2 8" xfId="24817" xr:uid="{1E9EEFE7-C9A3-4D79-A70C-CEF38BFAB3D2}"/>
    <cellStyle name="쉼표 [0] 3 2 2 3 3 3" xfId="2584" xr:uid="{7F508B1B-5743-4583-8B2D-59FED23FBC5A}"/>
    <cellStyle name="쉼표 [0] 3 2 2 3 3 3 2" xfId="24823" xr:uid="{BF31CF0A-07F0-4F20-A96B-1DD6B111FA7B}"/>
    <cellStyle name="쉼표 [0] 3 2 2 3 3 3 2 2" xfId="47090" xr:uid="{253C6A3D-D609-4CC3-8E29-8313B093090F}"/>
    <cellStyle name="쉼표 [0] 3 2 2 3 3 3 3" xfId="24824" xr:uid="{E62A855B-0AFD-4E1D-B0A6-2DFA9EB946C7}"/>
    <cellStyle name="쉼표 [0] 3 2 2 3 3 3 3 2" xfId="47091" xr:uid="{88952C0A-2E74-48A5-A5E2-889B70F80EED}"/>
    <cellStyle name="쉼표 [0] 3 2 2 3 3 3 4" xfId="24825" xr:uid="{EC2F9D08-22CC-432F-95FC-3E369F9437BD}"/>
    <cellStyle name="쉼표 [0] 3 2 2 3 3 3 4 2" xfId="47092" xr:uid="{4AB5DA1D-D8ED-4599-A0C2-D186F24B8EBB}"/>
    <cellStyle name="쉼표 [0] 3 2 2 3 3 3 5" xfId="52672" xr:uid="{2A8FB507-07BA-4B53-B807-E4DD4DA47617}"/>
    <cellStyle name="쉼표 [0] 3 2 2 3 3 3 6" xfId="47089" xr:uid="{6E6C5CB3-2581-43CB-9A98-F56745DA17B0}"/>
    <cellStyle name="쉼표 [0] 3 2 2 3 3 3 7" xfId="24822" xr:uid="{681F322F-9F47-407C-B8FA-740C93024A53}"/>
    <cellStyle name="쉼표 [0] 3 2 2 3 3 4" xfId="24826" xr:uid="{1086A898-1EAD-4719-A069-B4CE4121B575}"/>
    <cellStyle name="쉼표 [0] 3 2 2 3 3 4 2" xfId="47093" xr:uid="{799176D2-89FC-4128-835F-0043FE959D12}"/>
    <cellStyle name="쉼표 [0] 3 2 2 3 3 5" xfId="24827" xr:uid="{28665320-DDFA-490D-B098-D076CFDE412E}"/>
    <cellStyle name="쉼표 [0] 3 2 2 3 3 5 2" xfId="47094" xr:uid="{2226A7AD-F60A-4691-BDA1-677BAC85909C}"/>
    <cellStyle name="쉼표 [0] 3 2 2 3 3 6" xfId="51629" xr:uid="{51AB1F37-3546-4362-9883-56C78C871252}"/>
    <cellStyle name="쉼표 [0] 3 2 2 3 3 7" xfId="47083" xr:uid="{E03885B3-BD35-4B84-BE68-939D45A5A388}"/>
    <cellStyle name="쉼표 [0] 3 2 2 3 3 8" xfId="24816" xr:uid="{3436D2CD-EFFA-423F-972B-7324B85ADFC6}"/>
    <cellStyle name="쉼표 [0] 3 2 2 3 4" xfId="3576" xr:uid="{3E07DDDE-7F34-428C-8577-F1272267EC44}"/>
    <cellStyle name="쉼표 [0] 3 2 2 3 4 2" xfId="5530" xr:uid="{738A39A0-39FC-4130-B470-51AF0215E074}"/>
    <cellStyle name="쉼표 [0] 3 2 2 3 4 2 2" xfId="24830" xr:uid="{838482A3-EE05-491D-B0F4-5447EACEF9B4}"/>
    <cellStyle name="쉼표 [0] 3 2 2 3 4 2 2 2" xfId="47097" xr:uid="{2D1CA230-437B-4B5E-808D-FDB26A911848}"/>
    <cellStyle name="쉼표 [0] 3 2 2 3 4 2 3" xfId="24831" xr:uid="{78428EB0-DFE4-4534-AB5E-DF175E20C167}"/>
    <cellStyle name="쉼표 [0] 3 2 2 3 4 2 3 2" xfId="47098" xr:uid="{9633A790-18B4-42ED-AEC9-3024CA7DC02D}"/>
    <cellStyle name="쉼표 [0] 3 2 2 3 4 2 4" xfId="24832" xr:uid="{42DF306D-6B7B-4E3E-988E-8B0BAD367179}"/>
    <cellStyle name="쉼표 [0] 3 2 2 3 4 2 4 2" xfId="47099" xr:uid="{A905F0F0-C8B3-48A2-B07E-D25129E84622}"/>
    <cellStyle name="쉼표 [0] 3 2 2 3 4 2 5" xfId="24833" xr:uid="{262CBD84-0CC1-4E80-9AEE-0F35E8DE25FE}"/>
    <cellStyle name="쉼표 [0] 3 2 2 3 4 2 5 2" xfId="47100" xr:uid="{1EB5F864-3921-46CB-BBC1-AACC43EF7937}"/>
    <cellStyle name="쉼표 [0] 3 2 2 3 4 2 6" xfId="55617" xr:uid="{7BB1FAD4-7E6A-4EA6-AAC6-5BF3E44960D4}"/>
    <cellStyle name="쉼표 [0] 3 2 2 3 4 2 7" xfId="47096" xr:uid="{687C384C-EC7D-4025-A9E5-F85B8803E5D3}"/>
    <cellStyle name="쉼표 [0] 3 2 2 3 4 2 8" xfId="24829" xr:uid="{9943FE58-50E3-4A03-ABE5-F80CED26B626}"/>
    <cellStyle name="쉼표 [0] 3 2 2 3 4 3" xfId="24834" xr:uid="{E1E1084F-C253-4973-8A3F-52D8162156E1}"/>
    <cellStyle name="쉼표 [0] 3 2 2 3 4 3 2" xfId="47101" xr:uid="{01B3D8A6-325A-46B5-868F-37774B92C0CA}"/>
    <cellStyle name="쉼표 [0] 3 2 2 3 4 4" xfId="24835" xr:uid="{53CA9881-3C5D-42A6-817E-E2D71E6E0E50}"/>
    <cellStyle name="쉼표 [0] 3 2 2 3 4 4 2" xfId="47102" xr:uid="{7B398FF3-4882-4896-9DFA-97E165E08186}"/>
    <cellStyle name="쉼표 [0] 3 2 2 3 4 5" xfId="24836" xr:uid="{332E82B0-84C0-420C-BEB0-33662B9B3226}"/>
    <cellStyle name="쉼표 [0] 3 2 2 3 4 5 2" xfId="47103" xr:uid="{6B7B07A5-3BA7-4AEC-BF98-A8D8766911E9}"/>
    <cellStyle name="쉼표 [0] 3 2 2 3 4 6" xfId="24837" xr:uid="{7A81C9DE-F9C6-4C32-AF86-D55ADF5FD3C8}"/>
    <cellStyle name="쉼표 [0] 3 2 2 3 4 6 2" xfId="47104" xr:uid="{A2E173E3-BBC4-40FC-B1A2-099C61370E90}"/>
    <cellStyle name="쉼표 [0] 3 2 2 3 4 7" xfId="53663" xr:uid="{4CB9398D-EDB8-4B12-B923-D8FFFE3E6179}"/>
    <cellStyle name="쉼표 [0] 3 2 2 3 4 8" xfId="47095" xr:uid="{B86A5129-681B-423A-B9F1-EE2D74CA98C7}"/>
    <cellStyle name="쉼표 [0] 3 2 2 3 4 9" xfId="24828" xr:uid="{02E3A63B-CC62-4397-AB8D-62E2FB604516}"/>
    <cellStyle name="쉼표 [0] 3 2 2 3 5" xfId="4249" xr:uid="{3B6CBB81-308E-42C0-B342-FB0FA5F69CEA}"/>
    <cellStyle name="쉼표 [0] 3 2 2 3 5 2" xfId="24839" xr:uid="{75475C82-024A-4692-B2A8-22DE2B2D7A31}"/>
    <cellStyle name="쉼표 [0] 3 2 2 3 5 2 2" xfId="47106" xr:uid="{A2491778-E9ED-4A63-B261-8C74C3F1135D}"/>
    <cellStyle name="쉼표 [0] 3 2 2 3 5 3" xfId="24840" xr:uid="{70C416FE-7235-4F1F-A24F-3BCB41ABED68}"/>
    <cellStyle name="쉼표 [0] 3 2 2 3 5 3 2" xfId="47107" xr:uid="{30817D09-D56A-4F36-8B93-337F15854394}"/>
    <cellStyle name="쉼표 [0] 3 2 2 3 5 4" xfId="24841" xr:uid="{BC5EA2CC-03DD-427B-AB2C-94CE10AC2352}"/>
    <cellStyle name="쉼표 [0] 3 2 2 3 5 4 2" xfId="47108" xr:uid="{91997A0C-C807-4E55-8B85-A15C6278BBDE}"/>
    <cellStyle name="쉼표 [0] 3 2 2 3 5 5" xfId="24842" xr:uid="{9FDFA2C2-7BDF-4960-A845-30EFF17585C1}"/>
    <cellStyle name="쉼표 [0] 3 2 2 3 5 5 2" xfId="47109" xr:uid="{A1A25518-623F-4C9B-A804-8C13DBD1F160}"/>
    <cellStyle name="쉼표 [0] 3 2 2 3 5 6" xfId="54336" xr:uid="{36B2F274-8002-40E0-895C-1B0E2D5C8AD4}"/>
    <cellStyle name="쉼표 [0] 3 2 2 3 5 7" xfId="47105" xr:uid="{EB0BAD61-5309-4A17-AB79-2136674DD723}"/>
    <cellStyle name="쉼표 [0] 3 2 2 3 5 8" xfId="24838" xr:uid="{BC92455E-567A-4C15-97FC-0F9D7FAE297D}"/>
    <cellStyle name="쉼표 [0] 3 2 2 3 6" xfId="2063" xr:uid="{2435E364-D640-46FF-B7BB-02F57B0FC1D7}"/>
    <cellStyle name="쉼표 [0] 3 2 2 3 6 2" xfId="24844" xr:uid="{66C509EF-69DE-44DF-AB20-D41BF5D1F768}"/>
    <cellStyle name="쉼표 [0] 3 2 2 3 6 2 2" xfId="47111" xr:uid="{6413C6F2-58D8-4B9F-B3B5-20996A3659B3}"/>
    <cellStyle name="쉼표 [0] 3 2 2 3 6 3" xfId="24845" xr:uid="{48A71B56-DD32-4CFC-844C-862494D35D02}"/>
    <cellStyle name="쉼표 [0] 3 2 2 3 6 3 2" xfId="47112" xr:uid="{650A052F-FE80-434D-BFAC-11E0FBE82367}"/>
    <cellStyle name="쉼표 [0] 3 2 2 3 6 4" xfId="24846" xr:uid="{9AE291D0-5ED3-4E92-A9A1-EB88DAE13DA1}"/>
    <cellStyle name="쉼표 [0] 3 2 2 3 6 4 2" xfId="47113" xr:uid="{990F49B1-E509-411C-AFCA-24075F3CD294}"/>
    <cellStyle name="쉼표 [0] 3 2 2 3 6 5" xfId="52152" xr:uid="{37550E38-0657-4499-84E2-911DDA61B32B}"/>
    <cellStyle name="쉼표 [0] 3 2 2 3 6 6" xfId="47110" xr:uid="{68B39835-B370-4345-A2BC-538DCBBE9E28}"/>
    <cellStyle name="쉼표 [0] 3 2 2 3 6 7" xfId="24843" xr:uid="{E0FFA2BE-E8DD-438D-85A1-F73C58668305}"/>
    <cellStyle name="쉼표 [0] 3 2 2 3 7" xfId="24847" xr:uid="{9E2EE4B4-3790-43F6-A262-F6CD1CF5A7B5}"/>
    <cellStyle name="쉼표 [0] 3 2 2 3 7 2" xfId="47114" xr:uid="{647119FD-54EA-42D7-A203-BCC4ABC5128E}"/>
    <cellStyle name="쉼표 [0] 3 2 2 3 8" xfId="24848" xr:uid="{2088F526-B092-4411-B95B-52AED795F218}"/>
    <cellStyle name="쉼표 [0] 3 2 2 3 8 2" xfId="47115" xr:uid="{1ABF188C-4285-4178-B901-2BA76A1377FF}"/>
    <cellStyle name="쉼표 [0] 3 2 2 3 9" xfId="50632" xr:uid="{C858993D-72CB-484D-98CE-52B3C724C2D4}"/>
    <cellStyle name="쉼표 [0] 3 2 2 4" xfId="795" xr:uid="{A901CACA-3F4A-43A4-81C2-A416BD1A2406}"/>
    <cellStyle name="쉼표 [0] 3 2 2 4 2" xfId="4498" xr:uid="{8E33FE4B-B449-4EA0-A098-DBA8C02CF698}"/>
    <cellStyle name="쉼표 [0] 3 2 2 4 2 2" xfId="24851" xr:uid="{739C4BAD-CC9D-4C58-9676-32DF5E38705E}"/>
    <cellStyle name="쉼표 [0] 3 2 2 4 2 2 2" xfId="47118" xr:uid="{D52884A9-F99F-4048-8523-E9037C031601}"/>
    <cellStyle name="쉼표 [0] 3 2 2 4 2 3" xfId="24852" xr:uid="{8F28DE39-07AA-47F3-AFE6-A5B6394E57FD}"/>
    <cellStyle name="쉼표 [0] 3 2 2 4 2 3 2" xfId="47119" xr:uid="{5E2DB965-129D-4903-8AB7-FB42BC2B6F12}"/>
    <cellStyle name="쉼표 [0] 3 2 2 4 2 4" xfId="24853" xr:uid="{5B4D9C4F-A479-41B6-A9B4-7237D5783CC9}"/>
    <cellStyle name="쉼표 [0] 3 2 2 4 2 4 2" xfId="47120" xr:uid="{F2BF00CE-1C22-4721-A574-590A14072CBE}"/>
    <cellStyle name="쉼표 [0] 3 2 2 4 2 5" xfId="24854" xr:uid="{67AEDB92-0545-4623-9891-2001D732CB5F}"/>
    <cellStyle name="쉼표 [0] 3 2 2 4 2 5 2" xfId="47121" xr:uid="{26B482EF-A7F1-4BC4-AA12-2A7789BA47BE}"/>
    <cellStyle name="쉼표 [0] 3 2 2 4 2 6" xfId="54585" xr:uid="{7BE29253-D4D7-4166-A9A7-F23BB249B9D0}"/>
    <cellStyle name="쉼표 [0] 3 2 2 4 2 7" xfId="47117" xr:uid="{00718A22-62FE-43DA-AAEA-8BEEB5CB67B0}"/>
    <cellStyle name="쉼표 [0] 3 2 2 4 2 8" xfId="24850" xr:uid="{91446435-2A0D-4164-BF50-3C74B83805EC}"/>
    <cellStyle name="쉼표 [0] 3 2 2 4 3" xfId="2833" xr:uid="{329A3EF7-70CF-4447-AC36-51536B3423D6}"/>
    <cellStyle name="쉼표 [0] 3 2 2 4 3 2" xfId="24856" xr:uid="{BCEFB9B7-7508-40A2-8913-FB6679FA0DDA}"/>
    <cellStyle name="쉼표 [0] 3 2 2 4 3 2 2" xfId="47123" xr:uid="{E52AB234-447F-4FA3-B6FD-452F8DE075DA}"/>
    <cellStyle name="쉼표 [0] 3 2 2 4 3 3" xfId="24857" xr:uid="{61B5765A-BF5B-44B7-8589-AEBB87C14BCE}"/>
    <cellStyle name="쉼표 [0] 3 2 2 4 3 3 2" xfId="47124" xr:uid="{8ED9A1B2-74E6-422A-8509-42B29C6E9542}"/>
    <cellStyle name="쉼표 [0] 3 2 2 4 3 4" xfId="24858" xr:uid="{7E98F1EE-E1B8-4F33-8A32-543E876595D5}"/>
    <cellStyle name="쉼표 [0] 3 2 2 4 3 4 2" xfId="47125" xr:uid="{93493479-02B6-485F-8575-3181AE86B37F}"/>
    <cellStyle name="쉼표 [0] 3 2 2 4 3 5" xfId="52920" xr:uid="{DCF47EF2-0895-400D-A2C9-9F2AAA63A60B}"/>
    <cellStyle name="쉼표 [0] 3 2 2 4 3 6" xfId="47122" xr:uid="{D2EF0FA7-AB49-488D-A796-B3816B78FCBC}"/>
    <cellStyle name="쉼표 [0] 3 2 2 4 3 7" xfId="24855" xr:uid="{B220F89A-9E65-40BB-8608-634E6559DD19}"/>
    <cellStyle name="쉼표 [0] 3 2 2 4 4" xfId="24859" xr:uid="{61912410-60CE-4483-8430-709E8E6981E0}"/>
    <cellStyle name="쉼표 [0] 3 2 2 4 4 2" xfId="47126" xr:uid="{2691EC8B-E5A2-418A-BB4A-05C8429FCCB8}"/>
    <cellStyle name="쉼표 [0] 3 2 2 4 5" xfId="24860" xr:uid="{F56305B6-5BDE-4E03-A9DC-D569A29BDA15}"/>
    <cellStyle name="쉼표 [0] 3 2 2 4 5 2" xfId="47127" xr:uid="{14A650DB-0F9E-41E9-B95F-AB5BE862858B}"/>
    <cellStyle name="쉼표 [0] 3 2 2 4 6" xfId="50887" xr:uid="{1C00CFF0-7814-41EE-85C4-670C27B5D99E}"/>
    <cellStyle name="쉼표 [0] 3 2 2 4 7" xfId="47116" xr:uid="{F7270638-A4D2-4DB7-9925-CA8CF9CF1762}"/>
    <cellStyle name="쉼표 [0] 3 2 2 4 8" xfId="24849" xr:uid="{41E84FBC-5715-4189-90F7-4BC5C3E5CA16}"/>
    <cellStyle name="쉼표 [0] 3 2 2 5" xfId="1290" xr:uid="{1F9967E2-D7EE-4D77-8763-32D6BA734865}"/>
    <cellStyle name="쉼표 [0] 3 2 2 5 2" xfId="4979" xr:uid="{D67621E2-8ED6-455A-9D4C-876D50E201AF}"/>
    <cellStyle name="쉼표 [0] 3 2 2 5 2 2" xfId="24863" xr:uid="{B222A9D7-E97C-4DA7-8C1F-4EA529992AB4}"/>
    <cellStyle name="쉼표 [0] 3 2 2 5 2 2 2" xfId="47130" xr:uid="{C82F6D79-222A-405F-A8E9-65575EEA074C}"/>
    <cellStyle name="쉼표 [0] 3 2 2 5 2 3" xfId="24864" xr:uid="{D9A12D49-27F2-448E-A89A-5BF0087FEE89}"/>
    <cellStyle name="쉼표 [0] 3 2 2 5 2 3 2" xfId="47131" xr:uid="{4D196161-5E79-44B9-B229-114769731198}"/>
    <cellStyle name="쉼표 [0] 3 2 2 5 2 4" xfId="24865" xr:uid="{F3B389CD-6847-4DEB-B09F-3B9F1EA48302}"/>
    <cellStyle name="쉼표 [0] 3 2 2 5 2 4 2" xfId="47132" xr:uid="{670EE0F6-0502-401A-8BF0-A8851CEC55DF}"/>
    <cellStyle name="쉼표 [0] 3 2 2 5 2 5" xfId="24866" xr:uid="{3EEEEFD7-146F-41E8-9D8C-53EB09ACF7EE}"/>
    <cellStyle name="쉼표 [0] 3 2 2 5 2 5 2" xfId="47133" xr:uid="{6B6E8C3D-1D97-49FB-888D-7E33D561498C}"/>
    <cellStyle name="쉼표 [0] 3 2 2 5 2 6" xfId="55066" xr:uid="{358DD761-6107-47E9-8320-F7AE08FE65CF}"/>
    <cellStyle name="쉼표 [0] 3 2 2 5 2 7" xfId="47129" xr:uid="{4651DB2B-80A8-4EDE-AA92-C5514D6B7E80}"/>
    <cellStyle name="쉼표 [0] 3 2 2 5 2 8" xfId="24862" xr:uid="{1611D185-E5EB-4767-AB4D-97161399595A}"/>
    <cellStyle name="쉼표 [0] 3 2 2 5 3" xfId="2335" xr:uid="{F524496E-9E92-4D57-9159-2801F39BF419}"/>
    <cellStyle name="쉼표 [0] 3 2 2 5 3 2" xfId="24868" xr:uid="{2704DA13-1440-44BE-AB8A-8B76E694273E}"/>
    <cellStyle name="쉼표 [0] 3 2 2 5 3 2 2" xfId="47135" xr:uid="{DDCE02F0-58E5-48B7-8E5D-E3C7A9A5A714}"/>
    <cellStyle name="쉼표 [0] 3 2 2 5 3 3" xfId="24869" xr:uid="{4A8C38FD-F3E7-4AB7-8AB1-DDB2DA53B5AD}"/>
    <cellStyle name="쉼표 [0] 3 2 2 5 3 3 2" xfId="47136" xr:uid="{25B6EE9D-3DE1-4869-A1A0-41FE44FBEBE5}"/>
    <cellStyle name="쉼표 [0] 3 2 2 5 3 4" xfId="24870" xr:uid="{666708E4-9DBA-4C62-920E-026ABA6D9A35}"/>
    <cellStyle name="쉼표 [0] 3 2 2 5 3 4 2" xfId="47137" xr:uid="{41959729-6469-4F5C-A2DA-3275FAAAD09A}"/>
    <cellStyle name="쉼표 [0] 3 2 2 5 3 5" xfId="52423" xr:uid="{6BB14050-5A23-4FF1-BC4C-B5FF809E024A}"/>
    <cellStyle name="쉼표 [0] 3 2 2 5 3 6" xfId="47134" xr:uid="{B5D2A6E1-00E1-4645-8B40-291651BA71DF}"/>
    <cellStyle name="쉼표 [0] 3 2 2 5 3 7" xfId="24867" xr:uid="{55633C03-8D4A-41DF-BFC6-6ADC2ACFB779}"/>
    <cellStyle name="쉼표 [0] 3 2 2 5 4" xfId="24871" xr:uid="{D193BF90-F617-4593-A6A0-C1763724BD21}"/>
    <cellStyle name="쉼표 [0] 3 2 2 5 4 2" xfId="47138" xr:uid="{2F2F27DB-D2AC-4FAF-903B-5F25BA5E11CE}"/>
    <cellStyle name="쉼표 [0] 3 2 2 5 5" xfId="24872" xr:uid="{1A361354-FA29-40E1-BA3F-20785119A17D}"/>
    <cellStyle name="쉼표 [0] 3 2 2 5 5 2" xfId="47139" xr:uid="{6089B307-C17C-402F-A006-EE01FD0BEBA7}"/>
    <cellStyle name="쉼표 [0] 3 2 2 5 6" xfId="51382" xr:uid="{7D327FCC-518F-4784-8FF9-EB1BD3539ACA}"/>
    <cellStyle name="쉼표 [0] 3 2 2 5 7" xfId="47128" xr:uid="{F580694E-CA05-4784-B74E-498580731ACB}"/>
    <cellStyle name="쉼표 [0] 3 2 2 5 8" xfId="24861" xr:uid="{DD5C8A28-F8FA-4884-9B5F-AF6D9E833B82}"/>
    <cellStyle name="쉼표 [0] 3 2 2 6" xfId="3327" xr:uid="{571610E3-9D84-4693-B58E-55588BB174C4}"/>
    <cellStyle name="쉼표 [0] 3 2 2 6 2" xfId="5346" xr:uid="{EAEE0109-975C-44E0-B82E-63C9FEB273D8}"/>
    <cellStyle name="쉼표 [0] 3 2 2 6 2 2" xfId="24875" xr:uid="{98B17243-DB5A-4EBA-AC0E-3862003E4A6A}"/>
    <cellStyle name="쉼표 [0] 3 2 2 6 2 2 2" xfId="47142" xr:uid="{A9770C97-14D4-41D3-B235-7E42FFDBDC72}"/>
    <cellStyle name="쉼표 [0] 3 2 2 6 2 3" xfId="24876" xr:uid="{6EBBADFF-EFBD-4068-80D1-9F154D348F02}"/>
    <cellStyle name="쉼표 [0] 3 2 2 6 2 3 2" xfId="47143" xr:uid="{7403F8E0-2885-47F8-932A-7B0F5D192B0D}"/>
    <cellStyle name="쉼표 [0] 3 2 2 6 2 4" xfId="24877" xr:uid="{AC55DE82-853C-4457-9EC3-5C044A09447B}"/>
    <cellStyle name="쉼표 [0] 3 2 2 6 2 4 2" xfId="47144" xr:uid="{CE8C3BCC-DC7C-4142-B4B5-AC86D43C7ACC}"/>
    <cellStyle name="쉼표 [0] 3 2 2 6 2 5" xfId="24878" xr:uid="{7D1718C6-879C-496A-83FD-935B30421F5D}"/>
    <cellStyle name="쉼표 [0] 3 2 2 6 2 5 2" xfId="47145" xr:uid="{618DA809-118F-49A8-A9C9-FCBF8717C181}"/>
    <cellStyle name="쉼표 [0] 3 2 2 6 2 6" xfId="55433" xr:uid="{F43BD0BA-9F35-4E99-A66C-8CA26C75048D}"/>
    <cellStyle name="쉼표 [0] 3 2 2 6 2 7" xfId="47141" xr:uid="{158A42C9-570A-4C6C-A9D0-281A9677A6EC}"/>
    <cellStyle name="쉼표 [0] 3 2 2 6 2 8" xfId="24874" xr:uid="{50DEBC02-1D1E-4554-A9DC-19D0550927A4}"/>
    <cellStyle name="쉼표 [0] 3 2 2 6 3" xfId="24879" xr:uid="{19BE5F35-D0D9-4014-B883-C3B3503BDC77}"/>
    <cellStyle name="쉼표 [0] 3 2 2 6 3 2" xfId="47146" xr:uid="{37080699-DF99-4792-A8DA-8BF7B2596E93}"/>
    <cellStyle name="쉼표 [0] 3 2 2 6 4" xfId="24880" xr:uid="{E1931873-804E-40F3-8B35-6C3C07005F62}"/>
    <cellStyle name="쉼표 [0] 3 2 2 6 4 2" xfId="47147" xr:uid="{6B2CCB7A-E5D0-45E1-991C-6CED0172B913}"/>
    <cellStyle name="쉼표 [0] 3 2 2 6 5" xfId="24881" xr:uid="{C0EBBB20-9E54-40E8-92BE-F63A681DC947}"/>
    <cellStyle name="쉼표 [0] 3 2 2 6 5 2" xfId="47148" xr:uid="{82D18086-B110-4056-BCD4-BEE573D760FE}"/>
    <cellStyle name="쉼표 [0] 3 2 2 6 6" xfId="24882" xr:uid="{7954725E-15D7-4DB7-A4A9-A53E9BC45A0B}"/>
    <cellStyle name="쉼표 [0] 3 2 2 6 6 2" xfId="47149" xr:uid="{EB1216ED-F485-4A66-ACDE-6B52B0E548BD}"/>
    <cellStyle name="쉼표 [0] 3 2 2 6 7" xfId="53414" xr:uid="{63207FB5-0152-4129-824A-83F4640DDDA2}"/>
    <cellStyle name="쉼표 [0] 3 2 2 6 8" xfId="47140" xr:uid="{8BB1EAF6-6D94-463C-8E70-A138DA188B07}"/>
    <cellStyle name="쉼표 [0] 3 2 2 6 9" xfId="24873" xr:uid="{85C6D911-0BBE-47CB-8752-C18F49277080}"/>
    <cellStyle name="쉼표 [0] 3 2 2 7" xfId="3920" xr:uid="{90E87EAB-AAF5-404F-A8C8-099F8B8FB6D7}"/>
    <cellStyle name="쉼표 [0] 3 2 2 7 2" xfId="24884" xr:uid="{15019B86-92CD-430A-B309-3B43B8D54271}"/>
    <cellStyle name="쉼표 [0] 3 2 2 7 2 2" xfId="47151" xr:uid="{3A82FFE9-36DD-4241-989A-DD1BFAF7C809}"/>
    <cellStyle name="쉼표 [0] 3 2 2 7 3" xfId="24885" xr:uid="{F72B11AE-C3E5-4153-AF68-7E8EC7547451}"/>
    <cellStyle name="쉼표 [0] 3 2 2 7 3 2" xfId="47152" xr:uid="{E3DF9F82-A831-4143-A25D-22B563D0B722}"/>
    <cellStyle name="쉼표 [0] 3 2 2 7 4" xfId="24886" xr:uid="{59B07D6A-E7D5-4078-AAEE-7745CC99A21B}"/>
    <cellStyle name="쉼표 [0] 3 2 2 7 4 2" xfId="47153" xr:uid="{57272388-2EA6-4FFD-B3D2-5208F49BDE37}"/>
    <cellStyle name="쉼표 [0] 3 2 2 7 5" xfId="24887" xr:uid="{64DE2613-4B2D-4880-B3D8-087551FC20BE}"/>
    <cellStyle name="쉼표 [0] 3 2 2 7 5 2" xfId="47154" xr:uid="{300A67A2-9FCF-4E9E-9A4B-5DFDE236DD80}"/>
    <cellStyle name="쉼표 [0] 3 2 2 7 6" xfId="54007" xr:uid="{FEE53073-80F0-429A-8BE8-D5F3ABC6A8D6}"/>
    <cellStyle name="쉼표 [0] 3 2 2 7 7" xfId="47150" xr:uid="{48A5245C-5056-44D0-B2E9-798267A7FA3A}"/>
    <cellStyle name="쉼표 [0] 3 2 2 7 8" xfId="24883" xr:uid="{2A63BE24-227D-45EE-A334-561B37513F8D}"/>
    <cellStyle name="쉼표 [0] 3 2 2 8" xfId="1815" xr:uid="{06D8B087-EC30-40CE-9001-3BD156CFF445}"/>
    <cellStyle name="쉼표 [0] 3 2 2 8 2" xfId="24889" xr:uid="{C1DD9B4B-11B5-4F39-B0CA-C6561E74256F}"/>
    <cellStyle name="쉼표 [0] 3 2 2 8 2 2" xfId="47156" xr:uid="{D829EBB8-A08E-4684-A843-DF293BA63AFB}"/>
    <cellStyle name="쉼표 [0] 3 2 2 8 3" xfId="24890" xr:uid="{3B09930C-8EB5-42C8-A092-7CE03288A6F0}"/>
    <cellStyle name="쉼표 [0] 3 2 2 8 3 2" xfId="47157" xr:uid="{0CF06BF6-2629-4F38-B055-995B0BCDA45C}"/>
    <cellStyle name="쉼표 [0] 3 2 2 8 4" xfId="24891" xr:uid="{1515B96A-FF7E-4C15-9FA0-AC0E1CE3DC92}"/>
    <cellStyle name="쉼표 [0] 3 2 2 8 4 2" xfId="47158" xr:uid="{297CA935-5DC7-4DB5-B1E0-3CEA3D16A63A}"/>
    <cellStyle name="쉼표 [0] 3 2 2 8 5" xfId="51904" xr:uid="{FDADDB90-C8FA-4C91-83E9-0C29D46D66A3}"/>
    <cellStyle name="쉼표 [0] 3 2 2 8 6" xfId="47155" xr:uid="{E4747BDA-B6CC-40CC-8339-2E9CDEAEABFA}"/>
    <cellStyle name="쉼표 [0] 3 2 2 8 7" xfId="24888" xr:uid="{39ED031E-7A43-424A-9CD3-56D6469AAD6E}"/>
    <cellStyle name="쉼표 [0] 3 2 2 9" xfId="24892" xr:uid="{92BAD1B5-15B4-4218-80C5-76864720EFD0}"/>
    <cellStyle name="쉼표 [0] 3 2 2 9 2" xfId="47159" xr:uid="{892E6C91-3770-491E-AF82-F4A4512638A4}"/>
    <cellStyle name="쉼표 [0] 3 2 3" xfId="297" xr:uid="{322713EF-50CA-4C7D-9CE1-A66651A9FC8D}"/>
    <cellStyle name="쉼표 [0] 3 2 3 10" xfId="50393" xr:uid="{30998B2C-4D3F-4988-B41F-A81692AFAC8A}"/>
    <cellStyle name="쉼표 [0] 3 2 3 11" xfId="47160" xr:uid="{E074B960-C15A-4852-8421-8C587E196798}"/>
    <cellStyle name="쉼표 [0] 3 2 3 12" xfId="24893" xr:uid="{91EC0AC6-B5CD-4CDA-84E7-A5728D8BC137}"/>
    <cellStyle name="쉼표 [0] 3 2 3 2" xfId="597" xr:uid="{F723354E-5D75-4512-89FB-199773F0103A}"/>
    <cellStyle name="쉼표 [0] 3 2 3 2 10" xfId="47161" xr:uid="{8D46EBF6-FBA3-4FF8-A433-EDE4017185A2}"/>
    <cellStyle name="쉼표 [0] 3 2 3 2 11" xfId="24894" xr:uid="{DB048BEB-6125-4BE3-B394-4EA556E7DD30}"/>
    <cellStyle name="쉼표 [0] 3 2 3 2 2" xfId="1102" xr:uid="{E6409239-B488-4F6A-AEB3-51A17A0EAB91}"/>
    <cellStyle name="쉼표 [0] 3 2 3 2 2 2" xfId="4805" xr:uid="{F95BFDD2-824E-4ABB-9DC4-B4323BCCFB16}"/>
    <cellStyle name="쉼표 [0] 3 2 3 2 2 2 2" xfId="24897" xr:uid="{44F5A830-8147-4C73-897A-11F8A1616799}"/>
    <cellStyle name="쉼표 [0] 3 2 3 2 2 2 2 2" xfId="47164" xr:uid="{A6EC1354-6C59-4168-B2DA-622DD0106E09}"/>
    <cellStyle name="쉼표 [0] 3 2 3 2 2 2 3" xfId="24898" xr:uid="{51E973CF-0189-4D4E-BA23-279BFF6DF643}"/>
    <cellStyle name="쉼표 [0] 3 2 3 2 2 2 3 2" xfId="47165" xr:uid="{E215B3F1-29A9-4AF9-AC40-EE0D00B9365D}"/>
    <cellStyle name="쉼표 [0] 3 2 3 2 2 2 4" xfId="24899" xr:uid="{6A28A31A-D404-417A-B2BB-98B189D5785D}"/>
    <cellStyle name="쉼표 [0] 3 2 3 2 2 2 4 2" xfId="47166" xr:uid="{A79E9E17-384F-4413-8B97-E888C794C2F2}"/>
    <cellStyle name="쉼표 [0] 3 2 3 2 2 2 5" xfId="24900" xr:uid="{2FF3CBE8-5517-4D41-962F-21428E1EB5DF}"/>
    <cellStyle name="쉼표 [0] 3 2 3 2 2 2 5 2" xfId="47167" xr:uid="{A6242B01-5BC8-48F3-9B1C-3ED90601AE38}"/>
    <cellStyle name="쉼표 [0] 3 2 3 2 2 2 6" xfId="54892" xr:uid="{5C9E1E38-5BDF-437F-B0C0-4EE247579810}"/>
    <cellStyle name="쉼표 [0] 3 2 3 2 2 2 7" xfId="47163" xr:uid="{414AACF8-FC65-4E5D-89A0-8D82872F9271}"/>
    <cellStyle name="쉼표 [0] 3 2 3 2 2 2 8" xfId="24896" xr:uid="{9FE4F2C3-5F36-49D3-8986-3BE0BDB89BF5}"/>
    <cellStyle name="쉼표 [0] 3 2 3 2 2 3" xfId="3140" xr:uid="{245BF133-3617-4980-8C2E-2CCA272918F5}"/>
    <cellStyle name="쉼표 [0] 3 2 3 2 2 3 2" xfId="24902" xr:uid="{669CC3B7-0614-4278-8E38-A209BD5FBB9A}"/>
    <cellStyle name="쉼표 [0] 3 2 3 2 2 3 2 2" xfId="47169" xr:uid="{11C0F863-BB6F-4437-A63C-9C51EE8F6A50}"/>
    <cellStyle name="쉼표 [0] 3 2 3 2 2 3 3" xfId="24903" xr:uid="{ACBE158C-D0F3-4656-A08F-C9ED876B7D59}"/>
    <cellStyle name="쉼표 [0] 3 2 3 2 2 3 3 2" xfId="47170" xr:uid="{9C83211C-AD45-422F-AFA5-C8383606FDE3}"/>
    <cellStyle name="쉼표 [0] 3 2 3 2 2 3 4" xfId="24904" xr:uid="{C778F063-BD80-407A-827C-B9CA85A52801}"/>
    <cellStyle name="쉼표 [0] 3 2 3 2 2 3 4 2" xfId="47171" xr:uid="{A59ACA7B-F640-4BD6-925D-FB6560960771}"/>
    <cellStyle name="쉼표 [0] 3 2 3 2 2 3 5" xfId="53227" xr:uid="{2D97F96A-5262-49F8-B019-CB1F4A434DEE}"/>
    <cellStyle name="쉼표 [0] 3 2 3 2 2 3 6" xfId="47168" xr:uid="{1AA1F23B-2481-41F3-B246-FD05D4A079F5}"/>
    <cellStyle name="쉼표 [0] 3 2 3 2 2 3 7" xfId="24901" xr:uid="{0243D9F2-752D-473F-8CC5-667368D49928}"/>
    <cellStyle name="쉼표 [0] 3 2 3 2 2 4" xfId="24905" xr:uid="{4984D787-2FF9-4E90-84D7-A1780A7EC946}"/>
    <cellStyle name="쉼표 [0] 3 2 3 2 2 4 2" xfId="47172" xr:uid="{34BEAF1A-4137-4ADF-B58F-B1DD800DD582}"/>
    <cellStyle name="쉼표 [0] 3 2 3 2 2 5" xfId="24906" xr:uid="{2297AAF2-7C2B-4B9F-AFB0-961E14892CC5}"/>
    <cellStyle name="쉼표 [0] 3 2 3 2 2 5 2" xfId="47173" xr:uid="{669D2903-BF5F-4BDC-97F5-3AF6AF41BD84}"/>
    <cellStyle name="쉼표 [0] 3 2 3 2 2 6" xfId="51194" xr:uid="{4DD8089F-157D-488D-9BB6-AADB07A106C2}"/>
    <cellStyle name="쉼표 [0] 3 2 3 2 2 7" xfId="47162" xr:uid="{E8C2823B-FA57-4BF3-97E3-671F834B00F1}"/>
    <cellStyle name="쉼표 [0] 3 2 3 2 2 8" xfId="24895" xr:uid="{366EC2EA-61EB-4B38-97F4-57F7ACF600E2}"/>
    <cellStyle name="쉼표 [0] 3 2 3 2 3" xfId="1596" xr:uid="{0733F6FB-9CD8-49EA-8AB6-10AFA5B898E9}"/>
    <cellStyle name="쉼표 [0] 3 2 3 2 3 2" xfId="5209" xr:uid="{78107265-E6D4-40E5-807E-D42B4FEDC709}"/>
    <cellStyle name="쉼표 [0] 3 2 3 2 3 2 2" xfId="24909" xr:uid="{81DAC776-00E4-4E6E-B9F9-E2A7B28C56F6}"/>
    <cellStyle name="쉼표 [0] 3 2 3 2 3 2 2 2" xfId="47176" xr:uid="{0D5D92D3-896F-4C73-AB17-749133DEB7D8}"/>
    <cellStyle name="쉼표 [0] 3 2 3 2 3 2 3" xfId="24910" xr:uid="{9A4B95C3-0102-4300-8140-F5D01D26166F}"/>
    <cellStyle name="쉼표 [0] 3 2 3 2 3 2 3 2" xfId="47177" xr:uid="{6BC4B94C-D76B-48AA-BCCE-80EBD50771D7}"/>
    <cellStyle name="쉼표 [0] 3 2 3 2 3 2 4" xfId="24911" xr:uid="{A75EAB49-A457-4CDE-A199-AF761723903D}"/>
    <cellStyle name="쉼표 [0] 3 2 3 2 3 2 4 2" xfId="47178" xr:uid="{BD897C07-4F5C-4CC5-8BDE-2B18BBF5DB9E}"/>
    <cellStyle name="쉼표 [0] 3 2 3 2 3 2 5" xfId="24912" xr:uid="{2CB8FC1D-EEFF-4C7F-A96D-6FA4DC92D9E6}"/>
    <cellStyle name="쉼표 [0] 3 2 3 2 3 2 5 2" xfId="47179" xr:uid="{BC5C5A2C-FE3B-4DB8-B55E-2016B9770D28}"/>
    <cellStyle name="쉼표 [0] 3 2 3 2 3 2 6" xfId="55296" xr:uid="{1DF0314D-DFA4-4A68-BDF8-A1CC6DE4A096}"/>
    <cellStyle name="쉼표 [0] 3 2 3 2 3 2 7" xfId="47175" xr:uid="{F3C6A4A2-618D-4B36-B492-F8036B01F768}"/>
    <cellStyle name="쉼표 [0] 3 2 3 2 3 2 8" xfId="24908" xr:uid="{459FCD63-FCD1-4F5B-BBEF-CA2D909F3AB3}"/>
    <cellStyle name="쉼표 [0] 3 2 3 2 3 3" xfId="2643" xr:uid="{C5B1CCD6-55EA-4098-8ACD-70F86FF4D97C}"/>
    <cellStyle name="쉼표 [0] 3 2 3 2 3 3 2" xfId="24914" xr:uid="{3191035F-50EF-4D35-8A34-F8BBAEF07FA7}"/>
    <cellStyle name="쉼표 [0] 3 2 3 2 3 3 2 2" xfId="47181" xr:uid="{4FC22C11-C5A0-439F-BCFE-556B54DCC4F0}"/>
    <cellStyle name="쉼표 [0] 3 2 3 2 3 3 3" xfId="24915" xr:uid="{367003A7-4F71-478E-82B2-268D366F40B3}"/>
    <cellStyle name="쉼표 [0] 3 2 3 2 3 3 3 2" xfId="47182" xr:uid="{9560A46A-4FCD-4277-A57C-7E94150ADD2A}"/>
    <cellStyle name="쉼표 [0] 3 2 3 2 3 3 4" xfId="24916" xr:uid="{A510705B-35AE-47E2-A058-176478075980}"/>
    <cellStyle name="쉼표 [0] 3 2 3 2 3 3 4 2" xfId="47183" xr:uid="{3105AA51-A469-43BA-B1FE-5CE2405FAD88}"/>
    <cellStyle name="쉼표 [0] 3 2 3 2 3 3 5" xfId="52731" xr:uid="{FAAC0289-36F9-4CD8-AC49-E62679AAC608}"/>
    <cellStyle name="쉼표 [0] 3 2 3 2 3 3 6" xfId="47180" xr:uid="{1BC50419-F132-476F-BA60-0A11A05DA66C}"/>
    <cellStyle name="쉼표 [0] 3 2 3 2 3 3 7" xfId="24913" xr:uid="{18472A2A-490A-4896-BACA-0E933EC05635}"/>
    <cellStyle name="쉼표 [0] 3 2 3 2 3 4" xfId="24917" xr:uid="{40E421CB-A50E-4045-8938-0F8615D36D7C}"/>
    <cellStyle name="쉼표 [0] 3 2 3 2 3 4 2" xfId="47184" xr:uid="{D32ECAA7-340D-411D-9F7C-2A22FB646A25}"/>
    <cellStyle name="쉼표 [0] 3 2 3 2 3 5" xfId="24918" xr:uid="{5C5E9AD7-D4C7-447B-9943-7F5CAE45850E}"/>
    <cellStyle name="쉼표 [0] 3 2 3 2 3 5 2" xfId="47185" xr:uid="{E7B38B6A-61E9-45C4-9A14-14AAE0558A77}"/>
    <cellStyle name="쉼표 [0] 3 2 3 2 3 6" xfId="51688" xr:uid="{E96D6CD4-0390-4389-9680-9BEBEE5B738B}"/>
    <cellStyle name="쉼표 [0] 3 2 3 2 3 7" xfId="47174" xr:uid="{6367F19C-BF80-4628-9AFA-8745C14FE8EC}"/>
    <cellStyle name="쉼표 [0] 3 2 3 2 3 8" xfId="24907" xr:uid="{27940E23-AE6F-4D7E-BA2A-C2D4589E18EC}"/>
    <cellStyle name="쉼표 [0] 3 2 3 2 4" xfId="3635" xr:uid="{A229CBEB-EE5B-4D90-836F-BA599F8D3AE1}"/>
    <cellStyle name="쉼표 [0] 3 2 3 2 4 2" xfId="5577" xr:uid="{F210144C-1922-4D17-ADD2-B31A8A27A0BF}"/>
    <cellStyle name="쉼표 [0] 3 2 3 2 4 2 2" xfId="24921" xr:uid="{E7601C19-F574-45A2-8795-0B81D270A445}"/>
    <cellStyle name="쉼표 [0] 3 2 3 2 4 2 2 2" xfId="47188" xr:uid="{7D87CFB5-C7D6-4B6A-ACB4-E690F9EB24D2}"/>
    <cellStyle name="쉼표 [0] 3 2 3 2 4 2 3" xfId="24922" xr:uid="{37AB9A41-9E62-457D-8F76-DE7110E00DBC}"/>
    <cellStyle name="쉼표 [0] 3 2 3 2 4 2 3 2" xfId="47189" xr:uid="{ED7A2495-5CA9-4BE7-AD2C-8A7549CCEC7B}"/>
    <cellStyle name="쉼표 [0] 3 2 3 2 4 2 4" xfId="24923" xr:uid="{16670B11-E6BA-4FE1-8040-89A813A56A15}"/>
    <cellStyle name="쉼표 [0] 3 2 3 2 4 2 4 2" xfId="47190" xr:uid="{39AFD767-0E6F-4BF8-90CB-82877597746B}"/>
    <cellStyle name="쉼표 [0] 3 2 3 2 4 2 5" xfId="24924" xr:uid="{BE8AEE4E-2300-40A5-BA0A-555DAEA41C93}"/>
    <cellStyle name="쉼표 [0] 3 2 3 2 4 2 5 2" xfId="47191" xr:uid="{9CF2162F-F3DA-446E-9C76-8E9E67C3A72D}"/>
    <cellStyle name="쉼표 [0] 3 2 3 2 4 2 6" xfId="55664" xr:uid="{08C15754-50A3-4FBD-B0B0-AEB79C56B41D}"/>
    <cellStyle name="쉼표 [0] 3 2 3 2 4 2 7" xfId="47187" xr:uid="{6CE874DE-2CE4-4ED1-8A10-7A88BBE31CE7}"/>
    <cellStyle name="쉼표 [0] 3 2 3 2 4 2 8" xfId="24920" xr:uid="{FE840EE1-9944-4F7C-BE00-18C9C701E801}"/>
    <cellStyle name="쉼표 [0] 3 2 3 2 4 3" xfId="24925" xr:uid="{5695516B-500C-4E5A-80D0-44AA2CFF3C2C}"/>
    <cellStyle name="쉼표 [0] 3 2 3 2 4 3 2" xfId="47192" xr:uid="{018B2135-86BF-4B62-86AA-02D07159D9F8}"/>
    <cellStyle name="쉼표 [0] 3 2 3 2 4 4" xfId="24926" xr:uid="{FE6CEEF8-BD59-4968-9902-90BDB3D5DF52}"/>
    <cellStyle name="쉼표 [0] 3 2 3 2 4 4 2" xfId="47193" xr:uid="{833F18BF-25B0-421D-A7B3-0E6BAB08AD57}"/>
    <cellStyle name="쉼표 [0] 3 2 3 2 4 5" xfId="24927" xr:uid="{BC623A77-C9F5-4B71-A338-1165CB48A786}"/>
    <cellStyle name="쉼표 [0] 3 2 3 2 4 5 2" xfId="47194" xr:uid="{6C7B0CCB-9486-4149-8852-1CC500CA8F43}"/>
    <cellStyle name="쉼표 [0] 3 2 3 2 4 6" xfId="24928" xr:uid="{7512EC21-61A7-430D-A661-030FB0EE160B}"/>
    <cellStyle name="쉼표 [0] 3 2 3 2 4 6 2" xfId="47195" xr:uid="{4D69795F-997F-4751-BA84-39FE50ADF07C}"/>
    <cellStyle name="쉼표 [0] 3 2 3 2 4 7" xfId="53722" xr:uid="{398151CF-F7D6-4BC3-A98D-DBAB54D87BEB}"/>
    <cellStyle name="쉼표 [0] 3 2 3 2 4 8" xfId="47186" xr:uid="{67C9C8A6-B7D8-4C9C-8882-C80860CA2967}"/>
    <cellStyle name="쉼표 [0] 3 2 3 2 4 9" xfId="24919" xr:uid="{93583D2C-91A8-49E5-9FC9-D79588ABE745}"/>
    <cellStyle name="쉼표 [0] 3 2 3 2 5" xfId="4308" xr:uid="{3AB7D38A-7956-44FF-989E-C9E9899E8A49}"/>
    <cellStyle name="쉼표 [0] 3 2 3 2 5 2" xfId="24930" xr:uid="{CB7ED57A-2F1B-4DAA-906F-F386B80EC765}"/>
    <cellStyle name="쉼표 [0] 3 2 3 2 5 2 2" xfId="47197" xr:uid="{A5F12169-CECD-4722-BBAC-A908EC18806D}"/>
    <cellStyle name="쉼표 [0] 3 2 3 2 5 3" xfId="24931" xr:uid="{64F2D7DE-5EB0-430C-937F-5AD29AD4EA55}"/>
    <cellStyle name="쉼표 [0] 3 2 3 2 5 3 2" xfId="47198" xr:uid="{F663C671-B527-44AB-B89C-B0162D409F06}"/>
    <cellStyle name="쉼표 [0] 3 2 3 2 5 4" xfId="24932" xr:uid="{A740C873-3E52-4790-830C-AC514FB38356}"/>
    <cellStyle name="쉼표 [0] 3 2 3 2 5 4 2" xfId="47199" xr:uid="{E6558A84-53E5-486C-AC85-6D339EC041DF}"/>
    <cellStyle name="쉼표 [0] 3 2 3 2 5 5" xfId="24933" xr:uid="{44B34CDD-77B0-43C6-BE74-93766DD5BCEE}"/>
    <cellStyle name="쉼표 [0] 3 2 3 2 5 5 2" xfId="47200" xr:uid="{76589C73-8F7F-43FE-BE88-27CCFB147220}"/>
    <cellStyle name="쉼표 [0] 3 2 3 2 5 6" xfId="54395" xr:uid="{171049FD-CBD9-46DA-BD45-868BB329E453}"/>
    <cellStyle name="쉼표 [0] 3 2 3 2 5 7" xfId="47196" xr:uid="{3521DEBA-7E2D-4C06-B048-4C50F076EC06}"/>
    <cellStyle name="쉼표 [0] 3 2 3 2 5 8" xfId="24929" xr:uid="{BC573CED-8173-47F3-BF1B-71C4E30CC5B7}"/>
    <cellStyle name="쉼표 [0] 3 2 3 2 6" xfId="2122" xr:uid="{56ED66BE-FD1C-46E0-89DF-0CAA64A1B873}"/>
    <cellStyle name="쉼표 [0] 3 2 3 2 6 2" xfId="24935" xr:uid="{48E6F134-CC2D-4514-B5CD-2BE0730E946F}"/>
    <cellStyle name="쉼표 [0] 3 2 3 2 6 2 2" xfId="47202" xr:uid="{DBC3A692-8421-4F16-BD6C-D727565613A6}"/>
    <cellStyle name="쉼표 [0] 3 2 3 2 6 3" xfId="24936" xr:uid="{61745D50-A821-4FC9-96DB-FA6D00C0E75B}"/>
    <cellStyle name="쉼표 [0] 3 2 3 2 6 3 2" xfId="47203" xr:uid="{859BCD28-30D9-4A29-8B96-D3131B99BD63}"/>
    <cellStyle name="쉼표 [0] 3 2 3 2 6 4" xfId="24937" xr:uid="{5E3B8E4E-B244-4BDC-AAB5-0654E0405641}"/>
    <cellStyle name="쉼표 [0] 3 2 3 2 6 4 2" xfId="47204" xr:uid="{82381C91-70E9-493A-AB87-0A5BA755E49C}"/>
    <cellStyle name="쉼표 [0] 3 2 3 2 6 5" xfId="52211" xr:uid="{FB2C2003-8A5E-427B-8EB8-95FD56192C77}"/>
    <cellStyle name="쉼표 [0] 3 2 3 2 6 6" xfId="47201" xr:uid="{2EB2A6A5-27BA-415A-BD84-6651B7A18436}"/>
    <cellStyle name="쉼표 [0] 3 2 3 2 6 7" xfId="24934" xr:uid="{16009EDB-42AA-4A71-83AD-814E1560B372}"/>
    <cellStyle name="쉼표 [0] 3 2 3 2 7" xfId="24938" xr:uid="{CEED4E25-DCB1-4FD7-BBD0-F3F76593A36B}"/>
    <cellStyle name="쉼표 [0] 3 2 3 2 7 2" xfId="47205" xr:uid="{9E3CD8E0-70D7-4354-AE2C-BC7FFE343030}"/>
    <cellStyle name="쉼표 [0] 3 2 3 2 8" xfId="24939" xr:uid="{5FF7E37B-8B8B-4AB6-A660-25BF3F480165}"/>
    <cellStyle name="쉼표 [0] 3 2 3 2 8 2" xfId="47206" xr:uid="{BBB5445C-9B16-4DDC-8E97-8EF0457C25B2}"/>
    <cellStyle name="쉼표 [0] 3 2 3 2 9" xfId="50691" xr:uid="{6CCFEF6E-155D-413E-9EE8-EC491C2983A2}"/>
    <cellStyle name="쉼표 [0] 3 2 3 3" xfId="854" xr:uid="{FEC4D477-4061-40FF-BDF5-802DA45EC4D7}"/>
    <cellStyle name="쉼표 [0] 3 2 3 3 2" xfId="4557" xr:uid="{16450F71-63F3-4C65-A70E-48044F690F4D}"/>
    <cellStyle name="쉼표 [0] 3 2 3 3 2 2" xfId="24942" xr:uid="{B97E836F-7A72-4FA4-81E7-4950D70BA61F}"/>
    <cellStyle name="쉼표 [0] 3 2 3 3 2 2 2" xfId="47209" xr:uid="{9023EDB4-1E34-4D71-BE06-58F0658F5CE1}"/>
    <cellStyle name="쉼표 [0] 3 2 3 3 2 3" xfId="24943" xr:uid="{A2F045E7-D50E-474F-B666-FF075ABA1A09}"/>
    <cellStyle name="쉼표 [0] 3 2 3 3 2 3 2" xfId="47210" xr:uid="{5038F76E-5FB3-4305-AE64-A2A51F906889}"/>
    <cellStyle name="쉼표 [0] 3 2 3 3 2 4" xfId="24944" xr:uid="{2493C79C-3875-4E96-9BB0-DA7ACB2B4DEF}"/>
    <cellStyle name="쉼표 [0] 3 2 3 3 2 4 2" xfId="47211" xr:uid="{B7A4CD78-EC17-4334-BFC7-D05258ADBBA9}"/>
    <cellStyle name="쉼표 [0] 3 2 3 3 2 5" xfId="24945" xr:uid="{70CDE441-7BAD-40CC-9EFA-B3E932A13B87}"/>
    <cellStyle name="쉼표 [0] 3 2 3 3 2 5 2" xfId="47212" xr:uid="{E83358EF-045A-4042-82E7-6B1531009C3E}"/>
    <cellStyle name="쉼표 [0] 3 2 3 3 2 6" xfId="54644" xr:uid="{4D324C3F-87D5-49BA-87D5-2FBDBAA715F5}"/>
    <cellStyle name="쉼표 [0] 3 2 3 3 2 7" xfId="47208" xr:uid="{F30BF26F-5F66-4B7A-9464-FEF8F87DA7B8}"/>
    <cellStyle name="쉼표 [0] 3 2 3 3 2 8" xfId="24941" xr:uid="{60FE8433-65B0-4B1E-BDDF-0A95822DCBDB}"/>
    <cellStyle name="쉼표 [0] 3 2 3 3 3" xfId="2892" xr:uid="{66FE9653-C4DD-4B03-8E48-3C923C84C3F8}"/>
    <cellStyle name="쉼표 [0] 3 2 3 3 3 2" xfId="24947" xr:uid="{2CB3019C-4A68-40AA-A027-FC00740187D7}"/>
    <cellStyle name="쉼표 [0] 3 2 3 3 3 2 2" xfId="47214" xr:uid="{8447022B-4D33-4BDD-97AA-1015B478FC60}"/>
    <cellStyle name="쉼표 [0] 3 2 3 3 3 3" xfId="24948" xr:uid="{20359F45-42C5-4415-932C-A0C1D06924EA}"/>
    <cellStyle name="쉼표 [0] 3 2 3 3 3 3 2" xfId="47215" xr:uid="{4291850A-9B27-4232-B964-7305389A44BE}"/>
    <cellStyle name="쉼표 [0] 3 2 3 3 3 4" xfId="24949" xr:uid="{63489D96-602E-483C-9D04-2B3E72949671}"/>
    <cellStyle name="쉼표 [0] 3 2 3 3 3 4 2" xfId="47216" xr:uid="{BB1BD4A9-3132-466C-B789-C260E9314175}"/>
    <cellStyle name="쉼표 [0] 3 2 3 3 3 5" xfId="52979" xr:uid="{DC264DA0-DEE5-4704-87BF-80F8DCB63B4F}"/>
    <cellStyle name="쉼표 [0] 3 2 3 3 3 6" xfId="47213" xr:uid="{7B162D1C-067D-42A8-8D03-A2B9E97E9199}"/>
    <cellStyle name="쉼표 [0] 3 2 3 3 3 7" xfId="24946" xr:uid="{3F738444-24DB-43C6-A699-3DC954ADABBB}"/>
    <cellStyle name="쉼표 [0] 3 2 3 3 4" xfId="24950" xr:uid="{1ED960E1-E5C4-4640-8CB6-0FE4A239ABEC}"/>
    <cellStyle name="쉼표 [0] 3 2 3 3 4 2" xfId="47217" xr:uid="{6A345C19-E7EB-4527-9382-671C8BAC07CE}"/>
    <cellStyle name="쉼표 [0] 3 2 3 3 5" xfId="24951" xr:uid="{FECAAC38-67B3-4D62-9E6C-3B98B489EF23}"/>
    <cellStyle name="쉼표 [0] 3 2 3 3 5 2" xfId="47218" xr:uid="{81703132-4BD0-4898-9F74-1A8C39AAEE1E}"/>
    <cellStyle name="쉼표 [0] 3 2 3 3 6" xfId="50946" xr:uid="{71A5AFC0-2743-4092-B28B-6928777E4277}"/>
    <cellStyle name="쉼표 [0] 3 2 3 3 7" xfId="47207" xr:uid="{A1ED5484-1BDA-4562-ABCB-21BC1C1074CE}"/>
    <cellStyle name="쉼표 [0] 3 2 3 3 8" xfId="24940" xr:uid="{363B3D9C-0949-4318-AA7B-BE075DC389F3}"/>
    <cellStyle name="쉼표 [0] 3 2 3 4" xfId="1349" xr:uid="{F6F539DE-0F61-443E-99C1-48E684E34738}"/>
    <cellStyle name="쉼표 [0] 3 2 3 4 2" xfId="5026" xr:uid="{7C3A8D31-E63C-4E28-A244-7DEC854260CD}"/>
    <cellStyle name="쉼표 [0] 3 2 3 4 2 2" xfId="24954" xr:uid="{CACADAE5-5F85-4E6E-86A9-2D36698EE654}"/>
    <cellStyle name="쉼표 [0] 3 2 3 4 2 2 2" xfId="47221" xr:uid="{E283E03F-4493-434F-AB74-A32795B2A667}"/>
    <cellStyle name="쉼표 [0] 3 2 3 4 2 3" xfId="24955" xr:uid="{80BC51E4-EF88-4AFF-B94B-C17DBE566D35}"/>
    <cellStyle name="쉼표 [0] 3 2 3 4 2 3 2" xfId="47222" xr:uid="{CB13C7B7-FCDE-42F4-9AE7-3F7C653C409B}"/>
    <cellStyle name="쉼표 [0] 3 2 3 4 2 4" xfId="24956" xr:uid="{2031750B-33D5-45B2-A095-9D4933EABB84}"/>
    <cellStyle name="쉼표 [0] 3 2 3 4 2 4 2" xfId="47223" xr:uid="{4336BA7B-9C23-460D-91B6-157201A14BF9}"/>
    <cellStyle name="쉼표 [0] 3 2 3 4 2 5" xfId="24957" xr:uid="{A108C411-7151-4FDD-A029-703CC96F4A88}"/>
    <cellStyle name="쉼표 [0] 3 2 3 4 2 5 2" xfId="47224" xr:uid="{1218B377-25E7-4726-8235-AAAD1730A32D}"/>
    <cellStyle name="쉼표 [0] 3 2 3 4 2 6" xfId="55113" xr:uid="{6F928072-CFDD-4649-AF64-D7C8358DA4E9}"/>
    <cellStyle name="쉼표 [0] 3 2 3 4 2 7" xfId="47220" xr:uid="{F77BCA97-2B1F-4011-818F-CC959EBE0F6A}"/>
    <cellStyle name="쉼표 [0] 3 2 3 4 2 8" xfId="24953" xr:uid="{B26BDE2E-63AC-4CF2-8950-B29CFCA6E15A}"/>
    <cellStyle name="쉼표 [0] 3 2 3 4 3" xfId="2395" xr:uid="{08E6C001-BD29-4F6C-A56F-13D5136B0E34}"/>
    <cellStyle name="쉼표 [0] 3 2 3 4 3 2" xfId="24959" xr:uid="{8F3F2992-8433-4BE4-B201-173ECD64D9E9}"/>
    <cellStyle name="쉼표 [0] 3 2 3 4 3 2 2" xfId="47226" xr:uid="{D1761BEF-C21C-4A4E-8C9D-028F88905875}"/>
    <cellStyle name="쉼표 [0] 3 2 3 4 3 3" xfId="24960" xr:uid="{870E80A6-8D08-4117-A4D6-952F5B11006F}"/>
    <cellStyle name="쉼표 [0] 3 2 3 4 3 3 2" xfId="47227" xr:uid="{EADEC9CB-57DE-4383-8F18-9635914E41E7}"/>
    <cellStyle name="쉼표 [0] 3 2 3 4 3 4" xfId="24961" xr:uid="{62AA2477-1ED6-40F3-93B2-619E199D29A7}"/>
    <cellStyle name="쉼표 [0] 3 2 3 4 3 4 2" xfId="47228" xr:uid="{0EDB6AD7-39EF-4C2A-BC14-858A2529E6A7}"/>
    <cellStyle name="쉼표 [0] 3 2 3 4 3 5" xfId="52483" xr:uid="{48D3BAC8-FC88-4FA1-9344-2778608D0D80}"/>
    <cellStyle name="쉼표 [0] 3 2 3 4 3 6" xfId="47225" xr:uid="{C177AE7C-45D7-4FEB-A59A-CF6EDA59C4E0}"/>
    <cellStyle name="쉼표 [0] 3 2 3 4 3 7" xfId="24958" xr:uid="{64264A2C-604B-4FAB-81D0-D5E3F147E4A5}"/>
    <cellStyle name="쉼표 [0] 3 2 3 4 4" xfId="24962" xr:uid="{9162715D-A0C6-40E6-8193-F9EC0A925EF4}"/>
    <cellStyle name="쉼표 [0] 3 2 3 4 4 2" xfId="47229" xr:uid="{5A6F91CD-7271-45A9-BB59-B2E92ABD1E32}"/>
    <cellStyle name="쉼표 [0] 3 2 3 4 5" xfId="24963" xr:uid="{8483F0FC-A0FD-4F1E-AD26-80D49652BE64}"/>
    <cellStyle name="쉼표 [0] 3 2 3 4 5 2" xfId="47230" xr:uid="{4D88AD72-B4B1-4218-82DF-8AA0719C51E1}"/>
    <cellStyle name="쉼표 [0] 3 2 3 4 6" xfId="51441" xr:uid="{EBE18C59-A5D5-402C-A945-3EE0CAC3A6C2}"/>
    <cellStyle name="쉼표 [0] 3 2 3 4 7" xfId="47219" xr:uid="{589A7A61-D69C-4979-97C4-9C9CF5BF19B7}"/>
    <cellStyle name="쉼표 [0] 3 2 3 4 8" xfId="24952" xr:uid="{08ABBC65-A27B-474A-B5E7-2BD4779367AF}"/>
    <cellStyle name="쉼표 [0] 3 2 3 5" xfId="3386" xr:uid="{41A95B64-F271-4510-BF49-17332A073290}"/>
    <cellStyle name="쉼표 [0] 3 2 3 5 2" xfId="5393" xr:uid="{218B7203-A1DA-40BD-AA12-B74B4CEFBCC1}"/>
    <cellStyle name="쉼표 [0] 3 2 3 5 2 2" xfId="24966" xr:uid="{E828B951-8EB4-4FE3-8C3A-BB985AE07893}"/>
    <cellStyle name="쉼표 [0] 3 2 3 5 2 2 2" xfId="47233" xr:uid="{F2ACE98D-8F61-412E-B0B5-7396D54FF086}"/>
    <cellStyle name="쉼표 [0] 3 2 3 5 2 3" xfId="24967" xr:uid="{44F04813-AD6E-4B26-AC6C-065AF1B71EAE}"/>
    <cellStyle name="쉼표 [0] 3 2 3 5 2 3 2" xfId="47234" xr:uid="{28B9598E-4968-48CA-9885-51816C2C861E}"/>
    <cellStyle name="쉼표 [0] 3 2 3 5 2 4" xfId="24968" xr:uid="{6B7F4177-0DB4-43C7-AAE6-DA84C08DF2E2}"/>
    <cellStyle name="쉼표 [0] 3 2 3 5 2 4 2" xfId="47235" xr:uid="{28C845C7-ADAC-4E9E-9106-729A79D66E42}"/>
    <cellStyle name="쉼표 [0] 3 2 3 5 2 5" xfId="24969" xr:uid="{FB7798AF-0B21-4D0E-9913-6938C5C9BCB0}"/>
    <cellStyle name="쉼표 [0] 3 2 3 5 2 5 2" xfId="47236" xr:uid="{841DAFC3-D210-44A9-B39F-BB4EB15CAE30}"/>
    <cellStyle name="쉼표 [0] 3 2 3 5 2 6" xfId="55480" xr:uid="{60021CF4-BACF-4512-881F-6EE172C7AB62}"/>
    <cellStyle name="쉼표 [0] 3 2 3 5 2 7" xfId="47232" xr:uid="{B11816C4-CEFB-4B6B-873C-1F6AE50EE540}"/>
    <cellStyle name="쉼표 [0] 3 2 3 5 2 8" xfId="24965" xr:uid="{2102C4BE-0D11-44D8-A69A-BAA9B355399C}"/>
    <cellStyle name="쉼표 [0] 3 2 3 5 3" xfId="24970" xr:uid="{15E0C55F-270B-49F9-9F42-87418CFECCD7}"/>
    <cellStyle name="쉼표 [0] 3 2 3 5 3 2" xfId="47237" xr:uid="{6C7175DB-B213-4713-A303-50339A56FCB6}"/>
    <cellStyle name="쉼표 [0] 3 2 3 5 4" xfId="24971" xr:uid="{A445D89C-7BE2-4963-B28C-9C3FE7DAE155}"/>
    <cellStyle name="쉼표 [0] 3 2 3 5 4 2" xfId="47238" xr:uid="{2F572C24-B2B1-43B0-A95E-2114E4C8684A}"/>
    <cellStyle name="쉼표 [0] 3 2 3 5 5" xfId="24972" xr:uid="{00F0B91E-993A-434D-8A44-317B1881FCEB}"/>
    <cellStyle name="쉼표 [0] 3 2 3 5 5 2" xfId="47239" xr:uid="{2FE11DD6-E2AD-45DD-8A18-77EE2442949C}"/>
    <cellStyle name="쉼표 [0] 3 2 3 5 6" xfId="24973" xr:uid="{8F9720B5-0FED-4A8E-B7A6-373305EC641C}"/>
    <cellStyle name="쉼표 [0] 3 2 3 5 6 2" xfId="47240" xr:uid="{30B128F6-C648-452F-B24F-DB6F04FA66A3}"/>
    <cellStyle name="쉼표 [0] 3 2 3 5 7" xfId="53473" xr:uid="{E02A45CA-E314-46AC-8844-C66D41F27C29}"/>
    <cellStyle name="쉼표 [0] 3 2 3 5 8" xfId="47231" xr:uid="{8EA6194A-9CA9-43B0-846B-C7FFC27D70D5}"/>
    <cellStyle name="쉼표 [0] 3 2 3 5 9" xfId="24964" xr:uid="{C75FFC88-E325-4A83-8F1A-1EA5C432A038}"/>
    <cellStyle name="쉼표 [0] 3 2 3 6" xfId="4011" xr:uid="{8781703C-9614-445C-B464-D315C699E603}"/>
    <cellStyle name="쉼표 [0] 3 2 3 6 2" xfId="24975" xr:uid="{81053D67-73E0-41F8-8364-60DDBCD8D40A}"/>
    <cellStyle name="쉼표 [0] 3 2 3 6 2 2" xfId="47242" xr:uid="{A3CE7FAE-8B0D-4633-B773-4A5066DE17A0}"/>
    <cellStyle name="쉼표 [0] 3 2 3 6 3" xfId="24976" xr:uid="{43092D99-99D0-4C47-AE0C-A70131D316FA}"/>
    <cellStyle name="쉼표 [0] 3 2 3 6 3 2" xfId="47243" xr:uid="{AB67139C-A916-4045-8F13-C25BA63B9F31}"/>
    <cellStyle name="쉼표 [0] 3 2 3 6 4" xfId="24977" xr:uid="{40A37524-217B-4E4E-B47F-4FCEB55AD579}"/>
    <cellStyle name="쉼표 [0] 3 2 3 6 4 2" xfId="47244" xr:uid="{252A1C11-86D9-4E63-86C9-786C84E3F8F2}"/>
    <cellStyle name="쉼표 [0] 3 2 3 6 5" xfId="24978" xr:uid="{3206FE83-B425-41FC-81E1-CAF1BE909210}"/>
    <cellStyle name="쉼표 [0] 3 2 3 6 5 2" xfId="47245" xr:uid="{2446FE89-A3BC-48C2-B693-C7D44E3C2B08}"/>
    <cellStyle name="쉼표 [0] 3 2 3 6 6" xfId="54098" xr:uid="{22FDB76B-1878-4C0B-8977-17D58A1B1B5E}"/>
    <cellStyle name="쉼표 [0] 3 2 3 6 7" xfId="47241" xr:uid="{4B9CB31A-222D-4B32-B203-36319D47EDC1}"/>
    <cellStyle name="쉼표 [0] 3 2 3 6 8" xfId="24974" xr:uid="{CEA4D329-F405-4553-89C2-10052DA8A8EB}"/>
    <cellStyle name="쉼표 [0] 3 2 3 7" xfId="1875" xr:uid="{800E379A-C8CE-4721-A0C0-4B2E071E9B8F}"/>
    <cellStyle name="쉼표 [0] 3 2 3 7 2" xfId="24980" xr:uid="{435D258E-35E7-4E1C-BADA-C4CA8BF0D4CB}"/>
    <cellStyle name="쉼표 [0] 3 2 3 7 2 2" xfId="47247" xr:uid="{FEEEE4B7-950C-4023-B2FF-B9F9730FC2F5}"/>
    <cellStyle name="쉼표 [0] 3 2 3 7 3" xfId="24981" xr:uid="{0F327B36-A114-4288-811F-A4985881F766}"/>
    <cellStyle name="쉼표 [0] 3 2 3 7 3 2" xfId="47248" xr:uid="{4CA37D93-D72C-48E8-9B04-45C2E7124957}"/>
    <cellStyle name="쉼표 [0] 3 2 3 7 4" xfId="24982" xr:uid="{36DBD309-4D86-4C24-A2E3-DE56953BF244}"/>
    <cellStyle name="쉼표 [0] 3 2 3 7 4 2" xfId="47249" xr:uid="{14845E32-9E03-4123-B1FE-3A620DC6FE22}"/>
    <cellStyle name="쉼표 [0] 3 2 3 7 5" xfId="51964" xr:uid="{535D0AE8-2D82-43B1-85D4-3A0107AEAA41}"/>
    <cellStyle name="쉼표 [0] 3 2 3 7 6" xfId="47246" xr:uid="{38FD9DEE-2428-4D6F-9A8D-13EEAE010721}"/>
    <cellStyle name="쉼표 [0] 3 2 3 7 7" xfId="24979" xr:uid="{DD07CF42-A88D-4033-A67D-28F057BDC9FD}"/>
    <cellStyle name="쉼표 [0] 3 2 3 8" xfId="24983" xr:uid="{A25D0FAC-BA57-417C-9066-FCDFE1D1E5F2}"/>
    <cellStyle name="쉼표 [0] 3 2 3 8 2" xfId="47250" xr:uid="{1172A379-7C86-42DE-B230-A94DD30D338A}"/>
    <cellStyle name="쉼표 [0] 3 2 3 9" xfId="24984" xr:uid="{E3979663-4787-461E-AB29-3533E7BA663D}"/>
    <cellStyle name="쉼표 [0] 3 2 3 9 2" xfId="47251" xr:uid="{A5E5274F-95FD-4CCE-B266-89E67DB2A904}"/>
    <cellStyle name="쉼표 [0] 3 2 4" xfId="475" xr:uid="{650317A3-20B1-4F28-83ED-04E340830573}"/>
    <cellStyle name="쉼표 [0] 3 2 4 10" xfId="47252" xr:uid="{97A4A92A-20D4-49EA-8858-30326070E9DD}"/>
    <cellStyle name="쉼표 [0] 3 2 4 11" xfId="24985" xr:uid="{4B0EA89C-EF9C-4ABA-AAC6-FA92B9717F95}"/>
    <cellStyle name="쉼표 [0] 3 2 4 2" xfId="980" xr:uid="{0A326885-80DB-4586-AF23-5DB5C51A14DF}"/>
    <cellStyle name="쉼표 [0] 3 2 4 2 2" xfId="4683" xr:uid="{509436AC-88B0-44EA-B5EB-3FF944AAD263}"/>
    <cellStyle name="쉼표 [0] 3 2 4 2 2 2" xfId="24988" xr:uid="{C2984E3D-BC5E-4CFA-BC67-FAF274DAAAFD}"/>
    <cellStyle name="쉼표 [0] 3 2 4 2 2 2 2" xfId="47255" xr:uid="{05038F0A-3581-4649-B8C4-AD622D5B2BD4}"/>
    <cellStyle name="쉼표 [0] 3 2 4 2 2 3" xfId="24989" xr:uid="{292B4E3B-BD0C-4732-9DDA-34B23254C644}"/>
    <cellStyle name="쉼표 [0] 3 2 4 2 2 3 2" xfId="47256" xr:uid="{DB89BFD6-1D9D-4D69-9256-58B621DB3674}"/>
    <cellStyle name="쉼표 [0] 3 2 4 2 2 4" xfId="24990" xr:uid="{FA9C8B03-1DE9-425D-B441-C334BD5B59E1}"/>
    <cellStyle name="쉼표 [0] 3 2 4 2 2 4 2" xfId="47257" xr:uid="{D0A8CE9C-01C1-4B13-9E8D-0BAE55F9E392}"/>
    <cellStyle name="쉼표 [0] 3 2 4 2 2 5" xfId="24991" xr:uid="{FEEB8C10-929D-4D3F-B979-CB3F34874833}"/>
    <cellStyle name="쉼표 [0] 3 2 4 2 2 5 2" xfId="47258" xr:uid="{B40BFDD5-B501-4EF9-8421-941F2A75B9FD}"/>
    <cellStyle name="쉼표 [0] 3 2 4 2 2 6" xfId="54770" xr:uid="{C2062471-3E64-4874-BC4F-7EA376C97D73}"/>
    <cellStyle name="쉼표 [0] 3 2 4 2 2 7" xfId="47254" xr:uid="{72D73B0E-4347-4EEC-921A-B9BEA1859925}"/>
    <cellStyle name="쉼표 [0] 3 2 4 2 2 8" xfId="24987" xr:uid="{B07457EF-C8B4-427A-8F3F-7EF08D62E2A8}"/>
    <cellStyle name="쉼표 [0] 3 2 4 2 3" xfId="3018" xr:uid="{F73AE0A3-6C07-4B11-AC30-E7B58BBCCB47}"/>
    <cellStyle name="쉼표 [0] 3 2 4 2 3 2" xfId="24993" xr:uid="{1F3DA848-0467-4CCD-ACD7-03DED8ED9BA3}"/>
    <cellStyle name="쉼표 [0] 3 2 4 2 3 2 2" xfId="47260" xr:uid="{6D84C9AD-D007-44E4-B752-1B89A8B7366A}"/>
    <cellStyle name="쉼표 [0] 3 2 4 2 3 3" xfId="24994" xr:uid="{AE4CFE4F-0FF3-4746-89DD-F6F40F65EA1F}"/>
    <cellStyle name="쉼표 [0] 3 2 4 2 3 3 2" xfId="47261" xr:uid="{E2C0568B-450D-40A5-AC44-CF0432C50F99}"/>
    <cellStyle name="쉼표 [0] 3 2 4 2 3 4" xfId="24995" xr:uid="{E183D2D6-0F40-46D9-A3E8-011E09D42B1F}"/>
    <cellStyle name="쉼표 [0] 3 2 4 2 3 4 2" xfId="47262" xr:uid="{C5F5D07C-2020-4E46-913D-C3E94B7C9C08}"/>
    <cellStyle name="쉼표 [0] 3 2 4 2 3 5" xfId="53105" xr:uid="{3243036E-000C-4778-92AF-C358346FE744}"/>
    <cellStyle name="쉼표 [0] 3 2 4 2 3 6" xfId="47259" xr:uid="{362FDC2E-5EF1-4251-AA37-92EDC5E1853F}"/>
    <cellStyle name="쉼표 [0] 3 2 4 2 3 7" xfId="24992" xr:uid="{918B02CE-AF20-4592-AD5D-1243DBA36E93}"/>
    <cellStyle name="쉼표 [0] 3 2 4 2 4" xfId="24996" xr:uid="{0D3EB77C-BF88-4D1F-B3C2-B2F728824888}"/>
    <cellStyle name="쉼표 [0] 3 2 4 2 4 2" xfId="47263" xr:uid="{023F42FE-0CFC-4752-925A-ECD7BCED313D}"/>
    <cellStyle name="쉼표 [0] 3 2 4 2 5" xfId="24997" xr:uid="{A11D0D78-845B-4D16-908E-BD258CBAF2B1}"/>
    <cellStyle name="쉼표 [0] 3 2 4 2 5 2" xfId="47264" xr:uid="{4CAE6F02-F23A-4491-A5BF-274AC20E53A7}"/>
    <cellStyle name="쉼표 [0] 3 2 4 2 6" xfId="51072" xr:uid="{62461E5F-927A-4AEE-A8FD-DFEF2402AFD0}"/>
    <cellStyle name="쉼표 [0] 3 2 4 2 7" xfId="47253" xr:uid="{E5DA5CD0-892D-4773-9929-98D43FE92B82}"/>
    <cellStyle name="쉼표 [0] 3 2 4 2 8" xfId="24986" xr:uid="{93FF31C3-0CE0-4D83-88E7-0F94A0F05469}"/>
    <cellStyle name="쉼표 [0] 3 2 4 3" xfId="1474" xr:uid="{4D5A5DFB-FE25-43D4-9EDB-2F032CA09FAD}"/>
    <cellStyle name="쉼표 [0] 3 2 4 3 2" xfId="5117" xr:uid="{78EEAC13-1CDD-4CC4-B669-C8019D8E462C}"/>
    <cellStyle name="쉼표 [0] 3 2 4 3 2 2" xfId="25000" xr:uid="{DFEE3B8D-6C6D-448A-99D1-67D36ED3C0A0}"/>
    <cellStyle name="쉼표 [0] 3 2 4 3 2 2 2" xfId="47267" xr:uid="{EB31948C-CA52-4B0B-A756-9502287984AC}"/>
    <cellStyle name="쉼표 [0] 3 2 4 3 2 3" xfId="25001" xr:uid="{9B9D0717-BAFC-4B0F-A672-A1E4502B2AF2}"/>
    <cellStyle name="쉼표 [0] 3 2 4 3 2 3 2" xfId="47268" xr:uid="{D65EA5C9-83AF-4CB7-9C28-860093588AF4}"/>
    <cellStyle name="쉼표 [0] 3 2 4 3 2 4" xfId="25002" xr:uid="{10B45923-28FE-4A10-9175-641A0366AFB2}"/>
    <cellStyle name="쉼표 [0] 3 2 4 3 2 4 2" xfId="47269" xr:uid="{ABA5610F-DD76-4468-8CBD-A6BB89963536}"/>
    <cellStyle name="쉼표 [0] 3 2 4 3 2 5" xfId="25003" xr:uid="{310BB9AF-129D-4650-A940-03AD9A573D8C}"/>
    <cellStyle name="쉼표 [0] 3 2 4 3 2 5 2" xfId="47270" xr:uid="{A0ED27EE-064D-44C7-9324-859A3DD49FF0}"/>
    <cellStyle name="쉼표 [0] 3 2 4 3 2 6" xfId="55204" xr:uid="{31FECB5B-B841-44DB-95CF-7259977F8256}"/>
    <cellStyle name="쉼표 [0] 3 2 4 3 2 7" xfId="47266" xr:uid="{AF4B4EAD-EEA6-42C3-BBF0-E82E7BD03050}"/>
    <cellStyle name="쉼표 [0] 3 2 4 3 2 8" xfId="24999" xr:uid="{58CB9DD6-1258-4E0E-91B3-14D99A03D851}"/>
    <cellStyle name="쉼표 [0] 3 2 4 3 3" xfId="2521" xr:uid="{2AE71454-D8E6-4E59-9D8F-3488051D9DD2}"/>
    <cellStyle name="쉼표 [0] 3 2 4 3 3 2" xfId="25005" xr:uid="{A22C2AC6-0D61-45AF-B29C-5253FF688FD4}"/>
    <cellStyle name="쉼표 [0] 3 2 4 3 3 2 2" xfId="47272" xr:uid="{23FF3304-F58D-4371-AC61-F31BC3237568}"/>
    <cellStyle name="쉼표 [0] 3 2 4 3 3 3" xfId="25006" xr:uid="{0A467D99-EE53-40F8-815C-E1B7789DBE00}"/>
    <cellStyle name="쉼표 [0] 3 2 4 3 3 3 2" xfId="47273" xr:uid="{2F2FFD3B-580C-428E-9519-00888F417C03}"/>
    <cellStyle name="쉼표 [0] 3 2 4 3 3 4" xfId="25007" xr:uid="{D2145972-3CAF-4B8D-9029-9D999D9E7840}"/>
    <cellStyle name="쉼표 [0] 3 2 4 3 3 4 2" xfId="47274" xr:uid="{B82FD3B5-DDD2-4A51-81C4-578F3A21FDE4}"/>
    <cellStyle name="쉼표 [0] 3 2 4 3 3 5" xfId="52609" xr:uid="{2CBB63C7-B17B-4F4B-8717-E4CEA60D0F39}"/>
    <cellStyle name="쉼표 [0] 3 2 4 3 3 6" xfId="47271" xr:uid="{22BC5FEF-9DDC-4520-940A-4F94673D139B}"/>
    <cellStyle name="쉼표 [0] 3 2 4 3 3 7" xfId="25004" xr:uid="{40233420-44F7-41D6-ADE8-DA6E89237F03}"/>
    <cellStyle name="쉼표 [0] 3 2 4 3 4" xfId="25008" xr:uid="{CACEE9B1-423D-4D22-BE19-0B8CD2CC2A5D}"/>
    <cellStyle name="쉼표 [0] 3 2 4 3 4 2" xfId="47275" xr:uid="{F4358A17-E521-417A-9417-015A9B94DA5F}"/>
    <cellStyle name="쉼표 [0] 3 2 4 3 5" xfId="25009" xr:uid="{3178D67B-4A2C-4E49-BCB5-553C056CA81E}"/>
    <cellStyle name="쉼표 [0] 3 2 4 3 5 2" xfId="47276" xr:uid="{132B3003-1106-409C-87EB-7BCDBD4E1FA2}"/>
    <cellStyle name="쉼표 [0] 3 2 4 3 6" xfId="51566" xr:uid="{F4F40572-3C71-4BAD-A391-D6A876D350D3}"/>
    <cellStyle name="쉼표 [0] 3 2 4 3 7" xfId="47265" xr:uid="{A4B93820-92B3-44B3-B2AA-6BB1A2B3CCA7}"/>
    <cellStyle name="쉼표 [0] 3 2 4 3 8" xfId="24998" xr:uid="{9935B70C-7E90-495D-8E96-0551568D69F0}"/>
    <cellStyle name="쉼표 [0] 3 2 4 4" xfId="3513" xr:uid="{5F4CCAFD-5F20-443A-87F6-2CADC39661BA}"/>
    <cellStyle name="쉼표 [0] 3 2 4 4 2" xfId="5485" xr:uid="{CCD42629-F4DC-4ACC-ADFB-EEBF71AFD65B}"/>
    <cellStyle name="쉼표 [0] 3 2 4 4 2 2" xfId="25012" xr:uid="{4F3E7AAB-730E-4EE7-81C7-0C89DEE7DF19}"/>
    <cellStyle name="쉼표 [0] 3 2 4 4 2 2 2" xfId="47279" xr:uid="{ECAA6577-B429-44EA-9A78-7AA1FA5635EF}"/>
    <cellStyle name="쉼표 [0] 3 2 4 4 2 3" xfId="25013" xr:uid="{ED40A790-4A07-4DDA-B2F9-A0CBC72DFD48}"/>
    <cellStyle name="쉼표 [0] 3 2 4 4 2 3 2" xfId="47280" xr:uid="{ADB5139A-B1CC-464C-921A-15039C3D5E64}"/>
    <cellStyle name="쉼표 [0] 3 2 4 4 2 4" xfId="25014" xr:uid="{5B62F92E-37B5-4CF9-917E-8E0CD9FC6C6E}"/>
    <cellStyle name="쉼표 [0] 3 2 4 4 2 4 2" xfId="47281" xr:uid="{5F326763-9033-40AE-AD4F-E111C1D32D20}"/>
    <cellStyle name="쉼표 [0] 3 2 4 4 2 5" xfId="25015" xr:uid="{A1E35EAA-57CB-4065-8E65-28437AA9A0CB}"/>
    <cellStyle name="쉼표 [0] 3 2 4 4 2 5 2" xfId="47282" xr:uid="{7D1D88D3-FE79-43FF-9FF2-F599460B377C}"/>
    <cellStyle name="쉼표 [0] 3 2 4 4 2 6" xfId="55572" xr:uid="{B865176F-2BEA-4090-A795-49FC3DF79B9A}"/>
    <cellStyle name="쉼표 [0] 3 2 4 4 2 7" xfId="47278" xr:uid="{B0608744-60F1-49CE-BC57-0CB4864C8C12}"/>
    <cellStyle name="쉼표 [0] 3 2 4 4 2 8" xfId="25011" xr:uid="{CDC5CC84-F273-4030-BCC1-07A85D4AE865}"/>
    <cellStyle name="쉼표 [0] 3 2 4 4 3" xfId="25016" xr:uid="{BF07E80D-64A2-4B1D-8683-7456C961133C}"/>
    <cellStyle name="쉼표 [0] 3 2 4 4 3 2" xfId="47283" xr:uid="{6FB28EFC-0AED-4961-841A-0F71D64DA8B3}"/>
    <cellStyle name="쉼표 [0] 3 2 4 4 4" xfId="25017" xr:uid="{45153E8E-9CB6-44E9-9E54-98E169DD76C0}"/>
    <cellStyle name="쉼표 [0] 3 2 4 4 4 2" xfId="47284" xr:uid="{D25FE37D-A692-4981-A65A-287980A130F2}"/>
    <cellStyle name="쉼표 [0] 3 2 4 4 5" xfId="25018" xr:uid="{E97B3604-F6B5-4902-8578-BA5B2EB890A0}"/>
    <cellStyle name="쉼표 [0] 3 2 4 4 5 2" xfId="47285" xr:uid="{E7855B81-A95F-4A56-84CC-11FAE28EFA27}"/>
    <cellStyle name="쉼표 [0] 3 2 4 4 6" xfId="25019" xr:uid="{65C0FB07-9631-4C0E-9AFB-3F479D4F0F91}"/>
    <cellStyle name="쉼표 [0] 3 2 4 4 6 2" xfId="47286" xr:uid="{E61C77A0-DD5C-4CE4-A870-E271FC4F929B}"/>
    <cellStyle name="쉼표 [0] 3 2 4 4 7" xfId="53600" xr:uid="{B111DE4E-B601-4A50-9FCA-2962719B21BA}"/>
    <cellStyle name="쉼표 [0] 3 2 4 4 8" xfId="47277" xr:uid="{68B83B64-EEFA-44A5-883F-5C0C9F059AA1}"/>
    <cellStyle name="쉼표 [0] 3 2 4 4 9" xfId="25010" xr:uid="{890712D6-2C2C-4446-9BAD-CC9B2F949885}"/>
    <cellStyle name="쉼표 [0] 3 2 4 5" xfId="4186" xr:uid="{32A61943-66A5-4A1E-9E59-77CD9477CF9C}"/>
    <cellStyle name="쉼표 [0] 3 2 4 5 2" xfId="25021" xr:uid="{75B3A826-4B48-4AB5-8B5B-F33EFC7234AF}"/>
    <cellStyle name="쉼표 [0] 3 2 4 5 2 2" xfId="47288" xr:uid="{4296A622-AF7F-4150-A9B7-99E2306E6D0B}"/>
    <cellStyle name="쉼표 [0] 3 2 4 5 3" xfId="25022" xr:uid="{46EEFBEF-9C41-4CCC-A0E2-14D6CB159AB0}"/>
    <cellStyle name="쉼표 [0] 3 2 4 5 3 2" xfId="47289" xr:uid="{B2F2B4D7-8A9E-4280-9D1C-5B877740AE39}"/>
    <cellStyle name="쉼표 [0] 3 2 4 5 4" xfId="25023" xr:uid="{67246728-FBFB-47D0-952F-5AAA7C1B6C7D}"/>
    <cellStyle name="쉼표 [0] 3 2 4 5 4 2" xfId="47290" xr:uid="{7785E559-A0E1-474D-8FA8-4CE904AE4508}"/>
    <cellStyle name="쉼표 [0] 3 2 4 5 5" xfId="25024" xr:uid="{FA9E3C64-8DF5-4CFF-ABB7-F882CE766AC5}"/>
    <cellStyle name="쉼표 [0] 3 2 4 5 5 2" xfId="47291" xr:uid="{D42C2AC6-F5AE-407F-BBB0-40E5E992A60A}"/>
    <cellStyle name="쉼표 [0] 3 2 4 5 6" xfId="54273" xr:uid="{7FC9CA34-104D-4A5F-9554-B01C5C4EAE97}"/>
    <cellStyle name="쉼표 [0] 3 2 4 5 7" xfId="47287" xr:uid="{000F80EE-82C5-4E59-B466-2C966B470E87}"/>
    <cellStyle name="쉼표 [0] 3 2 4 5 8" xfId="25020" xr:uid="{C1F5DA8D-36A2-49C3-939D-45704D9F6E30}"/>
    <cellStyle name="쉼표 [0] 3 2 4 6" xfId="2000" xr:uid="{AF423D9F-3AB8-4F9C-9A58-E7DC20ABAACC}"/>
    <cellStyle name="쉼표 [0] 3 2 4 6 2" xfId="25026" xr:uid="{EE131605-B189-42F8-8278-EC0E09E6F9AE}"/>
    <cellStyle name="쉼표 [0] 3 2 4 6 2 2" xfId="47293" xr:uid="{40EAE06C-E37D-4DE5-A753-4D3BE6F03E25}"/>
    <cellStyle name="쉼표 [0] 3 2 4 6 3" xfId="25027" xr:uid="{880784B5-6FAE-4A07-B204-A2B387FA3B17}"/>
    <cellStyle name="쉼표 [0] 3 2 4 6 3 2" xfId="47294" xr:uid="{6D071D8E-C3C0-4C74-A9F5-2086E6B52AD9}"/>
    <cellStyle name="쉼표 [0] 3 2 4 6 4" xfId="25028" xr:uid="{4C64E025-E7C5-446F-8556-156561AC81BB}"/>
    <cellStyle name="쉼표 [0] 3 2 4 6 4 2" xfId="47295" xr:uid="{06CA74DF-3EA0-4DE3-AEE8-E633105AFA6E}"/>
    <cellStyle name="쉼표 [0] 3 2 4 6 5" xfId="52089" xr:uid="{1A8F3B12-BFB1-4C97-AC70-029267BDE6AB}"/>
    <cellStyle name="쉼표 [0] 3 2 4 6 6" xfId="47292" xr:uid="{6B0DC04F-C13E-499E-AD3B-A12CE2E48CDB}"/>
    <cellStyle name="쉼표 [0] 3 2 4 6 7" xfId="25025" xr:uid="{61EB7B4F-1B28-4829-B518-31660C7B128D}"/>
    <cellStyle name="쉼표 [0] 3 2 4 7" xfId="25029" xr:uid="{8457AEA3-0369-43B4-B04B-BEDD90D941FE}"/>
    <cellStyle name="쉼표 [0] 3 2 4 7 2" xfId="47296" xr:uid="{B53087C2-858C-4FE1-9B4F-921C3C1A58BA}"/>
    <cellStyle name="쉼표 [0] 3 2 4 8" xfId="25030" xr:uid="{1031A09C-4F73-451F-BC85-EA6C33E57AA8}"/>
    <cellStyle name="쉼표 [0] 3 2 4 8 2" xfId="47297" xr:uid="{CD234840-2BDC-4736-B7A1-249214E944DC}"/>
    <cellStyle name="쉼표 [0] 3 2 4 9" xfId="50569" xr:uid="{BB7705ED-3474-423B-BF33-742CEE7AE300}"/>
    <cellStyle name="쉼표 [0] 3 2 5" xfId="732" xr:uid="{9019E3B0-FB8F-46F9-9E68-E4BB34CC8D2E}"/>
    <cellStyle name="쉼표 [0] 3 2 5 2" xfId="4435" xr:uid="{8CEEA823-7B33-4A5B-86F3-2D3A983F5FE7}"/>
    <cellStyle name="쉼표 [0] 3 2 5 2 2" xfId="25033" xr:uid="{8740A839-B252-4E46-8C85-DCB45E2DB465}"/>
    <cellStyle name="쉼표 [0] 3 2 5 2 2 2" xfId="47300" xr:uid="{589558DA-0870-43A0-A483-4FCA1BDDCFB7}"/>
    <cellStyle name="쉼표 [0] 3 2 5 2 3" xfId="25034" xr:uid="{DA084CFD-8BAC-4B6E-9464-CD4C00208761}"/>
    <cellStyle name="쉼표 [0] 3 2 5 2 3 2" xfId="47301" xr:uid="{D1816753-0376-4E6F-A897-BBEB22476C6B}"/>
    <cellStyle name="쉼표 [0] 3 2 5 2 4" xfId="25035" xr:uid="{FBE981DF-C821-4604-AEF4-93B17F164A83}"/>
    <cellStyle name="쉼표 [0] 3 2 5 2 4 2" xfId="47302" xr:uid="{03212B48-232B-44BD-B169-FA7E47B0F11C}"/>
    <cellStyle name="쉼표 [0] 3 2 5 2 5" xfId="25036" xr:uid="{2EF9FE30-FE58-4E9B-9003-9C33C4E17F67}"/>
    <cellStyle name="쉼표 [0] 3 2 5 2 5 2" xfId="47303" xr:uid="{417F00B7-F983-4170-9F56-93275129D206}"/>
    <cellStyle name="쉼표 [0] 3 2 5 2 6" xfId="54522" xr:uid="{A2E7BF85-4CAB-403F-ADBF-F2B76DE9BCBC}"/>
    <cellStyle name="쉼표 [0] 3 2 5 2 7" xfId="47299" xr:uid="{9FED8985-37C2-4758-BF5C-A6F51308776E}"/>
    <cellStyle name="쉼표 [0] 3 2 5 2 8" xfId="25032" xr:uid="{7E2C89F4-8FDB-482F-91E2-39EDC126E92F}"/>
    <cellStyle name="쉼표 [0] 3 2 5 3" xfId="2770" xr:uid="{F3287438-BBEC-4AA4-B738-FF5FD35999B1}"/>
    <cellStyle name="쉼표 [0] 3 2 5 3 2" xfId="25038" xr:uid="{5A38AB8D-6E8B-4C3F-80A3-89CFE1CEB48F}"/>
    <cellStyle name="쉼표 [0] 3 2 5 3 2 2" xfId="47305" xr:uid="{03C54223-B485-4DAA-9C59-F955E89D0717}"/>
    <cellStyle name="쉼표 [0] 3 2 5 3 3" xfId="25039" xr:uid="{3C4F10F7-D024-4A20-9FA7-07680C9AAB70}"/>
    <cellStyle name="쉼표 [0] 3 2 5 3 3 2" xfId="47306" xr:uid="{EA7555C0-F4C3-4B00-9E56-9D4E4620E994}"/>
    <cellStyle name="쉼표 [0] 3 2 5 3 4" xfId="25040" xr:uid="{61FC1DF2-7B56-435D-859C-1C70A02886A9}"/>
    <cellStyle name="쉼표 [0] 3 2 5 3 4 2" xfId="47307" xr:uid="{FED0EAF9-7BAC-4E98-B0E6-44953D2B7413}"/>
    <cellStyle name="쉼표 [0] 3 2 5 3 5" xfId="52857" xr:uid="{B4272698-FCC4-4E81-9577-535655E191A1}"/>
    <cellStyle name="쉼표 [0] 3 2 5 3 6" xfId="47304" xr:uid="{5BC80FD3-1300-47D5-B527-FA74F9045577}"/>
    <cellStyle name="쉼표 [0] 3 2 5 3 7" xfId="25037" xr:uid="{F53D5725-8046-4798-8654-168B61F5AFFE}"/>
    <cellStyle name="쉼표 [0] 3 2 5 4" xfId="25041" xr:uid="{00611839-2A5A-466C-BA24-91EB65566267}"/>
    <cellStyle name="쉼표 [0] 3 2 5 4 2" xfId="47308" xr:uid="{4AAA33D1-30C1-4905-A467-52630B6104E7}"/>
    <cellStyle name="쉼표 [0] 3 2 5 5" xfId="25042" xr:uid="{AE1F1A81-7734-4BB6-B660-F692C1240D92}"/>
    <cellStyle name="쉼표 [0] 3 2 5 5 2" xfId="47309" xr:uid="{C93AC455-3C5A-470D-8B92-03072DA556B5}"/>
    <cellStyle name="쉼표 [0] 3 2 5 6" xfId="50824" xr:uid="{F5AA2E02-C4E8-4B94-AB97-1DCE77A6D533}"/>
    <cellStyle name="쉼표 [0] 3 2 5 7" xfId="47298" xr:uid="{BF4AFD4C-8011-4AFA-951B-9DDE3EBDA04C}"/>
    <cellStyle name="쉼표 [0] 3 2 5 8" xfId="25031" xr:uid="{4457563D-18B3-414C-A832-D3A3B501D7C9}"/>
    <cellStyle name="쉼표 [0] 3 2 6" xfId="1227" xr:uid="{DEC86DD5-9995-4B14-9035-DB0C7D5736A3}"/>
    <cellStyle name="쉼표 [0] 3 2 6 2" xfId="4934" xr:uid="{D1BF652F-DD4E-4DE3-9D55-ECC726D18A94}"/>
    <cellStyle name="쉼표 [0] 3 2 6 2 2" xfId="25045" xr:uid="{AE0AAA62-FE79-4CF7-8BCE-E1B314D9913F}"/>
    <cellStyle name="쉼표 [0] 3 2 6 2 2 2" xfId="47312" xr:uid="{F83FBB29-A7BD-405B-B78F-DFACA7A072A2}"/>
    <cellStyle name="쉼표 [0] 3 2 6 2 3" xfId="25046" xr:uid="{E5B29CE0-BD31-4FC7-82FD-C813A40D0E1B}"/>
    <cellStyle name="쉼표 [0] 3 2 6 2 3 2" xfId="47313" xr:uid="{93E51D9F-C4D7-41B8-B8DF-A829FFE34AFE}"/>
    <cellStyle name="쉼표 [0] 3 2 6 2 4" xfId="25047" xr:uid="{3F54D57A-630A-4B58-B17A-0F00D3EB8808}"/>
    <cellStyle name="쉼표 [0] 3 2 6 2 4 2" xfId="47314" xr:uid="{B728D2DE-0657-4676-B3BB-BA2DD6758CCB}"/>
    <cellStyle name="쉼표 [0] 3 2 6 2 5" xfId="25048" xr:uid="{A22962C8-312F-450E-A3CD-528833952B33}"/>
    <cellStyle name="쉼표 [0] 3 2 6 2 5 2" xfId="47315" xr:uid="{45667D0C-51E5-452A-9BBF-64D7E577E141}"/>
    <cellStyle name="쉼표 [0] 3 2 6 2 6" xfId="55021" xr:uid="{4537DDD0-CE61-4CE7-B136-5DC1A6F03BC1}"/>
    <cellStyle name="쉼표 [0] 3 2 6 2 7" xfId="47311" xr:uid="{CD4F8E4A-B100-40E5-8906-2818F0FDBE9D}"/>
    <cellStyle name="쉼표 [0] 3 2 6 2 8" xfId="25044" xr:uid="{037EEF18-9A3E-4695-B65B-DF88BBC82EEA}"/>
    <cellStyle name="쉼표 [0] 3 2 6 3" xfId="2266" xr:uid="{7993A6FA-F2A0-4BE3-B485-DFC2D926AF09}"/>
    <cellStyle name="쉼표 [0] 3 2 6 3 2" xfId="25050" xr:uid="{7C74DB26-DF93-4564-9BDB-3986C04D430B}"/>
    <cellStyle name="쉼표 [0] 3 2 6 3 2 2" xfId="47317" xr:uid="{9C5FAA01-0B33-4374-BCAB-9FBCB63372E8}"/>
    <cellStyle name="쉼표 [0] 3 2 6 3 3" xfId="25051" xr:uid="{EFEEC2F4-E710-43E5-89C4-9FF56B442D1C}"/>
    <cellStyle name="쉼표 [0] 3 2 6 3 3 2" xfId="47318" xr:uid="{630C2747-9E28-4CDF-BB43-9E9BA14DB3CD}"/>
    <cellStyle name="쉼표 [0] 3 2 6 3 4" xfId="25052" xr:uid="{B7575C00-A42F-4B06-A64D-8379766B6D3D}"/>
    <cellStyle name="쉼표 [0] 3 2 6 3 4 2" xfId="47319" xr:uid="{C90CB6EA-F054-4785-A3E7-5A3EA58190FE}"/>
    <cellStyle name="쉼표 [0] 3 2 6 3 5" xfId="52354" xr:uid="{86906BC7-89C3-47D1-BA5F-EB0240712E52}"/>
    <cellStyle name="쉼표 [0] 3 2 6 3 6" xfId="47316" xr:uid="{5AB6B75A-A05E-4A50-9E8B-1E33913669E7}"/>
    <cellStyle name="쉼표 [0] 3 2 6 3 7" xfId="25049" xr:uid="{17A5696E-28D4-4F2E-A266-1FC9578C69B0}"/>
    <cellStyle name="쉼표 [0] 3 2 6 4" xfId="25053" xr:uid="{29345B61-1CF1-452D-BA8B-32BAE13C5618}"/>
    <cellStyle name="쉼표 [0] 3 2 6 4 2" xfId="47320" xr:uid="{301601F8-0CA2-4C46-8688-9ADB93D0763A}"/>
    <cellStyle name="쉼표 [0] 3 2 6 5" xfId="25054" xr:uid="{062C66F3-7ADC-417D-9C58-062F10BDAC85}"/>
    <cellStyle name="쉼표 [0] 3 2 6 5 2" xfId="47321" xr:uid="{F35B49A2-5992-45BB-BA5A-2C46DD402D18}"/>
    <cellStyle name="쉼표 [0] 3 2 6 6" xfId="51319" xr:uid="{AAEA6564-F7B9-4290-9CE9-C84DDB94DE42}"/>
    <cellStyle name="쉼표 [0] 3 2 6 7" xfId="47310" xr:uid="{BC8FB6C2-5954-42A1-A1D5-827BCA3846B2}"/>
    <cellStyle name="쉼표 [0] 3 2 6 8" xfId="25043" xr:uid="{007FBB81-0D47-476F-B783-1F8CCC26B5E7}"/>
    <cellStyle name="쉼표 [0] 3 2 7" xfId="3264" xr:uid="{33C89FAC-0FC2-4759-9E74-05BF18A8D269}"/>
    <cellStyle name="쉼표 [0] 3 2 7 2" xfId="5301" xr:uid="{97EDAA06-4664-4706-AB52-7308C0E62BB2}"/>
    <cellStyle name="쉼표 [0] 3 2 7 2 2" xfId="25057" xr:uid="{B655B79D-D6DF-43D2-A0CF-A5DF7858E901}"/>
    <cellStyle name="쉼표 [0] 3 2 7 2 2 2" xfId="47324" xr:uid="{648DA418-F465-43E1-8A69-FA5777D690B3}"/>
    <cellStyle name="쉼표 [0] 3 2 7 2 3" xfId="25058" xr:uid="{6A891CDF-A0F8-4ABD-B75D-C3380B1AE4E0}"/>
    <cellStyle name="쉼표 [0] 3 2 7 2 3 2" xfId="47325" xr:uid="{6BF517B1-876E-421A-BA43-ECFA1B534BDF}"/>
    <cellStyle name="쉼표 [0] 3 2 7 2 4" xfId="25059" xr:uid="{C37C4124-B80D-4A63-9CDE-432E80D7A116}"/>
    <cellStyle name="쉼표 [0] 3 2 7 2 4 2" xfId="47326" xr:uid="{81343454-C771-47E9-9A34-E7F4A2DFF433}"/>
    <cellStyle name="쉼표 [0] 3 2 7 2 5" xfId="25060" xr:uid="{C935EFE9-647E-407C-8866-3196DBC2A012}"/>
    <cellStyle name="쉼표 [0] 3 2 7 2 5 2" xfId="47327" xr:uid="{0DFD718C-2C88-4892-B928-B0B1821C1D4D}"/>
    <cellStyle name="쉼표 [0] 3 2 7 2 6" xfId="55388" xr:uid="{4E2CE2C0-86A2-4E43-9DDA-4FA06E52BCB0}"/>
    <cellStyle name="쉼표 [0] 3 2 7 2 7" xfId="47323" xr:uid="{C2AEFF4F-C61A-4D90-AC8B-D2B0C832689E}"/>
    <cellStyle name="쉼표 [0] 3 2 7 2 8" xfId="25056" xr:uid="{E3D21D5D-F977-450C-99E7-3DF37C17DD2D}"/>
    <cellStyle name="쉼표 [0] 3 2 7 3" xfId="25061" xr:uid="{471D9284-88B1-4D7A-9072-0055D07C191C}"/>
    <cellStyle name="쉼표 [0] 3 2 7 3 2" xfId="47328" xr:uid="{DB8EAEB1-3A1A-4EBA-BB26-8C29692ABC99}"/>
    <cellStyle name="쉼표 [0] 3 2 7 4" xfId="25062" xr:uid="{DD3C4244-1A7A-4C9B-B5B9-0337B6C20CE5}"/>
    <cellStyle name="쉼표 [0] 3 2 7 4 2" xfId="47329" xr:uid="{BF7ED270-2E95-48C1-A772-36A6C441E3FC}"/>
    <cellStyle name="쉼표 [0] 3 2 7 5" xfId="25063" xr:uid="{1B0D5CBA-5C2E-46F6-8159-7B3EF3AC1513}"/>
    <cellStyle name="쉼표 [0] 3 2 7 5 2" xfId="47330" xr:uid="{C7B00E22-B0B2-4572-8F42-300DB2070F52}"/>
    <cellStyle name="쉼표 [0] 3 2 7 6" xfId="25064" xr:uid="{10BCDAD2-5C0F-4F45-B5FC-C738DEA11DAE}"/>
    <cellStyle name="쉼표 [0] 3 2 7 6 2" xfId="47331" xr:uid="{EA1F75EE-A2F9-4DF8-937F-984584E3D1F3}"/>
    <cellStyle name="쉼표 [0] 3 2 7 7" xfId="53351" xr:uid="{CE86683D-4B40-417E-A5B3-BE5699EB4B7E}"/>
    <cellStyle name="쉼표 [0] 3 2 7 8" xfId="47322" xr:uid="{CE19FC8D-0ADD-4CAB-BF27-15C7A6633BF2}"/>
    <cellStyle name="쉼표 [0] 3 2 7 9" xfId="25055" xr:uid="{D7ED0706-3162-46D8-9822-E0E9A7D8B711}"/>
    <cellStyle name="쉼표 [0] 3 2 8" xfId="3821" xr:uid="{5C7C692F-BC8A-4ED2-A957-A499939DFD15}"/>
    <cellStyle name="쉼표 [0] 3 2 8 2" xfId="25066" xr:uid="{CFB0F78C-E358-4232-8F9E-9EB9B1AEE805}"/>
    <cellStyle name="쉼표 [0] 3 2 8 2 2" xfId="47333" xr:uid="{A976FD96-6C68-4964-A430-F957D507F61C}"/>
    <cellStyle name="쉼표 [0] 3 2 8 3" xfId="25067" xr:uid="{2357578D-1A69-4F57-A07E-A0F923E7C03B}"/>
    <cellStyle name="쉼표 [0] 3 2 8 3 2" xfId="47334" xr:uid="{D9F31053-0AB9-4993-8447-BAED05C960C8}"/>
    <cellStyle name="쉼표 [0] 3 2 8 4" xfId="25068" xr:uid="{6DEFF4E6-B787-4372-ADAB-EFA942F5FA1E}"/>
    <cellStyle name="쉼표 [0] 3 2 8 4 2" xfId="47335" xr:uid="{168726FE-2D85-4E2D-B3EA-9642663188C5}"/>
    <cellStyle name="쉼표 [0] 3 2 8 5" xfId="25069" xr:uid="{50148571-68F9-4CE0-A885-73870E08985A}"/>
    <cellStyle name="쉼표 [0] 3 2 8 5 2" xfId="47336" xr:uid="{30A46C62-2B24-42BD-A7E0-7FA941DCB8E4}"/>
    <cellStyle name="쉼표 [0] 3 2 8 6" xfId="53908" xr:uid="{7BEAEDCD-9D21-4027-A59D-6D35A7ACD330}"/>
    <cellStyle name="쉼표 [0] 3 2 8 7" xfId="47332" xr:uid="{A598E920-3355-4B28-B73F-40F344542212}"/>
    <cellStyle name="쉼표 [0] 3 2 8 8" xfId="25065" xr:uid="{38113B67-3A30-4DDE-A2DC-E40D731643BA}"/>
    <cellStyle name="쉼표 [0] 3 2 9" xfId="1746" xr:uid="{B2B70E3C-8406-46A6-8852-57FBB5CABEA3}"/>
    <cellStyle name="쉼표 [0] 3 2 9 2" xfId="25071" xr:uid="{57A8B163-9FD9-43CA-9F13-4D8D3826D2DA}"/>
    <cellStyle name="쉼표 [0] 3 2 9 2 2" xfId="47338" xr:uid="{BC4605C7-41BE-49BC-ABE3-14177B306FAC}"/>
    <cellStyle name="쉼표 [0] 3 2 9 3" xfId="25072" xr:uid="{DA00D5E0-7CEC-447F-95EB-DCC83D9DBAC2}"/>
    <cellStyle name="쉼표 [0] 3 2 9 3 2" xfId="47339" xr:uid="{11718249-6147-4928-8325-5BFB56CA7CDB}"/>
    <cellStyle name="쉼표 [0] 3 2 9 4" xfId="25073" xr:uid="{74C85E14-0D9B-4890-9837-5606BF68B421}"/>
    <cellStyle name="쉼표 [0] 3 2 9 4 2" xfId="47340" xr:uid="{89CE40C5-F6C3-4D6C-A1A7-8C9A265EC32D}"/>
    <cellStyle name="쉼표 [0] 3 2 9 5" xfId="51835" xr:uid="{1E065314-EE40-444D-8C64-1D55DED5287A}"/>
    <cellStyle name="쉼표 [0] 3 2 9 6" xfId="47337" xr:uid="{64E6F76A-B282-4920-A9AA-72B5501ABD92}"/>
    <cellStyle name="쉼표 [0] 3 2 9 7" xfId="25070" xr:uid="{56EE4616-D210-4987-82D7-C3FD5ACC0E2C}"/>
    <cellStyle name="쉼표 [0] 3 3" xfId="175" xr:uid="{DAF2A238-9FA1-425C-B4BB-B4F4AC16C5E3}"/>
    <cellStyle name="쉼표 [0] 3 3 10" xfId="25075" xr:uid="{F2E1C0C6-4E73-41F5-A788-6A8B877B924C}"/>
    <cellStyle name="쉼표 [0] 3 3 10 2" xfId="47342" xr:uid="{981F2B00-B501-4898-A325-426B320FBEAF}"/>
    <cellStyle name="쉼표 [0] 3 3 11" xfId="50272" xr:uid="{DF1E463F-31C3-4884-AA0C-9D5CBA6DB205}"/>
    <cellStyle name="쉼표 [0] 3 3 12" xfId="47341" xr:uid="{F3F471E6-19D7-4E16-9CD4-87A0BBE8EF51}"/>
    <cellStyle name="쉼표 [0] 3 3 13" xfId="25074" xr:uid="{0F9CF59B-2A31-46A0-AC96-715E24ED7AFA}"/>
    <cellStyle name="쉼표 [0] 3 3 2" xfId="363" xr:uid="{16BFC8E3-1492-4FC0-ABB5-A7163E8EB016}"/>
    <cellStyle name="쉼표 [0] 3 3 2 10" xfId="50459" xr:uid="{4CE336C4-3A26-472D-9624-B29D99678F2D}"/>
    <cellStyle name="쉼표 [0] 3 3 2 11" xfId="47343" xr:uid="{6FC25EE3-C162-4266-90A0-96ACA4449719}"/>
    <cellStyle name="쉼표 [0] 3 3 2 12" xfId="25076" xr:uid="{04C0BB7F-4196-42E8-8506-F205FA9259AE}"/>
    <cellStyle name="쉼표 [0] 3 3 2 2" xfId="640" xr:uid="{3DFB67C1-7876-4B47-B32B-29095D1213A4}"/>
    <cellStyle name="쉼표 [0] 3 3 2 2 10" xfId="47344" xr:uid="{97D02FE7-599A-470D-8A3C-C6184C843B41}"/>
    <cellStyle name="쉼표 [0] 3 3 2 2 11" xfId="25077" xr:uid="{CA618CE2-479C-464C-94DD-E12B3E22784E}"/>
    <cellStyle name="쉼표 [0] 3 3 2 2 2" xfId="1145" xr:uid="{0990DE8E-43E8-4F47-ADD3-80A4AF9E8833}"/>
    <cellStyle name="쉼표 [0] 3 3 2 2 2 2" xfId="4848" xr:uid="{13DF1ACC-2C29-4F29-9283-1B32FEFFD0AB}"/>
    <cellStyle name="쉼표 [0] 3 3 2 2 2 2 2" xfId="25080" xr:uid="{6AD0A592-E563-4A8C-B9A6-02199FD58B93}"/>
    <cellStyle name="쉼표 [0] 3 3 2 2 2 2 2 2" xfId="47347" xr:uid="{11D309E9-5C25-4E1C-A47C-81A7D150115C}"/>
    <cellStyle name="쉼표 [0] 3 3 2 2 2 2 3" xfId="25081" xr:uid="{90FAB6C4-DF75-4505-B298-9514F779358E}"/>
    <cellStyle name="쉼표 [0] 3 3 2 2 2 2 3 2" xfId="47348" xr:uid="{5E43D2CA-F25F-4031-82AE-3632CFE9BFFF}"/>
    <cellStyle name="쉼표 [0] 3 3 2 2 2 2 4" xfId="25082" xr:uid="{4348F40F-4553-4F5B-96CF-C85F672C4FFB}"/>
    <cellStyle name="쉼표 [0] 3 3 2 2 2 2 4 2" xfId="47349" xr:uid="{B04F4BB9-B9B1-43E2-A1F9-CC3B3B94A5AC}"/>
    <cellStyle name="쉼표 [0] 3 3 2 2 2 2 5" xfId="25083" xr:uid="{FCBCB2E6-6783-434E-80C9-DFAC791B19AC}"/>
    <cellStyle name="쉼표 [0] 3 3 2 2 2 2 5 2" xfId="47350" xr:uid="{6FED1B60-59E0-49F0-83B3-4ED4A9027B29}"/>
    <cellStyle name="쉼표 [0] 3 3 2 2 2 2 6" xfId="54935" xr:uid="{B4D36D16-8AC6-4D7D-8385-055A6D39E7BB}"/>
    <cellStyle name="쉼표 [0] 3 3 2 2 2 2 7" xfId="47346" xr:uid="{B1CAED5E-B2A9-4FF3-8EF8-C1D84F1C3608}"/>
    <cellStyle name="쉼표 [0] 3 3 2 2 2 2 8" xfId="25079" xr:uid="{7F4C44F2-3C69-4491-ABA8-775A5F486347}"/>
    <cellStyle name="쉼표 [0] 3 3 2 2 2 3" xfId="3183" xr:uid="{A5FACD1E-5A4F-496E-A4A4-C24B62AB8DBC}"/>
    <cellStyle name="쉼표 [0] 3 3 2 2 2 3 2" xfId="25085" xr:uid="{15E81071-EC89-44D4-AC57-68C15AA6B320}"/>
    <cellStyle name="쉼표 [0] 3 3 2 2 2 3 2 2" xfId="47352" xr:uid="{45FBACA4-DF0A-4611-8AC1-4F0D6A0E750D}"/>
    <cellStyle name="쉼표 [0] 3 3 2 2 2 3 3" xfId="25086" xr:uid="{3C854786-1A61-48DE-B317-FD19D44504EE}"/>
    <cellStyle name="쉼표 [0] 3 3 2 2 2 3 3 2" xfId="47353" xr:uid="{80F524CC-739B-4CF6-B87E-921A06B9B114}"/>
    <cellStyle name="쉼표 [0] 3 3 2 2 2 3 4" xfId="25087" xr:uid="{C0981879-00B0-4D2B-8BC7-9CD525F650C2}"/>
    <cellStyle name="쉼표 [0] 3 3 2 2 2 3 4 2" xfId="47354" xr:uid="{8338FFED-08DE-476B-AE7D-E6204D6F7388}"/>
    <cellStyle name="쉼표 [0] 3 3 2 2 2 3 5" xfId="53270" xr:uid="{1E88A39B-8991-483D-AF77-B270C124DACF}"/>
    <cellStyle name="쉼표 [0] 3 3 2 2 2 3 6" xfId="47351" xr:uid="{222156E4-226C-4AED-A4EE-8C02DA47C9E1}"/>
    <cellStyle name="쉼표 [0] 3 3 2 2 2 3 7" xfId="25084" xr:uid="{F6EF8ECC-05F2-4358-8C34-AD19F6DDB691}"/>
    <cellStyle name="쉼표 [0] 3 3 2 2 2 4" xfId="25088" xr:uid="{23C538BE-2E62-48B5-BF4F-FAC1830916F6}"/>
    <cellStyle name="쉼표 [0] 3 3 2 2 2 4 2" xfId="47355" xr:uid="{6C428796-B13F-404D-AC9C-9FEBE332162A}"/>
    <cellStyle name="쉼표 [0] 3 3 2 2 2 5" xfId="25089" xr:uid="{E5EB382E-677F-4745-A801-B03DDDF445F1}"/>
    <cellStyle name="쉼표 [0] 3 3 2 2 2 5 2" xfId="47356" xr:uid="{593647C9-34C0-4CE4-9FD2-1CCCC7C90556}"/>
    <cellStyle name="쉼표 [0] 3 3 2 2 2 6" xfId="51237" xr:uid="{5B8C7C31-2EEC-459B-A406-C29A17CD05C8}"/>
    <cellStyle name="쉼표 [0] 3 3 2 2 2 7" xfId="47345" xr:uid="{1D0C4EC1-9CDC-4AA4-B663-528BC43EB66E}"/>
    <cellStyle name="쉼표 [0] 3 3 2 2 2 8" xfId="25078" xr:uid="{65E1C813-3712-4F07-AA3F-89179EF7D42D}"/>
    <cellStyle name="쉼표 [0] 3 3 2 2 3" xfId="1639" xr:uid="{EEA36923-28B0-442F-8A1D-4063C7AB0ABB}"/>
    <cellStyle name="쉼표 [0] 3 3 2 2 3 2" xfId="5245" xr:uid="{722614BD-4443-44F5-896B-4B4A82672B1C}"/>
    <cellStyle name="쉼표 [0] 3 3 2 2 3 2 2" xfId="25092" xr:uid="{ACFBD36A-CEC0-4E64-B207-C0B81992308A}"/>
    <cellStyle name="쉼표 [0] 3 3 2 2 3 2 2 2" xfId="47359" xr:uid="{BE2E628E-EDA8-4344-A312-0E1A85739614}"/>
    <cellStyle name="쉼표 [0] 3 3 2 2 3 2 3" xfId="25093" xr:uid="{F2F1F5C1-C44A-4B96-96AA-37045A3B9EB8}"/>
    <cellStyle name="쉼표 [0] 3 3 2 2 3 2 3 2" xfId="47360" xr:uid="{11136D83-3F9C-428A-8B35-B35B6659B406}"/>
    <cellStyle name="쉼표 [0] 3 3 2 2 3 2 4" xfId="25094" xr:uid="{D15DBC0C-E2DE-424F-9FE0-F5E0DB0F5CF3}"/>
    <cellStyle name="쉼표 [0] 3 3 2 2 3 2 4 2" xfId="47361" xr:uid="{2A84396D-2E9A-4B3E-8AE9-66AE05194C87}"/>
    <cellStyle name="쉼표 [0] 3 3 2 2 3 2 5" xfId="25095" xr:uid="{ECEFED6B-9620-4B19-8D1D-2004F902362C}"/>
    <cellStyle name="쉼표 [0] 3 3 2 2 3 2 5 2" xfId="47362" xr:uid="{9BF242BD-71F4-4E5B-A18D-341235321E16}"/>
    <cellStyle name="쉼표 [0] 3 3 2 2 3 2 6" xfId="55332" xr:uid="{E4271A37-7EE0-4DF2-A95D-D9A526FC74DA}"/>
    <cellStyle name="쉼표 [0] 3 3 2 2 3 2 7" xfId="47358" xr:uid="{B159D130-B8AE-4382-AAEE-242C20C8B834}"/>
    <cellStyle name="쉼표 [0] 3 3 2 2 3 2 8" xfId="25091" xr:uid="{3445A9C0-304F-4B86-A6CC-0C252E6AF7AE}"/>
    <cellStyle name="쉼표 [0] 3 3 2 2 3 3" xfId="2686" xr:uid="{12AB6CEA-FF67-42D6-A719-D9AE5A94EB04}"/>
    <cellStyle name="쉼표 [0] 3 3 2 2 3 3 2" xfId="25097" xr:uid="{036053F4-57D6-4C05-A04C-1D75DA951A9A}"/>
    <cellStyle name="쉼표 [0] 3 3 2 2 3 3 2 2" xfId="47364" xr:uid="{F37F38C4-9C6D-475F-BC5E-F80884DD04EC}"/>
    <cellStyle name="쉼표 [0] 3 3 2 2 3 3 3" xfId="25098" xr:uid="{CAEB6798-6D74-4F3C-9703-D2AC9D025BE5}"/>
    <cellStyle name="쉼표 [0] 3 3 2 2 3 3 3 2" xfId="47365" xr:uid="{106A4590-1515-4150-877C-C8ED0E7B05F8}"/>
    <cellStyle name="쉼표 [0] 3 3 2 2 3 3 4" xfId="25099" xr:uid="{E17BC120-4508-4B36-8242-29E1782F375C}"/>
    <cellStyle name="쉼표 [0] 3 3 2 2 3 3 4 2" xfId="47366" xr:uid="{0BAA2D3A-5D4F-4305-9848-94F6E79EB3F0}"/>
    <cellStyle name="쉼표 [0] 3 3 2 2 3 3 5" xfId="52774" xr:uid="{6AF6B72D-0E41-4344-BD6A-55947A323131}"/>
    <cellStyle name="쉼표 [0] 3 3 2 2 3 3 6" xfId="47363" xr:uid="{1080CE96-34B4-4802-BF8A-A6C0159BAD95}"/>
    <cellStyle name="쉼표 [0] 3 3 2 2 3 3 7" xfId="25096" xr:uid="{184BE2FB-8421-4A42-BB5D-A4B1BE2FE9FE}"/>
    <cellStyle name="쉼표 [0] 3 3 2 2 3 4" xfId="25100" xr:uid="{77D499FD-ED00-4FF4-BFE6-1A6942279550}"/>
    <cellStyle name="쉼표 [0] 3 3 2 2 3 4 2" xfId="47367" xr:uid="{BD45647B-A77D-4813-A932-924E08AD2B6E}"/>
    <cellStyle name="쉼표 [0] 3 3 2 2 3 5" xfId="25101" xr:uid="{2FB1DB15-4218-4329-8BFB-8D71AA561E8D}"/>
    <cellStyle name="쉼표 [0] 3 3 2 2 3 5 2" xfId="47368" xr:uid="{FB19C460-DFF9-471C-86A5-F31AA3931CAB}"/>
    <cellStyle name="쉼표 [0] 3 3 2 2 3 6" xfId="51731" xr:uid="{FAB460C3-E163-4D42-A2DD-EC33997F04C1}"/>
    <cellStyle name="쉼표 [0] 3 3 2 2 3 7" xfId="47357" xr:uid="{BD765C64-AC35-41A3-BA33-B736FD629CEC}"/>
    <cellStyle name="쉼표 [0] 3 3 2 2 3 8" xfId="25090" xr:uid="{E77A388C-5B80-4267-A4C8-2996AF064361}"/>
    <cellStyle name="쉼표 [0] 3 3 2 2 4" xfId="3678" xr:uid="{BB2507B4-44E4-4093-8E19-7DCD53BC1CA3}"/>
    <cellStyle name="쉼표 [0] 3 3 2 2 4 2" xfId="5613" xr:uid="{820241B9-B52E-463D-B862-5E87E24921FA}"/>
    <cellStyle name="쉼표 [0] 3 3 2 2 4 2 2" xfId="25104" xr:uid="{8054273D-5ABB-4871-88D5-7FFAD3B1A3F8}"/>
    <cellStyle name="쉼표 [0] 3 3 2 2 4 2 2 2" xfId="47371" xr:uid="{B7C93E06-4EBC-4A5F-AF39-F92534DEC17C}"/>
    <cellStyle name="쉼표 [0] 3 3 2 2 4 2 3" xfId="25105" xr:uid="{2B439A48-58FC-4274-B9C5-016C76274B9E}"/>
    <cellStyle name="쉼표 [0] 3 3 2 2 4 2 3 2" xfId="47372" xr:uid="{40CA62A1-D7ED-4136-897D-1F95716AEB45}"/>
    <cellStyle name="쉼표 [0] 3 3 2 2 4 2 4" xfId="25106" xr:uid="{32496D65-D99A-4DE6-96E1-99BB26B2F70D}"/>
    <cellStyle name="쉼표 [0] 3 3 2 2 4 2 4 2" xfId="47373" xr:uid="{BEF11CAC-1A13-4E77-9C6A-8CFDDA75DE17}"/>
    <cellStyle name="쉼표 [0] 3 3 2 2 4 2 5" xfId="25107" xr:uid="{7AB93FE1-8529-4795-8A12-34DB2DDCCFD0}"/>
    <cellStyle name="쉼표 [0] 3 3 2 2 4 2 5 2" xfId="47374" xr:uid="{AFBF71A5-1985-4E5F-A75D-0DB619A559CE}"/>
    <cellStyle name="쉼표 [0] 3 3 2 2 4 2 6" xfId="55700" xr:uid="{C7B59ECD-C0CE-4D54-91A2-AE67E0CAFB30}"/>
    <cellStyle name="쉼표 [0] 3 3 2 2 4 2 7" xfId="47370" xr:uid="{816B35DC-2C0B-464D-830E-51C65E72DB37}"/>
    <cellStyle name="쉼표 [0] 3 3 2 2 4 2 8" xfId="25103" xr:uid="{36ED718F-82B6-4A19-A68A-680979FBFB79}"/>
    <cellStyle name="쉼표 [0] 3 3 2 2 4 3" xfId="25108" xr:uid="{FB8FF442-7C33-44F6-A8C4-E29A6E132F8F}"/>
    <cellStyle name="쉼표 [0] 3 3 2 2 4 3 2" xfId="47375" xr:uid="{604665E1-28D5-4725-A949-62C4A91B2C27}"/>
    <cellStyle name="쉼표 [0] 3 3 2 2 4 4" xfId="25109" xr:uid="{D1BD128E-0DBD-48CD-A72E-36A14BC540E2}"/>
    <cellStyle name="쉼표 [0] 3 3 2 2 4 4 2" xfId="47376" xr:uid="{F7EAF1C8-8D57-4351-9C3D-F00AC4E403D7}"/>
    <cellStyle name="쉼표 [0] 3 3 2 2 4 5" xfId="25110" xr:uid="{598FE4ED-F94D-4794-B24A-CD545F3A1B35}"/>
    <cellStyle name="쉼표 [0] 3 3 2 2 4 5 2" xfId="47377" xr:uid="{22FA53DA-330A-49FC-9293-C31154F10A4A}"/>
    <cellStyle name="쉼표 [0] 3 3 2 2 4 6" xfId="25111" xr:uid="{F6AE4A13-CA3D-48B8-A6ED-3E1BE29CA096}"/>
    <cellStyle name="쉼표 [0] 3 3 2 2 4 6 2" xfId="47378" xr:uid="{C483B8CD-0366-4583-9D3D-FA04A0F007EE}"/>
    <cellStyle name="쉼표 [0] 3 3 2 2 4 7" xfId="53765" xr:uid="{3C0C52C2-207B-4FBE-AFED-D9AD8A4A397A}"/>
    <cellStyle name="쉼표 [0] 3 3 2 2 4 8" xfId="47369" xr:uid="{9205A318-2314-495D-87CD-0AF241C5F45E}"/>
    <cellStyle name="쉼표 [0] 3 3 2 2 4 9" xfId="25102" xr:uid="{87E3DEC5-9EF2-4956-85CD-66E7E55821A9}"/>
    <cellStyle name="쉼표 [0] 3 3 2 2 5" xfId="4351" xr:uid="{C8E2E778-50B8-48AB-9068-271CDCC84AB0}"/>
    <cellStyle name="쉼표 [0] 3 3 2 2 5 2" xfId="25113" xr:uid="{39AD1AB9-0CFC-482E-B730-A9FC805E5D77}"/>
    <cellStyle name="쉼표 [0] 3 3 2 2 5 2 2" xfId="47380" xr:uid="{6E700843-2D8B-4909-8B45-975711BB1652}"/>
    <cellStyle name="쉼표 [0] 3 3 2 2 5 3" xfId="25114" xr:uid="{585AB727-B284-48B7-924C-B2DDD012082E}"/>
    <cellStyle name="쉼표 [0] 3 3 2 2 5 3 2" xfId="47381" xr:uid="{82893481-4713-4424-9D24-C11F1B4D37E5}"/>
    <cellStyle name="쉼표 [0] 3 3 2 2 5 4" xfId="25115" xr:uid="{7D8D7CF8-83B5-481A-92DA-8376A3C13E21}"/>
    <cellStyle name="쉼표 [0] 3 3 2 2 5 4 2" xfId="47382" xr:uid="{B220AEF7-561A-4B72-B19E-5D799EA5AE6D}"/>
    <cellStyle name="쉼표 [0] 3 3 2 2 5 5" xfId="25116" xr:uid="{62B08C7B-692E-4DA6-BD8B-1D98FE9686FB}"/>
    <cellStyle name="쉼표 [0] 3 3 2 2 5 5 2" xfId="47383" xr:uid="{74801687-0702-40A2-8F77-B24B5CE36A65}"/>
    <cellStyle name="쉼표 [0] 3 3 2 2 5 6" xfId="54438" xr:uid="{34A98CB2-1057-457E-87F0-8EB7DC24B2BF}"/>
    <cellStyle name="쉼표 [0] 3 3 2 2 5 7" xfId="47379" xr:uid="{E5AC876F-F798-4B30-9F92-75FF72EE37C7}"/>
    <cellStyle name="쉼표 [0] 3 3 2 2 5 8" xfId="25112" xr:uid="{491E8349-7BB9-4BD1-8147-90F2149F9AC5}"/>
    <cellStyle name="쉼표 [0] 3 3 2 2 6" xfId="2165" xr:uid="{15D3D1F3-8AE1-4687-936B-B134759639B2}"/>
    <cellStyle name="쉼표 [0] 3 3 2 2 6 2" xfId="25118" xr:uid="{340A6971-1F8B-400C-A561-834B94E6AC94}"/>
    <cellStyle name="쉼표 [0] 3 3 2 2 6 2 2" xfId="47385" xr:uid="{671E3C91-488D-4A33-B86E-BBBC49578287}"/>
    <cellStyle name="쉼표 [0] 3 3 2 2 6 3" xfId="25119" xr:uid="{FBBA6C0A-ECC7-4800-AABE-E16EDB7B1710}"/>
    <cellStyle name="쉼표 [0] 3 3 2 2 6 3 2" xfId="47386" xr:uid="{8F0262EA-9367-4D76-A045-3D664BE51EF9}"/>
    <cellStyle name="쉼표 [0] 3 3 2 2 6 4" xfId="25120" xr:uid="{37F8C889-82D3-496E-9C2A-5E3C6897D1CA}"/>
    <cellStyle name="쉼표 [0] 3 3 2 2 6 4 2" xfId="47387" xr:uid="{4A5DD09E-BB40-435A-AA6E-FCB7B4C8AC3D}"/>
    <cellStyle name="쉼표 [0] 3 3 2 2 6 5" xfId="52254" xr:uid="{17966CA2-BE95-4594-8F24-9C793699B9D1}"/>
    <cellStyle name="쉼표 [0] 3 3 2 2 6 6" xfId="47384" xr:uid="{2A366275-A024-4478-9313-F96BC8234F50}"/>
    <cellStyle name="쉼표 [0] 3 3 2 2 6 7" xfId="25117" xr:uid="{B04455CB-EB51-4C68-97EE-28198C9952B1}"/>
    <cellStyle name="쉼표 [0] 3 3 2 2 7" xfId="25121" xr:uid="{2C2E291C-08DD-4699-931B-B18D62CE0F88}"/>
    <cellStyle name="쉼표 [0] 3 3 2 2 7 2" xfId="47388" xr:uid="{0A28988E-B301-4C40-B5B3-7ACB49788AD2}"/>
    <cellStyle name="쉼표 [0] 3 3 2 2 8" xfId="25122" xr:uid="{F9EEC102-1DAF-4C22-8FDE-8757FF6FB759}"/>
    <cellStyle name="쉼표 [0] 3 3 2 2 8 2" xfId="47389" xr:uid="{96F6FD4E-D706-4BA6-94B9-26DE38317FFB}"/>
    <cellStyle name="쉼표 [0] 3 3 2 2 9" xfId="50734" xr:uid="{45095A8D-40DE-48D8-B972-4AA6EC9D1A60}"/>
    <cellStyle name="쉼표 [0] 3 3 2 3" xfId="897" xr:uid="{1337B9CB-0C03-4D48-B13C-0656C6285F21}"/>
    <cellStyle name="쉼표 [0] 3 3 2 3 2" xfId="4600" xr:uid="{A96C0ABF-68FC-4932-9AE1-3CB04587D3B5}"/>
    <cellStyle name="쉼표 [0] 3 3 2 3 2 2" xfId="25125" xr:uid="{8E4C2145-F6A3-4195-8FD6-3BE5E905801C}"/>
    <cellStyle name="쉼표 [0] 3 3 2 3 2 2 2" xfId="47392" xr:uid="{C9D94D7A-3C63-41AF-9E5D-E3B7DC5AE7A8}"/>
    <cellStyle name="쉼표 [0] 3 3 2 3 2 3" xfId="25126" xr:uid="{23625185-A369-4011-9A5F-2ABEE712555B}"/>
    <cellStyle name="쉼표 [0] 3 3 2 3 2 3 2" xfId="47393" xr:uid="{D552F2D7-3006-4382-B870-9895CAB061F2}"/>
    <cellStyle name="쉼표 [0] 3 3 2 3 2 4" xfId="25127" xr:uid="{2B945D4C-DDB7-4034-B7F2-CD29AF14961D}"/>
    <cellStyle name="쉼표 [0] 3 3 2 3 2 4 2" xfId="47394" xr:uid="{C5E9103F-7FE6-459A-92D8-4A6E37F2224E}"/>
    <cellStyle name="쉼표 [0] 3 3 2 3 2 5" xfId="25128" xr:uid="{C39D26FA-D5F9-48FE-931F-A6B35BB565E6}"/>
    <cellStyle name="쉼표 [0] 3 3 2 3 2 5 2" xfId="47395" xr:uid="{5C0DB39D-A7B9-4C14-9E62-5DD0C903F464}"/>
    <cellStyle name="쉼표 [0] 3 3 2 3 2 6" xfId="54687" xr:uid="{A884BC56-D97D-48F5-9A6B-C31310D25071}"/>
    <cellStyle name="쉼표 [0] 3 3 2 3 2 7" xfId="47391" xr:uid="{8EED059B-CDE2-4622-8674-CEE34489BB53}"/>
    <cellStyle name="쉼표 [0] 3 3 2 3 2 8" xfId="25124" xr:uid="{B7B3FE77-076E-4007-BEB4-015EF21B0D0F}"/>
    <cellStyle name="쉼표 [0] 3 3 2 3 3" xfId="2935" xr:uid="{1B66D6C4-992D-41C9-9952-905896D38474}"/>
    <cellStyle name="쉼표 [0] 3 3 2 3 3 2" xfId="25130" xr:uid="{824EA370-F10C-4F26-848E-D91BF50C3E10}"/>
    <cellStyle name="쉼표 [0] 3 3 2 3 3 2 2" xfId="47397" xr:uid="{F39A892F-77F2-4D06-B933-95CC043EAD07}"/>
    <cellStyle name="쉼표 [0] 3 3 2 3 3 3" xfId="25131" xr:uid="{BDD6941B-BC9E-46AF-A354-14AAA8343E87}"/>
    <cellStyle name="쉼표 [0] 3 3 2 3 3 3 2" xfId="47398" xr:uid="{4E3CB932-5284-407C-BD94-B6A6B4D6BA7F}"/>
    <cellStyle name="쉼표 [0] 3 3 2 3 3 4" xfId="25132" xr:uid="{F3297A43-004F-420E-B156-AD252A4FF3CC}"/>
    <cellStyle name="쉼표 [0] 3 3 2 3 3 4 2" xfId="47399" xr:uid="{8BAAE493-581D-415E-9A62-8D9F86E6543B}"/>
    <cellStyle name="쉼표 [0] 3 3 2 3 3 5" xfId="53022" xr:uid="{45D65508-2F45-4053-8311-E1AD55F3157F}"/>
    <cellStyle name="쉼표 [0] 3 3 2 3 3 6" xfId="47396" xr:uid="{31A3DD8A-E707-490F-8F22-D7A1C42939BD}"/>
    <cellStyle name="쉼표 [0] 3 3 2 3 3 7" xfId="25129" xr:uid="{EA43BD44-D3C7-48FC-9E21-205038E720FD}"/>
    <cellStyle name="쉼표 [0] 3 3 2 3 4" xfId="25133" xr:uid="{5A698A38-A5C1-4174-BCA9-E9C7551F54A6}"/>
    <cellStyle name="쉼표 [0] 3 3 2 3 4 2" xfId="47400" xr:uid="{7156784C-AFAC-4331-9D42-177ACA94BC7A}"/>
    <cellStyle name="쉼표 [0] 3 3 2 3 5" xfId="25134" xr:uid="{525B14A8-F59A-47F2-BB69-2BBEF7E8F71B}"/>
    <cellStyle name="쉼표 [0] 3 3 2 3 5 2" xfId="47401" xr:uid="{227219EC-F024-4D63-B563-EBEA0FD613D4}"/>
    <cellStyle name="쉼표 [0] 3 3 2 3 6" xfId="50989" xr:uid="{41861FF1-63E4-4DA9-B706-7D0C617FD2AC}"/>
    <cellStyle name="쉼표 [0] 3 3 2 3 7" xfId="47390" xr:uid="{EEAADFA2-CA3B-4A9B-95A2-B58E35B0959E}"/>
    <cellStyle name="쉼표 [0] 3 3 2 3 8" xfId="25123" xr:uid="{806E9BA6-C5CD-4D70-B9B7-CEC52B5ABA77}"/>
    <cellStyle name="쉼표 [0] 3 3 2 4" xfId="1392" xr:uid="{8A7A4CC7-A575-4BCC-964A-43A039148542}"/>
    <cellStyle name="쉼표 [0] 3 3 2 4 2" xfId="5062" xr:uid="{499E16E8-08E8-457A-9BC3-C58589A5A6F9}"/>
    <cellStyle name="쉼표 [0] 3 3 2 4 2 2" xfId="25137" xr:uid="{A4DE38E6-EEE8-4525-BB76-6887B8E64B5C}"/>
    <cellStyle name="쉼표 [0] 3 3 2 4 2 2 2" xfId="47404" xr:uid="{ADCAAD86-120E-4E0C-BE5C-3DB4EB077399}"/>
    <cellStyle name="쉼표 [0] 3 3 2 4 2 3" xfId="25138" xr:uid="{8D2C4B4F-0066-4056-BC87-C236D6B84FC1}"/>
    <cellStyle name="쉼표 [0] 3 3 2 4 2 3 2" xfId="47405" xr:uid="{B712A394-8C30-440B-941D-10416B74409A}"/>
    <cellStyle name="쉼표 [0] 3 3 2 4 2 4" xfId="25139" xr:uid="{FA83A07B-EC84-428B-AAF8-A8D70D321FC4}"/>
    <cellStyle name="쉼표 [0] 3 3 2 4 2 4 2" xfId="47406" xr:uid="{D03D9E65-FD47-487C-AE35-6F57A4E4599F}"/>
    <cellStyle name="쉼표 [0] 3 3 2 4 2 5" xfId="25140" xr:uid="{A273B81D-5323-4F24-8B8F-082E94EFB995}"/>
    <cellStyle name="쉼표 [0] 3 3 2 4 2 5 2" xfId="47407" xr:uid="{F58FBFC2-C783-4E25-ADE1-33A16F9FF71C}"/>
    <cellStyle name="쉼표 [0] 3 3 2 4 2 6" xfId="55149" xr:uid="{2A27F983-7795-4F63-9462-28F50FAE7829}"/>
    <cellStyle name="쉼표 [0] 3 3 2 4 2 7" xfId="47403" xr:uid="{B47BF2E7-27F3-48A5-8A1F-F04318695ED0}"/>
    <cellStyle name="쉼표 [0] 3 3 2 4 2 8" xfId="25136" xr:uid="{18EFD4D7-8EED-49B6-8DCA-34E91D00730C}"/>
    <cellStyle name="쉼표 [0] 3 3 2 4 3" xfId="2438" xr:uid="{077CDF7B-4044-44FD-BE6B-AB41C7437E00}"/>
    <cellStyle name="쉼표 [0] 3 3 2 4 3 2" xfId="25142" xr:uid="{2DE1EB8C-46B0-4971-92C5-52E9ECD4BA27}"/>
    <cellStyle name="쉼표 [0] 3 3 2 4 3 2 2" xfId="47409" xr:uid="{30C7B986-75E4-4677-B6E3-5FA0E1851C4C}"/>
    <cellStyle name="쉼표 [0] 3 3 2 4 3 3" xfId="25143" xr:uid="{309ACCBC-D512-4700-8A0A-41C5EE677079}"/>
    <cellStyle name="쉼표 [0] 3 3 2 4 3 3 2" xfId="47410" xr:uid="{7A701C65-A35B-4C92-8B72-95C3A3DE7A3B}"/>
    <cellStyle name="쉼표 [0] 3 3 2 4 3 4" xfId="25144" xr:uid="{3F0153EA-29BE-465B-9872-535B7C8BDD70}"/>
    <cellStyle name="쉼표 [0] 3 3 2 4 3 4 2" xfId="47411" xr:uid="{67E94295-FB01-4204-BABA-C939FA314933}"/>
    <cellStyle name="쉼표 [0] 3 3 2 4 3 5" xfId="52526" xr:uid="{655F247E-1F26-45BA-B36F-58B81174AC5B}"/>
    <cellStyle name="쉼표 [0] 3 3 2 4 3 6" xfId="47408" xr:uid="{93722CE7-666D-4AC2-9FBD-A96DD41FCF68}"/>
    <cellStyle name="쉼표 [0] 3 3 2 4 3 7" xfId="25141" xr:uid="{F38A840A-3515-4D2C-96EA-1954049DF5A9}"/>
    <cellStyle name="쉼표 [0] 3 3 2 4 4" xfId="25145" xr:uid="{307E2CF7-7C05-48B4-846E-2F4D558811F4}"/>
    <cellStyle name="쉼표 [0] 3 3 2 4 4 2" xfId="47412" xr:uid="{F15B63EC-059E-4AA1-892D-7D1D88F7F6E2}"/>
    <cellStyle name="쉼표 [0] 3 3 2 4 5" xfId="25146" xr:uid="{B666F4F9-658A-46B4-ACB4-464CBC96D77B}"/>
    <cellStyle name="쉼표 [0] 3 3 2 4 5 2" xfId="47413" xr:uid="{E815E4A1-0FBD-45DA-AC17-7E80696C5C6E}"/>
    <cellStyle name="쉼표 [0] 3 3 2 4 6" xfId="51484" xr:uid="{9DDC07BA-0837-4A39-B03B-1541A3FF0747}"/>
    <cellStyle name="쉼표 [0] 3 3 2 4 7" xfId="47402" xr:uid="{07395ED1-E4A1-4211-B015-97FED6C8F520}"/>
    <cellStyle name="쉼표 [0] 3 3 2 4 8" xfId="25135" xr:uid="{BD644C60-A400-4428-859F-04DD8C7C2B24}"/>
    <cellStyle name="쉼표 [0] 3 3 2 5" xfId="3429" xr:uid="{A7965696-20B2-4617-AA04-255ADAD1F436}"/>
    <cellStyle name="쉼표 [0] 3 3 2 5 2" xfId="5429" xr:uid="{888740D7-BB98-4338-BBA1-D7B9985C9B5B}"/>
    <cellStyle name="쉼표 [0] 3 3 2 5 2 2" xfId="25149" xr:uid="{A6917DC0-6248-43A3-8E78-F775B92AB9CF}"/>
    <cellStyle name="쉼표 [0] 3 3 2 5 2 2 2" xfId="47416" xr:uid="{7B7DF5EC-F037-4423-BDC0-A6EFC23E5612}"/>
    <cellStyle name="쉼표 [0] 3 3 2 5 2 3" xfId="25150" xr:uid="{3FB93822-5C0E-4C8D-B7CC-836F0AD729E3}"/>
    <cellStyle name="쉼표 [0] 3 3 2 5 2 3 2" xfId="47417" xr:uid="{E89E8587-6B2A-4E58-9FAE-1F73FF3AF018}"/>
    <cellStyle name="쉼표 [0] 3 3 2 5 2 4" xfId="25151" xr:uid="{52501939-F9DE-4765-BC71-A43A71877268}"/>
    <cellStyle name="쉼표 [0] 3 3 2 5 2 4 2" xfId="47418" xr:uid="{6FE41BCB-C1CB-4DFC-820F-EF40C522283B}"/>
    <cellStyle name="쉼표 [0] 3 3 2 5 2 5" xfId="25152" xr:uid="{494CAABF-442E-4FDC-B339-6C47757A8991}"/>
    <cellStyle name="쉼표 [0] 3 3 2 5 2 5 2" xfId="47419" xr:uid="{233CEA86-C2B2-4D69-B0F3-9B8E7E77E19D}"/>
    <cellStyle name="쉼표 [0] 3 3 2 5 2 6" xfId="55516" xr:uid="{37DD6682-81AB-487D-9427-6AAC6E9A3DEC}"/>
    <cellStyle name="쉼표 [0] 3 3 2 5 2 7" xfId="47415" xr:uid="{7E554B3F-55AE-4EFE-AD1C-1A9BC5829A55}"/>
    <cellStyle name="쉼표 [0] 3 3 2 5 2 8" xfId="25148" xr:uid="{104C3D28-14A0-4E3D-AC9D-0CD6D6174F9F}"/>
    <cellStyle name="쉼표 [0] 3 3 2 5 3" xfId="25153" xr:uid="{80DD036F-F255-48C9-89DA-D34A8DCE790C}"/>
    <cellStyle name="쉼표 [0] 3 3 2 5 3 2" xfId="47420" xr:uid="{89045BC3-5267-48B2-977C-9E99811D3D75}"/>
    <cellStyle name="쉼표 [0] 3 3 2 5 4" xfId="25154" xr:uid="{7995BD87-9EFE-4DB5-B311-BF2A486FE77C}"/>
    <cellStyle name="쉼표 [0] 3 3 2 5 4 2" xfId="47421" xr:uid="{D14BFE08-CB71-46E2-A0FC-11E50BB88592}"/>
    <cellStyle name="쉼표 [0] 3 3 2 5 5" xfId="25155" xr:uid="{2C3374F0-C966-4B0A-9DDF-76CF3500FBDA}"/>
    <cellStyle name="쉼표 [0] 3 3 2 5 5 2" xfId="47422" xr:uid="{471EB3C1-AAB6-4BF5-8BB1-3F860F15C420}"/>
    <cellStyle name="쉼표 [0] 3 3 2 5 6" xfId="25156" xr:uid="{7F6C8D0C-215A-4CDC-B78B-8A04E6CDC833}"/>
    <cellStyle name="쉼표 [0] 3 3 2 5 6 2" xfId="47423" xr:uid="{043202CC-797E-4A94-87C6-CD2167FCE51B}"/>
    <cellStyle name="쉼표 [0] 3 3 2 5 7" xfId="53516" xr:uid="{D4BBD46B-CF21-4EFC-8A31-8A1FDDE2190C}"/>
    <cellStyle name="쉼표 [0] 3 3 2 5 8" xfId="47414" xr:uid="{9875E2E7-267D-4D1B-9113-7BCD74C10566}"/>
    <cellStyle name="쉼표 [0] 3 3 2 5 9" xfId="25147" xr:uid="{0920D6E9-1E7F-4C98-A9BE-A7C7E462E6E6}"/>
    <cellStyle name="쉼표 [0] 3 3 2 6" xfId="4077" xr:uid="{520FDED0-624D-4642-8C30-DCAF17E4A185}"/>
    <cellStyle name="쉼표 [0] 3 3 2 6 2" xfId="25158" xr:uid="{904895FA-EF6C-4012-BE82-0256F91FB303}"/>
    <cellStyle name="쉼표 [0] 3 3 2 6 2 2" xfId="47425" xr:uid="{0A4B2498-1F04-43FF-A396-F148BC2DA4B9}"/>
    <cellStyle name="쉼표 [0] 3 3 2 6 3" xfId="25159" xr:uid="{E6902180-4174-4269-976B-3FCE1699D9F1}"/>
    <cellStyle name="쉼표 [0] 3 3 2 6 3 2" xfId="47426" xr:uid="{4DC38B8A-5C36-4B37-8CED-EAC752F70AFA}"/>
    <cellStyle name="쉼표 [0] 3 3 2 6 4" xfId="25160" xr:uid="{E5BF2F74-4899-44FB-8070-07DAC837238D}"/>
    <cellStyle name="쉼표 [0] 3 3 2 6 4 2" xfId="47427" xr:uid="{A4F4D94B-4E3E-45D4-950A-A750190FCB99}"/>
    <cellStyle name="쉼표 [0] 3 3 2 6 5" xfId="25161" xr:uid="{FD9979B1-6436-4EB8-973C-1FD980E8A884}"/>
    <cellStyle name="쉼표 [0] 3 3 2 6 5 2" xfId="47428" xr:uid="{EECFFB84-F028-4EF3-9F7F-5AD2CF8424F1}"/>
    <cellStyle name="쉼표 [0] 3 3 2 6 6" xfId="54164" xr:uid="{FA647C29-7200-4890-807C-54B32AF2929F}"/>
    <cellStyle name="쉼표 [0] 3 3 2 6 7" xfId="47424" xr:uid="{48694645-FCDB-44BE-B96E-D835A84A320B}"/>
    <cellStyle name="쉼표 [0] 3 3 2 6 8" xfId="25157" xr:uid="{C8FC6180-F7A6-4330-89C3-86A1AED0AC06}"/>
    <cellStyle name="쉼표 [0] 3 3 2 7" xfId="1918" xr:uid="{9C174CDF-EB87-4234-B6B4-0718DD6B2017}"/>
    <cellStyle name="쉼표 [0] 3 3 2 7 2" xfId="25163" xr:uid="{A2D8260D-5DB5-4CB5-AE95-3249EF9B137D}"/>
    <cellStyle name="쉼표 [0] 3 3 2 7 2 2" xfId="47430" xr:uid="{9617E4B5-11F9-4891-ACE2-4E631F17C3D1}"/>
    <cellStyle name="쉼표 [0] 3 3 2 7 3" xfId="25164" xr:uid="{94638046-327A-4C54-ACD6-1EDE4FE819B5}"/>
    <cellStyle name="쉼표 [0] 3 3 2 7 3 2" xfId="47431" xr:uid="{F7DDC668-F7CF-4927-8956-A04E28F29AF0}"/>
    <cellStyle name="쉼표 [0] 3 3 2 7 4" xfId="25165" xr:uid="{D497EB79-704D-4DFE-9AFD-6D93EA372E71}"/>
    <cellStyle name="쉼표 [0] 3 3 2 7 4 2" xfId="47432" xr:uid="{F03332AF-0541-4F0A-9135-33162C6C761C}"/>
    <cellStyle name="쉼표 [0] 3 3 2 7 5" xfId="52007" xr:uid="{C4DDB000-9B46-43BD-B67C-FB911EA0DB47}"/>
    <cellStyle name="쉼표 [0] 3 3 2 7 6" xfId="47429" xr:uid="{B5E4909B-89F6-47BF-BD50-059AD846FA0A}"/>
    <cellStyle name="쉼표 [0] 3 3 2 7 7" xfId="25162" xr:uid="{2FEE3673-BB77-4DE8-9FDC-3F264544FB9C}"/>
    <cellStyle name="쉼표 [0] 3 3 2 8" xfId="25166" xr:uid="{3380DA48-F11B-472A-A841-1CDBAF3D3830}"/>
    <cellStyle name="쉼표 [0] 3 3 2 8 2" xfId="47433" xr:uid="{7582C7C3-85DC-4851-9910-D3F113CCC529}"/>
    <cellStyle name="쉼표 [0] 3 3 2 9" xfId="25167" xr:uid="{F5C213B4-20F2-4C19-94A3-7BD0ADF1AC9B}"/>
    <cellStyle name="쉼표 [0] 3 3 2 9 2" xfId="47434" xr:uid="{B4189D7D-8013-4107-A476-5177DDCCE319}"/>
    <cellStyle name="쉼표 [0] 3 3 3" xfId="517" xr:uid="{7102E862-2EFD-4C46-AE50-EF2D92D72F3B}"/>
    <cellStyle name="쉼표 [0] 3 3 3 10" xfId="47435" xr:uid="{348BF9DF-82C5-4130-83C7-711A896A4D49}"/>
    <cellStyle name="쉼표 [0] 3 3 3 11" xfId="25168" xr:uid="{AFB2BC0C-0B67-4019-92C6-C7252A1DA033}"/>
    <cellStyle name="쉼표 [0] 3 3 3 2" xfId="1022" xr:uid="{7655D14E-770D-4748-8D2A-0DFB52256E83}"/>
    <cellStyle name="쉼표 [0] 3 3 3 2 2" xfId="4725" xr:uid="{CBF60752-859B-4908-995F-716CC2CFD189}"/>
    <cellStyle name="쉼표 [0] 3 3 3 2 2 2" xfId="25171" xr:uid="{51E8EFDE-A507-40DA-A2FA-411F7F36973B}"/>
    <cellStyle name="쉼표 [0] 3 3 3 2 2 2 2" xfId="47438" xr:uid="{C8BFCB79-08A6-4298-983B-599AF3C13CDB}"/>
    <cellStyle name="쉼표 [0] 3 3 3 2 2 3" xfId="25172" xr:uid="{187E6FA7-098B-48C7-A5C4-619C147712EF}"/>
    <cellStyle name="쉼표 [0] 3 3 3 2 2 3 2" xfId="47439" xr:uid="{9C24B376-69B1-472F-98B2-A20FA6679DE3}"/>
    <cellStyle name="쉼표 [0] 3 3 3 2 2 4" xfId="25173" xr:uid="{2000BF63-0798-447A-A403-5FE6BFC32FE0}"/>
    <cellStyle name="쉼표 [0] 3 3 3 2 2 4 2" xfId="47440" xr:uid="{4514A4C6-764C-42DA-BF46-BA72D73D659B}"/>
    <cellStyle name="쉼표 [0] 3 3 3 2 2 5" xfId="25174" xr:uid="{A6E8993C-2951-4A73-A211-AA1CB855AFA7}"/>
    <cellStyle name="쉼표 [0] 3 3 3 2 2 5 2" xfId="47441" xr:uid="{4506CA4D-304E-4D6D-8806-A342286FEE80}"/>
    <cellStyle name="쉼표 [0] 3 3 3 2 2 6" xfId="54812" xr:uid="{36EF8365-C913-4225-A7A3-D36081FFB01F}"/>
    <cellStyle name="쉼표 [0] 3 3 3 2 2 7" xfId="47437" xr:uid="{CC900EAD-9EB0-40E9-A8B5-5F553B38813C}"/>
    <cellStyle name="쉼표 [0] 3 3 3 2 2 8" xfId="25170" xr:uid="{E78CF2AF-69F2-4DD4-B289-259CF491EF65}"/>
    <cellStyle name="쉼표 [0] 3 3 3 2 3" xfId="3060" xr:uid="{467C08F6-0A71-4324-B192-942FFAB55F85}"/>
    <cellStyle name="쉼표 [0] 3 3 3 2 3 2" xfId="25176" xr:uid="{B1DB6CE5-FE30-44BE-9EB7-1749BFE6EB33}"/>
    <cellStyle name="쉼표 [0] 3 3 3 2 3 2 2" xfId="47443" xr:uid="{822842A4-288B-4FA1-AD50-5C3CF250D90F}"/>
    <cellStyle name="쉼표 [0] 3 3 3 2 3 3" xfId="25177" xr:uid="{99DF627C-FEA8-45BD-8553-4529CFC97F36}"/>
    <cellStyle name="쉼표 [0] 3 3 3 2 3 3 2" xfId="47444" xr:uid="{F21FCAC8-99E7-47C2-8B8A-F95C777F2A69}"/>
    <cellStyle name="쉼표 [0] 3 3 3 2 3 4" xfId="25178" xr:uid="{AE9F97EF-C90E-4559-9F3A-747F5C2CA17A}"/>
    <cellStyle name="쉼표 [0] 3 3 3 2 3 4 2" xfId="47445" xr:uid="{AAEFF887-2FDF-4703-B7CE-7EDD29B182DF}"/>
    <cellStyle name="쉼표 [0] 3 3 3 2 3 5" xfId="53147" xr:uid="{32F1BF93-306C-4841-8FAF-8892AE048C64}"/>
    <cellStyle name="쉼표 [0] 3 3 3 2 3 6" xfId="47442" xr:uid="{9CEEE64F-0DD1-4601-A770-4ECAB152BF70}"/>
    <cellStyle name="쉼표 [0] 3 3 3 2 3 7" xfId="25175" xr:uid="{2845AB31-868F-4931-A8FD-1E0822C3CC23}"/>
    <cellStyle name="쉼표 [0] 3 3 3 2 4" xfId="25179" xr:uid="{F028E30E-3C4F-446B-A65A-2F612B8B1AAA}"/>
    <cellStyle name="쉼표 [0] 3 3 3 2 4 2" xfId="47446" xr:uid="{06CE1B3C-727D-4774-98E6-71D7095D54EC}"/>
    <cellStyle name="쉼표 [0] 3 3 3 2 5" xfId="25180" xr:uid="{96F1A454-E58B-4972-880C-4ABA8FFDB0D6}"/>
    <cellStyle name="쉼표 [0] 3 3 3 2 5 2" xfId="47447" xr:uid="{0B18DE49-0EA4-4C01-9557-7C09AB2019EB}"/>
    <cellStyle name="쉼표 [0] 3 3 3 2 6" xfId="51114" xr:uid="{194397FD-BE83-43F6-8BC2-CB587ACF9A99}"/>
    <cellStyle name="쉼표 [0] 3 3 3 2 7" xfId="47436" xr:uid="{1D6C25A7-3BF0-4852-BA84-D0C8BD3F5072}"/>
    <cellStyle name="쉼표 [0] 3 3 3 2 8" xfId="25169" xr:uid="{7F079720-2D47-412B-8935-FD6650C80807}"/>
    <cellStyle name="쉼표 [0] 3 3 3 3" xfId="1516" xr:uid="{ABD01404-E597-4571-9962-266EC64F7684}"/>
    <cellStyle name="쉼표 [0] 3 3 3 3 2" xfId="5153" xr:uid="{65D2F9EA-E0F2-4BCA-83A9-2C412D1609BB}"/>
    <cellStyle name="쉼표 [0] 3 3 3 3 2 2" xfId="25183" xr:uid="{B6885A0F-0117-4A57-A688-716275C50D39}"/>
    <cellStyle name="쉼표 [0] 3 3 3 3 2 2 2" xfId="47450" xr:uid="{F2EB92AA-8C5A-4BFD-AC0D-FAC6D25C9AF5}"/>
    <cellStyle name="쉼표 [0] 3 3 3 3 2 3" xfId="25184" xr:uid="{EDC7454D-7CDC-429B-BF60-BDE921D3D57F}"/>
    <cellStyle name="쉼표 [0] 3 3 3 3 2 3 2" xfId="47451" xr:uid="{86BD593D-2E9A-4E91-ADC9-C8B78DF28A30}"/>
    <cellStyle name="쉼표 [0] 3 3 3 3 2 4" xfId="25185" xr:uid="{AE8AF259-9BE3-45C0-B4A6-47E3AAF45CDE}"/>
    <cellStyle name="쉼표 [0] 3 3 3 3 2 4 2" xfId="47452" xr:uid="{477926D9-7365-404A-9DA3-270A42A4463F}"/>
    <cellStyle name="쉼표 [0] 3 3 3 3 2 5" xfId="25186" xr:uid="{3DEA9014-D433-4577-9D5D-C0714305B8DE}"/>
    <cellStyle name="쉼표 [0] 3 3 3 3 2 5 2" xfId="47453" xr:uid="{A0D889A9-3AED-4195-B37B-C42A4EC6E2BA}"/>
    <cellStyle name="쉼표 [0] 3 3 3 3 2 6" xfId="55240" xr:uid="{D0629A3D-64C5-4A42-AD16-8DD5C6C1F425}"/>
    <cellStyle name="쉼표 [0] 3 3 3 3 2 7" xfId="47449" xr:uid="{2A427F55-565F-41ED-9BDB-018D25ECE570}"/>
    <cellStyle name="쉼표 [0] 3 3 3 3 2 8" xfId="25182" xr:uid="{290AF0AC-E3DE-49C8-83E4-06B975DB9CED}"/>
    <cellStyle name="쉼표 [0] 3 3 3 3 3" xfId="2563" xr:uid="{6B709117-420F-45CC-B15C-9358EDEB000E}"/>
    <cellStyle name="쉼표 [0] 3 3 3 3 3 2" xfId="25188" xr:uid="{5A61A9F3-34CA-41AA-B547-2496FC7886B6}"/>
    <cellStyle name="쉼표 [0] 3 3 3 3 3 2 2" xfId="47455" xr:uid="{1CC8FFC2-377B-4523-8C4B-461A71FC6BFA}"/>
    <cellStyle name="쉼표 [0] 3 3 3 3 3 3" xfId="25189" xr:uid="{F04831A5-6D9F-499A-927B-55A7FBAA19B0}"/>
    <cellStyle name="쉼표 [0] 3 3 3 3 3 3 2" xfId="47456" xr:uid="{E66A9660-B7E6-4777-9F8C-458E4DC3DB6A}"/>
    <cellStyle name="쉼표 [0] 3 3 3 3 3 4" xfId="25190" xr:uid="{35733541-667D-4282-8CDC-8A2690FC7102}"/>
    <cellStyle name="쉼표 [0] 3 3 3 3 3 4 2" xfId="47457" xr:uid="{0AFB756D-32D6-4D28-A846-9AF5E5BF3C7A}"/>
    <cellStyle name="쉼표 [0] 3 3 3 3 3 5" xfId="52651" xr:uid="{C3B979B8-58B5-4EB6-AED3-715DFD225E4D}"/>
    <cellStyle name="쉼표 [0] 3 3 3 3 3 6" xfId="47454" xr:uid="{B3EDA222-38C3-4C74-88E1-E13197B12EB6}"/>
    <cellStyle name="쉼표 [0] 3 3 3 3 3 7" xfId="25187" xr:uid="{0B13D007-B5BC-4F5C-8723-988FB498D5A2}"/>
    <cellStyle name="쉼표 [0] 3 3 3 3 4" xfId="25191" xr:uid="{B49B7C5E-055D-42B5-B0F9-C3596E84D7DC}"/>
    <cellStyle name="쉼표 [0] 3 3 3 3 4 2" xfId="47458" xr:uid="{8531143C-501D-4D39-B3A5-4236F74AE689}"/>
    <cellStyle name="쉼표 [0] 3 3 3 3 5" xfId="25192" xr:uid="{E115FED9-CF27-4474-A04E-9CA4E37096A0}"/>
    <cellStyle name="쉼표 [0] 3 3 3 3 5 2" xfId="47459" xr:uid="{3722F28E-428B-49EB-9A5A-A3C2C9671536}"/>
    <cellStyle name="쉼표 [0] 3 3 3 3 6" xfId="51608" xr:uid="{4024533B-0AA8-4D7A-8F78-DFC29DCFA0AB}"/>
    <cellStyle name="쉼표 [0] 3 3 3 3 7" xfId="47448" xr:uid="{4CB117B3-5D9E-4649-9A55-57F298B53091}"/>
    <cellStyle name="쉼표 [0] 3 3 3 3 8" xfId="25181" xr:uid="{C72D0C6D-9E3D-476D-B9A1-D4CC66AE43D9}"/>
    <cellStyle name="쉼표 [0] 3 3 3 4" xfId="3555" xr:uid="{9D3F8235-EA8D-48E4-8A0A-48E1A84E3554}"/>
    <cellStyle name="쉼표 [0] 3 3 3 4 2" xfId="5521" xr:uid="{72738020-C1FE-4118-BFC4-4E31B4F48572}"/>
    <cellStyle name="쉼표 [0] 3 3 3 4 2 2" xfId="25195" xr:uid="{6608A599-1306-48A8-800D-39B1DD296AA8}"/>
    <cellStyle name="쉼표 [0] 3 3 3 4 2 2 2" xfId="47462" xr:uid="{A2919A8E-5313-4838-9D4A-024BCA3C39FF}"/>
    <cellStyle name="쉼표 [0] 3 3 3 4 2 3" xfId="25196" xr:uid="{F8B7CEA0-12F6-4781-ABAF-2146B6495A12}"/>
    <cellStyle name="쉼표 [0] 3 3 3 4 2 3 2" xfId="47463" xr:uid="{465E90F8-E2A7-4923-9065-CBC7B224BC9E}"/>
    <cellStyle name="쉼표 [0] 3 3 3 4 2 4" xfId="25197" xr:uid="{4566316F-A969-4753-9631-D92A7347C03B}"/>
    <cellStyle name="쉼표 [0] 3 3 3 4 2 4 2" xfId="47464" xr:uid="{242DAEF9-3668-4191-81A8-A2F1B245CBFF}"/>
    <cellStyle name="쉼표 [0] 3 3 3 4 2 5" xfId="25198" xr:uid="{C26EEEEB-1676-4E94-8F43-C3A086A2CCBB}"/>
    <cellStyle name="쉼표 [0] 3 3 3 4 2 5 2" xfId="47465" xr:uid="{D4F78C0C-3E47-475D-A3D9-D0A79F7EB357}"/>
    <cellStyle name="쉼표 [0] 3 3 3 4 2 6" xfId="55608" xr:uid="{678C92B6-B714-46B6-B484-DD9876BAC96C}"/>
    <cellStyle name="쉼표 [0] 3 3 3 4 2 7" xfId="47461" xr:uid="{4CE9285D-44CD-448A-A0EE-31BE85F03729}"/>
    <cellStyle name="쉼표 [0] 3 3 3 4 2 8" xfId="25194" xr:uid="{8C196E32-8875-4502-A9C6-917A6CDB83F9}"/>
    <cellStyle name="쉼표 [0] 3 3 3 4 3" xfId="25199" xr:uid="{E19C3EF2-28C1-4CCD-A919-050B17DCB31C}"/>
    <cellStyle name="쉼표 [0] 3 3 3 4 3 2" xfId="47466" xr:uid="{A4C50E72-DC13-4025-9F77-F0A8EE66312B}"/>
    <cellStyle name="쉼표 [0] 3 3 3 4 4" xfId="25200" xr:uid="{B0BFAB31-8E30-453D-80E3-12125B735312}"/>
    <cellStyle name="쉼표 [0] 3 3 3 4 4 2" xfId="47467" xr:uid="{1C18B0BE-AC3B-4806-9AA4-50B02C3EFEA7}"/>
    <cellStyle name="쉼표 [0] 3 3 3 4 5" xfId="25201" xr:uid="{E3CDF4D7-F5B3-45FD-8702-56261E0D1E92}"/>
    <cellStyle name="쉼표 [0] 3 3 3 4 5 2" xfId="47468" xr:uid="{747E5513-5141-440D-ACF9-62225154C023}"/>
    <cellStyle name="쉼표 [0] 3 3 3 4 6" xfId="25202" xr:uid="{BA55CA33-E956-4CEE-80DE-A420B75E417A}"/>
    <cellStyle name="쉼표 [0] 3 3 3 4 6 2" xfId="47469" xr:uid="{EDB00510-361B-4DDF-94E0-FE5327BB93E4}"/>
    <cellStyle name="쉼표 [0] 3 3 3 4 7" xfId="53642" xr:uid="{83B745D8-4E1B-4C18-8DF1-353C55EF120B}"/>
    <cellStyle name="쉼표 [0] 3 3 3 4 8" xfId="47460" xr:uid="{225F2B5B-C10A-49F2-8F12-9918AA7EF9F2}"/>
    <cellStyle name="쉼표 [0] 3 3 3 4 9" xfId="25193" xr:uid="{A9D569E8-BE15-4D08-9D76-DE2630A0EFFA}"/>
    <cellStyle name="쉼표 [0] 3 3 3 5" xfId="4228" xr:uid="{55770277-1C0D-4749-A0E8-3CE392F7D22D}"/>
    <cellStyle name="쉼표 [0] 3 3 3 5 2" xfId="25204" xr:uid="{E74126B5-604D-42FC-ACDA-DCB8954DD7EF}"/>
    <cellStyle name="쉼표 [0] 3 3 3 5 2 2" xfId="47471" xr:uid="{1801CA0E-1A56-4FD0-92A6-5F317FB8295C}"/>
    <cellStyle name="쉼표 [0] 3 3 3 5 3" xfId="25205" xr:uid="{02EDBEE7-F08C-4D37-A56D-9A4024C21898}"/>
    <cellStyle name="쉼표 [0] 3 3 3 5 3 2" xfId="47472" xr:uid="{1327036F-5BCA-4C99-8A65-3B05CF51C559}"/>
    <cellStyle name="쉼표 [0] 3 3 3 5 4" xfId="25206" xr:uid="{21A053C1-AFFC-4144-AEE5-460A76B49A89}"/>
    <cellStyle name="쉼표 [0] 3 3 3 5 4 2" xfId="47473" xr:uid="{C6057E7B-BB42-47FE-BB0B-9C73FC2B71E0}"/>
    <cellStyle name="쉼표 [0] 3 3 3 5 5" xfId="25207" xr:uid="{6944CFD3-51AA-43EE-9541-4B62AD3B08DF}"/>
    <cellStyle name="쉼표 [0] 3 3 3 5 5 2" xfId="47474" xr:uid="{260C9F76-F8CB-47F3-87E9-07455BA06428}"/>
    <cellStyle name="쉼표 [0] 3 3 3 5 6" xfId="54315" xr:uid="{6A23E38B-6080-4817-A3F8-A0E74BBCC571}"/>
    <cellStyle name="쉼표 [0] 3 3 3 5 7" xfId="47470" xr:uid="{07D2DA48-4AF5-4084-A82E-95B5B2CCA957}"/>
    <cellStyle name="쉼표 [0] 3 3 3 5 8" xfId="25203" xr:uid="{0ED6CD51-8A69-4BB8-A8CD-58378FBA8D45}"/>
    <cellStyle name="쉼표 [0] 3 3 3 6" xfId="2042" xr:uid="{FE91C592-88C8-4F55-8B97-F82FBAD60D22}"/>
    <cellStyle name="쉼표 [0] 3 3 3 6 2" xfId="25209" xr:uid="{ED8034A0-8C01-4530-BE14-D6B5460292E9}"/>
    <cellStyle name="쉼표 [0] 3 3 3 6 2 2" xfId="47476" xr:uid="{2FE1B06B-64D1-4A9C-B7F8-46633D6D79C7}"/>
    <cellStyle name="쉼표 [0] 3 3 3 6 3" xfId="25210" xr:uid="{CC238112-A823-48B8-AA75-364D6814F202}"/>
    <cellStyle name="쉼표 [0] 3 3 3 6 3 2" xfId="47477" xr:uid="{11501F6B-3983-440F-9166-D53C42C29077}"/>
    <cellStyle name="쉼표 [0] 3 3 3 6 4" xfId="25211" xr:uid="{039CE7A1-87A5-401C-84A3-11ACB12AC092}"/>
    <cellStyle name="쉼표 [0] 3 3 3 6 4 2" xfId="47478" xr:uid="{A4755D1F-8CEE-470D-B425-226E036C24E2}"/>
    <cellStyle name="쉼표 [0] 3 3 3 6 5" xfId="52131" xr:uid="{4ADC77BE-9E0B-45EA-988A-FA8529625E62}"/>
    <cellStyle name="쉼표 [0] 3 3 3 6 6" xfId="47475" xr:uid="{E2985D77-9871-4095-901E-A65691343FCE}"/>
    <cellStyle name="쉼표 [0] 3 3 3 6 7" xfId="25208" xr:uid="{1B71800F-97EE-4167-AAE5-A6AE87100681}"/>
    <cellStyle name="쉼표 [0] 3 3 3 7" xfId="25212" xr:uid="{7915717F-F19C-433C-BB10-542BC40B12A6}"/>
    <cellStyle name="쉼표 [0] 3 3 3 7 2" xfId="47479" xr:uid="{FEDB69CF-0F68-4324-8707-B0B5D688A49D}"/>
    <cellStyle name="쉼표 [0] 3 3 3 8" xfId="25213" xr:uid="{9A3E3859-C145-4F3C-8E63-96580CFBE961}"/>
    <cellStyle name="쉼표 [0] 3 3 3 8 2" xfId="47480" xr:uid="{E785745F-3DA5-4D61-A36F-0E25EBAE33AC}"/>
    <cellStyle name="쉼표 [0] 3 3 3 9" xfId="50611" xr:uid="{F7470010-01C9-4DA6-8ACA-1505CC721923}"/>
    <cellStyle name="쉼표 [0] 3 3 4" xfId="774" xr:uid="{2EAEBE23-FADF-45BD-9D96-E034CE2C4FD9}"/>
    <cellStyle name="쉼표 [0] 3 3 4 2" xfId="4477" xr:uid="{2BAF0EF4-E70F-4E89-9164-85A4F6A51B9B}"/>
    <cellStyle name="쉼표 [0] 3 3 4 2 2" xfId="25216" xr:uid="{264DBDB1-AD6F-451D-9CE2-0CC61E3F9BBF}"/>
    <cellStyle name="쉼표 [0] 3 3 4 2 2 2" xfId="47483" xr:uid="{14DF4691-281D-4E10-A5BD-5EBCF8DF0271}"/>
    <cellStyle name="쉼표 [0] 3 3 4 2 3" xfId="25217" xr:uid="{E02C1B3F-6B6C-4A3E-8A71-7481981E4238}"/>
    <cellStyle name="쉼표 [0] 3 3 4 2 3 2" xfId="47484" xr:uid="{E3165975-4981-447B-A599-7911958F64AD}"/>
    <cellStyle name="쉼표 [0] 3 3 4 2 4" xfId="25218" xr:uid="{91E32A84-F83A-4667-95F8-6E5041CC5D7A}"/>
    <cellStyle name="쉼표 [0] 3 3 4 2 4 2" xfId="47485" xr:uid="{63EB8DDD-A138-408F-985B-B0FD5B0E243B}"/>
    <cellStyle name="쉼표 [0] 3 3 4 2 5" xfId="25219" xr:uid="{67E8730A-7B0C-4705-BE9B-E01A9A9CA993}"/>
    <cellStyle name="쉼표 [0] 3 3 4 2 5 2" xfId="47486" xr:uid="{FC1A62B7-786E-42E7-B154-8F471536D59E}"/>
    <cellStyle name="쉼표 [0] 3 3 4 2 6" xfId="54564" xr:uid="{A59CEC72-39E3-477F-8110-8385BEEED317}"/>
    <cellStyle name="쉼표 [0] 3 3 4 2 7" xfId="47482" xr:uid="{0BA3B235-A369-4CFF-BD8B-79AAED83584A}"/>
    <cellStyle name="쉼표 [0] 3 3 4 2 8" xfId="25215" xr:uid="{4706233A-0171-4F59-B541-A52BEE8ABACC}"/>
    <cellStyle name="쉼표 [0] 3 3 4 3" xfId="2812" xr:uid="{337A3464-6CCE-44A7-8547-9E270E4FA99B}"/>
    <cellStyle name="쉼표 [0] 3 3 4 3 2" xfId="25221" xr:uid="{12985DEF-C90B-4775-BEFF-4652346C016E}"/>
    <cellStyle name="쉼표 [0] 3 3 4 3 2 2" xfId="47488" xr:uid="{7BDDB681-0C0C-4BAB-92C7-31C77AC5AD75}"/>
    <cellStyle name="쉼표 [0] 3 3 4 3 3" xfId="25222" xr:uid="{8466AA9D-E5E0-4358-9233-020288C45AB6}"/>
    <cellStyle name="쉼표 [0] 3 3 4 3 3 2" xfId="47489" xr:uid="{96DE65C3-5F17-4BDF-A19E-DD412D8F1765}"/>
    <cellStyle name="쉼표 [0] 3 3 4 3 4" xfId="25223" xr:uid="{BAE21E5F-BC24-4150-9C61-6BE6E15C1F55}"/>
    <cellStyle name="쉼표 [0] 3 3 4 3 4 2" xfId="47490" xr:uid="{B29C88B5-1BA9-4F2E-BAF0-54F61D538BA8}"/>
    <cellStyle name="쉼표 [0] 3 3 4 3 5" xfId="52899" xr:uid="{F9AA0CD8-1167-4387-A799-DA52A8DADC55}"/>
    <cellStyle name="쉼표 [0] 3 3 4 3 6" xfId="47487" xr:uid="{42E3170F-B734-4EF4-B157-98B740E25A4F}"/>
    <cellStyle name="쉼표 [0] 3 3 4 3 7" xfId="25220" xr:uid="{D5EDD958-EC72-4EC9-8FD8-EA1C5DED8F15}"/>
    <cellStyle name="쉼표 [0] 3 3 4 4" xfId="25224" xr:uid="{CD86708B-338E-4BBE-995A-042B08F3071A}"/>
    <cellStyle name="쉼표 [0] 3 3 4 4 2" xfId="47491" xr:uid="{FD652E4D-DB94-428A-A3FC-5E49B59A8BB4}"/>
    <cellStyle name="쉼표 [0] 3 3 4 5" xfId="25225" xr:uid="{9BE019D7-BD34-449B-B48D-4D2A9DD9101B}"/>
    <cellStyle name="쉼표 [0] 3 3 4 5 2" xfId="47492" xr:uid="{D632F4AE-D814-4349-A96D-40B791F9022E}"/>
    <cellStyle name="쉼표 [0] 3 3 4 6" xfId="50866" xr:uid="{119330F8-29AB-4D80-B8FA-B9BBDE9BAB5C}"/>
    <cellStyle name="쉼표 [0] 3 3 4 7" xfId="47481" xr:uid="{645AC489-9FF2-443E-AA63-38629AD6987B}"/>
    <cellStyle name="쉼표 [0] 3 3 4 8" xfId="25214" xr:uid="{9E2507A4-3B04-4037-8EAF-AD53CD872CE7}"/>
    <cellStyle name="쉼표 [0] 3 3 5" xfId="1269" xr:uid="{52B742A2-9BFA-4E4C-868A-E708DCFF2F37}"/>
    <cellStyle name="쉼표 [0] 3 3 5 2" xfId="4970" xr:uid="{AB1D4FE5-3BB0-4653-A47C-5B828B553EB8}"/>
    <cellStyle name="쉼표 [0] 3 3 5 2 2" xfId="25228" xr:uid="{DA0683FF-A3CD-4627-B500-EDFC423E733E}"/>
    <cellStyle name="쉼표 [0] 3 3 5 2 2 2" xfId="47495" xr:uid="{858B6788-7316-4A1E-AE99-5AFC51677716}"/>
    <cellStyle name="쉼표 [0] 3 3 5 2 3" xfId="25229" xr:uid="{A662079E-152A-4470-BF56-3D143D0F85B7}"/>
    <cellStyle name="쉼표 [0] 3 3 5 2 3 2" xfId="47496" xr:uid="{10C07734-81A6-4B04-8F67-0EA7560D495C}"/>
    <cellStyle name="쉼표 [0] 3 3 5 2 4" xfId="25230" xr:uid="{83DBB8A8-B3D4-435C-8164-FF691B5ED027}"/>
    <cellStyle name="쉼표 [0] 3 3 5 2 4 2" xfId="47497" xr:uid="{7DAC2CBD-D0C2-41EC-9249-0D0EE17984CD}"/>
    <cellStyle name="쉼표 [0] 3 3 5 2 5" xfId="25231" xr:uid="{15BD4EDF-7480-4209-B7D3-09F65F3F6E23}"/>
    <cellStyle name="쉼표 [0] 3 3 5 2 5 2" xfId="47498" xr:uid="{F2957BCE-A6B1-49EB-9295-11FD2A9FCDAF}"/>
    <cellStyle name="쉼표 [0] 3 3 5 2 6" xfId="55057" xr:uid="{5B890675-9B87-49A6-936D-FBEDAA301EF9}"/>
    <cellStyle name="쉼표 [0] 3 3 5 2 7" xfId="47494" xr:uid="{4C98FFD5-6D9E-4C50-8C12-5B02434CF875}"/>
    <cellStyle name="쉼표 [0] 3 3 5 2 8" xfId="25227" xr:uid="{20F790E6-7E76-4963-8967-E765276C3A0E}"/>
    <cellStyle name="쉼표 [0] 3 3 5 3" xfId="2314" xr:uid="{494971DF-B9D9-40DB-A304-92BC395EF9CC}"/>
    <cellStyle name="쉼표 [0] 3 3 5 3 2" xfId="25233" xr:uid="{0644B4D3-A6F6-4B8A-8519-283020C9336F}"/>
    <cellStyle name="쉼표 [0] 3 3 5 3 2 2" xfId="47500" xr:uid="{D57B2CB1-DD87-41B5-8850-59DA5CD949E5}"/>
    <cellStyle name="쉼표 [0] 3 3 5 3 3" xfId="25234" xr:uid="{71FDAE0F-8082-4C96-9F2A-E7D09B9630F7}"/>
    <cellStyle name="쉼표 [0] 3 3 5 3 3 2" xfId="47501" xr:uid="{1C68F943-C0F5-45A9-B8AD-AD3CD2279486}"/>
    <cellStyle name="쉼표 [0] 3 3 5 3 4" xfId="25235" xr:uid="{4640CAFB-9FEC-4FA6-80DF-A8B034B4F37B}"/>
    <cellStyle name="쉼표 [0] 3 3 5 3 4 2" xfId="47502" xr:uid="{EE5A7276-886D-4821-B86B-C2D3EF75100C}"/>
    <cellStyle name="쉼표 [0] 3 3 5 3 5" xfId="52402" xr:uid="{A9A77C95-12EB-497D-95BE-60AF108FB15E}"/>
    <cellStyle name="쉼표 [0] 3 3 5 3 6" xfId="47499" xr:uid="{835EAE5C-3166-4BB7-8671-D984BFB566AC}"/>
    <cellStyle name="쉼표 [0] 3 3 5 3 7" xfId="25232" xr:uid="{4F234CB4-0C84-49A3-8E4B-D57C81898B0F}"/>
    <cellStyle name="쉼표 [0] 3 3 5 4" xfId="25236" xr:uid="{613E6EC7-87D8-4EA1-96C7-38B45A6FB480}"/>
    <cellStyle name="쉼표 [0] 3 3 5 4 2" xfId="47503" xr:uid="{1A33C980-4F81-4989-BF6A-A90FE505E602}"/>
    <cellStyle name="쉼표 [0] 3 3 5 5" xfId="25237" xr:uid="{35262D31-F838-4203-994D-5ACA105817CA}"/>
    <cellStyle name="쉼표 [0] 3 3 5 5 2" xfId="47504" xr:uid="{3520AE9D-7CE9-483E-AFA9-7F048807D904}"/>
    <cellStyle name="쉼표 [0] 3 3 5 6" xfId="51361" xr:uid="{66DB04F5-758B-4E2E-AD96-8395B779A219}"/>
    <cellStyle name="쉼표 [0] 3 3 5 7" xfId="47493" xr:uid="{2A55D5D1-3F1F-40DF-84CD-3155D40E3999}"/>
    <cellStyle name="쉼표 [0] 3 3 5 8" xfId="25226" xr:uid="{CA202DF0-42F7-44CE-90C0-A97AAD616C72}"/>
    <cellStyle name="쉼표 [0] 3 3 6" xfId="3306" xr:uid="{C767C7FC-83C3-4825-9A44-38820C6D2A09}"/>
    <cellStyle name="쉼표 [0] 3 3 6 2" xfId="5337" xr:uid="{657D8803-6054-4F02-935B-3CDE8AC0352A}"/>
    <cellStyle name="쉼표 [0] 3 3 6 2 2" xfId="25240" xr:uid="{BC3F2F05-4847-4D5F-82E2-BD042981DD88}"/>
    <cellStyle name="쉼표 [0] 3 3 6 2 2 2" xfId="47507" xr:uid="{9086AB4A-CB7B-43A3-A63F-2BCC54FBEEB2}"/>
    <cellStyle name="쉼표 [0] 3 3 6 2 3" xfId="25241" xr:uid="{D2BAB0E8-8771-4A95-B5CE-4AC40CF6D7C7}"/>
    <cellStyle name="쉼표 [0] 3 3 6 2 3 2" xfId="47508" xr:uid="{170DEBFA-2E90-4667-88CE-1DB1C89754BE}"/>
    <cellStyle name="쉼표 [0] 3 3 6 2 4" xfId="25242" xr:uid="{BF3BE734-A8FD-4EC7-8CC4-66E7CFB0803C}"/>
    <cellStyle name="쉼표 [0] 3 3 6 2 4 2" xfId="47509" xr:uid="{ACBA4EF1-E260-4450-B134-4E59B0636FD8}"/>
    <cellStyle name="쉼표 [0] 3 3 6 2 5" xfId="25243" xr:uid="{5A56ECE6-58B5-4B2B-854C-30DF99780601}"/>
    <cellStyle name="쉼표 [0] 3 3 6 2 5 2" xfId="47510" xr:uid="{7AB5320B-718F-4235-8713-1D7AA5E65EA4}"/>
    <cellStyle name="쉼표 [0] 3 3 6 2 6" xfId="55424" xr:uid="{3ACD80BD-3F67-42F7-B6B5-1A9F7CF35674}"/>
    <cellStyle name="쉼표 [0] 3 3 6 2 7" xfId="47506" xr:uid="{3182D27C-F92A-4D89-B16A-255F4BCBEF92}"/>
    <cellStyle name="쉼표 [0] 3 3 6 2 8" xfId="25239" xr:uid="{A0A33924-F46F-4487-86CC-1AD7942A3D95}"/>
    <cellStyle name="쉼표 [0] 3 3 6 3" xfId="25244" xr:uid="{AD0DF16B-77F7-46C9-A0AF-FE4D2D78C140}"/>
    <cellStyle name="쉼표 [0] 3 3 6 3 2" xfId="47511" xr:uid="{ADB9352F-327A-46DC-941F-C310B721D502}"/>
    <cellStyle name="쉼표 [0] 3 3 6 4" xfId="25245" xr:uid="{F8658943-822B-4EB3-8637-A6A1E626CA15}"/>
    <cellStyle name="쉼표 [0] 3 3 6 4 2" xfId="47512" xr:uid="{20F080F3-C394-4D7D-AD16-ADD37F3DEA7F}"/>
    <cellStyle name="쉼표 [0] 3 3 6 5" xfId="25246" xr:uid="{F55504E1-8AED-44E2-910A-9CFDF029FE23}"/>
    <cellStyle name="쉼표 [0] 3 3 6 5 2" xfId="47513" xr:uid="{B80E3C03-2026-4797-9889-EE473634BDBF}"/>
    <cellStyle name="쉼표 [0] 3 3 6 6" xfId="25247" xr:uid="{AFA68D2F-A8B8-4B35-A1D4-68F2DE36DADE}"/>
    <cellStyle name="쉼표 [0] 3 3 6 6 2" xfId="47514" xr:uid="{8C66F060-134E-48DF-9382-A9F275E6CCDA}"/>
    <cellStyle name="쉼표 [0] 3 3 6 7" xfId="53393" xr:uid="{ACF2F52F-7C26-4F3D-A07E-259B6398E387}"/>
    <cellStyle name="쉼표 [0] 3 3 6 8" xfId="47505" xr:uid="{D489BBB1-39B4-4940-908D-0E93D1FB09B7}"/>
    <cellStyle name="쉼표 [0] 3 3 6 9" xfId="25238" xr:uid="{88111AF2-9449-4B75-AA8B-6A28D686D9B5}"/>
    <cellStyle name="쉼표 [0] 3 3 7" xfId="3891" xr:uid="{D8B4DAF0-4131-427D-ABAB-9ABC4C457D49}"/>
    <cellStyle name="쉼표 [0] 3 3 7 2" xfId="25249" xr:uid="{F3BC9653-68C8-456B-8013-4579E3E47B79}"/>
    <cellStyle name="쉼표 [0] 3 3 7 2 2" xfId="47516" xr:uid="{10313C27-3540-4C02-8F15-6E2DF9D4483F}"/>
    <cellStyle name="쉼표 [0] 3 3 7 3" xfId="25250" xr:uid="{5BAFF941-E8EC-430D-9F47-34796E6AA3D6}"/>
    <cellStyle name="쉼표 [0] 3 3 7 3 2" xfId="47517" xr:uid="{CA1A9560-642E-421E-8D7F-36F3CC255162}"/>
    <cellStyle name="쉼표 [0] 3 3 7 4" xfId="25251" xr:uid="{343C4986-3AEC-4CA6-B93A-810525719B8F}"/>
    <cellStyle name="쉼표 [0] 3 3 7 4 2" xfId="47518" xr:uid="{EAC0D7F6-103D-400F-8B38-6603D33A83F6}"/>
    <cellStyle name="쉼표 [0] 3 3 7 5" xfId="25252" xr:uid="{2C3E849E-A7C9-48BB-B552-9DC9D28B813E}"/>
    <cellStyle name="쉼표 [0] 3 3 7 5 2" xfId="47519" xr:uid="{D5F505BC-FE64-4EF0-8981-731E48BC7E42}"/>
    <cellStyle name="쉼표 [0] 3 3 7 6" xfId="53978" xr:uid="{1F799D03-7BB5-441C-8373-D65723880960}"/>
    <cellStyle name="쉼표 [0] 3 3 7 7" xfId="47515" xr:uid="{C80E1821-B089-4A83-8AA6-2A222F26EA6A}"/>
    <cellStyle name="쉼표 [0] 3 3 7 8" xfId="25248" xr:uid="{1A0C8121-B588-44A7-A20E-109F418DDBDA}"/>
    <cellStyle name="쉼표 [0] 3 3 8" xfId="1794" xr:uid="{B3390281-CF9A-4C63-9B73-87D266187FB6}"/>
    <cellStyle name="쉼표 [0] 3 3 8 2" xfId="25254" xr:uid="{61EE016A-9952-4D58-A914-F9B7D3F8BB9C}"/>
    <cellStyle name="쉼표 [0] 3 3 8 2 2" xfId="47521" xr:uid="{E8CFDB7B-91BB-4FDD-BD6C-6FB9251A87A6}"/>
    <cellStyle name="쉼표 [0] 3 3 8 3" xfId="25255" xr:uid="{B5B5580E-971B-4584-B1C6-64307A4E0C6F}"/>
    <cellStyle name="쉼표 [0] 3 3 8 3 2" xfId="47522" xr:uid="{8BAB1708-8BDA-4E87-9CFE-B076B11E0A42}"/>
    <cellStyle name="쉼표 [0] 3 3 8 4" xfId="25256" xr:uid="{0A4E63ED-EB0E-4F82-A88D-66D7345E3382}"/>
    <cellStyle name="쉼표 [0] 3 3 8 4 2" xfId="47523" xr:uid="{676A55DA-8C4F-4D84-B9BC-C41249769423}"/>
    <cellStyle name="쉼표 [0] 3 3 8 5" xfId="51883" xr:uid="{42D81944-F03B-4EC1-B124-E9DC3AD16878}"/>
    <cellStyle name="쉼표 [0] 3 3 8 6" xfId="47520" xr:uid="{5F18EBF2-679E-4200-B1CE-B3BCE75387E3}"/>
    <cellStyle name="쉼표 [0] 3 3 8 7" xfId="25253" xr:uid="{B57B4841-4C35-4712-B6D1-F50CE0970D0E}"/>
    <cellStyle name="쉼표 [0] 3 3 9" xfId="25257" xr:uid="{9C58ABC2-5D55-448B-B97E-8D2C3E70240B}"/>
    <cellStyle name="쉼표 [0] 3 3 9 2" xfId="47524" xr:uid="{58823C3A-9141-4722-B69B-ED923081473F}"/>
    <cellStyle name="쉼표 [0] 3 4" xfId="279" xr:uid="{B4BCE80E-8DE0-4CC3-982D-7CA4F5C51E4C}"/>
    <cellStyle name="쉼표 [0] 3 4 10" xfId="50375" xr:uid="{7395ED85-31FE-4642-8EE0-F1AB957A2628}"/>
    <cellStyle name="쉼표 [0] 3 4 11" xfId="47525" xr:uid="{35187924-0741-446D-9B5E-8AE3A131DF5B}"/>
    <cellStyle name="쉼표 [0] 3 4 12" xfId="25258" xr:uid="{90D4E13D-6D45-43D2-9FA9-F03F03609BDB}"/>
    <cellStyle name="쉼표 [0] 3 4 2" xfId="587" xr:uid="{F631B871-33A7-4B3A-A1C2-092B16038463}"/>
    <cellStyle name="쉼표 [0] 3 4 2 10" xfId="47526" xr:uid="{7D622548-2396-4464-94E6-4743303C92D9}"/>
    <cellStyle name="쉼표 [0] 3 4 2 11" xfId="25259" xr:uid="{DEC4F9D0-8F1A-4E19-901A-D78B7E4835E0}"/>
    <cellStyle name="쉼표 [0] 3 4 2 2" xfId="1092" xr:uid="{17E75A17-E5CD-4CE8-9314-758711E5B7D0}"/>
    <cellStyle name="쉼표 [0] 3 4 2 2 2" xfId="4795" xr:uid="{AB054D9F-55D2-42D1-AEE4-C2676322D288}"/>
    <cellStyle name="쉼표 [0] 3 4 2 2 2 2" xfId="25262" xr:uid="{789173A9-1F14-4655-8FAC-8D94DDB699DA}"/>
    <cellStyle name="쉼표 [0] 3 4 2 2 2 2 2" xfId="47529" xr:uid="{57386C1B-17B7-42B8-A35F-592AF299AE91}"/>
    <cellStyle name="쉼표 [0] 3 4 2 2 2 3" xfId="25263" xr:uid="{2F7E0CE8-414B-4413-996C-8FD8E05ED5BA}"/>
    <cellStyle name="쉼표 [0] 3 4 2 2 2 3 2" xfId="47530" xr:uid="{B46739D3-C16D-4C1E-A029-14E1381D571E}"/>
    <cellStyle name="쉼표 [0] 3 4 2 2 2 4" xfId="25264" xr:uid="{E82B3060-B017-4DF1-B5F3-690B997982F9}"/>
    <cellStyle name="쉼표 [0] 3 4 2 2 2 4 2" xfId="47531" xr:uid="{3CF98C75-D6C6-4BF0-89DA-01AFF29F40F0}"/>
    <cellStyle name="쉼표 [0] 3 4 2 2 2 5" xfId="25265" xr:uid="{C9953F6A-4F99-4D8E-8765-802134A6D09B}"/>
    <cellStyle name="쉼표 [0] 3 4 2 2 2 5 2" xfId="47532" xr:uid="{A5C29F38-D6BB-4A5F-A4F8-AC66B3413C8C}"/>
    <cellStyle name="쉼표 [0] 3 4 2 2 2 6" xfId="54882" xr:uid="{D46E42AE-4E8C-4B4E-B572-AF2662B40479}"/>
    <cellStyle name="쉼표 [0] 3 4 2 2 2 7" xfId="47528" xr:uid="{E00B81C5-A32F-404A-A08E-D7F0DF6C0FB8}"/>
    <cellStyle name="쉼표 [0] 3 4 2 2 2 8" xfId="25261" xr:uid="{ADF53EFB-6140-4135-BF8A-340DB88CFCF9}"/>
    <cellStyle name="쉼표 [0] 3 4 2 2 3" xfId="3130" xr:uid="{17497B3B-5CAB-4CCD-976D-4BCF0DD7B488}"/>
    <cellStyle name="쉼표 [0] 3 4 2 2 3 2" xfId="25267" xr:uid="{43C7F202-1B98-4454-9D9C-476A86710A2D}"/>
    <cellStyle name="쉼표 [0] 3 4 2 2 3 2 2" xfId="47534" xr:uid="{43BE9B4E-F929-43E8-B61E-21560C4D28F8}"/>
    <cellStyle name="쉼표 [0] 3 4 2 2 3 3" xfId="25268" xr:uid="{F18FD281-D59E-4294-929B-FA652AB8DDBE}"/>
    <cellStyle name="쉼표 [0] 3 4 2 2 3 3 2" xfId="47535" xr:uid="{FC33A0BA-8A55-4C14-974C-380F858A56EA}"/>
    <cellStyle name="쉼표 [0] 3 4 2 2 3 4" xfId="25269" xr:uid="{C4370B78-5E33-47D1-B508-E1B9179EF437}"/>
    <cellStyle name="쉼표 [0] 3 4 2 2 3 4 2" xfId="47536" xr:uid="{E07AC771-3581-40F4-A85D-C04905336DFF}"/>
    <cellStyle name="쉼표 [0] 3 4 2 2 3 5" xfId="53217" xr:uid="{F07D2DB5-867B-4327-B0CB-5A4BFE0DE69B}"/>
    <cellStyle name="쉼표 [0] 3 4 2 2 3 6" xfId="47533" xr:uid="{8DDAC955-4F0A-4B09-8ACB-478CE962E9DD}"/>
    <cellStyle name="쉼표 [0] 3 4 2 2 3 7" xfId="25266" xr:uid="{8D9DF7F4-5273-4F18-973C-A7E1607ACB61}"/>
    <cellStyle name="쉼표 [0] 3 4 2 2 4" xfId="25270" xr:uid="{DA7163A3-336D-4B8E-B3E5-964290780863}"/>
    <cellStyle name="쉼표 [0] 3 4 2 2 4 2" xfId="47537" xr:uid="{2372F1C4-DE22-4DA0-B814-F2DF62045E38}"/>
    <cellStyle name="쉼표 [0] 3 4 2 2 5" xfId="25271" xr:uid="{1F822EF3-6CEB-4B7E-B328-A42515D7FEDC}"/>
    <cellStyle name="쉼표 [0] 3 4 2 2 5 2" xfId="47538" xr:uid="{51F0CF1F-C1BE-4B63-8A22-09F56DCD2AE2}"/>
    <cellStyle name="쉼표 [0] 3 4 2 2 6" xfId="51184" xr:uid="{C8E7EB8C-61BE-4BB9-97ED-21B536FB7005}"/>
    <cellStyle name="쉼표 [0] 3 4 2 2 7" xfId="47527" xr:uid="{9472BC3C-4033-4C02-929A-E17DB3441BAA}"/>
    <cellStyle name="쉼표 [0] 3 4 2 2 8" xfId="25260" xr:uid="{94003D68-5357-46FB-A418-541ACEE13564}"/>
    <cellStyle name="쉼표 [0] 3 4 2 3" xfId="1586" xr:uid="{5957530F-8816-44F7-BEB7-0A87E386DF54}"/>
    <cellStyle name="쉼표 [0] 3 4 2 3 2" xfId="5200" xr:uid="{0C0DAEFB-87C5-4718-A2C7-11D58540700F}"/>
    <cellStyle name="쉼표 [0] 3 4 2 3 2 2" xfId="25274" xr:uid="{0079EA8A-DF4E-4A58-AA26-6F8D2D75105F}"/>
    <cellStyle name="쉼표 [0] 3 4 2 3 2 2 2" xfId="47541" xr:uid="{20CB4738-1A0B-4F6A-931A-82B71A5CA4C4}"/>
    <cellStyle name="쉼표 [0] 3 4 2 3 2 3" xfId="25275" xr:uid="{5B663ED4-F257-4B05-AD68-224F7DFD449B}"/>
    <cellStyle name="쉼표 [0] 3 4 2 3 2 3 2" xfId="47542" xr:uid="{DD549C9E-CABB-4E6B-9074-46F8A0746AE0}"/>
    <cellStyle name="쉼표 [0] 3 4 2 3 2 4" xfId="25276" xr:uid="{9061CDF0-30A2-470B-940B-A78331D9E78F}"/>
    <cellStyle name="쉼표 [0] 3 4 2 3 2 4 2" xfId="47543" xr:uid="{DA54607C-2A95-44BC-A229-CE79C688BD2C}"/>
    <cellStyle name="쉼표 [0] 3 4 2 3 2 5" xfId="25277" xr:uid="{BA5A1FC7-5151-4D39-B9A4-C1B32CBE2771}"/>
    <cellStyle name="쉼표 [0] 3 4 2 3 2 5 2" xfId="47544" xr:uid="{7E437448-5C85-41EA-8808-C6C5452AADA0}"/>
    <cellStyle name="쉼표 [0] 3 4 2 3 2 6" xfId="55287" xr:uid="{DB7E7809-FFE6-4DA4-B2B3-21B128375BD6}"/>
    <cellStyle name="쉼표 [0] 3 4 2 3 2 7" xfId="47540" xr:uid="{EFE9E5B8-3474-4D1F-B488-9A62EB192492}"/>
    <cellStyle name="쉼표 [0] 3 4 2 3 2 8" xfId="25273" xr:uid="{FE45889A-3C4B-4F38-BD0B-9CC822C0032C}"/>
    <cellStyle name="쉼표 [0] 3 4 2 3 3" xfId="2633" xr:uid="{346F15B7-A379-4987-B2A9-2DF105A3F300}"/>
    <cellStyle name="쉼표 [0] 3 4 2 3 3 2" xfId="25279" xr:uid="{FA53429C-D229-4846-98B6-FB9618E9A186}"/>
    <cellStyle name="쉼표 [0] 3 4 2 3 3 2 2" xfId="47546" xr:uid="{099ABE2C-F03C-49C0-BEC0-47877158D75F}"/>
    <cellStyle name="쉼표 [0] 3 4 2 3 3 3" xfId="25280" xr:uid="{5DFEBFD2-9166-464A-8C38-EAD8EC623AC1}"/>
    <cellStyle name="쉼표 [0] 3 4 2 3 3 3 2" xfId="47547" xr:uid="{5A88C18B-1015-4C1C-B3C5-A2C4FFAA9706}"/>
    <cellStyle name="쉼표 [0] 3 4 2 3 3 4" xfId="25281" xr:uid="{C7194C11-17EF-48F5-A209-BDAC03D5A8E6}"/>
    <cellStyle name="쉼표 [0] 3 4 2 3 3 4 2" xfId="47548" xr:uid="{A8FC4451-F247-4DD4-ACA0-7C846F926D1E}"/>
    <cellStyle name="쉼표 [0] 3 4 2 3 3 5" xfId="52721" xr:uid="{10ABAA69-5207-457B-9073-ECAFC6DD6675}"/>
    <cellStyle name="쉼표 [0] 3 4 2 3 3 6" xfId="47545" xr:uid="{22A80F9B-29C2-480A-8ABD-68F59477F2E8}"/>
    <cellStyle name="쉼표 [0] 3 4 2 3 3 7" xfId="25278" xr:uid="{9A83CEFB-D767-4566-BB67-71336ED425CC}"/>
    <cellStyle name="쉼표 [0] 3 4 2 3 4" xfId="25282" xr:uid="{C7382284-4552-43C6-8871-728860FC0331}"/>
    <cellStyle name="쉼표 [0] 3 4 2 3 4 2" xfId="47549" xr:uid="{8BE49443-7773-43B5-BBEB-9E963439026D}"/>
    <cellStyle name="쉼표 [0] 3 4 2 3 5" xfId="25283" xr:uid="{93EDC61E-D7AB-45BB-A7CF-0F8CE03BC8D7}"/>
    <cellStyle name="쉼표 [0] 3 4 2 3 5 2" xfId="47550" xr:uid="{2F4338AB-91A0-4ECD-A81E-C4CC19D0A992}"/>
    <cellStyle name="쉼표 [0] 3 4 2 3 6" xfId="51678" xr:uid="{D6A04180-A71C-4749-A05A-FEAE137CD29E}"/>
    <cellStyle name="쉼표 [0] 3 4 2 3 7" xfId="47539" xr:uid="{190318EB-F72D-4977-A044-2C08B661BC33}"/>
    <cellStyle name="쉼표 [0] 3 4 2 3 8" xfId="25272" xr:uid="{E67E5826-A07C-4539-81D3-C11F2CE02CF3}"/>
    <cellStyle name="쉼표 [0] 3 4 2 4" xfId="3625" xr:uid="{06BF5254-0D83-4227-A8F2-94DBAB825052}"/>
    <cellStyle name="쉼표 [0] 3 4 2 4 2" xfId="5568" xr:uid="{B3374E79-7F21-4D69-84C8-B5C653345F4A}"/>
    <cellStyle name="쉼표 [0] 3 4 2 4 2 2" xfId="25286" xr:uid="{1F8DCA65-04CA-4912-88E1-B1AFAE960045}"/>
    <cellStyle name="쉼표 [0] 3 4 2 4 2 2 2" xfId="47553" xr:uid="{76C0B2AC-5465-42C3-BB7D-566D92F211DC}"/>
    <cellStyle name="쉼표 [0] 3 4 2 4 2 3" xfId="25287" xr:uid="{AE168FB7-E35D-4202-ACCE-1F8AD4DD973C}"/>
    <cellStyle name="쉼표 [0] 3 4 2 4 2 3 2" xfId="47554" xr:uid="{B4614000-8038-4147-B2AA-57A14F24912F}"/>
    <cellStyle name="쉼표 [0] 3 4 2 4 2 4" xfId="25288" xr:uid="{1342FD5C-479B-4EEE-A6DE-0EE77BC0E588}"/>
    <cellStyle name="쉼표 [0] 3 4 2 4 2 4 2" xfId="47555" xr:uid="{5D3C2286-1BA0-460E-AE5E-2D50BD7A68B6}"/>
    <cellStyle name="쉼표 [0] 3 4 2 4 2 5" xfId="25289" xr:uid="{3CA0B320-B8B7-4A7D-BD5B-8539B61EC6C4}"/>
    <cellStyle name="쉼표 [0] 3 4 2 4 2 5 2" xfId="47556" xr:uid="{2C48DD22-8B9A-49DE-BF44-4A0254A144A0}"/>
    <cellStyle name="쉼표 [0] 3 4 2 4 2 6" xfId="55655" xr:uid="{C9E6A99B-B1FB-493B-B811-B57B656D6E15}"/>
    <cellStyle name="쉼표 [0] 3 4 2 4 2 7" xfId="47552" xr:uid="{1002D1FA-5D54-4750-A5EE-2AE2B750818E}"/>
    <cellStyle name="쉼표 [0] 3 4 2 4 2 8" xfId="25285" xr:uid="{3ED04929-2CD3-4AAD-A3F6-B6AA986E943E}"/>
    <cellStyle name="쉼표 [0] 3 4 2 4 3" xfId="25290" xr:uid="{C43C6DE2-447B-4604-8C16-CF76B7A3715E}"/>
    <cellStyle name="쉼표 [0] 3 4 2 4 3 2" xfId="47557" xr:uid="{FE866CE4-5BF4-4A79-BC37-DFFF99184E1A}"/>
    <cellStyle name="쉼표 [0] 3 4 2 4 4" xfId="25291" xr:uid="{D0189146-D10A-4910-B393-3038ED1ACE65}"/>
    <cellStyle name="쉼표 [0] 3 4 2 4 4 2" xfId="47558" xr:uid="{7B419D3F-2C86-4096-B0BB-3693E9BB9FCB}"/>
    <cellStyle name="쉼표 [0] 3 4 2 4 5" xfId="25292" xr:uid="{47146807-6766-4E39-AF95-1C37D01D74AB}"/>
    <cellStyle name="쉼표 [0] 3 4 2 4 5 2" xfId="47559" xr:uid="{E972C423-AF24-43A8-8927-CA114129915A}"/>
    <cellStyle name="쉼표 [0] 3 4 2 4 6" xfId="25293" xr:uid="{C64D1955-077D-46A9-B6B3-9E8BC45CC4D3}"/>
    <cellStyle name="쉼표 [0] 3 4 2 4 6 2" xfId="47560" xr:uid="{A5BE3ABC-3078-4378-8161-B767465F5B21}"/>
    <cellStyle name="쉼표 [0] 3 4 2 4 7" xfId="53712" xr:uid="{481CB0EF-0D6F-499B-A58D-256AA7D27593}"/>
    <cellStyle name="쉼표 [0] 3 4 2 4 8" xfId="47551" xr:uid="{E2EC6301-9DAF-4FE3-BE27-4002EA502008}"/>
    <cellStyle name="쉼표 [0] 3 4 2 4 9" xfId="25284" xr:uid="{537AE927-97E7-4136-8033-7581D91A3927}"/>
    <cellStyle name="쉼표 [0] 3 4 2 5" xfId="4298" xr:uid="{65A94C7F-BEF9-44D9-8CEF-1E1EF5EA1B3E}"/>
    <cellStyle name="쉼표 [0] 3 4 2 5 2" xfId="25295" xr:uid="{8C3CFAB9-892B-4692-BE22-ABFD515B8BEE}"/>
    <cellStyle name="쉼표 [0] 3 4 2 5 2 2" xfId="47562" xr:uid="{CC7EEC9C-E9FC-4BD9-828D-F4525948F7EF}"/>
    <cellStyle name="쉼표 [0] 3 4 2 5 3" xfId="25296" xr:uid="{1DEA895B-33B3-4327-9A5B-595F15D654B7}"/>
    <cellStyle name="쉼표 [0] 3 4 2 5 3 2" xfId="47563" xr:uid="{E50840E5-43C2-4266-ACC6-83584C34CD22}"/>
    <cellStyle name="쉼표 [0] 3 4 2 5 4" xfId="25297" xr:uid="{D5063253-700F-4393-BFED-0949839593E0}"/>
    <cellStyle name="쉼표 [0] 3 4 2 5 4 2" xfId="47564" xr:uid="{A8493930-93D4-42BD-82EE-52463F308450}"/>
    <cellStyle name="쉼표 [0] 3 4 2 5 5" xfId="25298" xr:uid="{BF36FF2E-0795-42AC-9F8D-C13A0C2134A1}"/>
    <cellStyle name="쉼표 [0] 3 4 2 5 5 2" xfId="47565" xr:uid="{007E019B-9809-4528-BF6C-CFDD6FDF1EE5}"/>
    <cellStyle name="쉼표 [0] 3 4 2 5 6" xfId="54385" xr:uid="{9242A9DF-E2BD-401B-A9AF-2D7A990198E1}"/>
    <cellStyle name="쉼표 [0] 3 4 2 5 7" xfId="47561" xr:uid="{3DAB2507-8B45-4C1E-AE31-CB756B8889D0}"/>
    <cellStyle name="쉼표 [0] 3 4 2 5 8" xfId="25294" xr:uid="{7AD4807A-91F6-4E3A-B1C9-B7B92B79011A}"/>
    <cellStyle name="쉼표 [0] 3 4 2 6" xfId="2112" xr:uid="{6055A18D-A03C-4A17-BE41-9D34ACC2C1B9}"/>
    <cellStyle name="쉼표 [0] 3 4 2 6 2" xfId="25300" xr:uid="{025490BD-9766-426C-AF82-D8C0EE436C92}"/>
    <cellStyle name="쉼표 [0] 3 4 2 6 2 2" xfId="47567" xr:uid="{0B8EB61F-FD6E-48B0-95F5-5D7E1F283974}"/>
    <cellStyle name="쉼표 [0] 3 4 2 6 3" xfId="25301" xr:uid="{5A7D0EA0-6F31-459F-825A-593FE20CBA0B}"/>
    <cellStyle name="쉼표 [0] 3 4 2 6 3 2" xfId="47568" xr:uid="{5CAE93DE-9A52-4765-BDAD-0A59AB83BD25}"/>
    <cellStyle name="쉼표 [0] 3 4 2 6 4" xfId="25302" xr:uid="{B80C72FA-4704-4B70-A294-C847758F9B1F}"/>
    <cellStyle name="쉼표 [0] 3 4 2 6 4 2" xfId="47569" xr:uid="{42D6727A-E774-4AB9-AD2C-2AE01494DAAB}"/>
    <cellStyle name="쉼표 [0] 3 4 2 6 5" xfId="52201" xr:uid="{072FCFC7-D289-478A-9740-D5A94E346D5A}"/>
    <cellStyle name="쉼표 [0] 3 4 2 6 6" xfId="47566" xr:uid="{E3423E7A-A280-4644-9330-3DF0977C8FDB}"/>
    <cellStyle name="쉼표 [0] 3 4 2 6 7" xfId="25299" xr:uid="{E034D82C-9E1C-4B91-BF91-EEBE947B4A5E}"/>
    <cellStyle name="쉼표 [0] 3 4 2 7" xfId="25303" xr:uid="{848BC0D1-03B4-4FE7-8C98-B794022E0FDB}"/>
    <cellStyle name="쉼표 [0] 3 4 2 7 2" xfId="47570" xr:uid="{197768F9-83AC-48B7-836E-6B8198A63CC0}"/>
    <cellStyle name="쉼표 [0] 3 4 2 8" xfId="25304" xr:uid="{7C9977AF-B8FD-4AB0-9863-D73AE2B7F16F}"/>
    <cellStyle name="쉼표 [0] 3 4 2 8 2" xfId="47571" xr:uid="{0844F9F6-43A2-47CD-9CD3-E6246ABD7081}"/>
    <cellStyle name="쉼표 [0] 3 4 2 9" xfId="50681" xr:uid="{45A406F4-BDC9-403D-9AA5-C1DD5E9ECF58}"/>
    <cellStyle name="쉼표 [0] 3 4 3" xfId="844" xr:uid="{AC6A7D49-48B9-4C70-A5E9-479A4CE8A8A3}"/>
    <cellStyle name="쉼표 [0] 3 4 3 2" xfId="4547" xr:uid="{4E92C01B-086E-4903-BA17-2A6304F30F57}"/>
    <cellStyle name="쉼표 [0] 3 4 3 2 2" xfId="25307" xr:uid="{92EEEDDF-0FE4-4217-A1F9-4C3AEC8D09D3}"/>
    <cellStyle name="쉼표 [0] 3 4 3 2 2 2" xfId="47574" xr:uid="{E4445DD3-E5F9-418A-9FE0-0914237C6BC2}"/>
    <cellStyle name="쉼표 [0] 3 4 3 2 3" xfId="25308" xr:uid="{B85FD11F-0F8C-4F0C-ACBB-E06D9ED59CF0}"/>
    <cellStyle name="쉼표 [0] 3 4 3 2 3 2" xfId="47575" xr:uid="{BCF555D8-019A-4ABF-9119-7BAE67666B9F}"/>
    <cellStyle name="쉼표 [0] 3 4 3 2 4" xfId="25309" xr:uid="{33755475-CE84-407E-9F9B-6F015B2DF1DF}"/>
    <cellStyle name="쉼표 [0] 3 4 3 2 4 2" xfId="47576" xr:uid="{209ABB33-2B5C-4A20-A6B4-24B897D2A344}"/>
    <cellStyle name="쉼표 [0] 3 4 3 2 5" xfId="25310" xr:uid="{0187840A-6E9E-46C8-AA40-40875903DA4E}"/>
    <cellStyle name="쉼표 [0] 3 4 3 2 5 2" xfId="47577" xr:uid="{274961A7-D040-4EC4-A341-466A06CF4E04}"/>
    <cellStyle name="쉼표 [0] 3 4 3 2 6" xfId="54634" xr:uid="{43CC9BA4-C818-42F2-8C15-1C962B6BC3E5}"/>
    <cellStyle name="쉼표 [0] 3 4 3 2 7" xfId="47573" xr:uid="{2D928EBF-8215-455C-870A-FE7AEEA95EF2}"/>
    <cellStyle name="쉼표 [0] 3 4 3 2 8" xfId="25306" xr:uid="{E3A4CFCE-DF7F-4F26-B325-61CD4196B569}"/>
    <cellStyle name="쉼표 [0] 3 4 3 3" xfId="2882" xr:uid="{B6A149A9-0B05-46DF-B398-766D78E7887F}"/>
    <cellStyle name="쉼표 [0] 3 4 3 3 2" xfId="25312" xr:uid="{ED4D77A6-800A-4CE2-8ACA-F278AF7C297B}"/>
    <cellStyle name="쉼표 [0] 3 4 3 3 2 2" xfId="47579" xr:uid="{D5EE2896-9D01-4D80-A509-C6DDEB1AC5EC}"/>
    <cellStyle name="쉼표 [0] 3 4 3 3 3" xfId="25313" xr:uid="{FEDBE90A-2E66-4830-9535-55E1302941B6}"/>
    <cellStyle name="쉼표 [0] 3 4 3 3 3 2" xfId="47580" xr:uid="{973C60BA-3833-4A03-BF72-F751F9C5FDE7}"/>
    <cellStyle name="쉼표 [0] 3 4 3 3 4" xfId="25314" xr:uid="{66B3DF4F-A4E2-4BBA-944E-58DB5B057DFE}"/>
    <cellStyle name="쉼표 [0] 3 4 3 3 4 2" xfId="47581" xr:uid="{ACC46959-0C57-4579-8F75-5E3AAC0FD54A}"/>
    <cellStyle name="쉼표 [0] 3 4 3 3 5" xfId="52969" xr:uid="{C5BB5CAA-B1BD-4193-A37C-3073964D5FDE}"/>
    <cellStyle name="쉼표 [0] 3 4 3 3 6" xfId="47578" xr:uid="{3BB9D39B-3DF6-4368-94A9-9C512F30F56B}"/>
    <cellStyle name="쉼표 [0] 3 4 3 3 7" xfId="25311" xr:uid="{792BB6B2-CF5F-4813-9253-50E763F6CA69}"/>
    <cellStyle name="쉼표 [0] 3 4 3 4" xfId="25315" xr:uid="{95C0F381-DC5F-4FA2-AC7D-DEA7EC89AE66}"/>
    <cellStyle name="쉼표 [0] 3 4 3 4 2" xfId="47582" xr:uid="{9ED95925-3957-4D90-ACEC-73A6B52F414D}"/>
    <cellStyle name="쉼표 [0] 3 4 3 5" xfId="25316" xr:uid="{DCAD2990-E819-4DAF-A961-20E0853FDF75}"/>
    <cellStyle name="쉼표 [0] 3 4 3 5 2" xfId="47583" xr:uid="{3B82B1C1-AE5B-4674-BA0F-39B9751DDC50}"/>
    <cellStyle name="쉼표 [0] 3 4 3 6" xfId="50936" xr:uid="{8680E60F-FD27-4FC0-BAD7-C8E302D95F35}"/>
    <cellStyle name="쉼표 [0] 3 4 3 7" xfId="47572" xr:uid="{BC4365B8-ABF8-4315-A4EB-8745787D48A7}"/>
    <cellStyle name="쉼표 [0] 3 4 3 8" xfId="25305" xr:uid="{ACEA0871-DC8C-4D1D-93C4-284AF48F5DA4}"/>
    <cellStyle name="쉼표 [0] 3 4 4" xfId="1339" xr:uid="{F8FF6400-DE09-401D-9E6F-EE84116FF5EC}"/>
    <cellStyle name="쉼표 [0] 3 4 4 2" xfId="5017" xr:uid="{A4DE72B2-EE96-43F1-AA8B-CB3C9A4674ED}"/>
    <cellStyle name="쉼표 [0] 3 4 4 2 2" xfId="25319" xr:uid="{4FB8C710-739F-4F91-822F-2487607944AA}"/>
    <cellStyle name="쉼표 [0] 3 4 4 2 2 2" xfId="47586" xr:uid="{55B570DC-DDB8-4A60-81DA-DBC5278A278D}"/>
    <cellStyle name="쉼표 [0] 3 4 4 2 3" xfId="25320" xr:uid="{A846C3A1-E346-4842-ACD3-7AE8E300233B}"/>
    <cellStyle name="쉼표 [0] 3 4 4 2 3 2" xfId="47587" xr:uid="{5D2AED90-153A-4C65-BB3B-65B1BB568BD2}"/>
    <cellStyle name="쉼표 [0] 3 4 4 2 4" xfId="25321" xr:uid="{37FF47CC-26DD-4018-9731-0F92CE0256BF}"/>
    <cellStyle name="쉼표 [0] 3 4 4 2 4 2" xfId="47588" xr:uid="{ACA71806-359E-4E8F-A8AD-94BC902DB71F}"/>
    <cellStyle name="쉼표 [0] 3 4 4 2 5" xfId="25322" xr:uid="{301B9E7E-566C-4F40-9640-C2D5F6E91606}"/>
    <cellStyle name="쉼표 [0] 3 4 4 2 5 2" xfId="47589" xr:uid="{D974C61D-A245-4160-99F4-1A39EA80DF05}"/>
    <cellStyle name="쉼표 [0] 3 4 4 2 6" xfId="55104" xr:uid="{D65831C5-1F28-4BE6-A209-D6B7515A1A14}"/>
    <cellStyle name="쉼표 [0] 3 4 4 2 7" xfId="47585" xr:uid="{F122C94F-0814-4EF8-9007-5FBA2EAA8CD2}"/>
    <cellStyle name="쉼표 [0] 3 4 4 2 8" xfId="25318" xr:uid="{589F9CC1-F925-44F0-B509-278F1B4AA78C}"/>
    <cellStyle name="쉼표 [0] 3 4 4 3" xfId="2385" xr:uid="{A99339CE-346E-4AA9-B206-979BF7B24100}"/>
    <cellStyle name="쉼표 [0] 3 4 4 3 2" xfId="25324" xr:uid="{9B5CBB3E-1A94-4939-BE31-237D169D8BFC}"/>
    <cellStyle name="쉼표 [0] 3 4 4 3 2 2" xfId="47591" xr:uid="{63E1CF6C-E727-498F-9BC3-65A025CC99F1}"/>
    <cellStyle name="쉼표 [0] 3 4 4 3 3" xfId="25325" xr:uid="{30F8FA3B-045B-4BE1-BFEF-A5DA93D3DDC2}"/>
    <cellStyle name="쉼표 [0] 3 4 4 3 3 2" xfId="47592" xr:uid="{82B0C066-0BA2-45F7-83AB-DABBE0B48B99}"/>
    <cellStyle name="쉼표 [0] 3 4 4 3 4" xfId="25326" xr:uid="{23295A11-F428-40AD-A6D1-C7A54B86710A}"/>
    <cellStyle name="쉼표 [0] 3 4 4 3 4 2" xfId="47593" xr:uid="{847F6738-320C-4EF5-99E2-3B35ADDFD22D}"/>
    <cellStyle name="쉼표 [0] 3 4 4 3 5" xfId="52473" xr:uid="{ECC00717-8163-4D81-82CF-D65D2D305326}"/>
    <cellStyle name="쉼표 [0] 3 4 4 3 6" xfId="47590" xr:uid="{F770D458-A9A0-42EE-9425-5DC395EF5B19}"/>
    <cellStyle name="쉼표 [0] 3 4 4 3 7" xfId="25323" xr:uid="{F1F28852-9EC2-4574-BEF7-A37CE82F08F6}"/>
    <cellStyle name="쉼표 [0] 3 4 4 4" xfId="25327" xr:uid="{D0C278E3-9E02-46DF-ACCE-71A6FB55E3BE}"/>
    <cellStyle name="쉼표 [0] 3 4 4 4 2" xfId="47594" xr:uid="{26F07536-3EE8-4261-9FDE-F60FFCF7E4F0}"/>
    <cellStyle name="쉼표 [0] 3 4 4 5" xfId="25328" xr:uid="{7D6329D9-EB99-4F52-9BF8-489DAA86430C}"/>
    <cellStyle name="쉼표 [0] 3 4 4 5 2" xfId="47595" xr:uid="{6F59985F-B280-4545-8AE1-135E4B1DDA06}"/>
    <cellStyle name="쉼표 [0] 3 4 4 6" xfId="51431" xr:uid="{A5691A8E-1229-4AE0-A4BC-EE6DA3A39CE1}"/>
    <cellStyle name="쉼표 [0] 3 4 4 7" xfId="47584" xr:uid="{1A23330F-4255-4A55-B52C-686AF11E012F}"/>
    <cellStyle name="쉼표 [0] 3 4 4 8" xfId="25317" xr:uid="{1FF560B0-8255-488D-8D3A-725E49ABE0E7}"/>
    <cellStyle name="쉼표 [0] 3 4 5" xfId="3376" xr:uid="{D7F671A7-D5DF-4E24-AA1D-A4024069A12C}"/>
    <cellStyle name="쉼표 [0] 3 4 5 2" xfId="5384" xr:uid="{46E3E0A3-97F5-415F-81EE-2C2FF9051CF9}"/>
    <cellStyle name="쉼표 [0] 3 4 5 2 2" xfId="25331" xr:uid="{D4BE161C-A6D2-4630-8CFB-4C944BA23D56}"/>
    <cellStyle name="쉼표 [0] 3 4 5 2 2 2" xfId="47598" xr:uid="{82FCAA79-7C03-48E5-AF07-FA6DB6EF5E98}"/>
    <cellStyle name="쉼표 [0] 3 4 5 2 3" xfId="25332" xr:uid="{738BA052-94BE-4D4C-9AF1-80EC43198DF6}"/>
    <cellStyle name="쉼표 [0] 3 4 5 2 3 2" xfId="47599" xr:uid="{B0D5793F-7442-4DD7-A6B0-1DB06B98793F}"/>
    <cellStyle name="쉼표 [0] 3 4 5 2 4" xfId="25333" xr:uid="{CC8C559F-598B-41EC-A8AE-BEE26A38684F}"/>
    <cellStyle name="쉼표 [0] 3 4 5 2 4 2" xfId="47600" xr:uid="{61D00214-4C4D-4444-A133-87AC25844BD7}"/>
    <cellStyle name="쉼표 [0] 3 4 5 2 5" xfId="25334" xr:uid="{EF545DB5-06AE-44EC-8474-1435F9D61276}"/>
    <cellStyle name="쉼표 [0] 3 4 5 2 5 2" xfId="47601" xr:uid="{4C0D341E-4993-451D-AE5A-81190542D4F2}"/>
    <cellStyle name="쉼표 [0] 3 4 5 2 6" xfId="55471" xr:uid="{B42978AD-A836-4814-84AB-3425FF07D89F}"/>
    <cellStyle name="쉼표 [0] 3 4 5 2 7" xfId="47597" xr:uid="{2964EC39-E6E9-46A8-A72F-7DD78C9C62DB}"/>
    <cellStyle name="쉼표 [0] 3 4 5 2 8" xfId="25330" xr:uid="{70421A1F-F0DA-4065-B8B0-CDE8F88E06EF}"/>
    <cellStyle name="쉼표 [0] 3 4 5 3" xfId="25335" xr:uid="{A4F10071-812E-4391-950F-85CD41B863E7}"/>
    <cellStyle name="쉼표 [0] 3 4 5 3 2" xfId="47602" xr:uid="{640D6F47-5F62-4AF4-8049-86215D83D8F7}"/>
    <cellStyle name="쉼표 [0] 3 4 5 4" xfId="25336" xr:uid="{9703865C-1FB7-49B9-A2C9-76864CC72135}"/>
    <cellStyle name="쉼표 [0] 3 4 5 4 2" xfId="47603" xr:uid="{E1AAC30A-010D-41F9-9E6F-34DB3D8E25F4}"/>
    <cellStyle name="쉼표 [0] 3 4 5 5" xfId="25337" xr:uid="{E1B260A5-9D4C-452E-BDC2-A5F039BC98D0}"/>
    <cellStyle name="쉼표 [0] 3 4 5 5 2" xfId="47604" xr:uid="{C0404AB4-20FC-41DF-8A57-A5816F4D1CA0}"/>
    <cellStyle name="쉼표 [0] 3 4 5 6" xfId="25338" xr:uid="{593FA024-25FB-41F7-916F-E54D3B13CA12}"/>
    <cellStyle name="쉼표 [0] 3 4 5 6 2" xfId="47605" xr:uid="{D3FDBDD5-3A81-4300-9E72-65FE1CAD8E34}"/>
    <cellStyle name="쉼표 [0] 3 4 5 7" xfId="53463" xr:uid="{027FB47B-DCFA-4513-A751-B28DD77D14B7}"/>
    <cellStyle name="쉼표 [0] 3 4 5 8" xfId="47596" xr:uid="{CAA58EA1-0F09-4E27-85C0-ADCB7BF44166}"/>
    <cellStyle name="쉼표 [0] 3 4 5 9" xfId="25329" xr:uid="{E4B624A2-134F-4546-9936-3828EBFABE86}"/>
    <cellStyle name="쉼표 [0] 3 4 6" xfId="3993" xr:uid="{1D48526E-D399-4237-95B8-0C7DCB4B3F93}"/>
    <cellStyle name="쉼표 [0] 3 4 6 2" xfId="25340" xr:uid="{C7DEEBA5-FA08-432E-9265-3EC7BF9A54DD}"/>
    <cellStyle name="쉼표 [0] 3 4 6 2 2" xfId="47607" xr:uid="{3FE1F595-6FC9-48BB-8652-E2BC4377B413}"/>
    <cellStyle name="쉼표 [0] 3 4 6 3" xfId="25341" xr:uid="{0E06F549-B4DE-4264-BCE2-15B4F0B14A42}"/>
    <cellStyle name="쉼표 [0] 3 4 6 3 2" xfId="47608" xr:uid="{19BA3A32-43DA-48C1-B855-E79A3565C6D0}"/>
    <cellStyle name="쉼표 [0] 3 4 6 4" xfId="25342" xr:uid="{6EAFFD13-4860-4FDE-B04E-AA8B9AF11FA8}"/>
    <cellStyle name="쉼표 [0] 3 4 6 4 2" xfId="47609" xr:uid="{D9B8FA67-AD18-498E-88E4-D48E4A187725}"/>
    <cellStyle name="쉼표 [0] 3 4 6 5" xfId="25343" xr:uid="{2C5EBE1C-5BC0-4972-8FF3-A36124F4123D}"/>
    <cellStyle name="쉼표 [0] 3 4 6 5 2" xfId="47610" xr:uid="{FBFE8BB0-9C24-486D-871F-2354D8199174}"/>
    <cellStyle name="쉼표 [0] 3 4 6 6" xfId="54080" xr:uid="{5AE37510-E727-4179-9415-C04229C22D1C}"/>
    <cellStyle name="쉼표 [0] 3 4 6 7" xfId="47606" xr:uid="{DBB5BABF-8A8C-480F-86D2-DA48430AEBB7}"/>
    <cellStyle name="쉼표 [0] 3 4 6 8" xfId="25339" xr:uid="{AF87D4E7-E3A2-492F-90CC-CB1AC225101A}"/>
    <cellStyle name="쉼표 [0] 3 4 7" xfId="1865" xr:uid="{EDE3947A-FD3B-4087-AD6E-9CC3352F9EFF}"/>
    <cellStyle name="쉼표 [0] 3 4 7 2" xfId="25345" xr:uid="{BF90AD7B-D86C-4E49-B910-32E665EEA610}"/>
    <cellStyle name="쉼표 [0] 3 4 7 2 2" xfId="47612" xr:uid="{A031E613-D880-4E96-9362-309E61750ADC}"/>
    <cellStyle name="쉼표 [0] 3 4 7 3" xfId="25346" xr:uid="{31B2C9A8-52D2-4024-B051-D3531C82B556}"/>
    <cellStyle name="쉼표 [0] 3 4 7 3 2" xfId="47613" xr:uid="{04E7CEF9-D69E-49AA-A85F-D4553E08D30F}"/>
    <cellStyle name="쉼표 [0] 3 4 7 4" xfId="25347" xr:uid="{49082D36-2BAA-462E-94B2-099C0CD19B25}"/>
    <cellStyle name="쉼표 [0] 3 4 7 4 2" xfId="47614" xr:uid="{695B1841-DC9D-412D-BABF-638601CA2D00}"/>
    <cellStyle name="쉼표 [0] 3 4 7 5" xfId="51954" xr:uid="{1E63A126-83C2-4FA3-895C-6D03743EB1CB}"/>
    <cellStyle name="쉼표 [0] 3 4 7 6" xfId="47611" xr:uid="{99E546C5-7BD8-47E7-87F9-3861DACAC86F}"/>
    <cellStyle name="쉼표 [0] 3 4 7 7" xfId="25344" xr:uid="{5F1B221F-01BA-47BA-BB69-D7D15797B8CE}"/>
    <cellStyle name="쉼표 [0] 3 4 8" xfId="25348" xr:uid="{897D6A32-8F32-4FA4-BBC8-08F916348869}"/>
    <cellStyle name="쉼표 [0] 3 4 8 2" xfId="47615" xr:uid="{C4DE0872-4101-4F5B-833F-1AB0EA5E948A}"/>
    <cellStyle name="쉼표 [0] 3 4 9" xfId="25349" xr:uid="{13106D56-DE73-429E-90F4-7FC8584A90CF}"/>
    <cellStyle name="쉼표 [0] 3 4 9 2" xfId="47616" xr:uid="{1E0551EC-E9B2-4D4C-9F1C-B3B1D756E8F9}"/>
    <cellStyle name="쉼표 [0] 3 5" xfId="465" xr:uid="{CDA8F4FE-092F-4FC2-925F-41C39EA63ED2}"/>
    <cellStyle name="쉼표 [0] 3 5 10" xfId="47617" xr:uid="{DD33BE8D-95E7-4F0C-8978-36E13A68CB6F}"/>
    <cellStyle name="쉼표 [0] 3 5 11" xfId="25350" xr:uid="{6BCD42BA-FBB3-443B-9F99-777F5CE82EFF}"/>
    <cellStyle name="쉼표 [0] 3 5 2" xfId="970" xr:uid="{6B2EEBE5-E7DD-450C-94C3-5C1FBB90BF25}"/>
    <cellStyle name="쉼표 [0] 3 5 2 2" xfId="4673" xr:uid="{5FBFA76B-9754-475B-85B9-08D0CF04C9D9}"/>
    <cellStyle name="쉼표 [0] 3 5 2 2 2" xfId="25353" xr:uid="{7046C0D5-3C2D-4CCC-B2C0-A99BA23314F8}"/>
    <cellStyle name="쉼표 [0] 3 5 2 2 2 2" xfId="47620" xr:uid="{C099C2BD-8E26-4DE1-8076-D98C79612EC2}"/>
    <cellStyle name="쉼표 [0] 3 5 2 2 3" xfId="25354" xr:uid="{0540D9BE-6D1C-4CC3-8C3A-FDCF761E6B5A}"/>
    <cellStyle name="쉼표 [0] 3 5 2 2 3 2" xfId="47621" xr:uid="{9CD67A82-E0A2-4B29-89C7-6ABEEA19DE16}"/>
    <cellStyle name="쉼표 [0] 3 5 2 2 4" xfId="25355" xr:uid="{A1FECE5E-BDFC-45D4-90EA-912EDC9F6E20}"/>
    <cellStyle name="쉼표 [0] 3 5 2 2 4 2" xfId="47622" xr:uid="{52D1CC03-DE83-4CE6-978D-8C28505A9F95}"/>
    <cellStyle name="쉼표 [0] 3 5 2 2 5" xfId="25356" xr:uid="{C1DEB7C6-6A54-487C-A356-67E420724E8D}"/>
    <cellStyle name="쉼표 [0] 3 5 2 2 5 2" xfId="47623" xr:uid="{DAE9A4B2-6815-4182-976C-D2C7D9424C8F}"/>
    <cellStyle name="쉼표 [0] 3 5 2 2 6" xfId="54760" xr:uid="{B35607A5-6D00-4240-B8ED-C68FA236EE94}"/>
    <cellStyle name="쉼표 [0] 3 5 2 2 7" xfId="47619" xr:uid="{E2CAF41D-A51E-46A0-8050-25A8FFF52941}"/>
    <cellStyle name="쉼표 [0] 3 5 2 2 8" xfId="25352" xr:uid="{5F0EF1FC-1A85-44BB-AFF7-6653287C60AF}"/>
    <cellStyle name="쉼표 [0] 3 5 2 3" xfId="3008" xr:uid="{73EF8154-C27C-4859-90CD-2E172AF8BC59}"/>
    <cellStyle name="쉼표 [0] 3 5 2 3 2" xfId="25358" xr:uid="{310F6063-5920-4A6C-8ED3-AC66490E14CC}"/>
    <cellStyle name="쉼표 [0] 3 5 2 3 2 2" xfId="47625" xr:uid="{466BD56E-2806-4D3A-B70B-9FA2D29B7163}"/>
    <cellStyle name="쉼표 [0] 3 5 2 3 3" xfId="25359" xr:uid="{168D4C95-D3F8-42A7-9577-695216D082E4}"/>
    <cellStyle name="쉼표 [0] 3 5 2 3 3 2" xfId="47626" xr:uid="{C9B6034B-6B3F-4487-98D6-3BCBD40D3904}"/>
    <cellStyle name="쉼표 [0] 3 5 2 3 4" xfId="25360" xr:uid="{95EE570F-CDFB-4DEC-A1A7-C55120398D81}"/>
    <cellStyle name="쉼표 [0] 3 5 2 3 4 2" xfId="47627" xr:uid="{72343BBB-E8CE-4949-89C3-F501BF2569F8}"/>
    <cellStyle name="쉼표 [0] 3 5 2 3 5" xfId="53095" xr:uid="{FFF5DC05-2C4B-492F-81EA-8C6E6A553874}"/>
    <cellStyle name="쉼표 [0] 3 5 2 3 6" xfId="47624" xr:uid="{0F2F05BC-FF20-465E-AAF4-CE8746FBAAD8}"/>
    <cellStyle name="쉼표 [0] 3 5 2 3 7" xfId="25357" xr:uid="{33AD82F3-51C2-4684-8BD3-4CBE88E6C193}"/>
    <cellStyle name="쉼표 [0] 3 5 2 4" xfId="25361" xr:uid="{9A10F725-742E-40EF-B925-D9691F7E66EE}"/>
    <cellStyle name="쉼표 [0] 3 5 2 4 2" xfId="47628" xr:uid="{BA250EC8-2BF1-41F6-BC80-C5220ECF9012}"/>
    <cellStyle name="쉼표 [0] 3 5 2 5" xfId="25362" xr:uid="{9392C9E2-6369-4F70-9A75-759ED315D46A}"/>
    <cellStyle name="쉼표 [0] 3 5 2 5 2" xfId="47629" xr:uid="{AB9051DC-E9A3-4757-AF85-B9E18DC813C4}"/>
    <cellStyle name="쉼표 [0] 3 5 2 6" xfId="51062" xr:uid="{1941EC99-9BD3-4208-8E5A-B6ED0FB76700}"/>
    <cellStyle name="쉼표 [0] 3 5 2 7" xfId="47618" xr:uid="{F13AF7E4-D67A-4970-86CA-D0BF2A7F70D7}"/>
    <cellStyle name="쉼표 [0] 3 5 2 8" xfId="25351" xr:uid="{0DDA6213-F8D4-43CE-B268-0D078E7196A7}"/>
    <cellStyle name="쉼표 [0] 3 5 3" xfId="1464" xr:uid="{1FA6CCBA-22B6-4A17-825B-926C6D675BA0}"/>
    <cellStyle name="쉼표 [0] 3 5 3 2" xfId="5108" xr:uid="{1C0F5F32-39D7-462D-9FCB-BA8C36D6233D}"/>
    <cellStyle name="쉼표 [0] 3 5 3 2 2" xfId="25365" xr:uid="{39EFE104-0F79-4709-9420-37F42A2CFF76}"/>
    <cellStyle name="쉼표 [0] 3 5 3 2 2 2" xfId="47632" xr:uid="{4215E99A-9F3C-46F7-86F0-96C5D5AA9005}"/>
    <cellStyle name="쉼표 [0] 3 5 3 2 3" xfId="25366" xr:uid="{F4A64F9F-77C6-4C90-9603-58824CC5CFE8}"/>
    <cellStyle name="쉼표 [0] 3 5 3 2 3 2" xfId="47633" xr:uid="{AA30B881-2AC5-4EBB-B3F1-78B4345BBC09}"/>
    <cellStyle name="쉼표 [0] 3 5 3 2 4" xfId="25367" xr:uid="{A3E06C3F-6B9F-4B4A-B1F7-D4411FC7954F}"/>
    <cellStyle name="쉼표 [0] 3 5 3 2 4 2" xfId="47634" xr:uid="{7475786F-6AEB-4D1D-BF26-60D7556555C3}"/>
    <cellStyle name="쉼표 [0] 3 5 3 2 5" xfId="25368" xr:uid="{E04466EF-5989-4F4E-909D-C20327940F23}"/>
    <cellStyle name="쉼표 [0] 3 5 3 2 5 2" xfId="47635" xr:uid="{FF3CCECF-35FD-45FA-B09D-F3A32B6F8E44}"/>
    <cellStyle name="쉼표 [0] 3 5 3 2 6" xfId="55195" xr:uid="{4815D4C4-9563-453C-A095-65300B20B80E}"/>
    <cellStyle name="쉼표 [0] 3 5 3 2 7" xfId="47631" xr:uid="{1291E85E-3B8E-4F4A-8ABA-6A7DAE7868AC}"/>
    <cellStyle name="쉼표 [0] 3 5 3 2 8" xfId="25364" xr:uid="{22E4438E-6A98-4B85-9A00-23EB1E1C4DA3}"/>
    <cellStyle name="쉼표 [0] 3 5 3 3" xfId="2511" xr:uid="{C8FEC71A-77AF-4E5E-8745-789ACBC20F63}"/>
    <cellStyle name="쉼표 [0] 3 5 3 3 2" xfId="25370" xr:uid="{EA1EF305-BE8D-47DE-8F8E-9E6F21DFD712}"/>
    <cellStyle name="쉼표 [0] 3 5 3 3 2 2" xfId="47637" xr:uid="{97CC9677-3CAD-4A37-B611-863DD43428CB}"/>
    <cellStyle name="쉼표 [0] 3 5 3 3 3" xfId="25371" xr:uid="{7100FFE6-4054-40C8-A506-C04DDA72E72F}"/>
    <cellStyle name="쉼표 [0] 3 5 3 3 3 2" xfId="47638" xr:uid="{3EA7E157-3EFD-48BC-BC4A-475BE5B9B9EE}"/>
    <cellStyle name="쉼표 [0] 3 5 3 3 4" xfId="25372" xr:uid="{20E46CE5-CF61-48B7-90DF-237F572D8DCF}"/>
    <cellStyle name="쉼표 [0] 3 5 3 3 4 2" xfId="47639" xr:uid="{80B1C486-09E7-4414-ADB7-20E9286AD1FD}"/>
    <cellStyle name="쉼표 [0] 3 5 3 3 5" xfId="52599" xr:uid="{BA194514-564A-41A6-B302-BC03A072F595}"/>
    <cellStyle name="쉼표 [0] 3 5 3 3 6" xfId="47636" xr:uid="{7514F10A-55FE-42C9-982C-7296E0635AE4}"/>
    <cellStyle name="쉼표 [0] 3 5 3 3 7" xfId="25369" xr:uid="{BF24F085-CDB0-4F41-9383-592BB2B25A3D}"/>
    <cellStyle name="쉼표 [0] 3 5 3 4" xfId="25373" xr:uid="{AC87578F-ACD8-4788-83B7-E714F1557FBD}"/>
    <cellStyle name="쉼표 [0] 3 5 3 4 2" xfId="47640" xr:uid="{12FC9055-01E8-45FB-A0D4-A25EA1B61E72}"/>
    <cellStyle name="쉼표 [0] 3 5 3 5" xfId="25374" xr:uid="{25FDC25A-01BD-4A6B-907D-44409843E834}"/>
    <cellStyle name="쉼표 [0] 3 5 3 5 2" xfId="47641" xr:uid="{BB638433-F384-4526-B17E-371C48D727CD}"/>
    <cellStyle name="쉼표 [0] 3 5 3 6" xfId="51556" xr:uid="{C9C619DA-C171-433F-8F0E-F17FB41D2123}"/>
    <cellStyle name="쉼표 [0] 3 5 3 7" xfId="47630" xr:uid="{79C8D3B7-A1F8-4928-A300-3188B874C244}"/>
    <cellStyle name="쉼표 [0] 3 5 3 8" xfId="25363" xr:uid="{BA49DFB2-033F-46D5-9D76-FF281400E1AD}"/>
    <cellStyle name="쉼표 [0] 3 5 4" xfId="3503" xr:uid="{3657A3AE-8CBB-4892-A257-D436E97D99CB}"/>
    <cellStyle name="쉼표 [0] 3 5 4 2" xfId="5476" xr:uid="{C7C9955B-03D6-4C71-AB88-88B79266EB59}"/>
    <cellStyle name="쉼표 [0] 3 5 4 2 2" xfId="25377" xr:uid="{6582667A-CAD5-4AA5-B1FB-07649AB1EB47}"/>
    <cellStyle name="쉼표 [0] 3 5 4 2 2 2" xfId="47644" xr:uid="{88BE999A-A34A-4705-920E-EB7C130CE0E4}"/>
    <cellStyle name="쉼표 [0] 3 5 4 2 3" xfId="25378" xr:uid="{322A8011-DDAE-41DA-933D-3597CB072E1B}"/>
    <cellStyle name="쉼표 [0] 3 5 4 2 3 2" xfId="47645" xr:uid="{BA64B41C-833C-41A8-9218-8B9BA0354FBC}"/>
    <cellStyle name="쉼표 [0] 3 5 4 2 4" xfId="25379" xr:uid="{BE1861E4-CF71-4131-A8ED-F83BAF96432D}"/>
    <cellStyle name="쉼표 [0] 3 5 4 2 4 2" xfId="47646" xr:uid="{0F13F83E-A522-4F5F-A13F-47D3D98138CE}"/>
    <cellStyle name="쉼표 [0] 3 5 4 2 5" xfId="25380" xr:uid="{8CD072C9-E94C-44C7-B616-C2E74641C2AC}"/>
    <cellStyle name="쉼표 [0] 3 5 4 2 5 2" xfId="47647" xr:uid="{6AD40FE9-149B-4423-8A5C-439D3EDC7D18}"/>
    <cellStyle name="쉼표 [0] 3 5 4 2 6" xfId="55563" xr:uid="{7309907E-8771-4DFB-A8A3-4D8C6B00C972}"/>
    <cellStyle name="쉼표 [0] 3 5 4 2 7" xfId="47643" xr:uid="{C7207DAC-1D4B-44A5-B828-34845086972F}"/>
    <cellStyle name="쉼표 [0] 3 5 4 2 8" xfId="25376" xr:uid="{65B9401C-86E4-4D76-87EC-77E7C59DF391}"/>
    <cellStyle name="쉼표 [0] 3 5 4 3" xfId="25381" xr:uid="{DB3AA391-64CA-4251-834A-778B28D5C64D}"/>
    <cellStyle name="쉼표 [0] 3 5 4 3 2" xfId="47648" xr:uid="{62CA1F97-6E6C-413C-9E62-987ADC998234}"/>
    <cellStyle name="쉼표 [0] 3 5 4 4" xfId="25382" xr:uid="{BFF6E720-D6D1-43B4-8B4A-39E852AF9793}"/>
    <cellStyle name="쉼표 [0] 3 5 4 4 2" xfId="47649" xr:uid="{EF4DBFBD-BCCF-4EE8-BEEF-5BA8A1127717}"/>
    <cellStyle name="쉼표 [0] 3 5 4 5" xfId="25383" xr:uid="{ED014F8F-6458-4A45-955F-26C319874A3D}"/>
    <cellStyle name="쉼표 [0] 3 5 4 5 2" xfId="47650" xr:uid="{79E62C6C-67BB-45AD-9F11-FD805A15EAC0}"/>
    <cellStyle name="쉼표 [0] 3 5 4 6" xfId="25384" xr:uid="{61A4F0A4-E5BF-4F03-BD25-1400F19AE51C}"/>
    <cellStyle name="쉼표 [0] 3 5 4 6 2" xfId="47651" xr:uid="{670555E1-06E3-4E30-96E7-CAA58B29B8FA}"/>
    <cellStyle name="쉼표 [0] 3 5 4 7" xfId="53590" xr:uid="{0055BBC6-36F2-41ED-8682-67A7282B7937}"/>
    <cellStyle name="쉼표 [0] 3 5 4 8" xfId="47642" xr:uid="{9160E01F-EA58-404F-BBD0-0D0BF3D6FFE1}"/>
    <cellStyle name="쉼표 [0] 3 5 4 9" xfId="25375" xr:uid="{5D660445-D571-4AA8-A9C7-DB6E6C8BD3E5}"/>
    <cellStyle name="쉼표 [0] 3 5 5" xfId="4176" xr:uid="{B9301619-48E8-4B82-97B1-F8E9E581F651}"/>
    <cellStyle name="쉼표 [0] 3 5 5 2" xfId="25386" xr:uid="{412DC58C-DB85-4CCC-80C6-4CAFEA4E6B12}"/>
    <cellStyle name="쉼표 [0] 3 5 5 2 2" xfId="47653" xr:uid="{CB2971DF-14CB-49B0-ABCB-4B2DA6857FB2}"/>
    <cellStyle name="쉼표 [0] 3 5 5 3" xfId="25387" xr:uid="{7F8F34A6-39AE-4288-8BE9-F19AAF1FFD11}"/>
    <cellStyle name="쉼표 [0] 3 5 5 3 2" xfId="47654" xr:uid="{369FDD2F-4A59-4A4D-A16E-35991FCF3BFC}"/>
    <cellStyle name="쉼표 [0] 3 5 5 4" xfId="25388" xr:uid="{166D944E-E819-400F-BE74-2CCA0C2CDF7B}"/>
    <cellStyle name="쉼표 [0] 3 5 5 4 2" xfId="47655" xr:uid="{0A3D454B-FFD2-4016-A568-41CBB0DFBFBD}"/>
    <cellStyle name="쉼표 [0] 3 5 5 5" xfId="25389" xr:uid="{EC518FD4-81BD-4269-BDE3-DF18548F01F9}"/>
    <cellStyle name="쉼표 [0] 3 5 5 5 2" xfId="47656" xr:uid="{91B036A1-9BAA-4A2F-BCA1-47ACC90668E4}"/>
    <cellStyle name="쉼표 [0] 3 5 5 6" xfId="54263" xr:uid="{ABD6AEA4-9D01-4E4C-B903-B8E333C12984}"/>
    <cellStyle name="쉼표 [0] 3 5 5 7" xfId="47652" xr:uid="{F0808001-A37B-42F5-BF21-4DDB43E9CC17}"/>
    <cellStyle name="쉼표 [0] 3 5 5 8" xfId="25385" xr:uid="{E2F3D005-3B78-4D2D-84E4-5ECFE112445E}"/>
    <cellStyle name="쉼표 [0] 3 5 6" xfId="1990" xr:uid="{F15C14DB-4987-4CAA-88B5-47F26120C220}"/>
    <cellStyle name="쉼표 [0] 3 5 6 2" xfId="25391" xr:uid="{46C52503-8D36-4AC9-BFE6-496D744A8843}"/>
    <cellStyle name="쉼표 [0] 3 5 6 2 2" xfId="47658" xr:uid="{2405B79E-2E38-41E7-934D-188375EE2EC2}"/>
    <cellStyle name="쉼표 [0] 3 5 6 3" xfId="25392" xr:uid="{E356B879-C518-47A4-BE27-1B9E704832C7}"/>
    <cellStyle name="쉼표 [0] 3 5 6 3 2" xfId="47659" xr:uid="{BC6316E6-1CC0-4D8B-9F6C-CD49AA82C69E}"/>
    <cellStyle name="쉼표 [0] 3 5 6 4" xfId="25393" xr:uid="{81DCB5ED-7A60-4E37-90C2-89180F21E02D}"/>
    <cellStyle name="쉼표 [0] 3 5 6 4 2" xfId="47660" xr:uid="{7B8764A8-7399-4D21-8688-BFB1F09EE0E5}"/>
    <cellStyle name="쉼표 [0] 3 5 6 5" xfId="52079" xr:uid="{5CB430B0-0A2A-4D7A-870B-E2888343C01D}"/>
    <cellStyle name="쉼표 [0] 3 5 6 6" xfId="47657" xr:uid="{A4C2E4FD-39ED-4D2B-AE5F-00BB326D7A7E}"/>
    <cellStyle name="쉼표 [0] 3 5 6 7" xfId="25390" xr:uid="{0B2332A1-9FDA-4D51-8D5F-615CE39152DF}"/>
    <cellStyle name="쉼표 [0] 3 5 7" xfId="25394" xr:uid="{C9D94220-B146-4564-91FB-B9F11A2AAB14}"/>
    <cellStyle name="쉼표 [0] 3 5 7 2" xfId="47661" xr:uid="{DE2F20CD-1B50-4D1D-A6B5-3D5EDB71C671}"/>
    <cellStyle name="쉼표 [0] 3 5 8" xfId="25395" xr:uid="{D57C2FD1-E8BA-43B8-BA5C-E3C61BA7D1C6}"/>
    <cellStyle name="쉼표 [0] 3 5 8 2" xfId="47662" xr:uid="{FEC2E43C-3A66-4B1D-8BA2-DE42C29B0EF1}"/>
    <cellStyle name="쉼표 [0] 3 5 9" xfId="50559" xr:uid="{A65E00BA-CEA7-4D9F-AE42-738FCB1009B2}"/>
    <cellStyle name="쉼표 [0] 3 6" xfId="722" xr:uid="{92C384E3-723B-481E-9003-1F81AD76B4AA}"/>
    <cellStyle name="쉼표 [0] 3 6 2" xfId="4425" xr:uid="{200CA2DC-4685-408A-B3A7-A5315E051A37}"/>
    <cellStyle name="쉼표 [0] 3 6 2 2" xfId="25398" xr:uid="{26052BE2-D448-423D-8ED9-55DC1D89B16B}"/>
    <cellStyle name="쉼표 [0] 3 6 2 2 2" xfId="47665" xr:uid="{CA942E64-16FA-4E40-93D1-8F0D687DCE60}"/>
    <cellStyle name="쉼표 [0] 3 6 2 3" xfId="25399" xr:uid="{A4BF12B0-8A98-43EA-AA7B-E1140D949B02}"/>
    <cellStyle name="쉼표 [0] 3 6 2 3 2" xfId="47666" xr:uid="{5F49D6E0-A1CB-4382-B164-6F7F7D4F40F5}"/>
    <cellStyle name="쉼표 [0] 3 6 2 4" xfId="25400" xr:uid="{A8458333-4180-4947-9226-C281BEC413CA}"/>
    <cellStyle name="쉼표 [0] 3 6 2 4 2" xfId="47667" xr:uid="{FC1D16AD-8076-4505-B746-37FD52F3EF47}"/>
    <cellStyle name="쉼표 [0] 3 6 2 5" xfId="25401" xr:uid="{48EC72F4-6359-415B-AE9A-F997E2332E73}"/>
    <cellStyle name="쉼표 [0] 3 6 2 5 2" xfId="47668" xr:uid="{74DC996B-8389-472B-859A-ED2C9C376605}"/>
    <cellStyle name="쉼표 [0] 3 6 2 6" xfId="54512" xr:uid="{BCF4799D-3B6D-4A54-ADF3-696908B4BDC0}"/>
    <cellStyle name="쉼표 [0] 3 6 2 7" xfId="47664" xr:uid="{DC07475D-7AD8-42B2-8909-99F88D625AD6}"/>
    <cellStyle name="쉼표 [0] 3 6 2 8" xfId="25397" xr:uid="{8BA6F092-E336-4BB0-AFD0-2F1FC3BB1428}"/>
    <cellStyle name="쉼표 [0] 3 6 3" xfId="2760" xr:uid="{C4EEDA3D-603C-41B8-839D-FCA95AA2340A}"/>
    <cellStyle name="쉼표 [0] 3 6 3 2" xfId="25403" xr:uid="{760092A0-6076-4A55-B9DB-A98D11846327}"/>
    <cellStyle name="쉼표 [0] 3 6 3 2 2" xfId="47670" xr:uid="{0949A001-7CFD-4C6F-B411-B12C44BC8507}"/>
    <cellStyle name="쉼표 [0] 3 6 3 3" xfId="25404" xr:uid="{94F0377F-0E9A-490D-9003-2D3092A1C1B6}"/>
    <cellStyle name="쉼표 [0] 3 6 3 3 2" xfId="47671" xr:uid="{A4CC264C-A333-40AF-995A-351D518B5E81}"/>
    <cellStyle name="쉼표 [0] 3 6 3 4" xfId="25405" xr:uid="{90B4227E-4274-4F2B-8DF4-027F1AE61959}"/>
    <cellStyle name="쉼표 [0] 3 6 3 4 2" xfId="47672" xr:uid="{84DB9735-FE42-4F79-B8F1-987A95354F7D}"/>
    <cellStyle name="쉼표 [0] 3 6 3 5" xfId="52847" xr:uid="{008C4966-6DB3-459F-9901-FC2FB74856C7}"/>
    <cellStyle name="쉼표 [0] 3 6 3 6" xfId="47669" xr:uid="{7D5F2C4E-C3A5-454E-A2EB-70F7ADAC464E}"/>
    <cellStyle name="쉼표 [0] 3 6 3 7" xfId="25402" xr:uid="{78593B0C-8660-4F37-A470-D971C20E63C4}"/>
    <cellStyle name="쉼표 [0] 3 6 4" xfId="25406" xr:uid="{45636424-DD4E-4087-8C92-E70E2B3F4756}"/>
    <cellStyle name="쉼표 [0] 3 6 4 2" xfId="47673" xr:uid="{B0BF739C-C99B-41EF-AFE7-3080E0D18E6C}"/>
    <cellStyle name="쉼표 [0] 3 6 5" xfId="25407" xr:uid="{25786F1B-E518-48EE-944B-AE5CA6313C72}"/>
    <cellStyle name="쉼표 [0] 3 6 5 2" xfId="47674" xr:uid="{FA18925E-2878-4B8E-8E70-C305921E61E2}"/>
    <cellStyle name="쉼표 [0] 3 6 6" xfId="50814" xr:uid="{0DD755BB-A9C8-4CA7-A3BD-B0791062D2FE}"/>
    <cellStyle name="쉼표 [0] 3 6 7" xfId="47663" xr:uid="{4DD2A06B-D5E4-458B-969D-1F75E9860659}"/>
    <cellStyle name="쉼표 [0] 3 6 8" xfId="25396" xr:uid="{13899C29-4207-46C8-8776-735303EB7814}"/>
    <cellStyle name="쉼표 [0] 3 7" xfId="1217" xr:uid="{E5159277-93EF-490D-9E66-E65BF889C366}"/>
    <cellStyle name="쉼표 [0] 3 7 2" xfId="4925" xr:uid="{4E9A6B4A-99BE-4A00-9C5A-7CD95EFA8870}"/>
    <cellStyle name="쉼표 [0] 3 7 2 2" xfId="25410" xr:uid="{589C73D1-583F-4C6B-A0B8-0F570426A2BB}"/>
    <cellStyle name="쉼표 [0] 3 7 2 2 2" xfId="47677" xr:uid="{CC10A53F-7360-4342-9315-B251F80EEE6C}"/>
    <cellStyle name="쉼표 [0] 3 7 2 3" xfId="25411" xr:uid="{F867B457-41BA-492B-AD72-7DC3AFE1FAA1}"/>
    <cellStyle name="쉼표 [0] 3 7 2 3 2" xfId="47678" xr:uid="{40C9C745-6187-4B38-B976-8D1E70B98BDE}"/>
    <cellStyle name="쉼표 [0] 3 7 2 4" xfId="25412" xr:uid="{BFB5ED87-0EA4-49DD-B23C-CF1223812F12}"/>
    <cellStyle name="쉼표 [0] 3 7 2 4 2" xfId="47679" xr:uid="{A3C4DC48-03D6-4C28-8864-2F274BE31D95}"/>
    <cellStyle name="쉼표 [0] 3 7 2 5" xfId="25413" xr:uid="{88BC1811-B536-430D-9C0B-7560038C9669}"/>
    <cellStyle name="쉼표 [0] 3 7 2 5 2" xfId="47680" xr:uid="{124C3010-ECBA-4A7A-8EE4-D0EBC225FEC0}"/>
    <cellStyle name="쉼표 [0] 3 7 2 6" xfId="55012" xr:uid="{66A7DD98-C1D8-4632-83E6-F6DCE9AB51CF}"/>
    <cellStyle name="쉼표 [0] 3 7 2 7" xfId="47676" xr:uid="{1D81D554-1822-431F-A9AC-032C9C9DEC22}"/>
    <cellStyle name="쉼표 [0] 3 7 2 8" xfId="25409" xr:uid="{0A71CD04-A33A-4583-97FA-CDC4FCE2EAB2}"/>
    <cellStyle name="쉼표 [0] 3 7 3" xfId="2245" xr:uid="{C8078C8B-EEEE-4D2D-8001-35BD1F63F084}"/>
    <cellStyle name="쉼표 [0] 3 7 3 2" xfId="25415" xr:uid="{E5E7A846-4252-48F8-A064-6C3BD0677882}"/>
    <cellStyle name="쉼표 [0] 3 7 3 2 2" xfId="47682" xr:uid="{4BD6A657-E257-40B8-8752-2BEFCADCC5B5}"/>
    <cellStyle name="쉼표 [0] 3 7 3 3" xfId="25416" xr:uid="{CAF6C6C7-5CB7-449A-AEFC-CCB5ABF15D43}"/>
    <cellStyle name="쉼표 [0] 3 7 3 3 2" xfId="47683" xr:uid="{9770420D-5084-4058-8B9B-6A11F55A7716}"/>
    <cellStyle name="쉼표 [0] 3 7 3 4" xfId="25417" xr:uid="{243DCEBB-848F-462B-82CB-3A39CA6C5014}"/>
    <cellStyle name="쉼표 [0] 3 7 3 4 2" xfId="47684" xr:uid="{F318D548-8AC8-4DAB-8EC4-FE383E8CDCB7}"/>
    <cellStyle name="쉼표 [0] 3 7 3 5" xfId="52333" xr:uid="{38D69BD8-CD47-4657-BBB9-98BCA39BAFAC}"/>
    <cellStyle name="쉼표 [0] 3 7 3 6" xfId="47681" xr:uid="{9E4B1812-EFEA-40A0-9E20-AB2A46DCCA59}"/>
    <cellStyle name="쉼표 [0] 3 7 3 7" xfId="25414" xr:uid="{E4629D67-D2D6-4BA4-B953-594DD2BE4AC7}"/>
    <cellStyle name="쉼표 [0] 3 7 4" xfId="25418" xr:uid="{672A261F-6710-40F0-A325-4CB4E7BC486F}"/>
    <cellStyle name="쉼표 [0] 3 7 4 2" xfId="47685" xr:uid="{C9E158D5-736F-4C5C-85E3-077090EF912E}"/>
    <cellStyle name="쉼표 [0] 3 7 5" xfId="25419" xr:uid="{69432B7C-E8ED-4C76-BFC6-2A94A631A5D9}"/>
    <cellStyle name="쉼표 [0] 3 7 5 2" xfId="47686" xr:uid="{64FAEB0B-B626-4B5D-85AE-6378E3144CF3}"/>
    <cellStyle name="쉼표 [0] 3 7 6" xfId="51309" xr:uid="{4FB065FE-7012-48D7-96DD-01BF557F548C}"/>
    <cellStyle name="쉼표 [0] 3 7 7" xfId="47675" xr:uid="{5FC858CA-A472-4082-A3CA-2EADDA9A103E}"/>
    <cellStyle name="쉼표 [0] 3 7 8" xfId="25408" xr:uid="{86461FA2-2E33-4080-B3EC-EEDCFAE9A6A2}"/>
    <cellStyle name="쉼표 [0] 3 8" xfId="3254" xr:uid="{8EC69411-146F-4AB4-9D0A-B35DF3EBFB45}"/>
    <cellStyle name="쉼표 [0] 3 8 2" xfId="5292" xr:uid="{C18D59F4-B105-439C-819F-D38F1DC7F3CC}"/>
    <cellStyle name="쉼표 [0] 3 8 2 2" xfId="25422" xr:uid="{FC4B22EE-1061-4718-AA0B-20BE7EDA1209}"/>
    <cellStyle name="쉼표 [0] 3 8 2 2 2" xfId="47689" xr:uid="{F814DDFD-2523-4540-B09A-0A7256C5973D}"/>
    <cellStyle name="쉼표 [0] 3 8 2 3" xfId="25423" xr:uid="{50C81A8D-2784-4D76-A6BC-7F92CA2470F5}"/>
    <cellStyle name="쉼표 [0] 3 8 2 3 2" xfId="47690" xr:uid="{DA0A22E1-5642-418D-9DD0-2385E98833D0}"/>
    <cellStyle name="쉼표 [0] 3 8 2 4" xfId="25424" xr:uid="{98424CBD-C55B-42E6-83F4-91F0087D6B9A}"/>
    <cellStyle name="쉼표 [0] 3 8 2 4 2" xfId="47691" xr:uid="{AF37BC5C-7C8D-4A62-82E2-929072077CF4}"/>
    <cellStyle name="쉼표 [0] 3 8 2 5" xfId="25425" xr:uid="{8A2F10A6-3CD6-4247-B648-618370B5279C}"/>
    <cellStyle name="쉼표 [0] 3 8 2 5 2" xfId="47692" xr:uid="{6D2998D4-228A-4F70-8A20-13884FF00281}"/>
    <cellStyle name="쉼표 [0] 3 8 2 6" xfId="55379" xr:uid="{70D0B996-98B8-4565-B676-B1681996C082}"/>
    <cellStyle name="쉼표 [0] 3 8 2 7" xfId="47688" xr:uid="{811359A1-6CA5-4C97-B5CE-3791A141706C}"/>
    <cellStyle name="쉼표 [0] 3 8 2 8" xfId="25421" xr:uid="{DCE286B8-8922-4781-AB77-2D66FCAA6C14}"/>
    <cellStyle name="쉼표 [0] 3 8 3" xfId="25426" xr:uid="{698B3BE8-75E5-4B8C-BE70-0C2857665C17}"/>
    <cellStyle name="쉼표 [0] 3 8 3 2" xfId="47693" xr:uid="{44FC5976-C8AD-4825-AF2D-218E3EB89C7E}"/>
    <cellStyle name="쉼표 [0] 3 8 4" xfId="25427" xr:uid="{5E98B94F-3D43-48FB-8E1F-98BB7C2AD14C}"/>
    <cellStyle name="쉼표 [0] 3 8 4 2" xfId="47694" xr:uid="{E2D7F0DD-A39D-4A28-B043-77206CA0E10D}"/>
    <cellStyle name="쉼표 [0] 3 8 5" xfId="25428" xr:uid="{2270152F-A818-4AA5-977C-5172483E4406}"/>
    <cellStyle name="쉼표 [0] 3 8 5 2" xfId="47695" xr:uid="{D21D93F0-6ADA-42CC-AEE0-B92C0AC33F26}"/>
    <cellStyle name="쉼표 [0] 3 8 6" xfId="25429" xr:uid="{2A884419-04F3-4F24-94A4-E4AA9860639E}"/>
    <cellStyle name="쉼표 [0] 3 8 6 2" xfId="47696" xr:uid="{296099C9-54FE-45D8-BF32-DFD58C03B5C6}"/>
    <cellStyle name="쉼표 [0] 3 8 7" xfId="53341" xr:uid="{78CD8C26-2413-4417-86A1-94840F59CDD4}"/>
    <cellStyle name="쉼표 [0] 3 8 8" xfId="47687" xr:uid="{8E6D27AE-B40F-446D-8BD8-2810F4AC2BB4}"/>
    <cellStyle name="쉼표 [0] 3 8 9" xfId="25420" xr:uid="{95194A5B-4991-4BA8-A5F2-6747F7EBE0E4}"/>
    <cellStyle name="쉼표 [0] 3 9" xfId="3793" xr:uid="{CF66570C-69DD-45E4-B575-28AB554D72AF}"/>
    <cellStyle name="쉼표 [0] 3 9 2" xfId="25431" xr:uid="{3603835B-9CD7-47B3-B4DA-6CEFF0ADA5A5}"/>
    <cellStyle name="쉼표 [0] 3 9 2 2" xfId="47698" xr:uid="{72D63F9B-E68B-4E7F-93C5-EB44C4E0280C}"/>
    <cellStyle name="쉼표 [0] 3 9 3" xfId="25432" xr:uid="{C78FA0B5-72D9-4C28-8F9E-B7DFE2E4594F}"/>
    <cellStyle name="쉼표 [0] 3 9 3 2" xfId="47699" xr:uid="{4BD41A01-0B69-4995-8B05-3209E658488D}"/>
    <cellStyle name="쉼표 [0] 3 9 4" xfId="25433" xr:uid="{FF76EC43-6E6F-4825-98BC-DF0DE8E4D318}"/>
    <cellStyle name="쉼표 [0] 3 9 4 2" xfId="47700" xr:uid="{D337B910-9D9C-4AAC-B6CF-298C18600024}"/>
    <cellStyle name="쉼표 [0] 3 9 5" xfId="25434" xr:uid="{262FEFBC-9298-4F25-B738-2BDD54CD9730}"/>
    <cellStyle name="쉼표 [0] 3 9 5 2" xfId="47701" xr:uid="{8BD8C6A0-E75A-4F3D-8DC9-E96CEAA64DB0}"/>
    <cellStyle name="쉼표 [0] 3 9 6" xfId="53880" xr:uid="{6A3D88D1-C572-4F3A-BF55-26AEE898F908}"/>
    <cellStyle name="쉼표 [0] 3 9 7" xfId="47697" xr:uid="{2CBFAE6E-2A0B-4E50-8119-137EB341F54B}"/>
    <cellStyle name="쉼표 [0] 3 9 8" xfId="25430" xr:uid="{07D17325-2740-4EA9-B8BF-BCAF677070C3}"/>
    <cellStyle name="쉼표 [0] 4" xfId="84" xr:uid="{BEB5247D-217F-4A22-B0BD-4C9A8D678EEE}"/>
    <cellStyle name="쉼표 [0] 4 10" xfId="3807" xr:uid="{60B49B4B-C5E9-4558-B7F6-B9E6DCC924C2}"/>
    <cellStyle name="쉼표 [0] 4 10 2" xfId="25437" xr:uid="{5D517BD9-6007-40FB-B626-9860A60CCE5D}"/>
    <cellStyle name="쉼표 [0] 4 10 2 2" xfId="47704" xr:uid="{EE58CF34-1A14-499E-B994-90A72D2E6E49}"/>
    <cellStyle name="쉼표 [0] 4 10 3" xfId="25438" xr:uid="{782D5B76-CA29-4F3F-9CB0-C0DDF0CF1AE7}"/>
    <cellStyle name="쉼표 [0] 4 10 3 2" xfId="47705" xr:uid="{1DE7D04F-9A0D-4FEE-817D-5D05E8362BE5}"/>
    <cellStyle name="쉼표 [0] 4 10 4" xfId="25439" xr:uid="{5FDB6A40-F56F-484F-A36D-78E85DE244A5}"/>
    <cellStyle name="쉼표 [0] 4 10 4 2" xfId="47706" xr:uid="{268C38BC-21E5-400F-8396-A0CC2A1D2868}"/>
    <cellStyle name="쉼표 [0] 4 10 5" xfId="25440" xr:uid="{355176A8-52A2-43A8-A986-3BCC76B863FE}"/>
    <cellStyle name="쉼표 [0] 4 10 5 2" xfId="47707" xr:uid="{11C7E6DF-836E-488A-B5D3-B2482EBCECE3}"/>
    <cellStyle name="쉼표 [0] 4 10 6" xfId="53894" xr:uid="{B92205F9-39A7-49F9-9F3C-EA46A4AA4330}"/>
    <cellStyle name="쉼표 [0] 4 10 7" xfId="47703" xr:uid="{DD24A620-23A7-4CDB-8C66-57C7506F79A3}"/>
    <cellStyle name="쉼표 [0] 4 10 8" xfId="25436" xr:uid="{C58F1755-D6C6-4F39-894A-5A9FC38C8077}"/>
    <cellStyle name="쉼표 [0] 4 11" xfId="1738" xr:uid="{1513E4D2-E4A9-4EA8-89EF-71B381E8A08E}"/>
    <cellStyle name="쉼표 [0] 4 11 2" xfId="25442" xr:uid="{067E37E8-9E61-4C86-AD6F-A1D91A4A2784}"/>
    <cellStyle name="쉼표 [0] 4 11 2 2" xfId="47709" xr:uid="{D71F3E95-9B54-46CB-8D08-C521FB7928C5}"/>
    <cellStyle name="쉼표 [0] 4 11 3" xfId="25443" xr:uid="{1321EC16-E5C6-4E53-A115-7A3115B69A56}"/>
    <cellStyle name="쉼표 [0] 4 11 3 2" xfId="47710" xr:uid="{B4FC1047-BA40-4776-B848-926BEECA8F00}"/>
    <cellStyle name="쉼표 [0] 4 11 4" xfId="25444" xr:uid="{19404976-D112-410F-9523-9FCCE385EAF7}"/>
    <cellStyle name="쉼표 [0] 4 11 4 2" xfId="47711" xr:uid="{22EA95DE-E834-4233-9B8D-A7B6783AF942}"/>
    <cellStyle name="쉼표 [0] 4 11 5" xfId="51827" xr:uid="{6B4936B1-1B8F-4DBF-BCE3-E80A8AD7FE8A}"/>
    <cellStyle name="쉼표 [0] 4 11 6" xfId="47708" xr:uid="{680E816A-B141-42D7-8AF1-3222804FF09D}"/>
    <cellStyle name="쉼표 [0] 4 11 7" xfId="25441" xr:uid="{F083FE4F-4BA6-40A1-A9D7-595AB8A55621}"/>
    <cellStyle name="쉼표 [0] 4 12" xfId="25445" xr:uid="{A4792840-ADB7-49D9-A611-41A3DDCF035F}"/>
    <cellStyle name="쉼표 [0] 4 12 2" xfId="47712" xr:uid="{085E66BD-2E2B-4068-B9EF-654A2D8594D3}"/>
    <cellStyle name="쉼표 [0] 4 13" xfId="25446" xr:uid="{C170F12F-C0DB-4153-9342-4DDAF19A0A36}"/>
    <cellStyle name="쉼표 [0] 4 13 2" xfId="47713" xr:uid="{D87F9987-1FD9-4CFB-AEE6-9275F9ABCD72}"/>
    <cellStyle name="쉼표 [0] 4 14" xfId="50184" xr:uid="{062250A5-2EBF-4CC5-BAA2-983ADB7249CB}"/>
    <cellStyle name="쉼표 [0] 4 15" xfId="47702" xr:uid="{7440D5A6-1A75-4E92-AE5F-4733B6D0E891}"/>
    <cellStyle name="쉼표 [0] 4 16" xfId="25435" xr:uid="{1D232EA6-85F8-4C0F-95B8-CFEED550F5F5}"/>
    <cellStyle name="쉼표 [0] 4 2" xfId="87" xr:uid="{093EB574-2739-4132-B0E7-C42BCF29AADF}"/>
    <cellStyle name="쉼표 [0] 4 2 10" xfId="1740" xr:uid="{6A22CDB8-1EBD-4969-B028-77181EB0C8C9}"/>
    <cellStyle name="쉼표 [0] 4 2 10 2" xfId="25449" xr:uid="{F017707E-E5A1-40CC-9ABF-954011AF62C9}"/>
    <cellStyle name="쉼표 [0] 4 2 10 2 2" xfId="47716" xr:uid="{EDB86EFD-33F4-4D7B-9027-F23DB251CDD4}"/>
    <cellStyle name="쉼표 [0] 4 2 10 3" xfId="25450" xr:uid="{6678802A-1C9D-4841-84CE-527D42F7DB77}"/>
    <cellStyle name="쉼표 [0] 4 2 10 3 2" xfId="47717" xr:uid="{628347ED-6BE4-4E00-BF58-C754B3557FF6}"/>
    <cellStyle name="쉼표 [0] 4 2 10 4" xfId="25451" xr:uid="{D273C05A-1D0F-481D-848D-AEB41866E89C}"/>
    <cellStyle name="쉼표 [0] 4 2 10 4 2" xfId="47718" xr:uid="{CBD37E30-15AE-40F4-BD5F-05A24249BF93}"/>
    <cellStyle name="쉼표 [0] 4 2 10 5" xfId="51829" xr:uid="{E499BF49-CE82-4FB3-BBB0-97260885F504}"/>
    <cellStyle name="쉼표 [0] 4 2 10 6" xfId="47715" xr:uid="{AF06C4E7-97AC-4F11-8FFE-8A9D45EE4C91}"/>
    <cellStyle name="쉼표 [0] 4 2 10 7" xfId="25448" xr:uid="{0DEB76F1-E445-4CFB-919A-26F1F3B3E4C1}"/>
    <cellStyle name="쉼표 [0] 4 2 11" xfId="25452" xr:uid="{4594D267-49AC-4437-889E-B6F0EE2913FE}"/>
    <cellStyle name="쉼표 [0] 4 2 11 2" xfId="47719" xr:uid="{64FD8F0B-5D53-4A1B-9D4B-E057A1CAE4CB}"/>
    <cellStyle name="쉼표 [0] 4 2 12" xfId="25453" xr:uid="{54A42FF6-3EE7-4701-A44F-DAFCE21D780F}"/>
    <cellStyle name="쉼표 [0] 4 2 12 2" xfId="47720" xr:uid="{AC54F46E-85B1-4B9E-A3D6-1D7B982A774A}"/>
    <cellStyle name="쉼표 [0] 4 2 13" xfId="50187" xr:uid="{6F4253B1-5D1E-4E06-B2B8-21412576C0DA}"/>
    <cellStyle name="쉼표 [0] 4 2 14" xfId="47714" xr:uid="{DD70E085-D9C7-4337-B6E5-EB414CF1013E}"/>
    <cellStyle name="쉼표 [0] 4 2 15" xfId="25447" xr:uid="{3BA658EA-E460-4778-9A86-08EDE75430AC}"/>
    <cellStyle name="쉼표 [0] 4 2 2" xfId="104" xr:uid="{FF92300D-8EE5-4629-8324-B17E74321871}"/>
    <cellStyle name="쉼표 [0] 4 2 2 10" xfId="25455" xr:uid="{04D9EB43-7AC9-4FAE-B799-197DFCE1003E}"/>
    <cellStyle name="쉼표 [0] 4 2 2 10 2" xfId="47722" xr:uid="{BE02CA06-1F59-4E8B-A9EB-ACAD88E68040}"/>
    <cellStyle name="쉼표 [0] 4 2 2 11" xfId="25456" xr:uid="{C6964C4A-D74C-4DDA-9B54-C32A014EB2A1}"/>
    <cellStyle name="쉼표 [0] 4 2 2 11 2" xfId="47723" xr:uid="{357AA358-A3A2-4503-847A-6A28DC53E136}"/>
    <cellStyle name="쉼표 [0] 4 2 2 12" xfId="50204" xr:uid="{2AF59465-DAC3-4F90-9231-07BB1C72F574}"/>
    <cellStyle name="쉼표 [0] 4 2 2 13" xfId="47721" xr:uid="{68A379DA-8916-4990-A550-5E78C3948F2C}"/>
    <cellStyle name="쉼표 [0] 4 2 2 14" xfId="25454" xr:uid="{8AEC5921-CCBB-4EE2-8ECA-3355877F72C6}"/>
    <cellStyle name="쉼표 [0] 4 2 2 2" xfId="210" xr:uid="{F855F541-471E-46F9-B972-2E292AA0FFE5}"/>
    <cellStyle name="쉼표 [0] 4 2 2 2 10" xfId="25458" xr:uid="{861F32E2-678D-4FAE-8603-CC552F47E986}"/>
    <cellStyle name="쉼표 [0] 4 2 2 2 10 2" xfId="47725" xr:uid="{46700787-0B3F-4847-BF28-722309B14625}"/>
    <cellStyle name="쉼표 [0] 4 2 2 2 11" xfId="50307" xr:uid="{5043DE7B-D853-4881-91C9-DEC8A1900C82}"/>
    <cellStyle name="쉼표 [0] 4 2 2 2 12" xfId="47724" xr:uid="{03062EB4-0281-434C-A76E-92129352C6F1}"/>
    <cellStyle name="쉼표 [0] 4 2 2 2 13" xfId="25457" xr:uid="{1EF5537B-1249-4654-B335-9E41275B6D59}"/>
    <cellStyle name="쉼표 [0] 4 2 2 2 2" xfId="396" xr:uid="{E8DC3828-E6EB-489E-ADA0-EFCDD0EE6DD7}"/>
    <cellStyle name="쉼표 [0] 4 2 2 2 2 10" xfId="50492" xr:uid="{0E7E5908-0380-4060-B889-B04B6203D4D0}"/>
    <cellStyle name="쉼표 [0] 4 2 2 2 2 11" xfId="47726" xr:uid="{4111483E-CF30-410C-AF0C-2EC2B4D4C406}"/>
    <cellStyle name="쉼표 [0] 4 2 2 2 2 12" xfId="25459" xr:uid="{1ED99486-3DAA-4797-A592-B6CFCAD64040}"/>
    <cellStyle name="쉼표 [0] 4 2 2 2 2 2" xfId="664" xr:uid="{005509FB-B7FB-4DA5-A277-C34E0C218938}"/>
    <cellStyle name="쉼표 [0] 4 2 2 2 2 2 10" xfId="47727" xr:uid="{5AF2D010-A18F-4965-9344-AB97977B0A29}"/>
    <cellStyle name="쉼표 [0] 4 2 2 2 2 2 11" xfId="25460" xr:uid="{6BEAF27B-B5E9-4F1E-9C70-BD60B01B08F7}"/>
    <cellStyle name="쉼표 [0] 4 2 2 2 2 2 2" xfId="1169" xr:uid="{AC95CBE2-BEB5-4AA8-8D85-891FD6C5AA08}"/>
    <cellStyle name="쉼표 [0] 4 2 2 2 2 2 2 2" xfId="4872" xr:uid="{6A7240B6-4727-4945-AFBF-89AEC7202C49}"/>
    <cellStyle name="쉼표 [0] 4 2 2 2 2 2 2 2 2" xfId="25463" xr:uid="{56FAA297-E682-4D79-A495-CBE865BF4973}"/>
    <cellStyle name="쉼표 [0] 4 2 2 2 2 2 2 2 2 2" xfId="47730" xr:uid="{62086653-28F7-4FC7-984E-7AB648DE44EB}"/>
    <cellStyle name="쉼표 [0] 4 2 2 2 2 2 2 2 3" xfId="25464" xr:uid="{951B8C51-E530-4514-89A5-005C0269714F}"/>
    <cellStyle name="쉼표 [0] 4 2 2 2 2 2 2 2 3 2" xfId="47731" xr:uid="{0D86CD03-3963-4E1A-A2D1-05D44D7872CC}"/>
    <cellStyle name="쉼표 [0] 4 2 2 2 2 2 2 2 4" xfId="25465" xr:uid="{1E213366-0B98-4ACF-AFA6-9C52C073F6D1}"/>
    <cellStyle name="쉼표 [0] 4 2 2 2 2 2 2 2 4 2" xfId="47732" xr:uid="{A607D1F1-487E-4D7A-AC96-EB65F1792ABC}"/>
    <cellStyle name="쉼표 [0] 4 2 2 2 2 2 2 2 5" xfId="25466" xr:uid="{7D04287D-03C2-4D74-A9AB-3820A9DA48F6}"/>
    <cellStyle name="쉼표 [0] 4 2 2 2 2 2 2 2 5 2" xfId="47733" xr:uid="{2E65D029-2360-40B7-8A13-A6ED06B5F0AA}"/>
    <cellStyle name="쉼표 [0] 4 2 2 2 2 2 2 2 6" xfId="54959" xr:uid="{9D2104FD-BC17-4C90-AF23-33879ADE2D0C}"/>
    <cellStyle name="쉼표 [0] 4 2 2 2 2 2 2 2 7" xfId="47729" xr:uid="{5903C972-8CFC-49B2-A631-8C2E889EC284}"/>
    <cellStyle name="쉼표 [0] 4 2 2 2 2 2 2 2 8" xfId="25462" xr:uid="{B0316D6A-72EB-423C-A7C1-58F69F5F9AB3}"/>
    <cellStyle name="쉼표 [0] 4 2 2 2 2 2 2 3" xfId="3207" xr:uid="{0E84E257-ABBF-409B-9536-D1FA6AA17C4C}"/>
    <cellStyle name="쉼표 [0] 4 2 2 2 2 2 2 3 2" xfId="25468" xr:uid="{4FA13EDA-9C8C-49AB-8C77-3F9001E776E8}"/>
    <cellStyle name="쉼표 [0] 4 2 2 2 2 2 2 3 2 2" xfId="47735" xr:uid="{171B9A66-C271-490F-BFA2-8619D284AA73}"/>
    <cellStyle name="쉼표 [0] 4 2 2 2 2 2 2 3 3" xfId="25469" xr:uid="{AF241E27-8A95-40F7-9743-8EA94B433B83}"/>
    <cellStyle name="쉼표 [0] 4 2 2 2 2 2 2 3 3 2" xfId="47736" xr:uid="{9B24F25E-7D55-49F3-8528-294510703978}"/>
    <cellStyle name="쉼표 [0] 4 2 2 2 2 2 2 3 4" xfId="25470" xr:uid="{DE8F93A9-A8C9-4F5E-88E7-69BCA19E1ADD}"/>
    <cellStyle name="쉼표 [0] 4 2 2 2 2 2 2 3 4 2" xfId="47737" xr:uid="{94707A91-2DAB-4887-9ADD-921283F9323A}"/>
    <cellStyle name="쉼표 [0] 4 2 2 2 2 2 2 3 5" xfId="53294" xr:uid="{D0AE3805-2D5D-40BE-9FDB-94E8CA909706}"/>
    <cellStyle name="쉼표 [0] 4 2 2 2 2 2 2 3 6" xfId="47734" xr:uid="{89E2692B-F412-4473-AB45-3A51F1651A39}"/>
    <cellStyle name="쉼표 [0] 4 2 2 2 2 2 2 3 7" xfId="25467" xr:uid="{31869279-259F-44DD-B6AF-765C0207B764}"/>
    <cellStyle name="쉼표 [0] 4 2 2 2 2 2 2 4" xfId="25471" xr:uid="{BDEECF67-1585-4CB9-BC8C-11BD2346F041}"/>
    <cellStyle name="쉼표 [0] 4 2 2 2 2 2 2 4 2" xfId="47738" xr:uid="{AD970D3A-6BE1-4F7E-ABD9-8F6A8819B417}"/>
    <cellStyle name="쉼표 [0] 4 2 2 2 2 2 2 5" xfId="25472" xr:uid="{A252141F-0137-483F-83D9-8F51AF3DE1C4}"/>
    <cellStyle name="쉼표 [0] 4 2 2 2 2 2 2 5 2" xfId="47739" xr:uid="{82A1569A-7574-4DF0-B23E-7B0217A7BEFA}"/>
    <cellStyle name="쉼표 [0] 4 2 2 2 2 2 2 6" xfId="51261" xr:uid="{C000A71B-BD19-4A50-9B1A-271458F91C52}"/>
    <cellStyle name="쉼표 [0] 4 2 2 2 2 2 2 7" xfId="47728" xr:uid="{28A7CA08-6C7F-4420-B96B-1B32BA7605F8}"/>
    <cellStyle name="쉼표 [0] 4 2 2 2 2 2 2 8" xfId="25461" xr:uid="{DC079A93-C5CD-412E-BAE0-DD3D6FFD176E}"/>
    <cellStyle name="쉼표 [0] 4 2 2 2 2 2 3" xfId="1663" xr:uid="{5A2B798A-5C60-4216-89A4-E66D55F5C0AB}"/>
    <cellStyle name="쉼표 [0] 4 2 2 2 2 2 3 2" xfId="5257" xr:uid="{C8507527-661D-4867-A80A-4496577264D9}"/>
    <cellStyle name="쉼표 [0] 4 2 2 2 2 2 3 2 2" xfId="25475" xr:uid="{8062C642-3B44-4B9E-A090-AA875C5828BB}"/>
    <cellStyle name="쉼표 [0] 4 2 2 2 2 2 3 2 2 2" xfId="47742" xr:uid="{2F6FB23D-1BF2-4983-8919-6BEBBE7560C6}"/>
    <cellStyle name="쉼표 [0] 4 2 2 2 2 2 3 2 3" xfId="25476" xr:uid="{31F6E973-2EC6-47EB-8BE3-AF6BF338E08A}"/>
    <cellStyle name="쉼표 [0] 4 2 2 2 2 2 3 2 3 2" xfId="47743" xr:uid="{020B8424-DFDA-451A-938C-7D9A8DB997D5}"/>
    <cellStyle name="쉼표 [0] 4 2 2 2 2 2 3 2 4" xfId="25477" xr:uid="{39B34C73-95A6-47B8-BBD1-6A9B69460A46}"/>
    <cellStyle name="쉼표 [0] 4 2 2 2 2 2 3 2 4 2" xfId="47744" xr:uid="{E8BDF84C-35CA-4E08-80B0-BE4E57BE2CE8}"/>
    <cellStyle name="쉼표 [0] 4 2 2 2 2 2 3 2 5" xfId="25478" xr:uid="{D707C8B7-1358-44A1-AA52-CB564A2BDF21}"/>
    <cellStyle name="쉼표 [0] 4 2 2 2 2 2 3 2 5 2" xfId="47745" xr:uid="{68A65522-A335-442A-A77F-2645C70B31A7}"/>
    <cellStyle name="쉼표 [0] 4 2 2 2 2 2 3 2 6" xfId="55344" xr:uid="{F29FDA6D-278D-41B2-ABFD-6006E430C47E}"/>
    <cellStyle name="쉼표 [0] 4 2 2 2 2 2 3 2 7" xfId="47741" xr:uid="{2BCA096A-7B75-427F-A2AA-27C5C4F65A00}"/>
    <cellStyle name="쉼표 [0] 4 2 2 2 2 2 3 2 8" xfId="25474" xr:uid="{1FC1D1D5-7562-4683-96EB-2554F390D3AC}"/>
    <cellStyle name="쉼표 [0] 4 2 2 2 2 2 3 3" xfId="2710" xr:uid="{52C24388-2986-456D-9837-A3D61C6E97FD}"/>
    <cellStyle name="쉼표 [0] 4 2 2 2 2 2 3 3 2" xfId="25480" xr:uid="{8F7E9DD3-E0B0-4DDF-A0E5-58973E1237E9}"/>
    <cellStyle name="쉼표 [0] 4 2 2 2 2 2 3 3 2 2" xfId="47747" xr:uid="{4004DFBC-A480-4318-A0AF-47E2A0012EA6}"/>
    <cellStyle name="쉼표 [0] 4 2 2 2 2 2 3 3 3" xfId="25481" xr:uid="{6B2A823E-6ABB-4929-BD6D-8C3668B715EE}"/>
    <cellStyle name="쉼표 [0] 4 2 2 2 2 2 3 3 3 2" xfId="47748" xr:uid="{F15558AB-BAD7-4CA8-A4D1-CB7509F4461C}"/>
    <cellStyle name="쉼표 [0] 4 2 2 2 2 2 3 3 4" xfId="25482" xr:uid="{D5340784-863C-4637-9CF5-71837FBDF857}"/>
    <cellStyle name="쉼표 [0] 4 2 2 2 2 2 3 3 4 2" xfId="47749" xr:uid="{FB60C848-3DF1-45F0-8DEB-E2F1CC186273}"/>
    <cellStyle name="쉼표 [0] 4 2 2 2 2 2 3 3 5" xfId="52798" xr:uid="{EEB8BBC1-4FD5-48C9-9E91-41E04EA0394E}"/>
    <cellStyle name="쉼표 [0] 4 2 2 2 2 2 3 3 6" xfId="47746" xr:uid="{FC2CE63B-89BC-4FAE-B7B6-01A812D0A389}"/>
    <cellStyle name="쉼표 [0] 4 2 2 2 2 2 3 3 7" xfId="25479" xr:uid="{2EE712A1-837E-4244-97F1-03FC313EFA18}"/>
    <cellStyle name="쉼표 [0] 4 2 2 2 2 2 3 4" xfId="25483" xr:uid="{ED2F485C-BC17-4F4C-A8A4-260CF5964A09}"/>
    <cellStyle name="쉼표 [0] 4 2 2 2 2 2 3 4 2" xfId="47750" xr:uid="{9AF8D57E-BB59-446B-8B05-EB893F7EFBAE}"/>
    <cellStyle name="쉼표 [0] 4 2 2 2 2 2 3 5" xfId="25484" xr:uid="{C26BE2C7-B7D6-4556-BEF5-D3545A88E8D3}"/>
    <cellStyle name="쉼표 [0] 4 2 2 2 2 2 3 5 2" xfId="47751" xr:uid="{FA6AC3C3-2FD4-48DA-8418-DFE11231282B}"/>
    <cellStyle name="쉼표 [0] 4 2 2 2 2 2 3 6" xfId="51755" xr:uid="{18B38BCC-BFB0-4977-9946-85D54D850D43}"/>
    <cellStyle name="쉼표 [0] 4 2 2 2 2 2 3 7" xfId="47740" xr:uid="{1734BC35-CCB9-4995-8334-3164C3842CB8}"/>
    <cellStyle name="쉼표 [0] 4 2 2 2 2 2 3 8" xfId="25473" xr:uid="{6C6EDC7A-4C3F-4A3E-8742-100CC259D4CD}"/>
    <cellStyle name="쉼표 [0] 4 2 2 2 2 2 4" xfId="3702" xr:uid="{A1F0E1CD-B86E-4E36-8565-0805F8AB3370}"/>
    <cellStyle name="쉼표 [0] 4 2 2 2 2 2 4 2" xfId="5625" xr:uid="{BDAB956C-F450-4959-8E47-E207D29FC5D9}"/>
    <cellStyle name="쉼표 [0] 4 2 2 2 2 2 4 2 2" xfId="25487" xr:uid="{FD31658F-4981-4094-9150-7A7547D1BB54}"/>
    <cellStyle name="쉼표 [0] 4 2 2 2 2 2 4 2 2 2" xfId="47754" xr:uid="{B59A8285-FE46-4484-A592-DB505343556D}"/>
    <cellStyle name="쉼표 [0] 4 2 2 2 2 2 4 2 3" xfId="25488" xr:uid="{7B626172-0B90-45A2-9C24-AA95557F23F2}"/>
    <cellStyle name="쉼표 [0] 4 2 2 2 2 2 4 2 3 2" xfId="47755" xr:uid="{5A5FFE51-318A-49B2-B1C5-5FC0DD71484F}"/>
    <cellStyle name="쉼표 [0] 4 2 2 2 2 2 4 2 4" xfId="25489" xr:uid="{EA37E565-BE4C-490C-B541-4CF4821B004B}"/>
    <cellStyle name="쉼표 [0] 4 2 2 2 2 2 4 2 4 2" xfId="47756" xr:uid="{20B13A5A-79D9-42B2-A794-C2E3271A89FC}"/>
    <cellStyle name="쉼표 [0] 4 2 2 2 2 2 4 2 5" xfId="25490" xr:uid="{CACFEFC0-18D7-40AD-9EB7-594B6861B16A}"/>
    <cellStyle name="쉼표 [0] 4 2 2 2 2 2 4 2 5 2" xfId="47757" xr:uid="{FA44C509-3BE5-4C7B-A73C-C8B12EDBD3DE}"/>
    <cellStyle name="쉼표 [0] 4 2 2 2 2 2 4 2 6" xfId="55712" xr:uid="{45356D92-E285-43A1-AF07-8D48DE8FCE42}"/>
    <cellStyle name="쉼표 [0] 4 2 2 2 2 2 4 2 7" xfId="47753" xr:uid="{E289A1D0-9895-4485-923F-74FA86C8B2AF}"/>
    <cellStyle name="쉼표 [0] 4 2 2 2 2 2 4 2 8" xfId="25486" xr:uid="{6863D475-E221-4231-AA0C-533AF5DD5EC0}"/>
    <cellStyle name="쉼표 [0] 4 2 2 2 2 2 4 3" xfId="25491" xr:uid="{0B189047-44CC-4D76-8993-10EFC01040C7}"/>
    <cellStyle name="쉼표 [0] 4 2 2 2 2 2 4 3 2" xfId="47758" xr:uid="{0C1AF981-D354-4161-B541-2C3362DE2347}"/>
    <cellStyle name="쉼표 [0] 4 2 2 2 2 2 4 4" xfId="25492" xr:uid="{D3FF2548-88EC-4D2E-A348-DEA721C178D4}"/>
    <cellStyle name="쉼표 [0] 4 2 2 2 2 2 4 4 2" xfId="47759" xr:uid="{7AE72EC8-4F2C-4F53-A3FA-D551E4C6F281}"/>
    <cellStyle name="쉼표 [0] 4 2 2 2 2 2 4 5" xfId="25493" xr:uid="{4F55604C-0739-4363-B092-E59DB3F493F3}"/>
    <cellStyle name="쉼표 [0] 4 2 2 2 2 2 4 5 2" xfId="47760" xr:uid="{06FDB28C-B7DA-4982-9F21-19DF5B368A0C}"/>
    <cellStyle name="쉼표 [0] 4 2 2 2 2 2 4 6" xfId="25494" xr:uid="{1D772AE1-8027-440D-B407-7B18F2A0157C}"/>
    <cellStyle name="쉼표 [0] 4 2 2 2 2 2 4 6 2" xfId="47761" xr:uid="{2E80CBEF-8533-4A37-8C60-4B332CC1536A}"/>
    <cellStyle name="쉼표 [0] 4 2 2 2 2 2 4 7" xfId="53789" xr:uid="{65FE6C3A-420C-4F10-967E-08F45D92B09D}"/>
    <cellStyle name="쉼표 [0] 4 2 2 2 2 2 4 8" xfId="47752" xr:uid="{EFD28985-2395-43D5-84F9-DD4CE520D817}"/>
    <cellStyle name="쉼표 [0] 4 2 2 2 2 2 4 9" xfId="25485" xr:uid="{FBBA039A-3B43-4A41-83E5-0F9E0710EDB1}"/>
    <cellStyle name="쉼표 [0] 4 2 2 2 2 2 5" xfId="4375" xr:uid="{6E4B2D3E-934F-4390-966A-041680213E7A}"/>
    <cellStyle name="쉼표 [0] 4 2 2 2 2 2 5 2" xfId="25496" xr:uid="{DC41B55A-C44B-46CC-A85B-CA7B242E52D8}"/>
    <cellStyle name="쉼표 [0] 4 2 2 2 2 2 5 2 2" xfId="47763" xr:uid="{8700EB31-171C-4F51-AA33-3C447F222FB4}"/>
    <cellStyle name="쉼표 [0] 4 2 2 2 2 2 5 3" xfId="25497" xr:uid="{9BBEA20E-6523-4DFF-994A-E252A0EB2459}"/>
    <cellStyle name="쉼표 [0] 4 2 2 2 2 2 5 3 2" xfId="47764" xr:uid="{98729378-83A0-4C76-8DC3-474AB00BB053}"/>
    <cellStyle name="쉼표 [0] 4 2 2 2 2 2 5 4" xfId="25498" xr:uid="{29A6E050-E689-433D-AD8C-935192D24531}"/>
    <cellStyle name="쉼표 [0] 4 2 2 2 2 2 5 4 2" xfId="47765" xr:uid="{176F41CE-E370-42CB-B710-45CC46A3D95B}"/>
    <cellStyle name="쉼표 [0] 4 2 2 2 2 2 5 5" xfId="25499" xr:uid="{4DCBF2CA-FC09-451C-B30D-AF1AA0E5866E}"/>
    <cellStyle name="쉼표 [0] 4 2 2 2 2 2 5 5 2" xfId="47766" xr:uid="{73EA8BA2-7258-4D81-BF13-24DAD7D8ABFA}"/>
    <cellStyle name="쉼표 [0] 4 2 2 2 2 2 5 6" xfId="54462" xr:uid="{335BA422-B35A-4A83-9EB6-2D5D991530F6}"/>
    <cellStyle name="쉼표 [0] 4 2 2 2 2 2 5 7" xfId="47762" xr:uid="{94070234-1241-4F4C-B85A-889872D828F9}"/>
    <cellStyle name="쉼표 [0] 4 2 2 2 2 2 5 8" xfId="25495" xr:uid="{BDBA74FA-E9BE-4BB7-B161-779AA74A7BEB}"/>
    <cellStyle name="쉼표 [0] 4 2 2 2 2 2 6" xfId="2189" xr:uid="{E8CD30AC-6ECF-448E-8E38-250591541F68}"/>
    <cellStyle name="쉼표 [0] 4 2 2 2 2 2 6 2" xfId="25501" xr:uid="{CAA337CD-2D14-46E1-980D-3E0CB358C5C7}"/>
    <cellStyle name="쉼표 [0] 4 2 2 2 2 2 6 2 2" xfId="47768" xr:uid="{71DA0670-A108-4B24-A69D-0FC5A56987F2}"/>
    <cellStyle name="쉼표 [0] 4 2 2 2 2 2 6 3" xfId="25502" xr:uid="{8D62C4B2-D0E9-4E3C-BAE7-A6E87016C04C}"/>
    <cellStyle name="쉼표 [0] 4 2 2 2 2 2 6 3 2" xfId="47769" xr:uid="{E0C3FB27-8642-4463-9856-3C6ED77DC7AB}"/>
    <cellStyle name="쉼표 [0] 4 2 2 2 2 2 6 4" xfId="25503" xr:uid="{26B1793F-932E-4969-A224-B87057CEA33A}"/>
    <cellStyle name="쉼표 [0] 4 2 2 2 2 2 6 4 2" xfId="47770" xr:uid="{5CC11940-EEF3-4F42-8E8D-A6CF853F740E}"/>
    <cellStyle name="쉼표 [0] 4 2 2 2 2 2 6 5" xfId="52278" xr:uid="{CD81314F-9A6F-46EE-954A-014ACD1E0E1E}"/>
    <cellStyle name="쉼표 [0] 4 2 2 2 2 2 6 6" xfId="47767" xr:uid="{DF06C28A-2AFD-453D-A32F-31B923F432A9}"/>
    <cellStyle name="쉼표 [0] 4 2 2 2 2 2 6 7" xfId="25500" xr:uid="{B55D5330-7BD5-4617-A1C6-74E6E8B426BD}"/>
    <cellStyle name="쉼표 [0] 4 2 2 2 2 2 7" xfId="25504" xr:uid="{A6A7200C-17E1-45BC-8997-7FACE69506E9}"/>
    <cellStyle name="쉼표 [0] 4 2 2 2 2 2 7 2" xfId="47771" xr:uid="{E5EC7509-F804-4F53-98A6-E764566509C9}"/>
    <cellStyle name="쉼표 [0] 4 2 2 2 2 2 8" xfId="25505" xr:uid="{8BE23CDB-B795-454C-95D0-0F1BEED08EC5}"/>
    <cellStyle name="쉼표 [0] 4 2 2 2 2 2 8 2" xfId="47772" xr:uid="{B5366F33-F48E-498B-A5E9-41081FC86574}"/>
    <cellStyle name="쉼표 [0] 4 2 2 2 2 2 9" xfId="50758" xr:uid="{D1BDDE3F-BD6F-46C5-82B6-574812C2DA50}"/>
    <cellStyle name="쉼표 [0] 4 2 2 2 2 3" xfId="921" xr:uid="{459ACD8D-2C1F-44F6-B16E-177B35A4FF7A}"/>
    <cellStyle name="쉼표 [0] 4 2 2 2 2 3 2" xfId="4624" xr:uid="{6876B0C1-1765-4305-A007-723CEDE7D037}"/>
    <cellStyle name="쉼표 [0] 4 2 2 2 2 3 2 2" xfId="25508" xr:uid="{3B3B3F06-CA9F-42B4-AD21-536073B626AD}"/>
    <cellStyle name="쉼표 [0] 4 2 2 2 2 3 2 2 2" xfId="47775" xr:uid="{E3AEEE1B-CC4C-45D7-AC51-51E8D5AE261F}"/>
    <cellStyle name="쉼표 [0] 4 2 2 2 2 3 2 3" xfId="25509" xr:uid="{C2001C7E-920E-41BD-8523-9DBDB455E673}"/>
    <cellStyle name="쉼표 [0] 4 2 2 2 2 3 2 3 2" xfId="47776" xr:uid="{B7074F8E-FB65-4CF7-AEB3-076CEB9BD6F4}"/>
    <cellStyle name="쉼표 [0] 4 2 2 2 2 3 2 4" xfId="25510" xr:uid="{664EAF96-A4AA-42F9-BB2F-B69B2BB682A9}"/>
    <cellStyle name="쉼표 [0] 4 2 2 2 2 3 2 4 2" xfId="47777" xr:uid="{61D3FCAD-2856-4446-A8C6-5189FAABDAC6}"/>
    <cellStyle name="쉼표 [0] 4 2 2 2 2 3 2 5" xfId="25511" xr:uid="{11BC202A-CF76-4F2F-B695-3F859685A339}"/>
    <cellStyle name="쉼표 [0] 4 2 2 2 2 3 2 5 2" xfId="47778" xr:uid="{8054E20B-1EBD-40AD-86EA-314DF2FC1708}"/>
    <cellStyle name="쉼표 [0] 4 2 2 2 2 3 2 6" xfId="54711" xr:uid="{46FBD761-604D-491D-B442-E13E097E03C4}"/>
    <cellStyle name="쉼표 [0] 4 2 2 2 2 3 2 7" xfId="47774" xr:uid="{D41494A5-FDD1-4A8D-BC06-2444B87B6C34}"/>
    <cellStyle name="쉼표 [0] 4 2 2 2 2 3 2 8" xfId="25507" xr:uid="{4F916764-4427-4B10-BE5F-8C8AE3068EC8}"/>
    <cellStyle name="쉼표 [0] 4 2 2 2 2 3 3" xfId="2959" xr:uid="{ECB0409C-48BC-4D31-BF26-18B50227F5F2}"/>
    <cellStyle name="쉼표 [0] 4 2 2 2 2 3 3 2" xfId="25513" xr:uid="{A0EDA5DE-658B-43AD-AA97-53DA23E98291}"/>
    <cellStyle name="쉼표 [0] 4 2 2 2 2 3 3 2 2" xfId="47780" xr:uid="{74E46016-CF43-4B09-A5B4-895EE8C755BF}"/>
    <cellStyle name="쉼표 [0] 4 2 2 2 2 3 3 3" xfId="25514" xr:uid="{B8EB7FAA-8F84-451F-AED8-D344607C6AD6}"/>
    <cellStyle name="쉼표 [0] 4 2 2 2 2 3 3 3 2" xfId="47781" xr:uid="{3E5D2CA8-AB8E-4EA7-9D26-B9C218076835}"/>
    <cellStyle name="쉼표 [0] 4 2 2 2 2 3 3 4" xfId="25515" xr:uid="{A3DD1EBA-323B-4299-B66A-602963C92551}"/>
    <cellStyle name="쉼표 [0] 4 2 2 2 2 3 3 4 2" xfId="47782" xr:uid="{E71C33B7-432C-4CE2-B1A8-44F3FD99642B}"/>
    <cellStyle name="쉼표 [0] 4 2 2 2 2 3 3 5" xfId="53046" xr:uid="{98497A0A-511E-4543-BF79-137037F9B25A}"/>
    <cellStyle name="쉼표 [0] 4 2 2 2 2 3 3 6" xfId="47779" xr:uid="{2950F876-6029-412C-962A-277B507853E6}"/>
    <cellStyle name="쉼표 [0] 4 2 2 2 2 3 3 7" xfId="25512" xr:uid="{3D3C46AD-D6E7-435C-AFD7-030682BB5749}"/>
    <cellStyle name="쉼표 [0] 4 2 2 2 2 3 4" xfId="25516" xr:uid="{27521A46-CA60-4DE0-A30F-155075FA0B6D}"/>
    <cellStyle name="쉼표 [0] 4 2 2 2 2 3 4 2" xfId="47783" xr:uid="{2961C34A-4CA5-4ECE-8449-FAFC3768C53F}"/>
    <cellStyle name="쉼표 [0] 4 2 2 2 2 3 5" xfId="25517" xr:uid="{53112ACC-BC07-4BD2-97BA-1D11E7698F50}"/>
    <cellStyle name="쉼표 [0] 4 2 2 2 2 3 5 2" xfId="47784" xr:uid="{AD9F0114-AF54-4B16-B2D8-CCF6BB3BE45E}"/>
    <cellStyle name="쉼표 [0] 4 2 2 2 2 3 6" xfId="51013" xr:uid="{BC1AD1F7-C716-4E1E-A661-518122ACA6BD}"/>
    <cellStyle name="쉼표 [0] 4 2 2 2 2 3 7" xfId="47773" xr:uid="{448E65CA-FC04-4E50-B388-C88E7A1C4B3E}"/>
    <cellStyle name="쉼표 [0] 4 2 2 2 2 3 8" xfId="25506" xr:uid="{EFFCCE46-F8C7-48A1-940B-C4E13C789A9A}"/>
    <cellStyle name="쉼표 [0] 4 2 2 2 2 4" xfId="1416" xr:uid="{AC6A5A6C-F5E3-4AF0-B689-1A8E11E6D48F}"/>
    <cellStyle name="쉼표 [0] 4 2 2 2 2 4 2" xfId="5073" xr:uid="{9D583DB7-B52E-4857-B1A6-42C6E1B601A2}"/>
    <cellStyle name="쉼표 [0] 4 2 2 2 2 4 2 2" xfId="25520" xr:uid="{5F0AA35C-CD99-498F-B3AD-7EACAC6A9013}"/>
    <cellStyle name="쉼표 [0] 4 2 2 2 2 4 2 2 2" xfId="47787" xr:uid="{2B94FB72-C873-495E-9CF5-302F5231B7FD}"/>
    <cellStyle name="쉼표 [0] 4 2 2 2 2 4 2 3" xfId="25521" xr:uid="{990C8DFD-906C-4078-A866-269BE9D799C7}"/>
    <cellStyle name="쉼표 [0] 4 2 2 2 2 4 2 3 2" xfId="47788" xr:uid="{7ECA8545-5D29-4275-8060-C9976D4676FC}"/>
    <cellStyle name="쉼표 [0] 4 2 2 2 2 4 2 4" xfId="25522" xr:uid="{84EFE254-F845-491C-863B-218983A4E596}"/>
    <cellStyle name="쉼표 [0] 4 2 2 2 2 4 2 4 2" xfId="47789" xr:uid="{D2FC7AC8-DD8E-4184-A6B7-34A6C475DC1B}"/>
    <cellStyle name="쉼표 [0] 4 2 2 2 2 4 2 5" xfId="25523" xr:uid="{8D3D87EF-4B5B-4EBE-9270-3965F16D7DFF}"/>
    <cellStyle name="쉼표 [0] 4 2 2 2 2 4 2 5 2" xfId="47790" xr:uid="{EE5F9F6B-7B76-4E6D-8269-9F850244E764}"/>
    <cellStyle name="쉼표 [0] 4 2 2 2 2 4 2 6" xfId="55160" xr:uid="{F6288F9D-B1E3-471D-9E03-F0451223BF47}"/>
    <cellStyle name="쉼표 [0] 4 2 2 2 2 4 2 7" xfId="47786" xr:uid="{E8755337-07B6-4676-816E-7659D34F799B}"/>
    <cellStyle name="쉼표 [0] 4 2 2 2 2 4 2 8" xfId="25519" xr:uid="{5F3A3368-2B89-49BF-9EE9-1AA24EBE7F64}"/>
    <cellStyle name="쉼표 [0] 4 2 2 2 2 4 3" xfId="2462" xr:uid="{D0815CEE-D766-49D2-BDC5-18C6C0892FB7}"/>
    <cellStyle name="쉼표 [0] 4 2 2 2 2 4 3 2" xfId="25525" xr:uid="{34D6C577-F230-4B91-BED2-4604191DD4B7}"/>
    <cellStyle name="쉼표 [0] 4 2 2 2 2 4 3 2 2" xfId="47792" xr:uid="{A4742ECD-D8EA-4FE6-A83D-192266A40CE1}"/>
    <cellStyle name="쉼표 [0] 4 2 2 2 2 4 3 3" xfId="25526" xr:uid="{B657F8BC-508B-49AE-80ED-8D7A35AF654F}"/>
    <cellStyle name="쉼표 [0] 4 2 2 2 2 4 3 3 2" xfId="47793" xr:uid="{04A6F8C6-017A-4FFD-9593-F53DD32F2441}"/>
    <cellStyle name="쉼표 [0] 4 2 2 2 2 4 3 4" xfId="25527" xr:uid="{A0E267CC-6957-4E08-86C4-D82D555A8CDD}"/>
    <cellStyle name="쉼표 [0] 4 2 2 2 2 4 3 4 2" xfId="47794" xr:uid="{930548CA-DB11-4596-889E-11AEF71C9579}"/>
    <cellStyle name="쉼표 [0] 4 2 2 2 2 4 3 5" xfId="52550" xr:uid="{8CC946A3-5813-4C13-AA6C-59AD005E0C61}"/>
    <cellStyle name="쉼표 [0] 4 2 2 2 2 4 3 6" xfId="47791" xr:uid="{6D0D4C4B-C822-4C77-B880-25F21427F466}"/>
    <cellStyle name="쉼표 [0] 4 2 2 2 2 4 3 7" xfId="25524" xr:uid="{16F790D8-BBC4-4088-B12F-4831D741FE21}"/>
    <cellStyle name="쉼표 [0] 4 2 2 2 2 4 4" xfId="25528" xr:uid="{9D824AA5-C2DF-4CE3-9BF9-2571D965FF7D}"/>
    <cellStyle name="쉼표 [0] 4 2 2 2 2 4 4 2" xfId="47795" xr:uid="{90D8E8AB-D2BA-4B76-8C13-A5C01FE5735C}"/>
    <cellStyle name="쉼표 [0] 4 2 2 2 2 4 5" xfId="25529" xr:uid="{EC8EBFD2-EF64-4572-8B01-67D6604C1386}"/>
    <cellStyle name="쉼표 [0] 4 2 2 2 2 4 5 2" xfId="47796" xr:uid="{618FECC8-C963-41E5-8ECC-F819632B5B34}"/>
    <cellStyle name="쉼표 [0] 4 2 2 2 2 4 6" xfId="51508" xr:uid="{BCA3C832-AE8E-4696-A8B0-15674920A8B2}"/>
    <cellStyle name="쉼표 [0] 4 2 2 2 2 4 7" xfId="47785" xr:uid="{8609F158-4E95-45AC-8340-305FBBBDE547}"/>
    <cellStyle name="쉼표 [0] 4 2 2 2 2 4 8" xfId="25518" xr:uid="{FAD00491-1FD8-4250-B260-5787092E07C1}"/>
    <cellStyle name="쉼표 [0] 4 2 2 2 2 5" xfId="3453" xr:uid="{442FBB53-35D0-4035-A79C-9E5770E998CA}"/>
    <cellStyle name="쉼표 [0] 4 2 2 2 2 5 2" xfId="5441" xr:uid="{348CB188-03C3-49B6-B021-AD5BCADAAE74}"/>
    <cellStyle name="쉼표 [0] 4 2 2 2 2 5 2 2" xfId="25532" xr:uid="{974EFB89-EB4B-4408-8EB5-85CCF965C008}"/>
    <cellStyle name="쉼표 [0] 4 2 2 2 2 5 2 2 2" xfId="47799" xr:uid="{136DAEF9-2E0B-433D-B844-FBF08B55EAEC}"/>
    <cellStyle name="쉼표 [0] 4 2 2 2 2 5 2 3" xfId="25533" xr:uid="{7F3369A5-E458-47B7-9B28-A227DE494776}"/>
    <cellStyle name="쉼표 [0] 4 2 2 2 2 5 2 3 2" xfId="47800" xr:uid="{7F4EE617-2B2A-41AB-A660-5D737D99E50B}"/>
    <cellStyle name="쉼표 [0] 4 2 2 2 2 5 2 4" xfId="25534" xr:uid="{81B43508-5B00-4611-95DC-C2AC11C7A8BD}"/>
    <cellStyle name="쉼표 [0] 4 2 2 2 2 5 2 4 2" xfId="47801" xr:uid="{9BEE4EF9-1612-452E-ACE2-116E2BAA2AA3}"/>
    <cellStyle name="쉼표 [0] 4 2 2 2 2 5 2 5" xfId="25535" xr:uid="{5B17BA9B-BD42-4690-926A-2899C94863CD}"/>
    <cellStyle name="쉼표 [0] 4 2 2 2 2 5 2 5 2" xfId="47802" xr:uid="{F15F0B9E-1CD6-48B6-B925-94C834DFE2A3}"/>
    <cellStyle name="쉼표 [0] 4 2 2 2 2 5 2 6" xfId="55528" xr:uid="{833D56B4-A9B1-4AF9-B4AF-3F1D2E224A22}"/>
    <cellStyle name="쉼표 [0] 4 2 2 2 2 5 2 7" xfId="47798" xr:uid="{29D51FFE-A868-4322-B295-F4F6AB1A8D36}"/>
    <cellStyle name="쉼표 [0] 4 2 2 2 2 5 2 8" xfId="25531" xr:uid="{A8A3FEFA-9998-4D07-92AB-C708A1F36A1E}"/>
    <cellStyle name="쉼표 [0] 4 2 2 2 2 5 3" xfId="25536" xr:uid="{C085DC11-EB41-4CDA-AB42-0EF9367836F3}"/>
    <cellStyle name="쉼표 [0] 4 2 2 2 2 5 3 2" xfId="47803" xr:uid="{78F8D156-1739-410C-8533-374EDBA7767C}"/>
    <cellStyle name="쉼표 [0] 4 2 2 2 2 5 4" xfId="25537" xr:uid="{7A21BDA1-22CE-428A-B72E-68B05CFC6E20}"/>
    <cellStyle name="쉼표 [0] 4 2 2 2 2 5 4 2" xfId="47804" xr:uid="{0371B7A8-9664-459C-91D5-88661AE534A7}"/>
    <cellStyle name="쉼표 [0] 4 2 2 2 2 5 5" xfId="25538" xr:uid="{87E84BD6-5471-4E6E-9229-A44F1B85CFA6}"/>
    <cellStyle name="쉼표 [0] 4 2 2 2 2 5 5 2" xfId="47805" xr:uid="{A3E94FAF-7ADA-47B5-951E-98FDDFA91C7A}"/>
    <cellStyle name="쉼표 [0] 4 2 2 2 2 5 6" xfId="25539" xr:uid="{CEEE6EF0-4FD1-4DF0-AF1A-3C77D648503B}"/>
    <cellStyle name="쉼표 [0] 4 2 2 2 2 5 6 2" xfId="47806" xr:uid="{DBA8BA0B-D2E7-4DFE-A8B0-97677E286B2C}"/>
    <cellStyle name="쉼표 [0] 4 2 2 2 2 5 7" xfId="53540" xr:uid="{C6244734-2BBA-4C59-80C9-980615D69335}"/>
    <cellStyle name="쉼표 [0] 4 2 2 2 2 5 8" xfId="47797" xr:uid="{56F2A2DD-D834-4D15-9ACA-A1C603A2E0F0}"/>
    <cellStyle name="쉼표 [0] 4 2 2 2 2 5 9" xfId="25530" xr:uid="{8F2456F0-6A04-40F3-9605-EE3FCFD1EE8E}"/>
    <cellStyle name="쉼표 [0] 4 2 2 2 2 6" xfId="4110" xr:uid="{F8D90588-2EC8-4097-BE3E-7A27E3CC82D6}"/>
    <cellStyle name="쉼표 [0] 4 2 2 2 2 6 2" xfId="25541" xr:uid="{E581F61C-4B8A-4F93-81E3-CC610FAE9AE2}"/>
    <cellStyle name="쉼표 [0] 4 2 2 2 2 6 2 2" xfId="47808" xr:uid="{281A699D-ED63-471B-9FC0-F0488758B157}"/>
    <cellStyle name="쉼표 [0] 4 2 2 2 2 6 3" xfId="25542" xr:uid="{58892528-63EF-48D0-AB91-BD107E06CDAF}"/>
    <cellStyle name="쉼표 [0] 4 2 2 2 2 6 3 2" xfId="47809" xr:uid="{121B7C53-115E-473D-B59B-EC52E31C8CEE}"/>
    <cellStyle name="쉼표 [0] 4 2 2 2 2 6 4" xfId="25543" xr:uid="{73F00319-F0DE-4F29-B249-38D16A7CEE80}"/>
    <cellStyle name="쉼표 [0] 4 2 2 2 2 6 4 2" xfId="47810" xr:uid="{2AE79A25-58F0-459B-9ACB-9855C6D2D129}"/>
    <cellStyle name="쉼표 [0] 4 2 2 2 2 6 5" xfId="25544" xr:uid="{9FE9C51C-16EC-473E-8909-85550D57AAD8}"/>
    <cellStyle name="쉼표 [0] 4 2 2 2 2 6 5 2" xfId="47811" xr:uid="{0902E9E0-7856-4B5E-B4BD-E4CAEA533A9D}"/>
    <cellStyle name="쉼표 [0] 4 2 2 2 2 6 6" xfId="54197" xr:uid="{76C80C1E-3F40-4C8E-88DC-C622D786A092}"/>
    <cellStyle name="쉼표 [0] 4 2 2 2 2 6 7" xfId="47807" xr:uid="{B6634A21-CD43-4DD1-8F68-0829A3503AF7}"/>
    <cellStyle name="쉼표 [0] 4 2 2 2 2 6 8" xfId="25540" xr:uid="{FEBE92A6-0559-42D9-8927-BAF78864A9C2}"/>
    <cellStyle name="쉼표 [0] 4 2 2 2 2 7" xfId="1942" xr:uid="{A5A7C701-AEBD-4765-BB1C-B635F8ED273A}"/>
    <cellStyle name="쉼표 [0] 4 2 2 2 2 7 2" xfId="25546" xr:uid="{419C9E54-37DF-4C13-80C8-3686F84C9158}"/>
    <cellStyle name="쉼표 [0] 4 2 2 2 2 7 2 2" xfId="47813" xr:uid="{311256A0-D406-4778-AAEC-865AA31F3FC9}"/>
    <cellStyle name="쉼표 [0] 4 2 2 2 2 7 3" xfId="25547" xr:uid="{80AFA58D-255C-4278-8BA5-B8B46F8F7CF1}"/>
    <cellStyle name="쉼표 [0] 4 2 2 2 2 7 3 2" xfId="47814" xr:uid="{7BBC9CDE-4223-4891-A465-87DB0FE68963}"/>
    <cellStyle name="쉼표 [0] 4 2 2 2 2 7 4" xfId="25548" xr:uid="{C8A425DA-C3CE-4F07-9D66-1DA8C52D81DE}"/>
    <cellStyle name="쉼표 [0] 4 2 2 2 2 7 4 2" xfId="47815" xr:uid="{8E70DEBE-D9BC-4E10-A23D-32FEF0E5EE72}"/>
    <cellStyle name="쉼표 [0] 4 2 2 2 2 7 5" xfId="52031" xr:uid="{A417E62D-1551-4ADB-8E75-173592B7F76E}"/>
    <cellStyle name="쉼표 [0] 4 2 2 2 2 7 6" xfId="47812" xr:uid="{EF949F57-AE29-4EFD-857A-4999FCCD3CEE}"/>
    <cellStyle name="쉼표 [0] 4 2 2 2 2 7 7" xfId="25545" xr:uid="{E9397543-B58A-482F-9AD7-563E7EF18791}"/>
    <cellStyle name="쉼표 [0] 4 2 2 2 2 8" xfId="25549" xr:uid="{6673DB92-1926-4A4F-9FF9-DB7FF7984498}"/>
    <cellStyle name="쉼표 [0] 4 2 2 2 2 8 2" xfId="47816" xr:uid="{762A9682-B017-4EA0-A4F3-0EFEC4CF48BB}"/>
    <cellStyle name="쉼표 [0] 4 2 2 2 2 9" xfId="25550" xr:uid="{E24CE706-4DBE-4CE0-A7A6-46A4FCCC1C45}"/>
    <cellStyle name="쉼표 [0] 4 2 2 2 2 9 2" xfId="47817" xr:uid="{9E3CFA1F-A9F2-452D-A776-436BB6AAE365}"/>
    <cellStyle name="쉼표 [0] 4 2 2 2 3" xfId="541" xr:uid="{D9CA157F-DF9D-4576-A943-461FFEA88EDB}"/>
    <cellStyle name="쉼표 [0] 4 2 2 2 3 10" xfId="47818" xr:uid="{4BD9EE6B-E874-4286-8409-8CD6BE714E2A}"/>
    <cellStyle name="쉼표 [0] 4 2 2 2 3 11" xfId="25551" xr:uid="{8B6EF175-7B45-49E9-B9F5-94D77C5D936F}"/>
    <cellStyle name="쉼표 [0] 4 2 2 2 3 2" xfId="1046" xr:uid="{9C9AA35F-F67B-4E3A-9792-2842574B9576}"/>
    <cellStyle name="쉼표 [0] 4 2 2 2 3 2 2" xfId="4749" xr:uid="{B00E28B4-D938-42E0-B03C-94976168C74B}"/>
    <cellStyle name="쉼표 [0] 4 2 2 2 3 2 2 2" xfId="25554" xr:uid="{22B9AC48-7F34-4D34-BC07-654A9387E7E8}"/>
    <cellStyle name="쉼표 [0] 4 2 2 2 3 2 2 2 2" xfId="47821" xr:uid="{5698112B-E1BC-48DC-9B80-A42DF783ADB5}"/>
    <cellStyle name="쉼표 [0] 4 2 2 2 3 2 2 3" xfId="25555" xr:uid="{66327F7A-8F45-44EE-A4DD-E821240A3418}"/>
    <cellStyle name="쉼표 [0] 4 2 2 2 3 2 2 3 2" xfId="47822" xr:uid="{349460BD-DF3F-4750-9C73-58CAD5FB28D4}"/>
    <cellStyle name="쉼표 [0] 4 2 2 2 3 2 2 4" xfId="25556" xr:uid="{D3905622-6573-448A-92D7-2F161FDE939F}"/>
    <cellStyle name="쉼표 [0] 4 2 2 2 3 2 2 4 2" xfId="47823" xr:uid="{23E39D70-B38B-425B-AD3D-95FF56B181FD}"/>
    <cellStyle name="쉼표 [0] 4 2 2 2 3 2 2 5" xfId="25557" xr:uid="{9630EA24-C963-43EF-94EB-459793B41BBD}"/>
    <cellStyle name="쉼표 [0] 4 2 2 2 3 2 2 5 2" xfId="47824" xr:uid="{9F01D974-9931-4947-BAB0-8CA829FB31EA}"/>
    <cellStyle name="쉼표 [0] 4 2 2 2 3 2 2 6" xfId="54836" xr:uid="{B15D84A8-EE1A-4F77-A626-AFF0918313CF}"/>
    <cellStyle name="쉼표 [0] 4 2 2 2 3 2 2 7" xfId="47820" xr:uid="{A1AC1B39-8A84-4EF6-B6A6-3EC72BB7CF68}"/>
    <cellStyle name="쉼표 [0] 4 2 2 2 3 2 2 8" xfId="25553" xr:uid="{AD1A052A-A088-4142-9144-C152E7FB4DA3}"/>
    <cellStyle name="쉼표 [0] 4 2 2 2 3 2 3" xfId="3084" xr:uid="{EED7FDD9-15E1-464D-9024-25B9E3105887}"/>
    <cellStyle name="쉼표 [0] 4 2 2 2 3 2 3 2" xfId="25559" xr:uid="{54432E59-D4C2-48A4-B864-9C280207797A}"/>
    <cellStyle name="쉼표 [0] 4 2 2 2 3 2 3 2 2" xfId="47826" xr:uid="{F2BC0FF5-3ACB-4DF2-A735-5E2D1201F438}"/>
    <cellStyle name="쉼표 [0] 4 2 2 2 3 2 3 3" xfId="25560" xr:uid="{DA9C80D1-EB35-450E-9651-D4D1F63F7B82}"/>
    <cellStyle name="쉼표 [0] 4 2 2 2 3 2 3 3 2" xfId="47827" xr:uid="{2744E140-94BB-4E45-9D6E-F04BF2F466C9}"/>
    <cellStyle name="쉼표 [0] 4 2 2 2 3 2 3 4" xfId="25561" xr:uid="{F5E47468-1396-4881-9752-EDF83715397E}"/>
    <cellStyle name="쉼표 [0] 4 2 2 2 3 2 3 4 2" xfId="47828" xr:uid="{D2264D56-E353-43C9-96B8-47EB42BEEF23}"/>
    <cellStyle name="쉼표 [0] 4 2 2 2 3 2 3 5" xfId="53171" xr:uid="{EEC85322-1B5C-4E49-896A-480AC4C07D6E}"/>
    <cellStyle name="쉼표 [0] 4 2 2 2 3 2 3 6" xfId="47825" xr:uid="{65502B8B-620D-4FCD-94AC-68B2EC30019A}"/>
    <cellStyle name="쉼표 [0] 4 2 2 2 3 2 3 7" xfId="25558" xr:uid="{B4A101F2-2D89-4AB5-B4FB-79D5BA77B29D}"/>
    <cellStyle name="쉼표 [0] 4 2 2 2 3 2 4" xfId="25562" xr:uid="{D827D915-0C5F-4B73-90B1-B2EB56E48BD5}"/>
    <cellStyle name="쉼표 [0] 4 2 2 2 3 2 4 2" xfId="47829" xr:uid="{DA024076-8D36-47EA-A283-35ED58EBB28C}"/>
    <cellStyle name="쉼표 [0] 4 2 2 2 3 2 5" xfId="25563" xr:uid="{9371761B-DA27-4D8D-BD7A-AB87A85FE8E9}"/>
    <cellStyle name="쉼표 [0] 4 2 2 2 3 2 5 2" xfId="47830" xr:uid="{2382E579-4C35-4F3A-B6D2-028FFED4763C}"/>
    <cellStyle name="쉼표 [0] 4 2 2 2 3 2 6" xfId="51138" xr:uid="{91D5C8C0-0597-4363-9ED1-6D25421FB1F8}"/>
    <cellStyle name="쉼표 [0] 4 2 2 2 3 2 7" xfId="47819" xr:uid="{34D7BC75-7B92-42BA-A8C8-6BD3223C012D}"/>
    <cellStyle name="쉼표 [0] 4 2 2 2 3 2 8" xfId="25552" xr:uid="{45394901-7681-4C3A-B932-5844EB9B7829}"/>
    <cellStyle name="쉼표 [0] 4 2 2 2 3 3" xfId="1540" xr:uid="{0FFC21F5-7972-40B6-984D-A363F2AB4E88}"/>
    <cellStyle name="쉼표 [0] 4 2 2 2 3 3 2" xfId="5165" xr:uid="{F0C68CAE-89CF-455C-9541-FA41FA3EF671}"/>
    <cellStyle name="쉼표 [0] 4 2 2 2 3 3 2 2" xfId="25566" xr:uid="{CE59B53F-CF58-423E-89A3-751D51543C03}"/>
    <cellStyle name="쉼표 [0] 4 2 2 2 3 3 2 2 2" xfId="47833" xr:uid="{57776E90-2505-4F13-8E39-A49CA1B4550C}"/>
    <cellStyle name="쉼표 [0] 4 2 2 2 3 3 2 3" xfId="25567" xr:uid="{A3A9028E-18E7-423D-8FEC-A1262128717A}"/>
    <cellStyle name="쉼표 [0] 4 2 2 2 3 3 2 3 2" xfId="47834" xr:uid="{EAD67F87-3D7B-4A2C-B4B4-7387D4F4DAC1}"/>
    <cellStyle name="쉼표 [0] 4 2 2 2 3 3 2 4" xfId="25568" xr:uid="{F1254A65-EEB8-4BD3-88D4-44E9C422B1F1}"/>
    <cellStyle name="쉼표 [0] 4 2 2 2 3 3 2 4 2" xfId="47835" xr:uid="{686F07D1-FC57-40B9-8288-E6CAF2E5DC55}"/>
    <cellStyle name="쉼표 [0] 4 2 2 2 3 3 2 5" xfId="25569" xr:uid="{935BEE98-03B0-4A79-A413-A47178B5CEAE}"/>
    <cellStyle name="쉼표 [0] 4 2 2 2 3 3 2 5 2" xfId="47836" xr:uid="{F95EE83C-1E86-4D28-BA3C-B4A9CD5882A8}"/>
    <cellStyle name="쉼표 [0] 4 2 2 2 3 3 2 6" xfId="55252" xr:uid="{ABF71D11-E351-4238-A138-C43A5B7D57FE}"/>
    <cellStyle name="쉼표 [0] 4 2 2 2 3 3 2 7" xfId="47832" xr:uid="{431FEA79-2699-40A9-BF29-7C2035010769}"/>
    <cellStyle name="쉼표 [0] 4 2 2 2 3 3 2 8" xfId="25565" xr:uid="{0E8206D4-3C5B-4D6C-B667-D1AFB1D8707C}"/>
    <cellStyle name="쉼표 [0] 4 2 2 2 3 3 3" xfId="2587" xr:uid="{CDAF9325-988D-4034-B149-7B1E76A563FD}"/>
    <cellStyle name="쉼표 [0] 4 2 2 2 3 3 3 2" xfId="25571" xr:uid="{875309E8-B3DF-47F3-BBBB-DC5DEF0684B5}"/>
    <cellStyle name="쉼표 [0] 4 2 2 2 3 3 3 2 2" xfId="47838" xr:uid="{355B640C-2545-41E9-96F4-7EF7761A2EB1}"/>
    <cellStyle name="쉼표 [0] 4 2 2 2 3 3 3 3" xfId="25572" xr:uid="{1273A480-BA4A-4AE2-BBE4-CF6D6A345095}"/>
    <cellStyle name="쉼표 [0] 4 2 2 2 3 3 3 3 2" xfId="47839" xr:uid="{21C82C2D-B180-492D-95E3-1BF74CBBD2C1}"/>
    <cellStyle name="쉼표 [0] 4 2 2 2 3 3 3 4" xfId="25573" xr:uid="{B43C81D8-7CE0-42F1-B7D6-DACBCCE5B2F2}"/>
    <cellStyle name="쉼표 [0] 4 2 2 2 3 3 3 4 2" xfId="47840" xr:uid="{CED17296-1D22-4986-AA78-CF681F089279}"/>
    <cellStyle name="쉼표 [0] 4 2 2 2 3 3 3 5" xfId="52675" xr:uid="{F0051BCE-9951-49D3-8DCE-84F760F65C29}"/>
    <cellStyle name="쉼표 [0] 4 2 2 2 3 3 3 6" xfId="47837" xr:uid="{375534A5-DDF8-4F7C-B680-4D3C6E238BFE}"/>
    <cellStyle name="쉼표 [0] 4 2 2 2 3 3 3 7" xfId="25570" xr:uid="{1AB14951-778A-402D-A417-396DBA0F6896}"/>
    <cellStyle name="쉼표 [0] 4 2 2 2 3 3 4" xfId="25574" xr:uid="{7A9006E6-6A98-4889-BA00-2D158D4D92CD}"/>
    <cellStyle name="쉼표 [0] 4 2 2 2 3 3 4 2" xfId="47841" xr:uid="{D8B122BB-A35E-44CF-9037-1C0403EDF748}"/>
    <cellStyle name="쉼표 [0] 4 2 2 2 3 3 5" xfId="25575" xr:uid="{358CC742-B81C-4A91-B4CC-7773A89BFA27}"/>
    <cellStyle name="쉼표 [0] 4 2 2 2 3 3 5 2" xfId="47842" xr:uid="{42592BE5-019B-4E03-90F6-61584F409233}"/>
    <cellStyle name="쉼표 [0] 4 2 2 2 3 3 6" xfId="51632" xr:uid="{71D20C4A-83EC-4740-86F7-8B1B71ECD161}"/>
    <cellStyle name="쉼표 [0] 4 2 2 2 3 3 7" xfId="47831" xr:uid="{F38E16E7-D61A-4056-99BD-BBF8213D8F5E}"/>
    <cellStyle name="쉼표 [0] 4 2 2 2 3 3 8" xfId="25564" xr:uid="{86219575-272A-4771-B756-8CA3F1AA738C}"/>
    <cellStyle name="쉼표 [0] 4 2 2 2 3 4" xfId="3579" xr:uid="{A9103227-11E0-4EB9-8F52-C4D056F6EC61}"/>
    <cellStyle name="쉼표 [0] 4 2 2 2 3 4 2" xfId="5533" xr:uid="{7C84EB3B-C938-440F-A0B0-F3A0E744ECCA}"/>
    <cellStyle name="쉼표 [0] 4 2 2 2 3 4 2 2" xfId="25578" xr:uid="{C298FFF2-A076-436C-A2DC-75D1A35A717D}"/>
    <cellStyle name="쉼표 [0] 4 2 2 2 3 4 2 2 2" xfId="47845" xr:uid="{6C368AA7-30E8-4B4B-8AF2-A92C53101D6F}"/>
    <cellStyle name="쉼표 [0] 4 2 2 2 3 4 2 3" xfId="25579" xr:uid="{A945712D-5A8D-4A19-B103-37BBD0EF0B20}"/>
    <cellStyle name="쉼표 [0] 4 2 2 2 3 4 2 3 2" xfId="47846" xr:uid="{A0B7C8D2-07B8-48F4-90DB-F27D604AD2B7}"/>
    <cellStyle name="쉼표 [0] 4 2 2 2 3 4 2 4" xfId="25580" xr:uid="{3410933E-2989-4FAE-9140-8B6B82B1F26A}"/>
    <cellStyle name="쉼표 [0] 4 2 2 2 3 4 2 4 2" xfId="47847" xr:uid="{D8B1F1F7-597F-446F-924E-68A4AB7AD8C2}"/>
    <cellStyle name="쉼표 [0] 4 2 2 2 3 4 2 5" xfId="25581" xr:uid="{6491B7B5-5F1A-4208-952E-677A1F43910F}"/>
    <cellStyle name="쉼표 [0] 4 2 2 2 3 4 2 5 2" xfId="47848" xr:uid="{51B1F9E4-0A49-4D89-8DB3-522E2949CB1A}"/>
    <cellStyle name="쉼표 [0] 4 2 2 2 3 4 2 6" xfId="55620" xr:uid="{636EB39E-62DF-4C38-8588-EA7CA72D57E2}"/>
    <cellStyle name="쉼표 [0] 4 2 2 2 3 4 2 7" xfId="47844" xr:uid="{ECC8A0B4-DF39-47DF-9D3B-F155C618425C}"/>
    <cellStyle name="쉼표 [0] 4 2 2 2 3 4 2 8" xfId="25577" xr:uid="{FEB2AFFC-A18F-4006-B5BE-F4786ED668F5}"/>
    <cellStyle name="쉼표 [0] 4 2 2 2 3 4 3" xfId="25582" xr:uid="{2BDA8FEB-A564-4C37-833C-95B49DD41B5B}"/>
    <cellStyle name="쉼표 [0] 4 2 2 2 3 4 3 2" xfId="47849" xr:uid="{CDD77EB2-834F-49EF-AEF6-6346DEAA881B}"/>
    <cellStyle name="쉼표 [0] 4 2 2 2 3 4 4" xfId="25583" xr:uid="{E762DF56-79B7-4359-908D-8B3E2DEB4DEB}"/>
    <cellStyle name="쉼표 [0] 4 2 2 2 3 4 4 2" xfId="47850" xr:uid="{819B24B4-6001-407F-BFFF-D2BDE86D437F}"/>
    <cellStyle name="쉼표 [0] 4 2 2 2 3 4 5" xfId="25584" xr:uid="{AF94FE85-93C6-4752-AB8D-4405EBBE4E05}"/>
    <cellStyle name="쉼표 [0] 4 2 2 2 3 4 5 2" xfId="47851" xr:uid="{77BC6C94-D9BF-4E94-887D-D7DF9DFE57A0}"/>
    <cellStyle name="쉼표 [0] 4 2 2 2 3 4 6" xfId="25585" xr:uid="{827F2076-D435-4641-B32F-DAC4B0039519}"/>
    <cellStyle name="쉼표 [0] 4 2 2 2 3 4 6 2" xfId="47852" xr:uid="{E94376BD-652D-4348-88B1-52E581B31760}"/>
    <cellStyle name="쉼표 [0] 4 2 2 2 3 4 7" xfId="53666" xr:uid="{1E7DB00B-1C0A-4D2F-A3C1-A3DAAEDF9CA7}"/>
    <cellStyle name="쉼표 [0] 4 2 2 2 3 4 8" xfId="47843" xr:uid="{096705F5-A0F6-4638-AB75-F43B3C9DC802}"/>
    <cellStyle name="쉼표 [0] 4 2 2 2 3 4 9" xfId="25576" xr:uid="{6DB41FDC-842F-49C9-A310-16399FC6ECEF}"/>
    <cellStyle name="쉼표 [0] 4 2 2 2 3 5" xfId="4252" xr:uid="{6217B598-C4A3-4AE3-A2AF-4D6DC478F370}"/>
    <cellStyle name="쉼표 [0] 4 2 2 2 3 5 2" xfId="25587" xr:uid="{C8A9FBC9-BB55-46B5-88B9-45D0226FFEA2}"/>
    <cellStyle name="쉼표 [0] 4 2 2 2 3 5 2 2" xfId="47854" xr:uid="{71D5CAFB-A39E-4ED5-8499-4CB26D8AB0A0}"/>
    <cellStyle name="쉼표 [0] 4 2 2 2 3 5 3" xfId="25588" xr:uid="{0BEEC251-095F-41EE-BD02-045BD0044DF6}"/>
    <cellStyle name="쉼표 [0] 4 2 2 2 3 5 3 2" xfId="47855" xr:uid="{C9C16220-DE74-4CC6-8A07-FB6BE11FDB46}"/>
    <cellStyle name="쉼표 [0] 4 2 2 2 3 5 4" xfId="25589" xr:uid="{91B2F108-D27B-46A0-BF12-DE97162CA11C}"/>
    <cellStyle name="쉼표 [0] 4 2 2 2 3 5 4 2" xfId="47856" xr:uid="{83EE21F7-3B29-40F2-9821-58107EFAD55C}"/>
    <cellStyle name="쉼표 [0] 4 2 2 2 3 5 5" xfId="25590" xr:uid="{ABE099BD-C3C1-484E-9D98-2CAE48288110}"/>
    <cellStyle name="쉼표 [0] 4 2 2 2 3 5 5 2" xfId="47857" xr:uid="{5F98407A-BF21-4DF5-9476-784907CFC958}"/>
    <cellStyle name="쉼표 [0] 4 2 2 2 3 5 6" xfId="54339" xr:uid="{E903B1D5-7B06-473E-8A02-7A29A23DDE7C}"/>
    <cellStyle name="쉼표 [0] 4 2 2 2 3 5 7" xfId="47853" xr:uid="{7B9D3DBE-D74F-4CF9-8AD3-6E1C7787386A}"/>
    <cellStyle name="쉼표 [0] 4 2 2 2 3 5 8" xfId="25586" xr:uid="{7F2E4E79-C52A-4D0E-A460-A5454E6A36E6}"/>
    <cellStyle name="쉼표 [0] 4 2 2 2 3 6" xfId="2066" xr:uid="{734CD7DC-FB4E-4527-8A3B-885A0D9623C1}"/>
    <cellStyle name="쉼표 [0] 4 2 2 2 3 6 2" xfId="25592" xr:uid="{C0337C68-6B56-4A94-8F23-ECF4EE0E5A26}"/>
    <cellStyle name="쉼표 [0] 4 2 2 2 3 6 2 2" xfId="47859" xr:uid="{5BC367F7-8C16-420A-9F61-37A64E007E35}"/>
    <cellStyle name="쉼표 [0] 4 2 2 2 3 6 3" xfId="25593" xr:uid="{B95AB85C-42F6-4A4A-8483-B06CDF76A344}"/>
    <cellStyle name="쉼표 [0] 4 2 2 2 3 6 3 2" xfId="47860" xr:uid="{E7466E5D-BC0F-47C4-985D-33F7957B9FDE}"/>
    <cellStyle name="쉼표 [0] 4 2 2 2 3 6 4" xfId="25594" xr:uid="{2A31681F-9D9A-4587-9E98-8EFA29C911CD}"/>
    <cellStyle name="쉼표 [0] 4 2 2 2 3 6 4 2" xfId="47861" xr:uid="{7B6F8748-BDAB-423A-9984-500E31DFEC85}"/>
    <cellStyle name="쉼표 [0] 4 2 2 2 3 6 5" xfId="52155" xr:uid="{5EC8383E-5BAB-4FB7-AA59-D64E72E86167}"/>
    <cellStyle name="쉼표 [0] 4 2 2 2 3 6 6" xfId="47858" xr:uid="{35CEAC13-5A56-4C50-AF33-90F7D7DA02A8}"/>
    <cellStyle name="쉼표 [0] 4 2 2 2 3 6 7" xfId="25591" xr:uid="{7C1C824A-0A24-4DAD-9040-5EE07A70880B}"/>
    <cellStyle name="쉼표 [0] 4 2 2 2 3 7" xfId="25595" xr:uid="{B2FCA2BF-77C5-49C4-9741-26D7B7CF86F1}"/>
    <cellStyle name="쉼표 [0] 4 2 2 2 3 7 2" xfId="47862" xr:uid="{A3F72308-8222-458B-B1F6-45E71F32170C}"/>
    <cellStyle name="쉼표 [0] 4 2 2 2 3 8" xfId="25596" xr:uid="{C8122A2B-690A-4307-BA04-3655F9C2C018}"/>
    <cellStyle name="쉼표 [0] 4 2 2 2 3 8 2" xfId="47863" xr:uid="{0F51F51F-BE78-4B19-8F2D-AA88BDB4ED29}"/>
    <cellStyle name="쉼표 [0] 4 2 2 2 3 9" xfId="50635" xr:uid="{FD3F743D-5D3D-492B-AE7D-334C66BEC99C}"/>
    <cellStyle name="쉼표 [0] 4 2 2 2 4" xfId="798" xr:uid="{E10AAE60-74DB-494B-A62E-84A39537B8CE}"/>
    <cellStyle name="쉼표 [0] 4 2 2 2 4 2" xfId="4501" xr:uid="{F719104F-1465-47F4-9383-052E3933788F}"/>
    <cellStyle name="쉼표 [0] 4 2 2 2 4 2 2" xfId="25599" xr:uid="{184DF5C4-A7DD-44AD-A980-8FD105422519}"/>
    <cellStyle name="쉼표 [0] 4 2 2 2 4 2 2 2" xfId="47866" xr:uid="{58FE95B1-C864-4F3C-8706-5CE000F81599}"/>
    <cellStyle name="쉼표 [0] 4 2 2 2 4 2 3" xfId="25600" xr:uid="{71594196-CAE3-4790-A3F2-D428AD7597A0}"/>
    <cellStyle name="쉼표 [0] 4 2 2 2 4 2 3 2" xfId="47867" xr:uid="{3D441EB2-D91B-4FEE-812B-D696355721C9}"/>
    <cellStyle name="쉼표 [0] 4 2 2 2 4 2 4" xfId="25601" xr:uid="{AAB2BD6C-B663-4B2A-BFF1-83FC246AB5A6}"/>
    <cellStyle name="쉼표 [0] 4 2 2 2 4 2 4 2" xfId="47868" xr:uid="{992A6A80-A3AF-40B7-B933-4BF26C8D552C}"/>
    <cellStyle name="쉼표 [0] 4 2 2 2 4 2 5" xfId="25602" xr:uid="{AC4C2C0F-BC38-4228-9CA8-B355942F4855}"/>
    <cellStyle name="쉼표 [0] 4 2 2 2 4 2 5 2" xfId="47869" xr:uid="{FF4E234F-7BA3-4CC3-A68C-64DAFF712C18}"/>
    <cellStyle name="쉼표 [0] 4 2 2 2 4 2 6" xfId="54588" xr:uid="{4970B3C9-B842-4F8C-B6A7-19B649D3B91A}"/>
    <cellStyle name="쉼표 [0] 4 2 2 2 4 2 7" xfId="47865" xr:uid="{D65CAB99-69C3-4BA7-8476-2694DB63DB38}"/>
    <cellStyle name="쉼표 [0] 4 2 2 2 4 2 8" xfId="25598" xr:uid="{BC077F07-46A6-44AD-B288-8959018E6D78}"/>
    <cellStyle name="쉼표 [0] 4 2 2 2 4 3" xfId="2836" xr:uid="{304EE1A5-8021-4FA0-B5B4-B913F0E2E82B}"/>
    <cellStyle name="쉼표 [0] 4 2 2 2 4 3 2" xfId="25604" xr:uid="{3D0D96C2-8546-4F2F-B4E4-276B14850F47}"/>
    <cellStyle name="쉼표 [0] 4 2 2 2 4 3 2 2" xfId="47871" xr:uid="{F94DD40C-6A8D-4DCD-865B-76B7EB8CCB9E}"/>
    <cellStyle name="쉼표 [0] 4 2 2 2 4 3 3" xfId="25605" xr:uid="{7E682D3D-2011-4033-A803-784D509ADCF3}"/>
    <cellStyle name="쉼표 [0] 4 2 2 2 4 3 3 2" xfId="47872" xr:uid="{333BF5FB-BABC-4B2E-B337-40755D1872B4}"/>
    <cellStyle name="쉼표 [0] 4 2 2 2 4 3 4" xfId="25606" xr:uid="{3551E910-C844-44DB-B4CA-49D4C2AF5ABA}"/>
    <cellStyle name="쉼표 [0] 4 2 2 2 4 3 4 2" xfId="47873" xr:uid="{E69FD069-CA50-4C54-9810-B812FB5B7CF7}"/>
    <cellStyle name="쉼표 [0] 4 2 2 2 4 3 5" xfId="52923" xr:uid="{DA019F86-1885-4C76-B676-5C769FDCC684}"/>
    <cellStyle name="쉼표 [0] 4 2 2 2 4 3 6" xfId="47870" xr:uid="{A0E32249-C8A0-4E0A-8850-B9CA96E96479}"/>
    <cellStyle name="쉼표 [0] 4 2 2 2 4 3 7" xfId="25603" xr:uid="{58B2968E-C150-4F72-8C3A-9DCE1696C34D}"/>
    <cellStyle name="쉼표 [0] 4 2 2 2 4 4" xfId="25607" xr:uid="{78024B50-0FF0-4D65-889B-830585E433A0}"/>
    <cellStyle name="쉼표 [0] 4 2 2 2 4 4 2" xfId="47874" xr:uid="{D6850295-FD2C-44C8-8ABE-8485A5C31244}"/>
    <cellStyle name="쉼표 [0] 4 2 2 2 4 5" xfId="25608" xr:uid="{DE55D368-136D-49C6-9842-832B7BE31FD5}"/>
    <cellStyle name="쉼표 [0] 4 2 2 2 4 5 2" xfId="47875" xr:uid="{A0FCB890-4765-4039-919B-EEC77A137CD5}"/>
    <cellStyle name="쉼표 [0] 4 2 2 2 4 6" xfId="50890" xr:uid="{6B63FE20-4374-45BC-A404-403B54437DDC}"/>
    <cellStyle name="쉼표 [0] 4 2 2 2 4 7" xfId="47864" xr:uid="{EA4C047B-8881-4EBB-8F39-82E595C78387}"/>
    <cellStyle name="쉼표 [0] 4 2 2 2 4 8" xfId="25597" xr:uid="{D731FFA1-E01E-4D5F-A6F0-FCA27AF38863}"/>
    <cellStyle name="쉼표 [0] 4 2 2 2 5" xfId="1293" xr:uid="{3DD5121B-5A7D-484E-AFCD-795CEC5FDD9C}"/>
    <cellStyle name="쉼표 [0] 4 2 2 2 5 2" xfId="4982" xr:uid="{23B8BC8B-E792-4E53-B625-FB3551F3A19E}"/>
    <cellStyle name="쉼표 [0] 4 2 2 2 5 2 2" xfId="25611" xr:uid="{CCE60370-38AA-4DBB-9D40-0CC503905663}"/>
    <cellStyle name="쉼표 [0] 4 2 2 2 5 2 2 2" xfId="47878" xr:uid="{5C02CDC2-9E0F-4BAD-A282-28DAA83D86B8}"/>
    <cellStyle name="쉼표 [0] 4 2 2 2 5 2 3" xfId="25612" xr:uid="{0B8A4E88-EF18-4786-A804-C66660C812DC}"/>
    <cellStyle name="쉼표 [0] 4 2 2 2 5 2 3 2" xfId="47879" xr:uid="{A374EF50-B765-4478-85DB-B67E2DAFDE10}"/>
    <cellStyle name="쉼표 [0] 4 2 2 2 5 2 4" xfId="25613" xr:uid="{55F67790-2430-4B96-83BB-7FC79243F213}"/>
    <cellStyle name="쉼표 [0] 4 2 2 2 5 2 4 2" xfId="47880" xr:uid="{F3FFE06F-6E1F-4934-A22A-44314C1AEFD4}"/>
    <cellStyle name="쉼표 [0] 4 2 2 2 5 2 5" xfId="25614" xr:uid="{1BC86ADF-465C-4C6B-845C-C819FC4C5C44}"/>
    <cellStyle name="쉼표 [0] 4 2 2 2 5 2 5 2" xfId="47881" xr:uid="{E7C5F6DE-1366-4910-947C-A027002A93A9}"/>
    <cellStyle name="쉼표 [0] 4 2 2 2 5 2 6" xfId="55069" xr:uid="{7388E535-E881-4302-A24E-BC84F8DB74E6}"/>
    <cellStyle name="쉼표 [0] 4 2 2 2 5 2 7" xfId="47877" xr:uid="{09DE9833-5654-40F1-AA28-38B0FDD0C9C1}"/>
    <cellStyle name="쉼표 [0] 4 2 2 2 5 2 8" xfId="25610" xr:uid="{115DBF97-89ED-4CF4-A4FD-BEE2DF3B235B}"/>
    <cellStyle name="쉼표 [0] 4 2 2 2 5 3" xfId="2338" xr:uid="{6A1CFD0D-830A-4E7A-947D-EA94825EE125}"/>
    <cellStyle name="쉼표 [0] 4 2 2 2 5 3 2" xfId="25616" xr:uid="{BFE3B1C4-6238-4555-842A-5098B6C3F91C}"/>
    <cellStyle name="쉼표 [0] 4 2 2 2 5 3 2 2" xfId="47883" xr:uid="{23CC8479-8217-4E95-92FB-2C2901337C5D}"/>
    <cellStyle name="쉼표 [0] 4 2 2 2 5 3 3" xfId="25617" xr:uid="{E18FD5B3-EB74-4F65-8E04-A161314D79C6}"/>
    <cellStyle name="쉼표 [0] 4 2 2 2 5 3 3 2" xfId="47884" xr:uid="{1EDAB60F-C223-4035-8842-41D6AF0B1758}"/>
    <cellStyle name="쉼표 [0] 4 2 2 2 5 3 4" xfId="25618" xr:uid="{69140FDE-462C-4828-81C1-C75CB9F57890}"/>
    <cellStyle name="쉼표 [0] 4 2 2 2 5 3 4 2" xfId="47885" xr:uid="{3637704A-5C15-420E-9DD6-B0D318C19D7B}"/>
    <cellStyle name="쉼표 [0] 4 2 2 2 5 3 5" xfId="52426" xr:uid="{9A80E32D-91A2-4115-ADB8-2CC3C9BDA8C8}"/>
    <cellStyle name="쉼표 [0] 4 2 2 2 5 3 6" xfId="47882" xr:uid="{36E0B280-4955-468C-ABE7-2B2CD1939543}"/>
    <cellStyle name="쉼표 [0] 4 2 2 2 5 3 7" xfId="25615" xr:uid="{1CD76933-5313-4E1A-B525-8988E73B01A1}"/>
    <cellStyle name="쉼표 [0] 4 2 2 2 5 4" xfId="25619" xr:uid="{CB980678-283C-4831-A384-BDDFB0D5E5C4}"/>
    <cellStyle name="쉼표 [0] 4 2 2 2 5 4 2" xfId="47886" xr:uid="{8FB4D24A-4E10-42F3-8591-2745B8F1EE56}"/>
    <cellStyle name="쉼표 [0] 4 2 2 2 5 5" xfId="25620" xr:uid="{22933EAE-5380-4DE0-9947-7C3473E5C5AA}"/>
    <cellStyle name="쉼표 [0] 4 2 2 2 5 5 2" xfId="47887" xr:uid="{9E04B721-A14A-42BB-85AA-931649D0826D}"/>
    <cellStyle name="쉼표 [0] 4 2 2 2 5 6" xfId="51385" xr:uid="{C6541475-939A-4B15-8ABB-8345146CF0DE}"/>
    <cellStyle name="쉼표 [0] 4 2 2 2 5 7" xfId="47876" xr:uid="{76680C9C-6D6D-4526-89B4-3E218566073D}"/>
    <cellStyle name="쉼표 [0] 4 2 2 2 5 8" xfId="25609" xr:uid="{F422BB79-46B9-456B-9A7A-A4982D339771}"/>
    <cellStyle name="쉼표 [0] 4 2 2 2 6" xfId="3330" xr:uid="{2FF34645-8BAD-4BE2-AC5D-6ABECA1B92A6}"/>
    <cellStyle name="쉼표 [0] 4 2 2 2 6 2" xfId="5349" xr:uid="{80FEF105-16EC-48A2-A0E9-E7E6599915BA}"/>
    <cellStyle name="쉼표 [0] 4 2 2 2 6 2 2" xfId="25623" xr:uid="{72D28137-0E9B-4E70-9D17-2C4619214C2D}"/>
    <cellStyle name="쉼표 [0] 4 2 2 2 6 2 2 2" xfId="47890" xr:uid="{2B6768BD-C893-45D4-9D32-8998C5283936}"/>
    <cellStyle name="쉼표 [0] 4 2 2 2 6 2 3" xfId="25624" xr:uid="{55DC0483-7D4D-419B-988A-93BAB0AB57C3}"/>
    <cellStyle name="쉼표 [0] 4 2 2 2 6 2 3 2" xfId="47891" xr:uid="{AFD06BE2-E106-48DA-96EC-4841679AE4A1}"/>
    <cellStyle name="쉼표 [0] 4 2 2 2 6 2 4" xfId="25625" xr:uid="{AEDEE942-BDD1-4795-BB4D-3B49ABDF7900}"/>
    <cellStyle name="쉼표 [0] 4 2 2 2 6 2 4 2" xfId="47892" xr:uid="{33DE8D47-A43F-4A8C-9DE2-BCE8FB4C944F}"/>
    <cellStyle name="쉼표 [0] 4 2 2 2 6 2 5" xfId="25626" xr:uid="{3F585182-31C6-40AE-82EB-81A081405C06}"/>
    <cellStyle name="쉼표 [0] 4 2 2 2 6 2 5 2" xfId="47893" xr:uid="{BF9E5D9E-6227-462C-BD9E-5A93ADAD1693}"/>
    <cellStyle name="쉼표 [0] 4 2 2 2 6 2 6" xfId="55436" xr:uid="{BA220B38-CD6B-478C-96B3-2C9FC5CB359D}"/>
    <cellStyle name="쉼표 [0] 4 2 2 2 6 2 7" xfId="47889" xr:uid="{6AB839C6-B82C-4091-9067-7AFB7F4D42AA}"/>
    <cellStyle name="쉼표 [0] 4 2 2 2 6 2 8" xfId="25622" xr:uid="{F722D70D-218B-4EA7-AB09-A327A7BB5EA6}"/>
    <cellStyle name="쉼표 [0] 4 2 2 2 6 3" xfId="25627" xr:uid="{DA0FC786-99FB-4C0F-9F14-A629F370DB15}"/>
    <cellStyle name="쉼표 [0] 4 2 2 2 6 3 2" xfId="47894" xr:uid="{912B4923-7978-4028-B59D-E3C26EFF8FF8}"/>
    <cellStyle name="쉼표 [0] 4 2 2 2 6 4" xfId="25628" xr:uid="{B525859C-51B1-4A15-9401-2D71B96A4D07}"/>
    <cellStyle name="쉼표 [0] 4 2 2 2 6 4 2" xfId="47895" xr:uid="{A302844E-A715-4C3E-81B8-78F28772EE88}"/>
    <cellStyle name="쉼표 [0] 4 2 2 2 6 5" xfId="25629" xr:uid="{0A9C4BF3-EB2B-4673-8D14-41E6768F7F11}"/>
    <cellStyle name="쉼표 [0] 4 2 2 2 6 5 2" xfId="47896" xr:uid="{5B9513A8-D755-4C51-9C8B-A36B8C38A1BC}"/>
    <cellStyle name="쉼표 [0] 4 2 2 2 6 6" xfId="25630" xr:uid="{638D57B4-42E6-489F-9FAB-F8651D831CC2}"/>
    <cellStyle name="쉼표 [0] 4 2 2 2 6 6 2" xfId="47897" xr:uid="{29EC6932-20A1-4707-9F13-57B96595B86B}"/>
    <cellStyle name="쉼표 [0] 4 2 2 2 6 7" xfId="53417" xr:uid="{CC4219D3-F0E4-444A-8B05-A8470C0768A0}"/>
    <cellStyle name="쉼표 [0] 4 2 2 2 6 8" xfId="47888" xr:uid="{774FC4A6-E2EA-47C1-8240-01011FD7B399}"/>
    <cellStyle name="쉼표 [0] 4 2 2 2 6 9" xfId="25621" xr:uid="{AABEF1D8-04B1-4DFA-9A90-A24E7F7B0DFD}"/>
    <cellStyle name="쉼표 [0] 4 2 2 2 7" xfId="3926" xr:uid="{47BC8003-2DFD-4D78-938A-F5600CF70945}"/>
    <cellStyle name="쉼표 [0] 4 2 2 2 7 2" xfId="25632" xr:uid="{C0CADBEE-95F4-455D-920E-4F610E8F58AC}"/>
    <cellStyle name="쉼표 [0] 4 2 2 2 7 2 2" xfId="47899" xr:uid="{5F8B4079-BEFF-4B53-8947-0061B64A1C98}"/>
    <cellStyle name="쉼표 [0] 4 2 2 2 7 3" xfId="25633" xr:uid="{08DF979A-4617-4DF0-B4E0-6F2452FC3D6F}"/>
    <cellStyle name="쉼표 [0] 4 2 2 2 7 3 2" xfId="47900" xr:uid="{71935493-B70C-4A2B-9DED-DF8453DBFCCF}"/>
    <cellStyle name="쉼표 [0] 4 2 2 2 7 4" xfId="25634" xr:uid="{1911B4EC-A01B-4A33-9802-180C09B60E2F}"/>
    <cellStyle name="쉼표 [0] 4 2 2 2 7 4 2" xfId="47901" xr:uid="{38592BA8-F7E1-49B0-8BA5-DA8363152A34}"/>
    <cellStyle name="쉼표 [0] 4 2 2 2 7 5" xfId="25635" xr:uid="{38C038E3-6EB8-4879-9F3C-423FBEE62B46}"/>
    <cellStyle name="쉼표 [0] 4 2 2 2 7 5 2" xfId="47902" xr:uid="{C0D33F34-4291-431C-9E86-7CB2B721129D}"/>
    <cellStyle name="쉼표 [0] 4 2 2 2 7 6" xfId="54013" xr:uid="{556D644E-1B31-4738-AD65-50AB2C04281F}"/>
    <cellStyle name="쉼표 [0] 4 2 2 2 7 7" xfId="47898" xr:uid="{8DE6D788-24BC-4CD7-87CC-F670BE4B042A}"/>
    <cellStyle name="쉼표 [0] 4 2 2 2 7 8" xfId="25631" xr:uid="{A88D7DA7-E7D2-44EE-9619-7794D222F1C8}"/>
    <cellStyle name="쉼표 [0] 4 2 2 2 8" xfId="1818" xr:uid="{45987433-865F-4DF1-86FD-109FC8D0FDEF}"/>
    <cellStyle name="쉼표 [0] 4 2 2 2 8 2" xfId="25637" xr:uid="{AC1E3DEF-5CB1-44A4-BF16-DD458C8B1796}"/>
    <cellStyle name="쉼표 [0] 4 2 2 2 8 2 2" xfId="47904" xr:uid="{3EDDCFFF-D67C-4BA4-91F4-4312CDCFA94D}"/>
    <cellStyle name="쉼표 [0] 4 2 2 2 8 3" xfId="25638" xr:uid="{47090BDD-FD30-43E2-BC02-CD474B95F91A}"/>
    <cellStyle name="쉼표 [0] 4 2 2 2 8 3 2" xfId="47905" xr:uid="{6C37D027-C166-4172-BE14-DAB2B2F4E1A6}"/>
    <cellStyle name="쉼표 [0] 4 2 2 2 8 4" xfId="25639" xr:uid="{E17E13A8-A2B3-43DB-BABB-79A101986B77}"/>
    <cellStyle name="쉼표 [0] 4 2 2 2 8 4 2" xfId="47906" xr:uid="{C4FAECB2-501C-4A4C-ACD2-BBA4C2323CC0}"/>
    <cellStyle name="쉼표 [0] 4 2 2 2 8 5" xfId="51907" xr:uid="{30AF9AD6-2F3E-494A-A7DD-78C6B6F0D95E}"/>
    <cellStyle name="쉼표 [0] 4 2 2 2 8 6" xfId="47903" xr:uid="{84E3C322-632E-471B-B1C1-0E7D88C77082}"/>
    <cellStyle name="쉼표 [0] 4 2 2 2 8 7" xfId="25636" xr:uid="{70284374-1CC2-4BB7-9212-345B0C0D4FD5}"/>
    <cellStyle name="쉼표 [0] 4 2 2 2 9" xfId="25640" xr:uid="{1B5EBF1F-3A57-44A6-A70F-A134C4E57249}"/>
    <cellStyle name="쉼표 [0] 4 2 2 2 9 2" xfId="47907" xr:uid="{03480DD3-7E79-4AE0-AFBE-DCD040117777}"/>
    <cellStyle name="쉼표 [0] 4 2 2 3" xfId="303" xr:uid="{52CCEDED-128D-4625-A29B-06B234859B45}"/>
    <cellStyle name="쉼표 [0] 4 2 2 3 10" xfId="50399" xr:uid="{4DFD77F7-00D4-44CC-8964-F73D1E54D57C}"/>
    <cellStyle name="쉼표 [0] 4 2 2 3 11" xfId="47908" xr:uid="{F7654CAE-600B-4AF9-8F5C-DA336238BC80}"/>
    <cellStyle name="쉼표 [0] 4 2 2 3 12" xfId="25641" xr:uid="{98037CA1-02DF-4903-9E5F-7F8DEA09F96A}"/>
    <cellStyle name="쉼표 [0] 4 2 2 3 2" xfId="600" xr:uid="{E7F0DB27-1EC0-4239-9EA6-10D9C84E6F81}"/>
    <cellStyle name="쉼표 [0] 4 2 2 3 2 10" xfId="47909" xr:uid="{F9FFDF13-243A-42A6-9870-FF5182AE8691}"/>
    <cellStyle name="쉼표 [0] 4 2 2 3 2 11" xfId="25642" xr:uid="{F4732E90-2D9C-454C-996B-7FB87E0B4BE7}"/>
    <cellStyle name="쉼표 [0] 4 2 2 3 2 2" xfId="1105" xr:uid="{94CC59B6-7B67-4635-93B6-098D02B496BE}"/>
    <cellStyle name="쉼표 [0] 4 2 2 3 2 2 2" xfId="4808" xr:uid="{3A65AD3F-1B78-4514-8221-91F88EBAE102}"/>
    <cellStyle name="쉼표 [0] 4 2 2 3 2 2 2 2" xfId="25645" xr:uid="{E0B2F692-A30B-4E8E-B5D0-F1D88BB03446}"/>
    <cellStyle name="쉼표 [0] 4 2 2 3 2 2 2 2 2" xfId="47912" xr:uid="{8FAD3E7F-2A98-4247-A9A2-3A110A93CB10}"/>
    <cellStyle name="쉼표 [0] 4 2 2 3 2 2 2 3" xfId="25646" xr:uid="{4468DBF1-1F55-4123-B7EE-4B977221B4A3}"/>
    <cellStyle name="쉼표 [0] 4 2 2 3 2 2 2 3 2" xfId="47913" xr:uid="{7C5AD86E-0209-424C-9B04-E1BAD6F52F92}"/>
    <cellStyle name="쉼표 [0] 4 2 2 3 2 2 2 4" xfId="25647" xr:uid="{B844E4B3-1916-4D67-A97E-007ACEE42EA8}"/>
    <cellStyle name="쉼표 [0] 4 2 2 3 2 2 2 4 2" xfId="47914" xr:uid="{E823BAFB-021A-40CB-AFC8-0FFEE8BF03C9}"/>
    <cellStyle name="쉼표 [0] 4 2 2 3 2 2 2 5" xfId="25648" xr:uid="{9072F01C-AAA5-4D6F-A047-9D80C9B595B2}"/>
    <cellStyle name="쉼표 [0] 4 2 2 3 2 2 2 5 2" xfId="47915" xr:uid="{B3ACC6BF-EFB3-4B80-88DF-61D03950FEF1}"/>
    <cellStyle name="쉼표 [0] 4 2 2 3 2 2 2 6" xfId="54895" xr:uid="{DFFE58AC-46A9-49DF-8643-D85BAAC8B548}"/>
    <cellStyle name="쉼표 [0] 4 2 2 3 2 2 2 7" xfId="47911" xr:uid="{536D4101-C38D-4FE8-A8ED-4B5919CCAC8C}"/>
    <cellStyle name="쉼표 [0] 4 2 2 3 2 2 2 8" xfId="25644" xr:uid="{B01E4D43-438A-4F4D-B8FF-A4BD11D62116}"/>
    <cellStyle name="쉼표 [0] 4 2 2 3 2 2 3" xfId="3143" xr:uid="{9A7874F8-2A13-46E0-A438-3C0999084E31}"/>
    <cellStyle name="쉼표 [0] 4 2 2 3 2 2 3 2" xfId="25650" xr:uid="{735E39C5-B1B3-4598-9677-21A04AA67EDA}"/>
    <cellStyle name="쉼표 [0] 4 2 2 3 2 2 3 2 2" xfId="47917" xr:uid="{8931DF4D-9194-4DB2-BA82-FFC5F674909A}"/>
    <cellStyle name="쉼표 [0] 4 2 2 3 2 2 3 3" xfId="25651" xr:uid="{A2E92977-3030-4B6F-B471-D64A87CA60D3}"/>
    <cellStyle name="쉼표 [0] 4 2 2 3 2 2 3 3 2" xfId="47918" xr:uid="{E2C0D204-B898-431C-BAD7-D84EAF11EBA5}"/>
    <cellStyle name="쉼표 [0] 4 2 2 3 2 2 3 4" xfId="25652" xr:uid="{A1C5FACF-284B-439F-8642-C9E981311280}"/>
    <cellStyle name="쉼표 [0] 4 2 2 3 2 2 3 4 2" xfId="47919" xr:uid="{F26AD8F3-97D2-4317-95B8-358B8D6DC821}"/>
    <cellStyle name="쉼표 [0] 4 2 2 3 2 2 3 5" xfId="53230" xr:uid="{858A1E0A-10DE-4F90-B862-E669A13CAAC5}"/>
    <cellStyle name="쉼표 [0] 4 2 2 3 2 2 3 6" xfId="47916" xr:uid="{9AC61F0D-D2C0-4D27-8841-4FD73620C5EC}"/>
    <cellStyle name="쉼표 [0] 4 2 2 3 2 2 3 7" xfId="25649" xr:uid="{1BE6399C-ADDB-4FD7-BA2A-AB0C17475AD0}"/>
    <cellStyle name="쉼표 [0] 4 2 2 3 2 2 4" xfId="25653" xr:uid="{95559A95-A9D3-4848-BBAC-7BF3B1278CEF}"/>
    <cellStyle name="쉼표 [0] 4 2 2 3 2 2 4 2" xfId="47920" xr:uid="{30315A6C-4B6A-48C1-8331-738B211133B9}"/>
    <cellStyle name="쉼표 [0] 4 2 2 3 2 2 5" xfId="25654" xr:uid="{72317B43-CD9D-49F0-926B-7DCC28B33EE4}"/>
    <cellStyle name="쉼표 [0] 4 2 2 3 2 2 5 2" xfId="47921" xr:uid="{6785907A-E97E-4065-AC33-744F364B3192}"/>
    <cellStyle name="쉼표 [0] 4 2 2 3 2 2 6" xfId="51197" xr:uid="{FA241F61-2A70-4027-AD21-71F86CD3632D}"/>
    <cellStyle name="쉼표 [0] 4 2 2 3 2 2 7" xfId="47910" xr:uid="{5A1966B1-71C9-4B7F-ABCB-09B661381855}"/>
    <cellStyle name="쉼표 [0] 4 2 2 3 2 2 8" xfId="25643" xr:uid="{5F76EE7C-4698-4C58-9F29-D099A8CE6FB5}"/>
    <cellStyle name="쉼표 [0] 4 2 2 3 2 3" xfId="1599" xr:uid="{B0E35AAE-7238-4A92-823E-99A1D4F2782C}"/>
    <cellStyle name="쉼표 [0] 4 2 2 3 2 3 2" xfId="5212" xr:uid="{105A41EC-497D-4B15-B2F0-7D1FA6217FED}"/>
    <cellStyle name="쉼표 [0] 4 2 2 3 2 3 2 2" xfId="25657" xr:uid="{FCE44A68-8AD7-4EFA-A183-1D7978B3C246}"/>
    <cellStyle name="쉼표 [0] 4 2 2 3 2 3 2 2 2" xfId="47924" xr:uid="{32F694BE-65FA-4508-B5B9-6D2AA98F5C0F}"/>
    <cellStyle name="쉼표 [0] 4 2 2 3 2 3 2 3" xfId="25658" xr:uid="{7570CD04-152C-4815-8240-2931DC29347A}"/>
    <cellStyle name="쉼표 [0] 4 2 2 3 2 3 2 3 2" xfId="47925" xr:uid="{EC2C7016-75A3-434A-8DA0-1BB919AD3296}"/>
    <cellStyle name="쉼표 [0] 4 2 2 3 2 3 2 4" xfId="25659" xr:uid="{7ABD6A48-4B22-4E60-AC57-65397E5812D8}"/>
    <cellStyle name="쉼표 [0] 4 2 2 3 2 3 2 4 2" xfId="47926" xr:uid="{A0D25B77-BE59-4237-9DE8-450F95B09E12}"/>
    <cellStyle name="쉼표 [0] 4 2 2 3 2 3 2 5" xfId="25660" xr:uid="{EDA00E7A-A786-4036-BC10-49BAC7721493}"/>
    <cellStyle name="쉼표 [0] 4 2 2 3 2 3 2 5 2" xfId="47927" xr:uid="{5142C626-3CE7-4B5D-B02E-0705F16F1DD0}"/>
    <cellStyle name="쉼표 [0] 4 2 2 3 2 3 2 6" xfId="55299" xr:uid="{951AAC4C-23AC-4191-8570-6CB9584BC517}"/>
    <cellStyle name="쉼표 [0] 4 2 2 3 2 3 2 7" xfId="47923" xr:uid="{ECA24554-FC19-4BD7-9DFE-BD83D6319731}"/>
    <cellStyle name="쉼표 [0] 4 2 2 3 2 3 2 8" xfId="25656" xr:uid="{83D172C8-C659-41DA-8A91-90E68C83FD67}"/>
    <cellStyle name="쉼표 [0] 4 2 2 3 2 3 3" xfId="2646" xr:uid="{8EFF42B2-C7E2-4CDF-8E3A-3ECA356F8B15}"/>
    <cellStyle name="쉼표 [0] 4 2 2 3 2 3 3 2" xfId="25662" xr:uid="{C923CDD4-8B1D-4478-9713-77FBDC0FDCE7}"/>
    <cellStyle name="쉼표 [0] 4 2 2 3 2 3 3 2 2" xfId="47929" xr:uid="{7B56349A-3B14-4260-89EC-802218467C99}"/>
    <cellStyle name="쉼표 [0] 4 2 2 3 2 3 3 3" xfId="25663" xr:uid="{C6242466-419B-4ED8-B5E7-73DDD0C680ED}"/>
    <cellStyle name="쉼표 [0] 4 2 2 3 2 3 3 3 2" xfId="47930" xr:uid="{EE0B781B-8057-4149-BC44-09B762299435}"/>
    <cellStyle name="쉼표 [0] 4 2 2 3 2 3 3 4" xfId="25664" xr:uid="{FC6E328B-BDF4-4869-A9F1-CC4377BB4667}"/>
    <cellStyle name="쉼표 [0] 4 2 2 3 2 3 3 4 2" xfId="47931" xr:uid="{F36E953E-3F0E-4400-9489-EF6511265FBF}"/>
    <cellStyle name="쉼표 [0] 4 2 2 3 2 3 3 5" xfId="52734" xr:uid="{D7AE4031-D1DF-46F7-8B6E-AB99CC7462CB}"/>
    <cellStyle name="쉼표 [0] 4 2 2 3 2 3 3 6" xfId="47928" xr:uid="{8EFEBE45-8594-4C23-A1EE-09EC3FC6A091}"/>
    <cellStyle name="쉼표 [0] 4 2 2 3 2 3 3 7" xfId="25661" xr:uid="{9377203A-2C7E-4119-B6C9-6E5CF920E312}"/>
    <cellStyle name="쉼표 [0] 4 2 2 3 2 3 4" xfId="25665" xr:uid="{AD00820E-E622-4819-907A-6E0ABAD2C242}"/>
    <cellStyle name="쉼표 [0] 4 2 2 3 2 3 4 2" xfId="47932" xr:uid="{C696D979-6D69-4F4B-AF5F-35B8D4F076DD}"/>
    <cellStyle name="쉼표 [0] 4 2 2 3 2 3 5" xfId="25666" xr:uid="{4ABEEB18-6016-4E60-9813-885CEB2BC241}"/>
    <cellStyle name="쉼표 [0] 4 2 2 3 2 3 5 2" xfId="47933" xr:uid="{22F3336B-D7F8-4923-A8C5-1DE8C55E8912}"/>
    <cellStyle name="쉼표 [0] 4 2 2 3 2 3 6" xfId="51691" xr:uid="{89434D9E-D6CB-4283-A4C2-4A59AFDD8B01}"/>
    <cellStyle name="쉼표 [0] 4 2 2 3 2 3 7" xfId="47922" xr:uid="{B26F0F38-3286-4348-8ED5-0568244537BE}"/>
    <cellStyle name="쉼표 [0] 4 2 2 3 2 3 8" xfId="25655" xr:uid="{FDB071F5-2FC9-4B64-896A-35CFDEB5E10B}"/>
    <cellStyle name="쉼표 [0] 4 2 2 3 2 4" xfId="3638" xr:uid="{026B961D-A6D3-4C2B-833D-DA030980BEFE}"/>
    <cellStyle name="쉼표 [0] 4 2 2 3 2 4 2" xfId="5580" xr:uid="{251A6BA4-8FEC-4DFD-AD54-317C18A48533}"/>
    <cellStyle name="쉼표 [0] 4 2 2 3 2 4 2 2" xfId="25669" xr:uid="{5F7EB41B-DD46-4CCA-B29E-36149B891871}"/>
    <cellStyle name="쉼표 [0] 4 2 2 3 2 4 2 2 2" xfId="47936" xr:uid="{81A74CA0-14DD-4F58-A72D-1DD004881C32}"/>
    <cellStyle name="쉼표 [0] 4 2 2 3 2 4 2 3" xfId="25670" xr:uid="{1F2926EC-49F8-467E-9FCE-9347A490948D}"/>
    <cellStyle name="쉼표 [0] 4 2 2 3 2 4 2 3 2" xfId="47937" xr:uid="{77373C8C-FB83-4EB0-89AB-A75282E075DD}"/>
    <cellStyle name="쉼표 [0] 4 2 2 3 2 4 2 4" xfId="25671" xr:uid="{CCD6CAE6-4DC0-46D8-AC5C-5838BB8DED07}"/>
    <cellStyle name="쉼표 [0] 4 2 2 3 2 4 2 4 2" xfId="47938" xr:uid="{44E8C70E-33DF-4450-94E8-D96DA0876A92}"/>
    <cellStyle name="쉼표 [0] 4 2 2 3 2 4 2 5" xfId="25672" xr:uid="{8615C87F-551F-4B9E-BEA3-63BDE5EE8BA3}"/>
    <cellStyle name="쉼표 [0] 4 2 2 3 2 4 2 5 2" xfId="47939" xr:uid="{CA7DB0A5-3538-4A54-AB5A-2BA4AFD298CF}"/>
    <cellStyle name="쉼표 [0] 4 2 2 3 2 4 2 6" xfId="55667" xr:uid="{8CEBA786-5A1A-4D66-AF6F-89ADA1584A4F}"/>
    <cellStyle name="쉼표 [0] 4 2 2 3 2 4 2 7" xfId="47935" xr:uid="{88691E4E-9DB0-4465-9E5E-F432C17884B4}"/>
    <cellStyle name="쉼표 [0] 4 2 2 3 2 4 2 8" xfId="25668" xr:uid="{4C29C112-ECFE-4B08-9BDF-1A22B8F60D4D}"/>
    <cellStyle name="쉼표 [0] 4 2 2 3 2 4 3" xfId="25673" xr:uid="{E5D15C29-C093-442A-AA84-FB8F697C2C7A}"/>
    <cellStyle name="쉼표 [0] 4 2 2 3 2 4 3 2" xfId="47940" xr:uid="{EABB2830-60C2-4A0C-B13C-A059B503B4A4}"/>
    <cellStyle name="쉼표 [0] 4 2 2 3 2 4 4" xfId="25674" xr:uid="{10413E53-4404-44B6-9CEC-7A05BA8C5B72}"/>
    <cellStyle name="쉼표 [0] 4 2 2 3 2 4 4 2" xfId="47941" xr:uid="{47E858F6-010E-4C68-B293-E9A7907CA37F}"/>
    <cellStyle name="쉼표 [0] 4 2 2 3 2 4 5" xfId="25675" xr:uid="{6E3D6F92-8DA9-47FC-B7AF-F9533B47230A}"/>
    <cellStyle name="쉼표 [0] 4 2 2 3 2 4 5 2" xfId="47942" xr:uid="{6A9CF0FC-21E3-455C-888E-62754F61B04F}"/>
    <cellStyle name="쉼표 [0] 4 2 2 3 2 4 6" xfId="25676" xr:uid="{2BA67BD3-3F22-40A5-BA81-9CDC7AD3B4F6}"/>
    <cellStyle name="쉼표 [0] 4 2 2 3 2 4 6 2" xfId="47943" xr:uid="{0ABC6F40-3D14-432E-8D66-8094073CB8AA}"/>
    <cellStyle name="쉼표 [0] 4 2 2 3 2 4 7" xfId="53725" xr:uid="{E60EBD50-A92C-49A6-AA05-BE8A9D86D031}"/>
    <cellStyle name="쉼표 [0] 4 2 2 3 2 4 8" xfId="47934" xr:uid="{D1FE591B-5A84-452F-8118-AFBB1BE3D040}"/>
    <cellStyle name="쉼표 [0] 4 2 2 3 2 4 9" xfId="25667" xr:uid="{9CD17D55-0347-481A-8FE7-C2422100F374}"/>
    <cellStyle name="쉼표 [0] 4 2 2 3 2 5" xfId="4311" xr:uid="{41A686CF-97E8-4C19-A280-72CA7EA0997A}"/>
    <cellStyle name="쉼표 [0] 4 2 2 3 2 5 2" xfId="25678" xr:uid="{243F5253-AC72-4950-8D06-A3F471753523}"/>
    <cellStyle name="쉼표 [0] 4 2 2 3 2 5 2 2" xfId="47945" xr:uid="{582CEE75-6EFA-4FC4-8ED5-3652F547A141}"/>
    <cellStyle name="쉼표 [0] 4 2 2 3 2 5 3" xfId="25679" xr:uid="{4E42AC81-5108-44A9-91C4-420DC2C8B561}"/>
    <cellStyle name="쉼표 [0] 4 2 2 3 2 5 3 2" xfId="47946" xr:uid="{B6BE7429-D721-41C0-843B-1CB3D8F2585A}"/>
    <cellStyle name="쉼표 [0] 4 2 2 3 2 5 4" xfId="25680" xr:uid="{68F04B58-E34C-42C2-B2A1-6AE8896A364B}"/>
    <cellStyle name="쉼표 [0] 4 2 2 3 2 5 4 2" xfId="47947" xr:uid="{A74423AA-9AB3-4D19-95FC-0A8A4D0B9601}"/>
    <cellStyle name="쉼표 [0] 4 2 2 3 2 5 5" xfId="25681" xr:uid="{6668962A-7392-4902-80BC-68433252E2EE}"/>
    <cellStyle name="쉼표 [0] 4 2 2 3 2 5 5 2" xfId="47948" xr:uid="{4C7BDD99-CE3B-4987-9730-9DD8790766BF}"/>
    <cellStyle name="쉼표 [0] 4 2 2 3 2 5 6" xfId="54398" xr:uid="{3A440077-3FEB-4B74-8925-6EB495292766}"/>
    <cellStyle name="쉼표 [0] 4 2 2 3 2 5 7" xfId="47944" xr:uid="{9B460CFE-ECAE-4172-835A-EF0AD31601AA}"/>
    <cellStyle name="쉼표 [0] 4 2 2 3 2 5 8" xfId="25677" xr:uid="{E531E482-1249-4E1C-9BFE-5334E99F64B3}"/>
    <cellStyle name="쉼표 [0] 4 2 2 3 2 6" xfId="2125" xr:uid="{F6E146A5-4EC4-4879-A818-FA055B9A34B8}"/>
    <cellStyle name="쉼표 [0] 4 2 2 3 2 6 2" xfId="25683" xr:uid="{8A3C2D82-6C44-4462-ABF5-0ACA4C725831}"/>
    <cellStyle name="쉼표 [0] 4 2 2 3 2 6 2 2" xfId="47950" xr:uid="{901F89B8-CC87-4F8B-BE1A-2201C36EA32C}"/>
    <cellStyle name="쉼표 [0] 4 2 2 3 2 6 3" xfId="25684" xr:uid="{16ED2052-7B24-4EF1-BFBB-5C55B68DCA65}"/>
    <cellStyle name="쉼표 [0] 4 2 2 3 2 6 3 2" xfId="47951" xr:uid="{FC47A2D2-2A6A-492C-B2D9-BC1311E36724}"/>
    <cellStyle name="쉼표 [0] 4 2 2 3 2 6 4" xfId="25685" xr:uid="{772F08AD-0EE8-42EC-9D3B-108B7A00968B}"/>
    <cellStyle name="쉼표 [0] 4 2 2 3 2 6 4 2" xfId="47952" xr:uid="{F7710F52-586D-45BA-9AB4-3E3486A4C535}"/>
    <cellStyle name="쉼표 [0] 4 2 2 3 2 6 5" xfId="52214" xr:uid="{11E91EB3-C2CD-4407-AC17-422D5740B62D}"/>
    <cellStyle name="쉼표 [0] 4 2 2 3 2 6 6" xfId="47949" xr:uid="{6E344CE2-F5B7-4EB5-9FF1-967D037116B5}"/>
    <cellStyle name="쉼표 [0] 4 2 2 3 2 6 7" xfId="25682" xr:uid="{F9693DE8-1BE8-4CB8-B97E-E8A9D81F7CDD}"/>
    <cellStyle name="쉼표 [0] 4 2 2 3 2 7" xfId="25686" xr:uid="{412B658A-53DD-4158-9511-C8AF41FC8E33}"/>
    <cellStyle name="쉼표 [0] 4 2 2 3 2 7 2" xfId="47953" xr:uid="{68008E68-0D0B-4B34-BEF8-F1CA976F0146}"/>
    <cellStyle name="쉼표 [0] 4 2 2 3 2 8" xfId="25687" xr:uid="{42A98FAF-EC80-4A5E-9F32-2027D51BE7BE}"/>
    <cellStyle name="쉼표 [0] 4 2 2 3 2 8 2" xfId="47954" xr:uid="{F0B0DF54-8DA2-4231-9295-B6E864B11B74}"/>
    <cellStyle name="쉼표 [0] 4 2 2 3 2 9" xfId="50694" xr:uid="{EA1B6E18-5DC7-4E98-935B-7128A9071544}"/>
    <cellStyle name="쉼표 [0] 4 2 2 3 3" xfId="857" xr:uid="{E3052C3C-C41C-4260-8553-C55F176DB59C}"/>
    <cellStyle name="쉼표 [0] 4 2 2 3 3 2" xfId="4560" xr:uid="{1BF0FCDA-E55F-4D30-86ED-FFC7B6B2F241}"/>
    <cellStyle name="쉼표 [0] 4 2 2 3 3 2 2" xfId="25690" xr:uid="{7B3AD952-0BAC-4898-8032-640B514089C5}"/>
    <cellStyle name="쉼표 [0] 4 2 2 3 3 2 2 2" xfId="47957" xr:uid="{5CF9D759-DE78-4C96-B0CF-50E910B3333F}"/>
    <cellStyle name="쉼표 [0] 4 2 2 3 3 2 3" xfId="25691" xr:uid="{0CEA1CE0-E9E8-4B03-94E1-9322C9C1410E}"/>
    <cellStyle name="쉼표 [0] 4 2 2 3 3 2 3 2" xfId="47958" xr:uid="{0BC301EB-2371-450A-96E6-078F4404376F}"/>
    <cellStyle name="쉼표 [0] 4 2 2 3 3 2 4" xfId="25692" xr:uid="{C566E936-06A2-471B-8371-79268FDB72C4}"/>
    <cellStyle name="쉼표 [0] 4 2 2 3 3 2 4 2" xfId="47959" xr:uid="{7EFDDA0B-AFB2-4F59-B931-904746F2DA00}"/>
    <cellStyle name="쉼표 [0] 4 2 2 3 3 2 5" xfId="25693" xr:uid="{CC208302-F8A9-438F-9367-93500396E333}"/>
    <cellStyle name="쉼표 [0] 4 2 2 3 3 2 5 2" xfId="47960" xr:uid="{B2EBA2A5-0726-42E8-9AD9-6CA135E51441}"/>
    <cellStyle name="쉼표 [0] 4 2 2 3 3 2 6" xfId="54647" xr:uid="{DB0D4DE4-520F-49EE-97CB-C408792F186A}"/>
    <cellStyle name="쉼표 [0] 4 2 2 3 3 2 7" xfId="47956" xr:uid="{FE9A0CD4-7987-4832-A11B-2E838E3DE04E}"/>
    <cellStyle name="쉼표 [0] 4 2 2 3 3 2 8" xfId="25689" xr:uid="{DA0FBAC5-1A02-43B0-ACD0-AB7CD25521C1}"/>
    <cellStyle name="쉼표 [0] 4 2 2 3 3 3" xfId="2895" xr:uid="{2FE1E138-EF1B-49FF-85E1-C9D83EB00C95}"/>
    <cellStyle name="쉼표 [0] 4 2 2 3 3 3 2" xfId="25695" xr:uid="{924BFE81-1E34-49E9-867E-10A190B65578}"/>
    <cellStyle name="쉼표 [0] 4 2 2 3 3 3 2 2" xfId="47962" xr:uid="{8BE368E9-864F-4FC0-8425-E2C9E678437D}"/>
    <cellStyle name="쉼표 [0] 4 2 2 3 3 3 3" xfId="25696" xr:uid="{AFECC084-B42C-4B96-8140-C939AFD70734}"/>
    <cellStyle name="쉼표 [0] 4 2 2 3 3 3 3 2" xfId="47963" xr:uid="{BDF7A008-4FF3-45F9-B613-B808D92968F0}"/>
    <cellStyle name="쉼표 [0] 4 2 2 3 3 3 4" xfId="25697" xr:uid="{A6BF62A2-4AF5-4EF3-A8C0-6CBC12E5422B}"/>
    <cellStyle name="쉼표 [0] 4 2 2 3 3 3 4 2" xfId="47964" xr:uid="{4977684B-62C2-4449-8A49-CB3EE9FC7F52}"/>
    <cellStyle name="쉼표 [0] 4 2 2 3 3 3 5" xfId="52982" xr:uid="{FF09EE18-0B84-44BC-A2F3-218740628667}"/>
    <cellStyle name="쉼표 [0] 4 2 2 3 3 3 6" xfId="47961" xr:uid="{C0B786E9-7C89-4C30-BC01-10F43569C254}"/>
    <cellStyle name="쉼표 [0] 4 2 2 3 3 3 7" xfId="25694" xr:uid="{9428E915-37E4-49CD-A1A3-4622634310D8}"/>
    <cellStyle name="쉼표 [0] 4 2 2 3 3 4" xfId="25698" xr:uid="{E5C33B3E-177C-4A7B-A582-1E66B2E9997C}"/>
    <cellStyle name="쉼표 [0] 4 2 2 3 3 4 2" xfId="47965" xr:uid="{753C70B8-AF27-48FF-99AD-2BA8729FC83D}"/>
    <cellStyle name="쉼표 [0] 4 2 2 3 3 5" xfId="25699" xr:uid="{3E3BE88C-9FC8-4F46-A272-8D067C4D8419}"/>
    <cellStyle name="쉼표 [0] 4 2 2 3 3 5 2" xfId="47966" xr:uid="{3E53C3F8-6D04-413F-A18E-B4E699EC5837}"/>
    <cellStyle name="쉼표 [0] 4 2 2 3 3 6" xfId="50949" xr:uid="{150BDA56-F004-435D-AB1E-2EF2D6049B58}"/>
    <cellStyle name="쉼표 [0] 4 2 2 3 3 7" xfId="47955" xr:uid="{157E54E7-C0CF-4134-860F-19D9D43086D1}"/>
    <cellStyle name="쉼표 [0] 4 2 2 3 3 8" xfId="25688" xr:uid="{796A662B-ED4E-4051-A751-0CB3C65BFA59}"/>
    <cellStyle name="쉼표 [0] 4 2 2 3 4" xfId="1352" xr:uid="{7C5B55DB-0EA0-414E-90B1-F8C2FE81E3E1}"/>
    <cellStyle name="쉼표 [0] 4 2 2 3 4 2" xfId="5029" xr:uid="{8BF98E82-2D43-4EAF-A21D-68FC3E754BE6}"/>
    <cellStyle name="쉼표 [0] 4 2 2 3 4 2 2" xfId="25702" xr:uid="{C46B4C9A-7B20-4B93-803F-611EE4F62755}"/>
    <cellStyle name="쉼표 [0] 4 2 2 3 4 2 2 2" xfId="47969" xr:uid="{16E785C2-B4C8-43D9-9D61-57578119E56D}"/>
    <cellStyle name="쉼표 [0] 4 2 2 3 4 2 3" xfId="25703" xr:uid="{C508C848-E9D7-4622-8206-A25D334010DF}"/>
    <cellStyle name="쉼표 [0] 4 2 2 3 4 2 3 2" xfId="47970" xr:uid="{FFC4EF8F-D9B4-4328-8F43-F748DF9E959E}"/>
    <cellStyle name="쉼표 [0] 4 2 2 3 4 2 4" xfId="25704" xr:uid="{99F7C4E4-8AAE-4378-87BC-4699C2D63F35}"/>
    <cellStyle name="쉼표 [0] 4 2 2 3 4 2 4 2" xfId="47971" xr:uid="{11E76DF0-8086-4E7E-BD7E-7C100E83BE02}"/>
    <cellStyle name="쉼표 [0] 4 2 2 3 4 2 5" xfId="25705" xr:uid="{C3B927E9-46A1-4347-A397-01B5B7188A45}"/>
    <cellStyle name="쉼표 [0] 4 2 2 3 4 2 5 2" xfId="47972" xr:uid="{14A12ED9-81F2-4768-85C9-620931E673E5}"/>
    <cellStyle name="쉼표 [0] 4 2 2 3 4 2 6" xfId="55116" xr:uid="{696D0951-3647-474E-83F3-EE85DA054691}"/>
    <cellStyle name="쉼표 [0] 4 2 2 3 4 2 7" xfId="47968" xr:uid="{4488D8A1-AAE4-45B0-8DDC-92138DDD4E4D}"/>
    <cellStyle name="쉼표 [0] 4 2 2 3 4 2 8" xfId="25701" xr:uid="{C9CFAC86-E23A-4285-BF64-4F4171406AA3}"/>
    <cellStyle name="쉼표 [0] 4 2 2 3 4 3" xfId="2398" xr:uid="{A727D9B0-8D7D-4266-8C1F-35EAD2EF06B9}"/>
    <cellStyle name="쉼표 [0] 4 2 2 3 4 3 2" xfId="25707" xr:uid="{5E3211F4-C962-4E63-BB66-A7A632ABFAE5}"/>
    <cellStyle name="쉼표 [0] 4 2 2 3 4 3 2 2" xfId="47974" xr:uid="{888CD308-0606-4AA3-A848-FDBE2497E212}"/>
    <cellStyle name="쉼표 [0] 4 2 2 3 4 3 3" xfId="25708" xr:uid="{7FF4D330-9D91-4D14-8681-E20969F570DA}"/>
    <cellStyle name="쉼표 [0] 4 2 2 3 4 3 3 2" xfId="47975" xr:uid="{E50FFC07-5148-49F2-8EE9-150A986EF27C}"/>
    <cellStyle name="쉼표 [0] 4 2 2 3 4 3 4" xfId="25709" xr:uid="{BCCDC9F4-5D16-443C-95E2-B74A514CCDBF}"/>
    <cellStyle name="쉼표 [0] 4 2 2 3 4 3 4 2" xfId="47976" xr:uid="{4E7DA01A-5379-4485-99AF-61C83708A267}"/>
    <cellStyle name="쉼표 [0] 4 2 2 3 4 3 5" xfId="52486" xr:uid="{92091499-3D0B-460C-A183-09FA03401F6D}"/>
    <cellStyle name="쉼표 [0] 4 2 2 3 4 3 6" xfId="47973" xr:uid="{D647C2A6-7F2B-4842-A1B8-DA981866678F}"/>
    <cellStyle name="쉼표 [0] 4 2 2 3 4 3 7" xfId="25706" xr:uid="{6A50C8E9-C966-4F05-9302-E68B27AF9863}"/>
    <cellStyle name="쉼표 [0] 4 2 2 3 4 4" xfId="25710" xr:uid="{C1540B3D-FD42-4483-93B9-502EDAEA1986}"/>
    <cellStyle name="쉼표 [0] 4 2 2 3 4 4 2" xfId="47977" xr:uid="{4946E8E6-3A4C-4F17-ABD5-780B221C57E1}"/>
    <cellStyle name="쉼표 [0] 4 2 2 3 4 5" xfId="25711" xr:uid="{BD7F371D-3D9A-4989-8384-409E96589696}"/>
    <cellStyle name="쉼표 [0] 4 2 2 3 4 5 2" xfId="47978" xr:uid="{5FEB9468-B6BE-4FEA-9DB8-34D96C274718}"/>
    <cellStyle name="쉼표 [0] 4 2 2 3 4 6" xfId="51444" xr:uid="{15C3984F-DB43-4683-9456-F0FEA01D7C7D}"/>
    <cellStyle name="쉼표 [0] 4 2 2 3 4 7" xfId="47967" xr:uid="{64EF6BFC-DF60-4DD7-A786-663FC6520105}"/>
    <cellStyle name="쉼표 [0] 4 2 2 3 4 8" xfId="25700" xr:uid="{4C428C88-0C0D-46E8-B3B1-89C12ECA82AA}"/>
    <cellStyle name="쉼표 [0] 4 2 2 3 5" xfId="3389" xr:uid="{A5E3515D-30C2-4F84-91C1-06EB9C4034D7}"/>
    <cellStyle name="쉼표 [0] 4 2 2 3 5 2" xfId="5396" xr:uid="{D80D3FB8-BA49-4B27-842A-84A0D8806106}"/>
    <cellStyle name="쉼표 [0] 4 2 2 3 5 2 2" xfId="25714" xr:uid="{368E5FF5-F0BB-4AD9-81BF-5222FE6E9DB9}"/>
    <cellStyle name="쉼표 [0] 4 2 2 3 5 2 2 2" xfId="47981" xr:uid="{A574E989-81F6-4624-A92A-97486B602066}"/>
    <cellStyle name="쉼표 [0] 4 2 2 3 5 2 3" xfId="25715" xr:uid="{9E9F52C6-14C5-4720-AF7E-CA16F50CA9A0}"/>
    <cellStyle name="쉼표 [0] 4 2 2 3 5 2 3 2" xfId="47982" xr:uid="{4022D8F6-0744-4470-B865-D5E20BCA6667}"/>
    <cellStyle name="쉼표 [0] 4 2 2 3 5 2 4" xfId="25716" xr:uid="{C602619B-50E4-45E2-A82A-2AACB521E8C8}"/>
    <cellStyle name="쉼표 [0] 4 2 2 3 5 2 4 2" xfId="47983" xr:uid="{98E83DF5-F132-4A55-A480-E2E7E7467003}"/>
    <cellStyle name="쉼표 [0] 4 2 2 3 5 2 5" xfId="25717" xr:uid="{84C8B299-8597-423F-9B74-B330148FDCB9}"/>
    <cellStyle name="쉼표 [0] 4 2 2 3 5 2 5 2" xfId="47984" xr:uid="{2189EFAA-9DF1-43BD-9408-A3B5527AFB14}"/>
    <cellStyle name="쉼표 [0] 4 2 2 3 5 2 6" xfId="55483" xr:uid="{81805F97-3FE6-4DD5-B196-A822BC5BFA03}"/>
    <cellStyle name="쉼표 [0] 4 2 2 3 5 2 7" xfId="47980" xr:uid="{817E5503-8DDF-4D69-A356-493C65435892}"/>
    <cellStyle name="쉼표 [0] 4 2 2 3 5 2 8" xfId="25713" xr:uid="{67B2FF30-F366-40E3-833E-EC82349D8B27}"/>
    <cellStyle name="쉼표 [0] 4 2 2 3 5 3" xfId="25718" xr:uid="{F0EA7B69-22F6-458E-BA3A-900F5BCC3D94}"/>
    <cellStyle name="쉼표 [0] 4 2 2 3 5 3 2" xfId="47985" xr:uid="{FA5825B7-B8A0-45E4-AABB-509E005FAB75}"/>
    <cellStyle name="쉼표 [0] 4 2 2 3 5 4" xfId="25719" xr:uid="{63C00844-0F9B-4B4E-A872-7C6CFA66FA43}"/>
    <cellStyle name="쉼표 [0] 4 2 2 3 5 4 2" xfId="47986" xr:uid="{06A49FBD-1D83-42D6-9962-85D31FC6B387}"/>
    <cellStyle name="쉼표 [0] 4 2 2 3 5 5" xfId="25720" xr:uid="{B881DE0E-2164-4318-95F7-8C7AE9C9661C}"/>
    <cellStyle name="쉼표 [0] 4 2 2 3 5 5 2" xfId="47987" xr:uid="{8B1C312C-C250-4731-8538-9553E1642FD9}"/>
    <cellStyle name="쉼표 [0] 4 2 2 3 5 6" xfId="25721" xr:uid="{3BA29721-A5F4-40CD-B4E3-6628B0B117D2}"/>
    <cellStyle name="쉼표 [0] 4 2 2 3 5 6 2" xfId="47988" xr:uid="{E6A2EF65-F650-4DDC-BE68-50F963140D90}"/>
    <cellStyle name="쉼표 [0] 4 2 2 3 5 7" xfId="53476" xr:uid="{F3A0D171-D635-4703-B1EC-1133466A000C}"/>
    <cellStyle name="쉼표 [0] 4 2 2 3 5 8" xfId="47979" xr:uid="{339D6AE4-E30A-4642-A5B6-8E24A2D7A2A5}"/>
    <cellStyle name="쉼표 [0] 4 2 2 3 5 9" xfId="25712" xr:uid="{3706C12F-CD15-4DD4-BB1F-34FD1D99783E}"/>
    <cellStyle name="쉼표 [0] 4 2 2 3 6" xfId="4017" xr:uid="{41AADE07-66A7-4971-B40A-F463C43F75F4}"/>
    <cellStyle name="쉼표 [0] 4 2 2 3 6 2" xfId="25723" xr:uid="{23B8575C-9978-43C7-AD75-5E0AC84CA71F}"/>
    <cellStyle name="쉼표 [0] 4 2 2 3 6 2 2" xfId="47990" xr:uid="{629049C3-9402-4665-BCBF-0DFDADAD3F33}"/>
    <cellStyle name="쉼표 [0] 4 2 2 3 6 3" xfId="25724" xr:uid="{DFDE21F5-639F-4D58-AD4C-DB61CC718916}"/>
    <cellStyle name="쉼표 [0] 4 2 2 3 6 3 2" xfId="47991" xr:uid="{40E46923-703B-4033-AAFD-5A69796690C3}"/>
    <cellStyle name="쉼표 [0] 4 2 2 3 6 4" xfId="25725" xr:uid="{0BD7A16B-1DBD-4504-90B1-D2D9F6A8185B}"/>
    <cellStyle name="쉼표 [0] 4 2 2 3 6 4 2" xfId="47992" xr:uid="{0A383317-586B-4534-9E3D-1D92F0B6310D}"/>
    <cellStyle name="쉼표 [0] 4 2 2 3 6 5" xfId="25726" xr:uid="{33AB4F36-D025-481E-8ACF-314DB1B2634B}"/>
    <cellStyle name="쉼표 [0] 4 2 2 3 6 5 2" xfId="47993" xr:uid="{C02456F6-28F2-4F55-9980-81FAF3C39783}"/>
    <cellStyle name="쉼표 [0] 4 2 2 3 6 6" xfId="54104" xr:uid="{0CE93792-8507-40B5-9135-46B80B891E5B}"/>
    <cellStyle name="쉼표 [0] 4 2 2 3 6 7" xfId="47989" xr:uid="{444DDFB3-D35E-4F5A-9A50-3DCB1CA26C57}"/>
    <cellStyle name="쉼표 [0] 4 2 2 3 6 8" xfId="25722" xr:uid="{2AE8E141-8DFE-456D-AAD5-A36A6442F2F1}"/>
    <cellStyle name="쉼표 [0] 4 2 2 3 7" xfId="1878" xr:uid="{4E16D668-83A2-466D-9234-0330D0842918}"/>
    <cellStyle name="쉼표 [0] 4 2 2 3 7 2" xfId="25728" xr:uid="{CA2A62D5-9200-4CD7-866F-A96FC4BE316F}"/>
    <cellStyle name="쉼표 [0] 4 2 2 3 7 2 2" xfId="47995" xr:uid="{D921FB9E-9806-43A6-AD1D-6E677B98B58F}"/>
    <cellStyle name="쉼표 [0] 4 2 2 3 7 3" xfId="25729" xr:uid="{07671197-B020-41B9-8A07-4CE4EF59A449}"/>
    <cellStyle name="쉼표 [0] 4 2 2 3 7 3 2" xfId="47996" xr:uid="{8803F70F-300F-40DE-AD4E-5D4EA66D02EE}"/>
    <cellStyle name="쉼표 [0] 4 2 2 3 7 4" xfId="25730" xr:uid="{1105EAF1-41A3-4745-908E-249A31A35904}"/>
    <cellStyle name="쉼표 [0] 4 2 2 3 7 4 2" xfId="47997" xr:uid="{47EF4EB5-7B9E-4E85-93E1-E33BDF8BAE9A}"/>
    <cellStyle name="쉼표 [0] 4 2 2 3 7 5" xfId="51967" xr:uid="{F6E3A7EF-F073-4B0F-8BA8-26466F393B8E}"/>
    <cellStyle name="쉼표 [0] 4 2 2 3 7 6" xfId="47994" xr:uid="{2F3A5139-D614-41F7-A2BB-88DC8C388E59}"/>
    <cellStyle name="쉼표 [0] 4 2 2 3 7 7" xfId="25727" xr:uid="{B214A963-1AA2-4912-A604-8DF93A6B3E48}"/>
    <cellStyle name="쉼표 [0] 4 2 2 3 8" xfId="25731" xr:uid="{F6FD9525-5AD2-4C42-BE4B-B7E97ECAF569}"/>
    <cellStyle name="쉼표 [0] 4 2 2 3 8 2" xfId="47998" xr:uid="{6038B193-63C6-492D-9449-4EB946971253}"/>
    <cellStyle name="쉼표 [0] 4 2 2 3 9" xfId="25732" xr:uid="{E8C4E728-684E-4773-BE48-261A6B55A43C}"/>
    <cellStyle name="쉼표 [0] 4 2 2 3 9 2" xfId="47999" xr:uid="{0F79E165-124A-48AA-A9D7-754C34F73C13}"/>
    <cellStyle name="쉼표 [0] 4 2 2 4" xfId="478" xr:uid="{3FB4C70E-DB55-492F-A323-8976BF3AB5A8}"/>
    <cellStyle name="쉼표 [0] 4 2 2 4 10" xfId="48000" xr:uid="{549A03DF-37C8-4F0D-BD2C-F772173501ED}"/>
    <cellStyle name="쉼표 [0] 4 2 2 4 11" xfId="25733" xr:uid="{6E72B087-4CB6-498C-8AC5-0A52C8F80EAB}"/>
    <cellStyle name="쉼표 [0] 4 2 2 4 2" xfId="983" xr:uid="{DB852863-5D07-410D-8B40-B9D0FCCDE9C3}"/>
    <cellStyle name="쉼표 [0] 4 2 2 4 2 2" xfId="4686" xr:uid="{287E63FE-7641-48C6-8D3B-898A5BE4DD60}"/>
    <cellStyle name="쉼표 [0] 4 2 2 4 2 2 2" xfId="25736" xr:uid="{B0DDE32D-D199-4E31-B2FE-736B21B39534}"/>
    <cellStyle name="쉼표 [0] 4 2 2 4 2 2 2 2" xfId="48003" xr:uid="{F1730D60-F075-4FE0-92C2-06ED97E3F526}"/>
    <cellStyle name="쉼표 [0] 4 2 2 4 2 2 3" xfId="25737" xr:uid="{4130CDB0-0B60-420D-95C1-AC3D6006D09B}"/>
    <cellStyle name="쉼표 [0] 4 2 2 4 2 2 3 2" xfId="48004" xr:uid="{2057EA68-CEE6-4020-AEE1-62E2891DB10A}"/>
    <cellStyle name="쉼표 [0] 4 2 2 4 2 2 4" xfId="25738" xr:uid="{51E19AA0-62E0-49F8-8573-DE5899089B66}"/>
    <cellStyle name="쉼표 [0] 4 2 2 4 2 2 4 2" xfId="48005" xr:uid="{E835027F-A1B2-4857-8226-E78F4DA547DC}"/>
    <cellStyle name="쉼표 [0] 4 2 2 4 2 2 5" xfId="25739" xr:uid="{2A4AE430-DA4F-417C-B51D-3B8F99BB6EBD}"/>
    <cellStyle name="쉼표 [0] 4 2 2 4 2 2 5 2" xfId="48006" xr:uid="{8B7793A8-C232-4CFB-8BFE-AF2E0A5BC3D8}"/>
    <cellStyle name="쉼표 [0] 4 2 2 4 2 2 6" xfId="54773" xr:uid="{279DB03A-BD76-4134-AB42-AB5E4682E62F}"/>
    <cellStyle name="쉼표 [0] 4 2 2 4 2 2 7" xfId="48002" xr:uid="{2EE3CCDA-B061-49B0-8F8E-3316F9961808}"/>
    <cellStyle name="쉼표 [0] 4 2 2 4 2 2 8" xfId="25735" xr:uid="{37B6CE40-BF96-44D3-906A-C5BDC2FB7784}"/>
    <cellStyle name="쉼표 [0] 4 2 2 4 2 3" xfId="3021" xr:uid="{C94F64C6-64E4-4835-83B8-CBC64F8B6053}"/>
    <cellStyle name="쉼표 [0] 4 2 2 4 2 3 2" xfId="25741" xr:uid="{088C9197-F3AA-4504-B0A8-C715807A28F5}"/>
    <cellStyle name="쉼표 [0] 4 2 2 4 2 3 2 2" xfId="48008" xr:uid="{0B541A91-6283-4684-B8A1-D3C40D3E64E8}"/>
    <cellStyle name="쉼표 [0] 4 2 2 4 2 3 3" xfId="25742" xr:uid="{ACB4C556-CD83-4AB2-ADF3-8C92F54ADC7D}"/>
    <cellStyle name="쉼표 [0] 4 2 2 4 2 3 3 2" xfId="48009" xr:uid="{B62BB0D9-00A3-4001-87B2-2F20A7CD4F62}"/>
    <cellStyle name="쉼표 [0] 4 2 2 4 2 3 4" xfId="25743" xr:uid="{28FB90B6-BB0C-4D2B-8A9F-1F2713A30127}"/>
    <cellStyle name="쉼표 [0] 4 2 2 4 2 3 4 2" xfId="48010" xr:uid="{53418EEE-0714-4BDB-ADAE-1DE6A65C97B2}"/>
    <cellStyle name="쉼표 [0] 4 2 2 4 2 3 5" xfId="53108" xr:uid="{CAE92A0D-CBBC-4746-A3BD-CFF6108C2781}"/>
    <cellStyle name="쉼표 [0] 4 2 2 4 2 3 6" xfId="48007" xr:uid="{C82C0CEA-D433-42AA-84A9-C45C1CE88EA5}"/>
    <cellStyle name="쉼표 [0] 4 2 2 4 2 3 7" xfId="25740" xr:uid="{89196953-B52A-461E-A47A-0E507998B24A}"/>
    <cellStyle name="쉼표 [0] 4 2 2 4 2 4" xfId="25744" xr:uid="{1A74D046-C0C4-400C-8C8A-4787373BB997}"/>
    <cellStyle name="쉼표 [0] 4 2 2 4 2 4 2" xfId="48011" xr:uid="{48D06025-5125-47AF-96E1-0A8179B0A0E6}"/>
    <cellStyle name="쉼표 [0] 4 2 2 4 2 5" xfId="25745" xr:uid="{B9773408-C336-410F-8562-D26C53A4852B}"/>
    <cellStyle name="쉼표 [0] 4 2 2 4 2 5 2" xfId="48012" xr:uid="{1571EC89-0B7E-46A6-B3BA-301ED3E2626D}"/>
    <cellStyle name="쉼표 [0] 4 2 2 4 2 6" xfId="51075" xr:uid="{E1F1B8F7-FF14-4ACD-B861-E4EBD7B90020}"/>
    <cellStyle name="쉼표 [0] 4 2 2 4 2 7" xfId="48001" xr:uid="{1D0365CF-F40D-4B86-BA1F-18CE71C61EBD}"/>
    <cellStyle name="쉼표 [0] 4 2 2 4 2 8" xfId="25734" xr:uid="{920F0773-6028-48E7-9DC3-043D06AB270F}"/>
    <cellStyle name="쉼표 [0] 4 2 2 4 3" xfId="1477" xr:uid="{8F49C3FB-B062-4282-80F5-6CCC38030461}"/>
    <cellStyle name="쉼표 [0] 4 2 2 4 3 2" xfId="5120" xr:uid="{0FBC7648-79E7-4ECB-9220-BD5F91350487}"/>
    <cellStyle name="쉼표 [0] 4 2 2 4 3 2 2" xfId="25748" xr:uid="{6A86F78D-592D-42BD-806B-22A4D0E0A6E9}"/>
    <cellStyle name="쉼표 [0] 4 2 2 4 3 2 2 2" xfId="48015" xr:uid="{B6D7249F-3E38-42EF-A14D-DD0C8A63BA81}"/>
    <cellStyle name="쉼표 [0] 4 2 2 4 3 2 3" xfId="25749" xr:uid="{0C5AFA65-77DF-4679-9119-B8C0D2BAF1D6}"/>
    <cellStyle name="쉼표 [0] 4 2 2 4 3 2 3 2" xfId="48016" xr:uid="{BA60BC9A-65CB-4B82-9833-6A8E64054B3F}"/>
    <cellStyle name="쉼표 [0] 4 2 2 4 3 2 4" xfId="25750" xr:uid="{8C8BCDDC-10C9-4E03-98C3-4630E29707F8}"/>
    <cellStyle name="쉼표 [0] 4 2 2 4 3 2 4 2" xfId="48017" xr:uid="{CBB6765D-8193-49F5-A49F-444A2495C075}"/>
    <cellStyle name="쉼표 [0] 4 2 2 4 3 2 5" xfId="25751" xr:uid="{18179356-CDEF-40D9-878C-1E18C5653E08}"/>
    <cellStyle name="쉼표 [0] 4 2 2 4 3 2 5 2" xfId="48018" xr:uid="{76F95151-5B92-48CA-BFEE-50251EEF4B7C}"/>
    <cellStyle name="쉼표 [0] 4 2 2 4 3 2 6" xfId="55207" xr:uid="{B6259139-B5B5-47FE-99C6-2B54A19A7965}"/>
    <cellStyle name="쉼표 [0] 4 2 2 4 3 2 7" xfId="48014" xr:uid="{58D919BF-12D5-48DC-AE98-79C908CA0E86}"/>
    <cellStyle name="쉼표 [0] 4 2 2 4 3 2 8" xfId="25747" xr:uid="{58CEA215-5354-4619-95D4-96109E8B2DD8}"/>
    <cellStyle name="쉼표 [0] 4 2 2 4 3 3" xfId="2524" xr:uid="{D66845BB-AF93-4C53-8739-EB697538AEA0}"/>
    <cellStyle name="쉼표 [0] 4 2 2 4 3 3 2" xfId="25753" xr:uid="{7F6260BE-85B4-4175-B096-5411B3EFFECA}"/>
    <cellStyle name="쉼표 [0] 4 2 2 4 3 3 2 2" xfId="48020" xr:uid="{C66FD3D2-ACAA-46F0-A934-B29BE866E9C5}"/>
    <cellStyle name="쉼표 [0] 4 2 2 4 3 3 3" xfId="25754" xr:uid="{0D1195A4-BA75-438E-BD43-16C50755EF4A}"/>
    <cellStyle name="쉼표 [0] 4 2 2 4 3 3 3 2" xfId="48021" xr:uid="{7342552F-493A-4AE1-A902-9536ACD2EBE4}"/>
    <cellStyle name="쉼표 [0] 4 2 2 4 3 3 4" xfId="25755" xr:uid="{4593648E-7A08-49A1-91D2-B9E46BED38E8}"/>
    <cellStyle name="쉼표 [0] 4 2 2 4 3 3 4 2" xfId="48022" xr:uid="{E92BD972-E19F-416D-A90D-F2B257500D8F}"/>
    <cellStyle name="쉼표 [0] 4 2 2 4 3 3 5" xfId="52612" xr:uid="{89A704AC-FF10-4714-948B-E6931C0142CD}"/>
    <cellStyle name="쉼표 [0] 4 2 2 4 3 3 6" xfId="48019" xr:uid="{C4D29BB1-DA8E-4350-ABB1-73292946716C}"/>
    <cellStyle name="쉼표 [0] 4 2 2 4 3 3 7" xfId="25752" xr:uid="{158E215E-EA22-4160-A1D8-035B07C64011}"/>
    <cellStyle name="쉼표 [0] 4 2 2 4 3 4" xfId="25756" xr:uid="{58433E69-50EC-467F-95E3-7E052510047D}"/>
    <cellStyle name="쉼표 [0] 4 2 2 4 3 4 2" xfId="48023" xr:uid="{E06B9ED9-FF42-4575-80B6-4EB2AA352675}"/>
    <cellStyle name="쉼표 [0] 4 2 2 4 3 5" xfId="25757" xr:uid="{BED8B24D-2B71-4BC9-A9FA-F975C4F390D3}"/>
    <cellStyle name="쉼표 [0] 4 2 2 4 3 5 2" xfId="48024" xr:uid="{E70D6EE9-3A5E-42F7-B173-6E0FDF7761DA}"/>
    <cellStyle name="쉼표 [0] 4 2 2 4 3 6" xfId="51569" xr:uid="{04F1C074-C48C-43E3-B3C0-27FA98CB40EE}"/>
    <cellStyle name="쉼표 [0] 4 2 2 4 3 7" xfId="48013" xr:uid="{85957236-B671-4431-A565-A4CA7FA5376B}"/>
    <cellStyle name="쉼표 [0] 4 2 2 4 3 8" xfId="25746" xr:uid="{2C0D9A0A-280F-4B32-B007-5063F1A73742}"/>
    <cellStyle name="쉼표 [0] 4 2 2 4 4" xfId="3516" xr:uid="{F019305B-388F-4C20-9CB4-50D133920392}"/>
    <cellStyle name="쉼표 [0] 4 2 2 4 4 2" xfId="5488" xr:uid="{09CDB6E3-54DD-454A-B5F3-8873D1578677}"/>
    <cellStyle name="쉼표 [0] 4 2 2 4 4 2 2" xfId="25760" xr:uid="{523FE23B-A657-4258-B25D-F580D2D5569E}"/>
    <cellStyle name="쉼표 [0] 4 2 2 4 4 2 2 2" xfId="48027" xr:uid="{D0E32239-1D7C-4283-A30B-7C9186E326C9}"/>
    <cellStyle name="쉼표 [0] 4 2 2 4 4 2 3" xfId="25761" xr:uid="{C402B707-4481-42FD-985F-489BD343E067}"/>
    <cellStyle name="쉼표 [0] 4 2 2 4 4 2 3 2" xfId="48028" xr:uid="{52257A88-23C2-40D2-85CF-CF1341DAF75C}"/>
    <cellStyle name="쉼표 [0] 4 2 2 4 4 2 4" xfId="25762" xr:uid="{3E9ED927-1767-4D1A-BFAC-104E61238BC4}"/>
    <cellStyle name="쉼표 [0] 4 2 2 4 4 2 4 2" xfId="48029" xr:uid="{4F5D179D-43AC-4139-A6EE-888E6537B4E4}"/>
    <cellStyle name="쉼표 [0] 4 2 2 4 4 2 5" xfId="25763" xr:uid="{6DA5E634-A7EC-4B64-9748-C7BB1318BCD0}"/>
    <cellStyle name="쉼표 [0] 4 2 2 4 4 2 5 2" xfId="48030" xr:uid="{F2846A5E-F2A7-46F4-A37B-6358554B37E0}"/>
    <cellStyle name="쉼표 [0] 4 2 2 4 4 2 6" xfId="55575" xr:uid="{4D4EB317-898C-4D11-BD1E-85C73576E828}"/>
    <cellStyle name="쉼표 [0] 4 2 2 4 4 2 7" xfId="48026" xr:uid="{1066CE22-F10C-4C2D-B496-FB4F3D918880}"/>
    <cellStyle name="쉼표 [0] 4 2 2 4 4 2 8" xfId="25759" xr:uid="{D524AB7E-8205-4E83-AA41-353CEFC69773}"/>
    <cellStyle name="쉼표 [0] 4 2 2 4 4 3" xfId="25764" xr:uid="{DF12046A-F06C-42A3-805C-50A62B2D67FE}"/>
    <cellStyle name="쉼표 [0] 4 2 2 4 4 3 2" xfId="48031" xr:uid="{9BB0E112-DB26-48DD-9EC5-78D7FBB7590E}"/>
    <cellStyle name="쉼표 [0] 4 2 2 4 4 4" xfId="25765" xr:uid="{0066D803-C28C-49DA-A341-3E36713C1221}"/>
    <cellStyle name="쉼표 [0] 4 2 2 4 4 4 2" xfId="48032" xr:uid="{DED373B7-62F5-4D50-95D1-3D651931422D}"/>
    <cellStyle name="쉼표 [0] 4 2 2 4 4 5" xfId="25766" xr:uid="{B02F9001-76F3-4198-A43B-95D93F97E19D}"/>
    <cellStyle name="쉼표 [0] 4 2 2 4 4 5 2" xfId="48033" xr:uid="{D77A7D86-CC41-4348-9E28-1C76A11D2FFF}"/>
    <cellStyle name="쉼표 [0] 4 2 2 4 4 6" xfId="25767" xr:uid="{76E28488-914D-41A9-85D1-CAB3F4C1C130}"/>
    <cellStyle name="쉼표 [0] 4 2 2 4 4 6 2" xfId="48034" xr:uid="{432D0976-8518-4F62-A4A5-B812329A9C96}"/>
    <cellStyle name="쉼표 [0] 4 2 2 4 4 7" xfId="53603" xr:uid="{AA992A32-CBBD-4AA1-9205-41B1AB963544}"/>
    <cellStyle name="쉼표 [0] 4 2 2 4 4 8" xfId="48025" xr:uid="{6F9BEDAE-B713-48C1-8ADA-B21F6B16C28E}"/>
    <cellStyle name="쉼표 [0] 4 2 2 4 4 9" xfId="25758" xr:uid="{ED5C244C-6E02-4ECE-977D-E73B737EC957}"/>
    <cellStyle name="쉼표 [0] 4 2 2 4 5" xfId="4189" xr:uid="{FE05D149-68F8-4472-AA01-1CAEFB71F1A5}"/>
    <cellStyle name="쉼표 [0] 4 2 2 4 5 2" xfId="25769" xr:uid="{5F541EAB-047E-4BC6-A5EC-030F6360417B}"/>
    <cellStyle name="쉼표 [0] 4 2 2 4 5 2 2" xfId="48036" xr:uid="{3423E306-B50E-4532-9434-27F8C76B1D61}"/>
    <cellStyle name="쉼표 [0] 4 2 2 4 5 3" xfId="25770" xr:uid="{74D0C4D7-1B6C-4D19-B176-D55B2D5E8509}"/>
    <cellStyle name="쉼표 [0] 4 2 2 4 5 3 2" xfId="48037" xr:uid="{9498C3BD-D308-4C51-AE33-6C89057304C1}"/>
    <cellStyle name="쉼표 [0] 4 2 2 4 5 4" xfId="25771" xr:uid="{233D5A76-8469-42EB-A962-8568106BB8EB}"/>
    <cellStyle name="쉼표 [0] 4 2 2 4 5 4 2" xfId="48038" xr:uid="{C5A1D4CA-E41E-43B4-B5AC-2E5A27609904}"/>
    <cellStyle name="쉼표 [0] 4 2 2 4 5 5" xfId="25772" xr:uid="{3717708B-E000-4E0F-80DC-684BAF4AA786}"/>
    <cellStyle name="쉼표 [0] 4 2 2 4 5 5 2" xfId="48039" xr:uid="{C289FF77-9551-43CB-9C7B-D03B02BEEB2B}"/>
    <cellStyle name="쉼표 [0] 4 2 2 4 5 6" xfId="54276" xr:uid="{9E25A250-CBD7-4EDB-8AB0-B2C0CD432BEA}"/>
    <cellStyle name="쉼표 [0] 4 2 2 4 5 7" xfId="48035" xr:uid="{A33E5B33-B8D7-42F6-AE3A-6D38EF616675}"/>
    <cellStyle name="쉼표 [0] 4 2 2 4 5 8" xfId="25768" xr:uid="{23E4EA48-BB87-4655-AFB7-9855B8135FB7}"/>
    <cellStyle name="쉼표 [0] 4 2 2 4 6" xfId="2003" xr:uid="{A9EE2D73-95EB-4C6E-9BC3-A18DB1B23DCB}"/>
    <cellStyle name="쉼표 [0] 4 2 2 4 6 2" xfId="25774" xr:uid="{6DA1BABC-8A01-49DF-9E27-74EED9371807}"/>
    <cellStyle name="쉼표 [0] 4 2 2 4 6 2 2" xfId="48041" xr:uid="{0297C20D-1805-434E-8E17-16BD740D57C1}"/>
    <cellStyle name="쉼표 [0] 4 2 2 4 6 3" xfId="25775" xr:uid="{497FA860-261F-49A1-A6E0-DC82D95735C5}"/>
    <cellStyle name="쉼표 [0] 4 2 2 4 6 3 2" xfId="48042" xr:uid="{FB192F49-7806-4350-9CC6-6F2391F53836}"/>
    <cellStyle name="쉼표 [0] 4 2 2 4 6 4" xfId="25776" xr:uid="{03C4A48C-AD40-4B95-9EF2-6EB7B4C7B0E4}"/>
    <cellStyle name="쉼표 [0] 4 2 2 4 6 4 2" xfId="48043" xr:uid="{2B92338F-C381-4308-B92C-F9E4D11841A9}"/>
    <cellStyle name="쉼표 [0] 4 2 2 4 6 5" xfId="52092" xr:uid="{1E32EE41-7928-4A61-902C-21AF3DE3C90E}"/>
    <cellStyle name="쉼표 [0] 4 2 2 4 6 6" xfId="48040" xr:uid="{3CD363F9-CFA9-4EC2-97CE-EEE223BD1181}"/>
    <cellStyle name="쉼표 [0] 4 2 2 4 6 7" xfId="25773" xr:uid="{52DAA089-B027-4958-ACF7-C02B6416E714}"/>
    <cellStyle name="쉼표 [0] 4 2 2 4 7" xfId="25777" xr:uid="{F2DB9CB5-014E-4A3F-BC6D-889A2CC7B3DE}"/>
    <cellStyle name="쉼표 [0] 4 2 2 4 7 2" xfId="48044" xr:uid="{9931543C-4A6A-4172-8D5F-36A738872C15}"/>
    <cellStyle name="쉼표 [0] 4 2 2 4 8" xfId="25778" xr:uid="{68588B89-AD90-4120-91F7-F50AD50E04FC}"/>
    <cellStyle name="쉼표 [0] 4 2 2 4 8 2" xfId="48045" xr:uid="{B99CC30C-1CF6-4293-8B46-6CCCA8302150}"/>
    <cellStyle name="쉼표 [0] 4 2 2 4 9" xfId="50572" xr:uid="{F7BF1FDB-EAB0-4207-86B5-495DDF8BC77E}"/>
    <cellStyle name="쉼표 [0] 4 2 2 5" xfId="735" xr:uid="{8F631F82-BB0B-4EB5-B86B-2247CC5FB4FC}"/>
    <cellStyle name="쉼표 [0] 4 2 2 5 2" xfId="4438" xr:uid="{165047A2-94BB-4D7F-9A0D-9E2B74DA0926}"/>
    <cellStyle name="쉼표 [0] 4 2 2 5 2 2" xfId="25781" xr:uid="{7636E922-466E-435E-8632-2833581CBEF3}"/>
    <cellStyle name="쉼표 [0] 4 2 2 5 2 2 2" xfId="48048" xr:uid="{A1F8CA26-A63F-466D-BAED-F89F5B0260E9}"/>
    <cellStyle name="쉼표 [0] 4 2 2 5 2 3" xfId="25782" xr:uid="{8EE05358-5132-43DD-BBFD-05154F525BA7}"/>
    <cellStyle name="쉼표 [0] 4 2 2 5 2 3 2" xfId="48049" xr:uid="{A787000B-D2A1-4441-B449-0B2CF046923C}"/>
    <cellStyle name="쉼표 [0] 4 2 2 5 2 4" xfId="25783" xr:uid="{3D24EFC5-0D26-4021-A536-3501AAB2BB45}"/>
    <cellStyle name="쉼표 [0] 4 2 2 5 2 4 2" xfId="48050" xr:uid="{4AD15B80-AE52-4BF2-8A19-F4B75B03FFF7}"/>
    <cellStyle name="쉼표 [0] 4 2 2 5 2 5" xfId="25784" xr:uid="{330622DE-BE82-4B85-98DD-C04DC1288371}"/>
    <cellStyle name="쉼표 [0] 4 2 2 5 2 5 2" xfId="48051" xr:uid="{E4FAC978-661C-4120-9E96-0F2AA4FD3916}"/>
    <cellStyle name="쉼표 [0] 4 2 2 5 2 6" xfId="54525" xr:uid="{9066EEBC-3F09-4F54-9B3E-F90F8918187A}"/>
    <cellStyle name="쉼표 [0] 4 2 2 5 2 7" xfId="48047" xr:uid="{1301E3C1-8441-4292-996B-E731593C7481}"/>
    <cellStyle name="쉼표 [0] 4 2 2 5 2 8" xfId="25780" xr:uid="{0BAF8454-67AF-4216-AAC6-A7A20A65D687}"/>
    <cellStyle name="쉼표 [0] 4 2 2 5 3" xfId="2773" xr:uid="{412588D2-63FB-4C69-BFCF-EDE78475187B}"/>
    <cellStyle name="쉼표 [0] 4 2 2 5 3 2" xfId="25786" xr:uid="{2A515653-6F10-44A5-9572-3537DF63D11A}"/>
    <cellStyle name="쉼표 [0] 4 2 2 5 3 2 2" xfId="48053" xr:uid="{C144BDFA-59E1-47E6-ABA1-78528E11C703}"/>
    <cellStyle name="쉼표 [0] 4 2 2 5 3 3" xfId="25787" xr:uid="{9EE150AD-BC0B-4D5F-BE50-C14245A9C174}"/>
    <cellStyle name="쉼표 [0] 4 2 2 5 3 3 2" xfId="48054" xr:uid="{77D2619E-5741-49D2-850D-4549270F5E32}"/>
    <cellStyle name="쉼표 [0] 4 2 2 5 3 4" xfId="25788" xr:uid="{29FCF671-EDA5-4B0C-AA79-936B762D15C6}"/>
    <cellStyle name="쉼표 [0] 4 2 2 5 3 4 2" xfId="48055" xr:uid="{250CA1DC-56B1-44EC-AB51-5AA7591E5EC4}"/>
    <cellStyle name="쉼표 [0] 4 2 2 5 3 5" xfId="52860" xr:uid="{AF4FA604-83C8-48B0-AF28-E48288D5FA31}"/>
    <cellStyle name="쉼표 [0] 4 2 2 5 3 6" xfId="48052" xr:uid="{8E88620B-9701-451F-BFFA-AAE04C5FFF4C}"/>
    <cellStyle name="쉼표 [0] 4 2 2 5 3 7" xfId="25785" xr:uid="{3C353705-09DA-43A7-B304-0B82C6B0A6FE}"/>
    <cellStyle name="쉼표 [0] 4 2 2 5 4" xfId="25789" xr:uid="{CEF72035-0DF8-462F-A105-84EBA97E30D9}"/>
    <cellStyle name="쉼표 [0] 4 2 2 5 4 2" xfId="48056" xr:uid="{8B14AA13-2E86-4493-B946-996B7D7040CC}"/>
    <cellStyle name="쉼표 [0] 4 2 2 5 5" xfId="25790" xr:uid="{8C1B08A4-56F2-4D00-A489-3DF51E6F3195}"/>
    <cellStyle name="쉼표 [0] 4 2 2 5 5 2" xfId="48057" xr:uid="{88096F4B-D464-4368-9513-243601DF1CEB}"/>
    <cellStyle name="쉼표 [0] 4 2 2 5 6" xfId="50827" xr:uid="{2B55598B-FEE9-427E-82C4-A0E828179038}"/>
    <cellStyle name="쉼표 [0] 4 2 2 5 7" xfId="48046" xr:uid="{2AFDAFEC-21AB-461C-991F-CEDD2CC30EA7}"/>
    <cellStyle name="쉼표 [0] 4 2 2 5 8" xfId="25779" xr:uid="{215B3829-03BD-482B-8BF4-872D80009B74}"/>
    <cellStyle name="쉼표 [0] 4 2 2 6" xfId="1230" xr:uid="{83D4BC2F-E575-4C33-A4B5-1697706B4F87}"/>
    <cellStyle name="쉼표 [0] 4 2 2 6 2" xfId="4937" xr:uid="{E4133208-FCEB-434B-A26D-244024ADE28C}"/>
    <cellStyle name="쉼표 [0] 4 2 2 6 2 2" xfId="25793" xr:uid="{B849F3DF-C731-449B-BD6A-E5A08184FC2E}"/>
    <cellStyle name="쉼표 [0] 4 2 2 6 2 2 2" xfId="48060" xr:uid="{6D5371A4-3FA0-4457-B502-05437B5B3F1E}"/>
    <cellStyle name="쉼표 [0] 4 2 2 6 2 3" xfId="25794" xr:uid="{A499E3AC-800B-4CD8-B120-ED3810200F29}"/>
    <cellStyle name="쉼표 [0] 4 2 2 6 2 3 2" xfId="48061" xr:uid="{FA9A8955-4C76-4A21-A325-545C16B05064}"/>
    <cellStyle name="쉼표 [0] 4 2 2 6 2 4" xfId="25795" xr:uid="{8B505E56-7DC0-4F01-8EC8-0B4186EE8D6A}"/>
    <cellStyle name="쉼표 [0] 4 2 2 6 2 4 2" xfId="48062" xr:uid="{3621841D-0F04-4A7B-8F8A-2B25BFA235E7}"/>
    <cellStyle name="쉼표 [0] 4 2 2 6 2 5" xfId="25796" xr:uid="{30479690-0C8C-4158-8BBB-8AE4491F8001}"/>
    <cellStyle name="쉼표 [0] 4 2 2 6 2 5 2" xfId="48063" xr:uid="{4A0C16BD-18DE-4E07-9938-5CBBB63B0F83}"/>
    <cellStyle name="쉼표 [0] 4 2 2 6 2 6" xfId="55024" xr:uid="{29FA85D7-112C-4E09-A0E5-4F7914095D18}"/>
    <cellStyle name="쉼표 [0] 4 2 2 6 2 7" xfId="48059" xr:uid="{16F26932-028E-49BC-B1F6-5B7F91413642}"/>
    <cellStyle name="쉼표 [0] 4 2 2 6 2 8" xfId="25792" xr:uid="{2B752D4F-11D2-4161-95E4-178D6EF69DDC}"/>
    <cellStyle name="쉼표 [0] 4 2 2 6 3" xfId="2269" xr:uid="{7ABB7E5C-34FB-4CD4-9F7E-E1223AD6B8D3}"/>
    <cellStyle name="쉼표 [0] 4 2 2 6 3 2" xfId="25798" xr:uid="{A8774F02-68DC-4242-A575-A96A5DB86B44}"/>
    <cellStyle name="쉼표 [0] 4 2 2 6 3 2 2" xfId="48065" xr:uid="{605C6147-3571-4CD9-8AA6-70686BD21A4A}"/>
    <cellStyle name="쉼표 [0] 4 2 2 6 3 3" xfId="25799" xr:uid="{39678A52-1A4F-40ED-AF88-5FD9E0D7FB02}"/>
    <cellStyle name="쉼표 [0] 4 2 2 6 3 3 2" xfId="48066" xr:uid="{C9CD638F-0D6A-4197-8640-5B9B90BBF32D}"/>
    <cellStyle name="쉼표 [0] 4 2 2 6 3 4" xfId="25800" xr:uid="{49D2C717-76FD-45BB-8651-6DA2C16FEBCF}"/>
    <cellStyle name="쉼표 [0] 4 2 2 6 3 4 2" xfId="48067" xr:uid="{F0EEAD16-E679-41E7-883F-27EEFB168835}"/>
    <cellStyle name="쉼표 [0] 4 2 2 6 3 5" xfId="52357" xr:uid="{9C3670E1-13D9-4B03-AA64-D9D0D8B7FF54}"/>
    <cellStyle name="쉼표 [0] 4 2 2 6 3 6" xfId="48064" xr:uid="{12F3871E-945B-4E49-9BD0-73238655AC6D}"/>
    <cellStyle name="쉼표 [0] 4 2 2 6 3 7" xfId="25797" xr:uid="{E0B97935-70D3-424A-84D4-388FADC0CB0C}"/>
    <cellStyle name="쉼표 [0] 4 2 2 6 4" xfId="25801" xr:uid="{1FCF366A-18D1-4458-B522-B87566D32018}"/>
    <cellStyle name="쉼표 [0] 4 2 2 6 4 2" xfId="48068" xr:uid="{DDCB5BC5-EA89-48F2-843D-7C1B763145E9}"/>
    <cellStyle name="쉼표 [0] 4 2 2 6 5" xfId="25802" xr:uid="{B54C7AE4-CB91-4122-8406-E91E667983EB}"/>
    <cellStyle name="쉼표 [0] 4 2 2 6 5 2" xfId="48069" xr:uid="{9183FADA-0574-4E13-ACBB-2F767AC1FDE3}"/>
    <cellStyle name="쉼표 [0] 4 2 2 6 6" xfId="51322" xr:uid="{0F81F089-8BF1-41BB-AD72-0C87AE2F922D}"/>
    <cellStyle name="쉼표 [0] 4 2 2 6 7" xfId="48058" xr:uid="{9B8434CB-E031-4FCE-9E6D-027DDEC05F0D}"/>
    <cellStyle name="쉼표 [0] 4 2 2 6 8" xfId="25791" xr:uid="{9314D502-28C6-4F75-AA0F-F64026CBCD0A}"/>
    <cellStyle name="쉼표 [0] 4 2 2 7" xfId="3267" xr:uid="{F101BD45-5ED9-4764-8368-397E5CA4B7F1}"/>
    <cellStyle name="쉼표 [0] 4 2 2 7 2" xfId="5304" xr:uid="{7B413ED2-468B-48B8-90E8-065E3D20463E}"/>
    <cellStyle name="쉼표 [0] 4 2 2 7 2 2" xfId="25805" xr:uid="{CE499017-DCE3-4199-B0B6-E4F9C466C83C}"/>
    <cellStyle name="쉼표 [0] 4 2 2 7 2 2 2" xfId="48072" xr:uid="{7B37BE06-C2A1-4F1D-A739-C8AD03140D72}"/>
    <cellStyle name="쉼표 [0] 4 2 2 7 2 3" xfId="25806" xr:uid="{289C51E6-67A2-4A9E-912D-0F8EE401BB04}"/>
    <cellStyle name="쉼표 [0] 4 2 2 7 2 3 2" xfId="48073" xr:uid="{5A3F951B-6D59-46E6-9B9C-CA3D538A49F6}"/>
    <cellStyle name="쉼표 [0] 4 2 2 7 2 4" xfId="25807" xr:uid="{BEE67F33-6F2F-47CD-9CE8-0FC3BDEB731C}"/>
    <cellStyle name="쉼표 [0] 4 2 2 7 2 4 2" xfId="48074" xr:uid="{1B304976-047A-48F9-A386-6584A6DAE0ED}"/>
    <cellStyle name="쉼표 [0] 4 2 2 7 2 5" xfId="25808" xr:uid="{AF392D33-7975-4376-9FD4-E21DF7259292}"/>
    <cellStyle name="쉼표 [0] 4 2 2 7 2 5 2" xfId="48075" xr:uid="{29898590-7B3B-47E0-9C38-6C2515F3A566}"/>
    <cellStyle name="쉼표 [0] 4 2 2 7 2 6" xfId="55391" xr:uid="{A4FDC477-DF92-44A2-AB27-54A10008224C}"/>
    <cellStyle name="쉼표 [0] 4 2 2 7 2 7" xfId="48071" xr:uid="{894E0F84-8640-416B-9F38-79DD292DCAF3}"/>
    <cellStyle name="쉼표 [0] 4 2 2 7 2 8" xfId="25804" xr:uid="{E4189274-52A4-48B8-9A3C-C407961BA2E7}"/>
    <cellStyle name="쉼표 [0] 4 2 2 7 3" xfId="25809" xr:uid="{A083B4C1-3B0F-4F18-8A20-050F27CA6B08}"/>
    <cellStyle name="쉼표 [0] 4 2 2 7 3 2" xfId="48076" xr:uid="{D6A1FBC7-1F17-47FB-89A1-B08F92E9E073}"/>
    <cellStyle name="쉼표 [0] 4 2 2 7 4" xfId="25810" xr:uid="{5E55EE44-546B-4294-8F27-A91B457DA922}"/>
    <cellStyle name="쉼표 [0] 4 2 2 7 4 2" xfId="48077" xr:uid="{4FD7C52D-53B3-41BD-9B45-71CA1B7E183B}"/>
    <cellStyle name="쉼표 [0] 4 2 2 7 5" xfId="25811" xr:uid="{5C010E97-2787-4181-93B6-8AB087ADC059}"/>
    <cellStyle name="쉼표 [0] 4 2 2 7 5 2" xfId="48078" xr:uid="{6CB29E60-95A6-4778-A9CF-9055484BC571}"/>
    <cellStyle name="쉼표 [0] 4 2 2 7 6" xfId="25812" xr:uid="{102E91BE-A4C6-4035-9DF1-83D6D879E106}"/>
    <cellStyle name="쉼표 [0] 4 2 2 7 6 2" xfId="48079" xr:uid="{EB827816-E624-4990-8D29-2C1FB908BA6E}"/>
    <cellStyle name="쉼표 [0] 4 2 2 7 7" xfId="53354" xr:uid="{A5459E5E-72E6-4007-92B1-2B023363615F}"/>
    <cellStyle name="쉼표 [0] 4 2 2 7 8" xfId="48070" xr:uid="{E162AB45-901C-4849-9521-B78BB989F795}"/>
    <cellStyle name="쉼표 [0] 4 2 2 7 9" xfId="25803" xr:uid="{F807D545-2B79-45D5-B6E4-AC32FD918BBD}"/>
    <cellStyle name="쉼표 [0] 4 2 2 8" xfId="3827" xr:uid="{E6F8A664-9FA0-4DEE-804F-DC41E6FF1D47}"/>
    <cellStyle name="쉼표 [0] 4 2 2 8 2" xfId="25814" xr:uid="{4185A279-77E2-4424-B525-463BBEACC88E}"/>
    <cellStyle name="쉼표 [0] 4 2 2 8 2 2" xfId="48081" xr:uid="{CC917327-715B-4F44-B56B-EBAA457352A3}"/>
    <cellStyle name="쉼표 [0] 4 2 2 8 3" xfId="25815" xr:uid="{002ACDA8-0154-4111-9DFC-A65EF2B909A9}"/>
    <cellStyle name="쉼표 [0] 4 2 2 8 3 2" xfId="48082" xr:uid="{81C38F33-21EC-41A6-B509-506BE9300C13}"/>
    <cellStyle name="쉼표 [0] 4 2 2 8 4" xfId="25816" xr:uid="{65892AC0-B889-4988-884C-39371F7CF013}"/>
    <cellStyle name="쉼표 [0] 4 2 2 8 4 2" xfId="48083" xr:uid="{0DEF650E-27AD-4E17-B140-C31BB9194E87}"/>
    <cellStyle name="쉼표 [0] 4 2 2 8 5" xfId="25817" xr:uid="{716D5F32-E0B5-4521-8B44-F4EC634BC6C9}"/>
    <cellStyle name="쉼표 [0] 4 2 2 8 5 2" xfId="48084" xr:uid="{A62EBB78-3038-4E6C-A72F-735D6FBCC5E2}"/>
    <cellStyle name="쉼표 [0] 4 2 2 8 6" xfId="53914" xr:uid="{FBF972F1-F1E9-4290-B45F-93A0DFBF4071}"/>
    <cellStyle name="쉼표 [0] 4 2 2 8 7" xfId="48080" xr:uid="{DC14692B-A5FC-44E9-9C86-54125639ADE3}"/>
    <cellStyle name="쉼표 [0] 4 2 2 8 8" xfId="25813" xr:uid="{B61CDFFD-96BC-4275-9095-CA9B4628D293}"/>
    <cellStyle name="쉼표 [0] 4 2 2 9" xfId="1749" xr:uid="{250E363C-61D1-4DB2-A6F9-914A6BC49BA3}"/>
    <cellStyle name="쉼표 [0] 4 2 2 9 2" xfId="25819" xr:uid="{F654FB9D-1457-413F-96D3-112CCAF5F3DF}"/>
    <cellStyle name="쉼표 [0] 4 2 2 9 2 2" xfId="48086" xr:uid="{6E0CD98C-021D-4397-A196-A71F1225FF24}"/>
    <cellStyle name="쉼표 [0] 4 2 2 9 3" xfId="25820" xr:uid="{0B84E796-375B-4F8B-8D3C-1B2ECB1A286C}"/>
    <cellStyle name="쉼표 [0] 4 2 2 9 3 2" xfId="48087" xr:uid="{EA1BE978-8E4F-427A-80CC-6FA379D8A8FE}"/>
    <cellStyle name="쉼표 [0] 4 2 2 9 4" xfId="25821" xr:uid="{0654078D-9E7E-4131-83BE-06FCA930188A}"/>
    <cellStyle name="쉼표 [0] 4 2 2 9 4 2" xfId="48088" xr:uid="{10AD3DD1-EAFD-4B76-9C4B-01311E290EBE}"/>
    <cellStyle name="쉼표 [0] 4 2 2 9 5" xfId="51838" xr:uid="{47C6A45C-39C9-4FF8-8814-67FF87F473FA}"/>
    <cellStyle name="쉼표 [0] 4 2 2 9 6" xfId="48085" xr:uid="{0120B401-D603-4F2E-915F-35B7E2E0BABB}"/>
    <cellStyle name="쉼표 [0] 4 2 2 9 7" xfId="25818" xr:uid="{5EDD1739-1A09-449D-86CE-14F2F2CD20B0}"/>
    <cellStyle name="쉼표 [0] 4 2 3" xfId="193" xr:uid="{65B72CF5-1BE6-49F4-BEA3-CE262DC76D0B}"/>
    <cellStyle name="쉼표 [0] 4 2 3 10" xfId="25823" xr:uid="{E02B8D1A-0258-4C3F-A527-793CACF7B8E4}"/>
    <cellStyle name="쉼표 [0] 4 2 3 10 2" xfId="48090" xr:uid="{97734DB0-1F53-48B2-BBD7-357FC5963683}"/>
    <cellStyle name="쉼표 [0] 4 2 3 11" xfId="50290" xr:uid="{3DDA68B6-7AB7-4905-B88C-1B18CCFC2431}"/>
    <cellStyle name="쉼표 [0] 4 2 3 12" xfId="48089" xr:uid="{BB4737D2-5D6A-434B-9BEA-9C05777FEF40}"/>
    <cellStyle name="쉼표 [0] 4 2 3 13" xfId="25822" xr:uid="{5797B99E-F1D0-4B94-B4E7-3A74C89E2587}"/>
    <cellStyle name="쉼표 [0] 4 2 3 2" xfId="381" xr:uid="{197CB9B1-025D-4C2A-BC11-B22AD566A0A9}"/>
    <cellStyle name="쉼표 [0] 4 2 3 2 10" xfId="50477" xr:uid="{C4290D47-86CE-479B-A92C-94D69BD4D848}"/>
    <cellStyle name="쉼표 [0] 4 2 3 2 11" xfId="48091" xr:uid="{CF0CDDF0-2EFE-435B-83E0-1342E16E23DD}"/>
    <cellStyle name="쉼표 [0] 4 2 3 2 12" xfId="25824" xr:uid="{D73F043E-0342-4D2D-890D-0C423FD4D397}"/>
    <cellStyle name="쉼표 [0] 4 2 3 2 2" xfId="655" xr:uid="{AB1582DD-6CD7-4AAA-84A5-8F3B2993E405}"/>
    <cellStyle name="쉼표 [0] 4 2 3 2 2 10" xfId="48092" xr:uid="{8BC46EF2-5EA3-4BE8-8879-65E422DC5B01}"/>
    <cellStyle name="쉼표 [0] 4 2 3 2 2 11" xfId="25825" xr:uid="{54A6BFD0-8A3D-4923-BDC9-3E5BFF362047}"/>
    <cellStyle name="쉼표 [0] 4 2 3 2 2 2" xfId="1160" xr:uid="{7395CF23-3983-4978-9410-C4B3A0F35937}"/>
    <cellStyle name="쉼표 [0] 4 2 3 2 2 2 2" xfId="4863" xr:uid="{EA137260-9FFF-4E30-A5D7-F3D4B747DA68}"/>
    <cellStyle name="쉼표 [0] 4 2 3 2 2 2 2 2" xfId="25828" xr:uid="{90448CD3-AC3D-4D91-A00E-05727BE4A8EC}"/>
    <cellStyle name="쉼표 [0] 4 2 3 2 2 2 2 2 2" xfId="48095" xr:uid="{1B88470E-0689-452C-B142-C4E391E32F1F}"/>
    <cellStyle name="쉼표 [0] 4 2 3 2 2 2 2 3" xfId="25829" xr:uid="{113ADD8A-DD08-4D61-951D-95FF790637A4}"/>
    <cellStyle name="쉼표 [0] 4 2 3 2 2 2 2 3 2" xfId="48096" xr:uid="{682344CC-439C-4BB0-90F8-6EDAF6A5F42A}"/>
    <cellStyle name="쉼표 [0] 4 2 3 2 2 2 2 4" xfId="25830" xr:uid="{B636C2B2-4567-4EDA-A7F6-6FB5464F7EF7}"/>
    <cellStyle name="쉼표 [0] 4 2 3 2 2 2 2 4 2" xfId="48097" xr:uid="{04F70241-80F0-4E6C-8458-BE9F41CD6A0E}"/>
    <cellStyle name="쉼표 [0] 4 2 3 2 2 2 2 5" xfId="25831" xr:uid="{690B1B39-1FCA-4DE1-B961-016C117BE97E}"/>
    <cellStyle name="쉼표 [0] 4 2 3 2 2 2 2 5 2" xfId="48098" xr:uid="{526D512C-D9AE-463F-A37B-2EF8981DC312}"/>
    <cellStyle name="쉼표 [0] 4 2 3 2 2 2 2 6" xfId="54950" xr:uid="{57C45838-274D-483B-993C-28DD733023CB}"/>
    <cellStyle name="쉼표 [0] 4 2 3 2 2 2 2 7" xfId="48094" xr:uid="{9C0FE561-D0A4-4E9F-AFCD-FB8A1EB889E1}"/>
    <cellStyle name="쉼표 [0] 4 2 3 2 2 2 2 8" xfId="25827" xr:uid="{BE203514-8B1D-40F6-AC40-FF25753979F0}"/>
    <cellStyle name="쉼표 [0] 4 2 3 2 2 2 3" xfId="3198" xr:uid="{BB5AA437-A34A-4B94-86C9-C7F3F06C9AAC}"/>
    <cellStyle name="쉼표 [0] 4 2 3 2 2 2 3 2" xfId="25833" xr:uid="{D4D476F4-0600-444F-B0DA-DC3DFE8BAA81}"/>
    <cellStyle name="쉼표 [0] 4 2 3 2 2 2 3 2 2" xfId="48100" xr:uid="{24B3002B-98E2-4AA8-9F16-3B6D289459FC}"/>
    <cellStyle name="쉼표 [0] 4 2 3 2 2 2 3 3" xfId="25834" xr:uid="{3FD95BBD-7EE4-4631-8AFB-29739FC84B84}"/>
    <cellStyle name="쉼표 [0] 4 2 3 2 2 2 3 3 2" xfId="48101" xr:uid="{FD0445F8-3DF4-47BD-A037-2BDCB958146B}"/>
    <cellStyle name="쉼표 [0] 4 2 3 2 2 2 3 4" xfId="25835" xr:uid="{6E5F1C4A-2651-4D8B-99A8-7C100AD1EE18}"/>
    <cellStyle name="쉼표 [0] 4 2 3 2 2 2 3 4 2" xfId="48102" xr:uid="{1D52F54C-25E8-471C-9656-E98F493B6380}"/>
    <cellStyle name="쉼표 [0] 4 2 3 2 2 2 3 5" xfId="53285" xr:uid="{0F7898C8-161E-46A7-B214-4E8F6B3EDA34}"/>
    <cellStyle name="쉼표 [0] 4 2 3 2 2 2 3 6" xfId="48099" xr:uid="{870574D7-39EF-44C9-8656-684C29FBB2A4}"/>
    <cellStyle name="쉼표 [0] 4 2 3 2 2 2 3 7" xfId="25832" xr:uid="{CB2AF8C2-0227-405A-9955-8F8ED58A8A04}"/>
    <cellStyle name="쉼표 [0] 4 2 3 2 2 2 4" xfId="25836" xr:uid="{4E267685-BE81-4C59-8508-28FCE0AE2678}"/>
    <cellStyle name="쉼표 [0] 4 2 3 2 2 2 4 2" xfId="48103" xr:uid="{ED1D4AE4-61A9-4D22-B4B2-BADD280B7971}"/>
    <cellStyle name="쉼표 [0] 4 2 3 2 2 2 5" xfId="25837" xr:uid="{37BBEE98-AAD5-45B1-9508-260305921581}"/>
    <cellStyle name="쉼표 [0] 4 2 3 2 2 2 5 2" xfId="48104" xr:uid="{305C2271-8B90-4C16-8DC9-F01E0D8B6B65}"/>
    <cellStyle name="쉼표 [0] 4 2 3 2 2 2 6" xfId="51252" xr:uid="{34FDD553-3937-49A7-AD7F-EFBDEBB62831}"/>
    <cellStyle name="쉼표 [0] 4 2 3 2 2 2 7" xfId="48093" xr:uid="{0AE142FD-6829-4F8B-8CA4-236828E84605}"/>
    <cellStyle name="쉼표 [0] 4 2 3 2 2 2 8" xfId="25826" xr:uid="{A52644E5-4C58-4F5F-8A00-E847E398EF7E}"/>
    <cellStyle name="쉼표 [0] 4 2 3 2 2 3" xfId="1654" xr:uid="{9C740294-9037-455E-9B20-413B440A5E8C}"/>
    <cellStyle name="쉼표 [0] 4 2 3 2 2 3 2" xfId="5248" xr:uid="{2ED583B0-D5C4-4FFB-BEDA-B7EE1CCFF043}"/>
    <cellStyle name="쉼표 [0] 4 2 3 2 2 3 2 2" xfId="25840" xr:uid="{10F0F5FE-9DBD-434E-A6AD-D8A5F6F677C9}"/>
    <cellStyle name="쉼표 [0] 4 2 3 2 2 3 2 2 2" xfId="48107" xr:uid="{B3D8C822-05C3-4696-A258-6D0FC2BB71A3}"/>
    <cellStyle name="쉼표 [0] 4 2 3 2 2 3 2 3" xfId="25841" xr:uid="{8DC2A4F4-425C-471E-839E-EFD9E33B5507}"/>
    <cellStyle name="쉼표 [0] 4 2 3 2 2 3 2 3 2" xfId="48108" xr:uid="{2C6B513E-7850-49B0-9643-91B7CC842D59}"/>
    <cellStyle name="쉼표 [0] 4 2 3 2 2 3 2 4" xfId="25842" xr:uid="{08EA79FD-1D5B-4681-AFDF-FE6989108F1C}"/>
    <cellStyle name="쉼표 [0] 4 2 3 2 2 3 2 4 2" xfId="48109" xr:uid="{747457BF-9A22-4988-B93F-1E4B84ABC5C2}"/>
    <cellStyle name="쉼표 [0] 4 2 3 2 2 3 2 5" xfId="25843" xr:uid="{E9D067ED-EFB7-4390-8EFF-51002B75BA2A}"/>
    <cellStyle name="쉼표 [0] 4 2 3 2 2 3 2 5 2" xfId="48110" xr:uid="{47635788-584A-4781-8D0C-DD69234CD6BD}"/>
    <cellStyle name="쉼표 [0] 4 2 3 2 2 3 2 6" xfId="55335" xr:uid="{924FAE08-E262-4D6D-929F-7CCE013C7286}"/>
    <cellStyle name="쉼표 [0] 4 2 3 2 2 3 2 7" xfId="48106" xr:uid="{94DF6A43-7222-4C4C-97D4-759F1A75BABA}"/>
    <cellStyle name="쉼표 [0] 4 2 3 2 2 3 2 8" xfId="25839" xr:uid="{EB2948C2-642F-4C1C-9B5D-174B34FA63C1}"/>
    <cellStyle name="쉼표 [0] 4 2 3 2 2 3 3" xfId="2701" xr:uid="{49E1F7AE-63F5-42FB-AB6A-ED0A5B4B28D7}"/>
    <cellStyle name="쉼표 [0] 4 2 3 2 2 3 3 2" xfId="25845" xr:uid="{F1838D5F-CEF4-4677-9EE9-7240CCD3E3DD}"/>
    <cellStyle name="쉼표 [0] 4 2 3 2 2 3 3 2 2" xfId="48112" xr:uid="{C62BD915-A00A-4890-BED8-38B4F565E4CD}"/>
    <cellStyle name="쉼표 [0] 4 2 3 2 2 3 3 3" xfId="25846" xr:uid="{DB04D9D5-9BF9-44A5-B4BF-EE6D06FB4F6E}"/>
    <cellStyle name="쉼표 [0] 4 2 3 2 2 3 3 3 2" xfId="48113" xr:uid="{FAC32032-09B7-4A40-BAD6-029FC3742700}"/>
    <cellStyle name="쉼표 [0] 4 2 3 2 2 3 3 4" xfId="25847" xr:uid="{45A78D5A-F004-4022-94FD-7618EA9C6FD2}"/>
    <cellStyle name="쉼표 [0] 4 2 3 2 2 3 3 4 2" xfId="48114" xr:uid="{54D9CFA5-6761-4478-899A-C828E5BCC6FD}"/>
    <cellStyle name="쉼표 [0] 4 2 3 2 2 3 3 5" xfId="52789" xr:uid="{2F0BE34D-49E7-410B-830F-79AA4AF7B2C2}"/>
    <cellStyle name="쉼표 [0] 4 2 3 2 2 3 3 6" xfId="48111" xr:uid="{5613DA84-90E4-46CC-B768-142890AF288E}"/>
    <cellStyle name="쉼표 [0] 4 2 3 2 2 3 3 7" xfId="25844" xr:uid="{6DBC6E55-E8B6-480B-9349-EE688DB69559}"/>
    <cellStyle name="쉼표 [0] 4 2 3 2 2 3 4" xfId="25848" xr:uid="{EFA4DCF4-1696-48CA-B411-360641D70B2C}"/>
    <cellStyle name="쉼표 [0] 4 2 3 2 2 3 4 2" xfId="48115" xr:uid="{3254140E-3F59-4A1E-8BB4-CEAE55A057E0}"/>
    <cellStyle name="쉼표 [0] 4 2 3 2 2 3 5" xfId="25849" xr:uid="{124452EB-90F9-4F7C-97F9-4E72EE8479CF}"/>
    <cellStyle name="쉼표 [0] 4 2 3 2 2 3 5 2" xfId="48116" xr:uid="{099E757E-47E4-4A25-A95C-563399EA7557}"/>
    <cellStyle name="쉼표 [0] 4 2 3 2 2 3 6" xfId="51746" xr:uid="{C716FB51-5BF2-4577-9EB1-C331C47540E0}"/>
    <cellStyle name="쉼표 [0] 4 2 3 2 2 3 7" xfId="48105" xr:uid="{C0115C29-C837-43AC-915D-D249F29ABFBB}"/>
    <cellStyle name="쉼표 [0] 4 2 3 2 2 3 8" xfId="25838" xr:uid="{F3986937-8922-4CF4-A7B2-335885272567}"/>
    <cellStyle name="쉼표 [0] 4 2 3 2 2 4" xfId="3693" xr:uid="{67AC4D95-E0FC-4604-83CC-5BAEF2507B03}"/>
    <cellStyle name="쉼표 [0] 4 2 3 2 2 4 2" xfId="5616" xr:uid="{809DD84B-3665-4F31-BCF0-46EE3C50FCB6}"/>
    <cellStyle name="쉼표 [0] 4 2 3 2 2 4 2 2" xfId="25852" xr:uid="{54DA4BB3-ABA3-47C5-96F9-BFC4BCAD2E72}"/>
    <cellStyle name="쉼표 [0] 4 2 3 2 2 4 2 2 2" xfId="48119" xr:uid="{03DFD3C3-85F7-4D54-8BD4-5D1E70AE89F9}"/>
    <cellStyle name="쉼표 [0] 4 2 3 2 2 4 2 3" xfId="25853" xr:uid="{617B6935-D411-4B9F-BE27-BD48D20AB122}"/>
    <cellStyle name="쉼표 [0] 4 2 3 2 2 4 2 3 2" xfId="48120" xr:uid="{FC374950-720B-4017-9B19-9EE5EEF13341}"/>
    <cellStyle name="쉼표 [0] 4 2 3 2 2 4 2 4" xfId="25854" xr:uid="{26654AEB-2954-42A0-9817-7804123A0763}"/>
    <cellStyle name="쉼표 [0] 4 2 3 2 2 4 2 4 2" xfId="48121" xr:uid="{0421B9EB-1172-4C18-96B3-CD09AC9FB121}"/>
    <cellStyle name="쉼표 [0] 4 2 3 2 2 4 2 5" xfId="25855" xr:uid="{6858F8F6-55B7-46AC-81DE-96A750828F63}"/>
    <cellStyle name="쉼표 [0] 4 2 3 2 2 4 2 5 2" xfId="48122" xr:uid="{5C0FA4F0-2DE7-47F4-B5C6-AD4F67019C8C}"/>
    <cellStyle name="쉼표 [0] 4 2 3 2 2 4 2 6" xfId="55703" xr:uid="{5E528D3D-F9FB-4AB2-9DC2-0B1E64CF9B6C}"/>
    <cellStyle name="쉼표 [0] 4 2 3 2 2 4 2 7" xfId="48118" xr:uid="{E7FD4E20-891E-44B2-A272-DA18CC7780F4}"/>
    <cellStyle name="쉼표 [0] 4 2 3 2 2 4 2 8" xfId="25851" xr:uid="{AAD347BF-38F7-4674-9A21-15DF17F6EA8E}"/>
    <cellStyle name="쉼표 [0] 4 2 3 2 2 4 3" xfId="25856" xr:uid="{BB46678E-1196-476A-AFEF-59F35AD85F78}"/>
    <cellStyle name="쉼표 [0] 4 2 3 2 2 4 3 2" xfId="48123" xr:uid="{C9BC1719-0F52-41B8-941E-C50368D608EC}"/>
    <cellStyle name="쉼표 [0] 4 2 3 2 2 4 4" xfId="25857" xr:uid="{7F192FF7-3E41-487D-9A37-F89A004771DF}"/>
    <cellStyle name="쉼표 [0] 4 2 3 2 2 4 4 2" xfId="48124" xr:uid="{A62492EC-C6A9-4B03-A92B-A43F06A660BE}"/>
    <cellStyle name="쉼표 [0] 4 2 3 2 2 4 5" xfId="25858" xr:uid="{10EB6F52-1D07-483E-921D-23D5F8BB82EF}"/>
    <cellStyle name="쉼표 [0] 4 2 3 2 2 4 5 2" xfId="48125" xr:uid="{82686307-215A-459F-BD83-2241977F317C}"/>
    <cellStyle name="쉼표 [0] 4 2 3 2 2 4 6" xfId="25859" xr:uid="{7F1A075A-CDEF-4EC8-8403-7935BBAECD05}"/>
    <cellStyle name="쉼표 [0] 4 2 3 2 2 4 6 2" xfId="48126" xr:uid="{5F431AFB-D882-4AFC-B7B9-4DF05F1566DE}"/>
    <cellStyle name="쉼표 [0] 4 2 3 2 2 4 7" xfId="53780" xr:uid="{9AE157AE-B320-4620-BFE7-D05C29252F9C}"/>
    <cellStyle name="쉼표 [0] 4 2 3 2 2 4 8" xfId="48117" xr:uid="{3D25CE19-2FD1-43C9-B474-94F5F3783E6F}"/>
    <cellStyle name="쉼표 [0] 4 2 3 2 2 4 9" xfId="25850" xr:uid="{C70E8849-CE26-429B-81A0-4B191DBE460D}"/>
    <cellStyle name="쉼표 [0] 4 2 3 2 2 5" xfId="4366" xr:uid="{8D2F69CD-C672-4016-83A9-1DE66351874A}"/>
    <cellStyle name="쉼표 [0] 4 2 3 2 2 5 2" xfId="25861" xr:uid="{F52D446E-645A-4AD8-9172-0E2857C3BA6A}"/>
    <cellStyle name="쉼표 [0] 4 2 3 2 2 5 2 2" xfId="48128" xr:uid="{B7DAA334-C9E9-4DFF-8955-AB2932E3A28C}"/>
    <cellStyle name="쉼표 [0] 4 2 3 2 2 5 3" xfId="25862" xr:uid="{DD927871-B740-4060-BCD1-E33E4C06FD51}"/>
    <cellStyle name="쉼표 [0] 4 2 3 2 2 5 3 2" xfId="48129" xr:uid="{0DA056FC-2F9F-4922-83C8-89C4CF195596}"/>
    <cellStyle name="쉼표 [0] 4 2 3 2 2 5 4" xfId="25863" xr:uid="{33A4AD0E-5F04-4E3F-8431-040829AA8898}"/>
    <cellStyle name="쉼표 [0] 4 2 3 2 2 5 4 2" xfId="48130" xr:uid="{95AEB426-B193-4AC1-AF2E-D460885C7CF6}"/>
    <cellStyle name="쉼표 [0] 4 2 3 2 2 5 5" xfId="25864" xr:uid="{360DFA25-CC37-420E-9A2A-0F1B52B497A2}"/>
    <cellStyle name="쉼표 [0] 4 2 3 2 2 5 5 2" xfId="48131" xr:uid="{99536D7D-411B-436E-9C3F-D7B14C168E84}"/>
    <cellStyle name="쉼표 [0] 4 2 3 2 2 5 6" xfId="54453" xr:uid="{C692C421-35FB-4C95-A97D-2023E906FE15}"/>
    <cellStyle name="쉼표 [0] 4 2 3 2 2 5 7" xfId="48127" xr:uid="{CA958CE7-D954-4B33-BA29-CF714CDBCCFB}"/>
    <cellStyle name="쉼표 [0] 4 2 3 2 2 5 8" xfId="25860" xr:uid="{9862284C-5212-4B12-806C-0629CB22CF4A}"/>
    <cellStyle name="쉼표 [0] 4 2 3 2 2 6" xfId="2180" xr:uid="{F1E2C3A7-4349-466E-99AD-ADA55267546B}"/>
    <cellStyle name="쉼표 [0] 4 2 3 2 2 6 2" xfId="25866" xr:uid="{3477806A-D9EB-428D-B463-916A1B56CC2B}"/>
    <cellStyle name="쉼표 [0] 4 2 3 2 2 6 2 2" xfId="48133" xr:uid="{565A27BB-6A10-441C-9180-8E4FA6BDD069}"/>
    <cellStyle name="쉼표 [0] 4 2 3 2 2 6 3" xfId="25867" xr:uid="{6E94B7B3-21B9-4A90-9355-B2EEE4E59788}"/>
    <cellStyle name="쉼표 [0] 4 2 3 2 2 6 3 2" xfId="48134" xr:uid="{7FB7CBFC-B3D7-466A-84AB-19C97AD96F9E}"/>
    <cellStyle name="쉼표 [0] 4 2 3 2 2 6 4" xfId="25868" xr:uid="{F49853A2-3430-4A12-9619-18744275B4F5}"/>
    <cellStyle name="쉼표 [0] 4 2 3 2 2 6 4 2" xfId="48135" xr:uid="{5123C67E-0E0B-4724-A104-E39DA1C92EAB}"/>
    <cellStyle name="쉼표 [0] 4 2 3 2 2 6 5" xfId="52269" xr:uid="{6148D527-9B06-4E42-9ABB-FB34C66E84A4}"/>
    <cellStyle name="쉼표 [0] 4 2 3 2 2 6 6" xfId="48132" xr:uid="{1AF7F83A-5912-445B-81BB-7F38CBC06905}"/>
    <cellStyle name="쉼표 [0] 4 2 3 2 2 6 7" xfId="25865" xr:uid="{802FE3FE-4B85-4EB5-9D4F-C162F6125662}"/>
    <cellStyle name="쉼표 [0] 4 2 3 2 2 7" xfId="25869" xr:uid="{4D6B915E-1AA4-4819-A701-FF1672E1481D}"/>
    <cellStyle name="쉼표 [0] 4 2 3 2 2 7 2" xfId="48136" xr:uid="{A093052C-4F64-4A71-A5B5-6312BDB34D3F}"/>
    <cellStyle name="쉼표 [0] 4 2 3 2 2 8" xfId="25870" xr:uid="{992BBC98-E390-4550-8D50-FCD743773824}"/>
    <cellStyle name="쉼표 [0] 4 2 3 2 2 8 2" xfId="48137" xr:uid="{185A5176-80C1-4C13-9578-56CADB5E7EB3}"/>
    <cellStyle name="쉼표 [0] 4 2 3 2 2 9" xfId="50749" xr:uid="{C47296AD-8EE3-4182-A445-886B45C15FA1}"/>
    <cellStyle name="쉼표 [0] 4 2 3 2 3" xfId="912" xr:uid="{2EF8655E-4224-443D-9204-5A6B5B6A022D}"/>
    <cellStyle name="쉼표 [0] 4 2 3 2 3 2" xfId="4615" xr:uid="{77EEFE5F-EDAE-419E-905A-7CA45B14274B}"/>
    <cellStyle name="쉼표 [0] 4 2 3 2 3 2 2" xfId="25873" xr:uid="{A0E183E1-F2D7-4803-9294-2C98C36E95C7}"/>
    <cellStyle name="쉼표 [0] 4 2 3 2 3 2 2 2" xfId="48140" xr:uid="{7499B204-250A-4C58-A1E5-3E4B61BF6DB8}"/>
    <cellStyle name="쉼표 [0] 4 2 3 2 3 2 3" xfId="25874" xr:uid="{95318D33-A29F-412E-86FC-B1B6E9E24C9E}"/>
    <cellStyle name="쉼표 [0] 4 2 3 2 3 2 3 2" xfId="48141" xr:uid="{05D7D80F-BBE7-4829-834E-4DCF74D07595}"/>
    <cellStyle name="쉼표 [0] 4 2 3 2 3 2 4" xfId="25875" xr:uid="{351AC225-782A-4A66-AB33-8D06CFB2958B}"/>
    <cellStyle name="쉼표 [0] 4 2 3 2 3 2 4 2" xfId="48142" xr:uid="{24BE9A76-95BB-4D3D-80DB-5CB74E9EE3B5}"/>
    <cellStyle name="쉼표 [0] 4 2 3 2 3 2 5" xfId="25876" xr:uid="{4EE3D0A5-598A-4FE5-AB7C-6F9CF0AEBA02}"/>
    <cellStyle name="쉼표 [0] 4 2 3 2 3 2 5 2" xfId="48143" xr:uid="{41D6F8FD-0DB9-4FAB-B517-36812307CB7C}"/>
    <cellStyle name="쉼표 [0] 4 2 3 2 3 2 6" xfId="54702" xr:uid="{D1EDADF2-25AA-4186-B644-5333468F93C3}"/>
    <cellStyle name="쉼표 [0] 4 2 3 2 3 2 7" xfId="48139" xr:uid="{B36B6E16-4C4B-4074-A689-B47EC3AC9D71}"/>
    <cellStyle name="쉼표 [0] 4 2 3 2 3 2 8" xfId="25872" xr:uid="{EBADF3CF-1D4C-495C-B0EE-71071AC71D3D}"/>
    <cellStyle name="쉼표 [0] 4 2 3 2 3 3" xfId="2950" xr:uid="{D86E7CA7-ABED-4742-8110-E24EF9C5CADE}"/>
    <cellStyle name="쉼표 [0] 4 2 3 2 3 3 2" xfId="25878" xr:uid="{051C0B4F-4FD6-4F7B-86BB-5F29484F662B}"/>
    <cellStyle name="쉼표 [0] 4 2 3 2 3 3 2 2" xfId="48145" xr:uid="{EC271B06-73E4-4A6C-9DEA-96CC4200A815}"/>
    <cellStyle name="쉼표 [0] 4 2 3 2 3 3 3" xfId="25879" xr:uid="{75AC4622-CA7C-48F5-9E54-BCA43EF32619}"/>
    <cellStyle name="쉼표 [0] 4 2 3 2 3 3 3 2" xfId="48146" xr:uid="{B1D76180-4822-4984-AA6C-E3C71D1F023F}"/>
    <cellStyle name="쉼표 [0] 4 2 3 2 3 3 4" xfId="25880" xr:uid="{3F4DB735-2550-4905-A0BC-44ABA462404D}"/>
    <cellStyle name="쉼표 [0] 4 2 3 2 3 3 4 2" xfId="48147" xr:uid="{C6D6BFC5-2E79-4BF5-A5D1-81EB87140BD9}"/>
    <cellStyle name="쉼표 [0] 4 2 3 2 3 3 5" xfId="53037" xr:uid="{332A5672-51E8-4FC9-B1B3-732ED6D6DE48}"/>
    <cellStyle name="쉼표 [0] 4 2 3 2 3 3 6" xfId="48144" xr:uid="{ADE46A60-5B13-4E7E-BE2C-ED94A1BCD4BC}"/>
    <cellStyle name="쉼표 [0] 4 2 3 2 3 3 7" xfId="25877" xr:uid="{9D626813-54FC-4C88-B5B7-10EE4986E7BB}"/>
    <cellStyle name="쉼표 [0] 4 2 3 2 3 4" xfId="25881" xr:uid="{E0E276A9-B129-433B-931B-07C8EBAF7306}"/>
    <cellStyle name="쉼표 [0] 4 2 3 2 3 4 2" xfId="48148" xr:uid="{CEC45FFB-2BD7-4168-82E3-DEB01B68FC53}"/>
    <cellStyle name="쉼표 [0] 4 2 3 2 3 5" xfId="25882" xr:uid="{51F77FBD-6634-4894-BA9D-DF2CFE885A15}"/>
    <cellStyle name="쉼표 [0] 4 2 3 2 3 5 2" xfId="48149" xr:uid="{03683B6F-C6D7-491E-8AAF-0FA159FFECD7}"/>
    <cellStyle name="쉼표 [0] 4 2 3 2 3 6" xfId="51004" xr:uid="{28394B13-E373-4303-BBBF-470594237675}"/>
    <cellStyle name="쉼표 [0] 4 2 3 2 3 7" xfId="48138" xr:uid="{C0C5CC04-6269-453D-AB4E-9B84CCA284DC}"/>
    <cellStyle name="쉼표 [0] 4 2 3 2 3 8" xfId="25871" xr:uid="{26F117D0-E7E2-44CA-9D45-9C339DEC2886}"/>
    <cellStyle name="쉼표 [0] 4 2 3 2 4" xfId="1407" xr:uid="{FF526419-7382-4561-A4A9-0F16118D2209}"/>
    <cellStyle name="쉼표 [0] 4 2 3 2 4 2" xfId="5065" xr:uid="{DC57C81D-C323-4774-8FDA-8CBE87AD4F85}"/>
    <cellStyle name="쉼표 [0] 4 2 3 2 4 2 2" xfId="25885" xr:uid="{632AB3D8-B7DC-4C13-A3A1-A5A72271054C}"/>
    <cellStyle name="쉼표 [0] 4 2 3 2 4 2 2 2" xfId="48152" xr:uid="{D926FE24-7E09-4505-9CA2-FDB2C92C7FC4}"/>
    <cellStyle name="쉼표 [0] 4 2 3 2 4 2 3" xfId="25886" xr:uid="{3A8352A4-63FF-4D2E-A5B5-DCCF2BE789A3}"/>
    <cellStyle name="쉼표 [0] 4 2 3 2 4 2 3 2" xfId="48153" xr:uid="{9D9C193E-1DEA-4825-A487-76469403487A}"/>
    <cellStyle name="쉼표 [0] 4 2 3 2 4 2 4" xfId="25887" xr:uid="{9E6054B1-14FB-4F30-86F7-8ED3ABD59E2D}"/>
    <cellStyle name="쉼표 [0] 4 2 3 2 4 2 4 2" xfId="48154" xr:uid="{EF46430C-A106-4DD5-BB60-B95650B85C7F}"/>
    <cellStyle name="쉼표 [0] 4 2 3 2 4 2 5" xfId="25888" xr:uid="{8D5E7D95-CA11-4177-B870-C8A545AF13D4}"/>
    <cellStyle name="쉼표 [0] 4 2 3 2 4 2 5 2" xfId="48155" xr:uid="{1FEDCA36-695C-443D-BD69-3E6DFAB522D5}"/>
    <cellStyle name="쉼표 [0] 4 2 3 2 4 2 6" xfId="55152" xr:uid="{16C56AFB-A0A0-45B7-B91D-E7C2A60F99B4}"/>
    <cellStyle name="쉼표 [0] 4 2 3 2 4 2 7" xfId="48151" xr:uid="{D4CB8B04-0426-4391-85C4-0D2EAEB85A30}"/>
    <cellStyle name="쉼표 [0] 4 2 3 2 4 2 8" xfId="25884" xr:uid="{2894C37F-C451-4BA6-AA79-3C7DA57797CF}"/>
    <cellStyle name="쉼표 [0] 4 2 3 2 4 3" xfId="2453" xr:uid="{88D72600-9144-475F-AC3C-126B8078CE90}"/>
    <cellStyle name="쉼표 [0] 4 2 3 2 4 3 2" xfId="25890" xr:uid="{CCE909C4-977F-4B9E-B9D3-2B9433B69787}"/>
    <cellStyle name="쉼표 [0] 4 2 3 2 4 3 2 2" xfId="48157" xr:uid="{F6FA26E8-1B63-4202-97C3-6A8EC5C194C0}"/>
    <cellStyle name="쉼표 [0] 4 2 3 2 4 3 3" xfId="25891" xr:uid="{7282B647-2F19-499A-8C89-905B0770FD4F}"/>
    <cellStyle name="쉼표 [0] 4 2 3 2 4 3 3 2" xfId="48158" xr:uid="{6480CD2C-B59D-4C9F-B7E6-2AB21ECDC56C}"/>
    <cellStyle name="쉼표 [0] 4 2 3 2 4 3 4" xfId="25892" xr:uid="{A510B399-1D5A-47AE-9F7C-8D2141BBEEA9}"/>
    <cellStyle name="쉼표 [0] 4 2 3 2 4 3 4 2" xfId="48159" xr:uid="{E1E64FC8-8B9C-4768-819C-662A37534F25}"/>
    <cellStyle name="쉼표 [0] 4 2 3 2 4 3 5" xfId="52541" xr:uid="{01D4D259-031B-4953-8904-9AEB5744F6EC}"/>
    <cellStyle name="쉼표 [0] 4 2 3 2 4 3 6" xfId="48156" xr:uid="{C3F3F552-B9FB-40CD-AC01-12B5713AEC0A}"/>
    <cellStyle name="쉼표 [0] 4 2 3 2 4 3 7" xfId="25889" xr:uid="{F56257E5-3D8D-4DAD-8AD4-F2CEDCE217AF}"/>
    <cellStyle name="쉼표 [0] 4 2 3 2 4 4" xfId="25893" xr:uid="{807D8119-1CBF-4D15-8E19-8387256A4492}"/>
    <cellStyle name="쉼표 [0] 4 2 3 2 4 4 2" xfId="48160" xr:uid="{48F61173-BE8C-4D28-A82F-60CB42F54191}"/>
    <cellStyle name="쉼표 [0] 4 2 3 2 4 5" xfId="25894" xr:uid="{86136D36-1BEC-4B42-8189-8561D7B4629F}"/>
    <cellStyle name="쉼표 [0] 4 2 3 2 4 5 2" xfId="48161" xr:uid="{F157273E-3AE2-4138-A75E-E4FEA6BA183D}"/>
    <cellStyle name="쉼표 [0] 4 2 3 2 4 6" xfId="51499" xr:uid="{3AA2E76C-ABF9-4DFF-B019-DACED3F0DDD5}"/>
    <cellStyle name="쉼표 [0] 4 2 3 2 4 7" xfId="48150" xr:uid="{F3B68D7E-1C35-4DED-832D-5DEFC6F93E6B}"/>
    <cellStyle name="쉼표 [0] 4 2 3 2 4 8" xfId="25883" xr:uid="{52D8F6EB-D1EB-4EA5-96B9-36B82C5A8CEF}"/>
    <cellStyle name="쉼표 [0] 4 2 3 2 5" xfId="3444" xr:uid="{2BE5E548-4A11-406E-8C99-F505E853C9AC}"/>
    <cellStyle name="쉼표 [0] 4 2 3 2 5 2" xfId="5432" xr:uid="{E804091F-CEC0-4853-8988-4F095BAFB2DE}"/>
    <cellStyle name="쉼표 [0] 4 2 3 2 5 2 2" xfId="25897" xr:uid="{168E7C43-FF7C-42E9-8127-4797BBD13C9C}"/>
    <cellStyle name="쉼표 [0] 4 2 3 2 5 2 2 2" xfId="48164" xr:uid="{7B95C96B-4DBF-4099-A1A4-1221912EBCCD}"/>
    <cellStyle name="쉼표 [0] 4 2 3 2 5 2 3" xfId="25898" xr:uid="{5F8F52FE-5C68-4D3A-AFF5-4950E47F98EC}"/>
    <cellStyle name="쉼표 [0] 4 2 3 2 5 2 3 2" xfId="48165" xr:uid="{DA6F6FC7-C64D-435E-9622-8B873C11F958}"/>
    <cellStyle name="쉼표 [0] 4 2 3 2 5 2 4" xfId="25899" xr:uid="{BCA73A3F-59C8-453D-9849-4C13B148D10F}"/>
    <cellStyle name="쉼표 [0] 4 2 3 2 5 2 4 2" xfId="48166" xr:uid="{CDBD3898-5BF6-40B6-AD87-1B9135AA6C05}"/>
    <cellStyle name="쉼표 [0] 4 2 3 2 5 2 5" xfId="25900" xr:uid="{C144A6FE-91E3-419B-AC71-985D67408FA9}"/>
    <cellStyle name="쉼표 [0] 4 2 3 2 5 2 5 2" xfId="48167" xr:uid="{A7BF66ED-4DAB-4621-BC43-4F03443A07D9}"/>
    <cellStyle name="쉼표 [0] 4 2 3 2 5 2 6" xfId="55519" xr:uid="{8ACED0F5-C71E-4991-9534-52B6825037E4}"/>
    <cellStyle name="쉼표 [0] 4 2 3 2 5 2 7" xfId="48163" xr:uid="{E15AA017-2E3B-4E9D-9FDC-46B412847677}"/>
    <cellStyle name="쉼표 [0] 4 2 3 2 5 2 8" xfId="25896" xr:uid="{5E1D542D-7E06-47C2-934E-C0F16DCAB192}"/>
    <cellStyle name="쉼표 [0] 4 2 3 2 5 3" xfId="25901" xr:uid="{18318C9E-0C01-474C-B3F9-3F3C540BDB89}"/>
    <cellStyle name="쉼표 [0] 4 2 3 2 5 3 2" xfId="48168" xr:uid="{2227E4F8-BFED-4341-9006-9E9E74E491A0}"/>
    <cellStyle name="쉼표 [0] 4 2 3 2 5 4" xfId="25902" xr:uid="{FFB9C942-109D-4163-B182-5E7DD1F9706B}"/>
    <cellStyle name="쉼표 [0] 4 2 3 2 5 4 2" xfId="48169" xr:uid="{3A604B94-D666-4C7A-A230-9A565F247435}"/>
    <cellStyle name="쉼표 [0] 4 2 3 2 5 5" xfId="25903" xr:uid="{21B94947-7F0D-4748-8F0E-C54E25F03AF5}"/>
    <cellStyle name="쉼표 [0] 4 2 3 2 5 5 2" xfId="48170" xr:uid="{D6A6C162-2E7E-46F5-B702-7ACEDF8E4F57}"/>
    <cellStyle name="쉼표 [0] 4 2 3 2 5 6" xfId="25904" xr:uid="{40976D99-A341-437E-A7C9-B3342D878347}"/>
    <cellStyle name="쉼표 [0] 4 2 3 2 5 6 2" xfId="48171" xr:uid="{86198BCC-BD22-4D1A-A53D-75FDF8EC9CE2}"/>
    <cellStyle name="쉼표 [0] 4 2 3 2 5 7" xfId="53531" xr:uid="{28BBD6CA-22FF-4A36-A83C-76F62FB24493}"/>
    <cellStyle name="쉼표 [0] 4 2 3 2 5 8" xfId="48162" xr:uid="{37D4307E-06F2-40AD-843B-287267F11065}"/>
    <cellStyle name="쉼표 [0] 4 2 3 2 5 9" xfId="25895" xr:uid="{A9EC570B-380F-4607-95C0-8AAA764ADD14}"/>
    <cellStyle name="쉼표 [0] 4 2 3 2 6" xfId="4095" xr:uid="{85E50A81-FC58-4EEC-8E9A-7E6DD5EBB32F}"/>
    <cellStyle name="쉼표 [0] 4 2 3 2 6 2" xfId="25906" xr:uid="{2A35E3C0-4D1C-47B7-8423-59E3F53123BC}"/>
    <cellStyle name="쉼표 [0] 4 2 3 2 6 2 2" xfId="48173" xr:uid="{A98C58FC-3AF7-4636-95F4-D80CF4F1479B}"/>
    <cellStyle name="쉼표 [0] 4 2 3 2 6 3" xfId="25907" xr:uid="{08A13BBC-8BF1-4723-908D-007A17B297AA}"/>
    <cellStyle name="쉼표 [0] 4 2 3 2 6 3 2" xfId="48174" xr:uid="{A859E2F6-0CEC-47B1-AC9D-4F8276646206}"/>
    <cellStyle name="쉼표 [0] 4 2 3 2 6 4" xfId="25908" xr:uid="{61066195-12E6-4919-8584-1ADFB739316A}"/>
    <cellStyle name="쉼표 [0] 4 2 3 2 6 4 2" xfId="48175" xr:uid="{A5899D19-4F16-468A-8765-91A9172D5801}"/>
    <cellStyle name="쉼표 [0] 4 2 3 2 6 5" xfId="25909" xr:uid="{7C04E216-34F2-4CB2-81F1-F7ABA4BDFF8E}"/>
    <cellStyle name="쉼표 [0] 4 2 3 2 6 5 2" xfId="48176" xr:uid="{C78D1BCF-FC20-45E9-A3E7-659C49B6025D}"/>
    <cellStyle name="쉼표 [0] 4 2 3 2 6 6" xfId="54182" xr:uid="{9DD0DE50-FBCB-4C09-A913-51F6F2A24EEF}"/>
    <cellStyle name="쉼표 [0] 4 2 3 2 6 7" xfId="48172" xr:uid="{DD0DC343-A77E-4B9B-AD63-53B4A66CFAD3}"/>
    <cellStyle name="쉼표 [0] 4 2 3 2 6 8" xfId="25905" xr:uid="{1B4DABEC-B4C0-4EB8-9B6C-BB5CCADB921D}"/>
    <cellStyle name="쉼표 [0] 4 2 3 2 7" xfId="1933" xr:uid="{2C368625-0387-4CD8-BB05-7B439AD83362}"/>
    <cellStyle name="쉼표 [0] 4 2 3 2 7 2" xfId="25911" xr:uid="{334BFA32-8348-4919-A36B-F66F4CADE5D3}"/>
    <cellStyle name="쉼표 [0] 4 2 3 2 7 2 2" xfId="48178" xr:uid="{6C3C6672-BD64-4E4E-B2EF-E56C83B8CFFB}"/>
    <cellStyle name="쉼표 [0] 4 2 3 2 7 3" xfId="25912" xr:uid="{53A24FD3-7CD7-4B95-B8A6-6BD3B57D2D21}"/>
    <cellStyle name="쉼표 [0] 4 2 3 2 7 3 2" xfId="48179" xr:uid="{1CA21503-798C-47DC-BD3C-F7A2D86E21CC}"/>
    <cellStyle name="쉼표 [0] 4 2 3 2 7 4" xfId="25913" xr:uid="{E83A0DE5-6439-4463-9F68-8EE38973F52D}"/>
    <cellStyle name="쉼표 [0] 4 2 3 2 7 4 2" xfId="48180" xr:uid="{12057C1E-5E4D-4F2D-BF22-3CB6820E94BF}"/>
    <cellStyle name="쉼표 [0] 4 2 3 2 7 5" xfId="52022" xr:uid="{32A943DF-FD92-44F2-BD0A-73C55AD380D6}"/>
    <cellStyle name="쉼표 [0] 4 2 3 2 7 6" xfId="48177" xr:uid="{A00BDFBC-9D94-4E43-899B-5FB31545D564}"/>
    <cellStyle name="쉼표 [0] 4 2 3 2 7 7" xfId="25910" xr:uid="{B65EF01E-E04B-4E01-BF25-4BFE6D80CE1D}"/>
    <cellStyle name="쉼표 [0] 4 2 3 2 8" xfId="25914" xr:uid="{E0FD62E3-EE67-4B12-85BE-C3FEDFADB33E}"/>
    <cellStyle name="쉼표 [0] 4 2 3 2 8 2" xfId="48181" xr:uid="{A612DFBE-5DB5-47E5-AE85-90A6D5D40B52}"/>
    <cellStyle name="쉼표 [0] 4 2 3 2 9" xfId="25915" xr:uid="{556DC3AA-CDC6-4D57-ACC7-D5505FCFCBA3}"/>
    <cellStyle name="쉼표 [0] 4 2 3 2 9 2" xfId="48182" xr:uid="{A8607FB7-A1C3-4A5D-B347-40ECE41F1D73}"/>
    <cellStyle name="쉼표 [0] 4 2 3 3" xfId="532" xr:uid="{B48A6930-4DC9-4A66-812C-001E53652C0C}"/>
    <cellStyle name="쉼표 [0] 4 2 3 3 10" xfId="48183" xr:uid="{11ED6D91-12DC-492B-96A5-735FC4FCB64C}"/>
    <cellStyle name="쉼표 [0] 4 2 3 3 11" xfId="25916" xr:uid="{70D5C408-9A8E-4CC0-A8BD-BD7C217CE428}"/>
    <cellStyle name="쉼표 [0] 4 2 3 3 2" xfId="1037" xr:uid="{BB2D4ADD-C8E6-4239-B111-68CA6E4867D8}"/>
    <cellStyle name="쉼표 [0] 4 2 3 3 2 2" xfId="4740" xr:uid="{A51A5B4F-C003-4ECB-81AB-621247A81199}"/>
    <cellStyle name="쉼표 [0] 4 2 3 3 2 2 2" xfId="25919" xr:uid="{B4AEA57E-8D76-4715-B1E3-770C384BC508}"/>
    <cellStyle name="쉼표 [0] 4 2 3 3 2 2 2 2" xfId="48186" xr:uid="{3C042B24-548C-4B99-ACFF-3743A7842656}"/>
    <cellStyle name="쉼표 [0] 4 2 3 3 2 2 3" xfId="25920" xr:uid="{58EDC763-CBCC-43A9-83AA-2D887CED9BCB}"/>
    <cellStyle name="쉼표 [0] 4 2 3 3 2 2 3 2" xfId="48187" xr:uid="{29E48E5A-E6B0-4DA8-B7F2-1F3166C2F29A}"/>
    <cellStyle name="쉼표 [0] 4 2 3 3 2 2 4" xfId="25921" xr:uid="{53A5E852-1389-401A-8224-8613B95B350D}"/>
    <cellStyle name="쉼표 [0] 4 2 3 3 2 2 4 2" xfId="48188" xr:uid="{DCE22A21-F0E0-4F82-B695-A2A7EB13747D}"/>
    <cellStyle name="쉼표 [0] 4 2 3 3 2 2 5" xfId="25922" xr:uid="{573EADAE-D68E-4E6C-8577-F5A4D8443F61}"/>
    <cellStyle name="쉼표 [0] 4 2 3 3 2 2 5 2" xfId="48189" xr:uid="{5DDB8271-FB10-420B-8D0C-EE2786E9C3B3}"/>
    <cellStyle name="쉼표 [0] 4 2 3 3 2 2 6" xfId="54827" xr:uid="{82E0FB99-45B5-4D16-A724-087A9EDB3456}"/>
    <cellStyle name="쉼표 [0] 4 2 3 3 2 2 7" xfId="48185" xr:uid="{583A8691-ADD0-401E-9A15-72D459578A12}"/>
    <cellStyle name="쉼표 [0] 4 2 3 3 2 2 8" xfId="25918" xr:uid="{C6DA3375-0709-4606-A8D5-AF93643D6E9B}"/>
    <cellStyle name="쉼표 [0] 4 2 3 3 2 3" xfId="3075" xr:uid="{2988CAFB-33B5-47CF-9F98-B2CEB240E14C}"/>
    <cellStyle name="쉼표 [0] 4 2 3 3 2 3 2" xfId="25924" xr:uid="{051CB27D-27E5-4B80-96C9-5512535866B0}"/>
    <cellStyle name="쉼표 [0] 4 2 3 3 2 3 2 2" xfId="48191" xr:uid="{5B52A4D0-9378-4445-8E16-9F94B10FD215}"/>
    <cellStyle name="쉼표 [0] 4 2 3 3 2 3 3" xfId="25925" xr:uid="{02F93B35-FA5B-495E-88FE-A6827003D2E7}"/>
    <cellStyle name="쉼표 [0] 4 2 3 3 2 3 3 2" xfId="48192" xr:uid="{408997DC-A3F1-4364-A801-2DFA856E9883}"/>
    <cellStyle name="쉼표 [0] 4 2 3 3 2 3 4" xfId="25926" xr:uid="{59D5CFDC-DABF-40F9-BB05-32F745240D09}"/>
    <cellStyle name="쉼표 [0] 4 2 3 3 2 3 4 2" xfId="48193" xr:uid="{C5E6FA46-BB21-4252-99A5-C42807DE1892}"/>
    <cellStyle name="쉼표 [0] 4 2 3 3 2 3 5" xfId="53162" xr:uid="{E12675E0-72E8-4B1A-8773-496D2A8529CC}"/>
    <cellStyle name="쉼표 [0] 4 2 3 3 2 3 6" xfId="48190" xr:uid="{E117B217-F2A5-43C2-B01B-CF0295755032}"/>
    <cellStyle name="쉼표 [0] 4 2 3 3 2 3 7" xfId="25923" xr:uid="{5859D522-7B76-4DD7-9267-23F77C49A46D}"/>
    <cellStyle name="쉼표 [0] 4 2 3 3 2 4" xfId="25927" xr:uid="{ADA8AD94-F259-41A3-B8DD-AAE429F81597}"/>
    <cellStyle name="쉼표 [0] 4 2 3 3 2 4 2" xfId="48194" xr:uid="{D1C14B8C-FFA8-4C35-B17E-812E03672A26}"/>
    <cellStyle name="쉼표 [0] 4 2 3 3 2 5" xfId="25928" xr:uid="{FBC66DFA-A792-4F94-B3F0-9EBE67C3C336}"/>
    <cellStyle name="쉼표 [0] 4 2 3 3 2 5 2" xfId="48195" xr:uid="{DC6596AB-C247-4822-B689-2E020BB6827E}"/>
    <cellStyle name="쉼표 [0] 4 2 3 3 2 6" xfId="51129" xr:uid="{5C1002FD-0E93-48BD-AA56-9F405BD6B3ED}"/>
    <cellStyle name="쉼표 [0] 4 2 3 3 2 7" xfId="48184" xr:uid="{5E3A662D-13B3-4887-B012-9628F5B09678}"/>
    <cellStyle name="쉼표 [0] 4 2 3 3 2 8" xfId="25917" xr:uid="{4EF1310F-257B-46CC-8A34-A652813EADA2}"/>
    <cellStyle name="쉼표 [0] 4 2 3 3 3" xfId="1531" xr:uid="{54C2D82F-9E36-41A0-90B2-D44836ECA08B}"/>
    <cellStyle name="쉼표 [0] 4 2 3 3 3 2" xfId="5156" xr:uid="{528C81BE-1D9C-4CE5-AC65-B1802D8D6373}"/>
    <cellStyle name="쉼표 [0] 4 2 3 3 3 2 2" xfId="25931" xr:uid="{D9E11101-3A2E-46BE-A09D-60214EE645D2}"/>
    <cellStyle name="쉼표 [0] 4 2 3 3 3 2 2 2" xfId="48198" xr:uid="{B64F6C62-BB49-4DB2-A637-B695030559FC}"/>
    <cellStyle name="쉼표 [0] 4 2 3 3 3 2 3" xfId="25932" xr:uid="{6D283D4D-311C-413E-9099-F9CF13A624CE}"/>
    <cellStyle name="쉼표 [0] 4 2 3 3 3 2 3 2" xfId="48199" xr:uid="{B1ACC0A3-35AD-4B74-A650-63B566457122}"/>
    <cellStyle name="쉼표 [0] 4 2 3 3 3 2 4" xfId="25933" xr:uid="{D628857F-97BD-43F0-9680-3757127FA732}"/>
    <cellStyle name="쉼표 [0] 4 2 3 3 3 2 4 2" xfId="48200" xr:uid="{21445FAE-011D-401C-A2E9-DBB08B7D1FB8}"/>
    <cellStyle name="쉼표 [0] 4 2 3 3 3 2 5" xfId="25934" xr:uid="{5ECD6983-A0FA-4E27-ADDE-1A1C1DA48BD1}"/>
    <cellStyle name="쉼표 [0] 4 2 3 3 3 2 5 2" xfId="48201" xr:uid="{0320023A-87E6-4301-8648-32F2E5841387}"/>
    <cellStyle name="쉼표 [0] 4 2 3 3 3 2 6" xfId="55243" xr:uid="{69BCA782-0556-4A69-AC08-0C4317C53A6D}"/>
    <cellStyle name="쉼표 [0] 4 2 3 3 3 2 7" xfId="48197" xr:uid="{A236FD14-7994-4811-89DB-EC60E0AA9656}"/>
    <cellStyle name="쉼표 [0] 4 2 3 3 3 2 8" xfId="25930" xr:uid="{0CD0CAC3-A2D5-4983-A6F0-832B8F91FCA2}"/>
    <cellStyle name="쉼표 [0] 4 2 3 3 3 3" xfId="2578" xr:uid="{3E9D8B21-EE6B-4131-87CC-C5BDD4A1E114}"/>
    <cellStyle name="쉼표 [0] 4 2 3 3 3 3 2" xfId="25936" xr:uid="{269F86CB-1322-443B-B8A0-5E1D38D39125}"/>
    <cellStyle name="쉼표 [0] 4 2 3 3 3 3 2 2" xfId="48203" xr:uid="{45C0E768-BD2F-43FA-80E8-DA45E0815E83}"/>
    <cellStyle name="쉼표 [0] 4 2 3 3 3 3 3" xfId="25937" xr:uid="{A8DB3900-6324-4370-8D96-597B70E324AF}"/>
    <cellStyle name="쉼표 [0] 4 2 3 3 3 3 3 2" xfId="48204" xr:uid="{07359C8B-D170-46FD-8AAD-C81813335C5B}"/>
    <cellStyle name="쉼표 [0] 4 2 3 3 3 3 4" xfId="25938" xr:uid="{6BFD0D68-31C0-4BA6-A827-B6C15EDCBE4D}"/>
    <cellStyle name="쉼표 [0] 4 2 3 3 3 3 4 2" xfId="48205" xr:uid="{39DB8D7D-8D5E-4BD9-AED7-D1A8759F3546}"/>
    <cellStyle name="쉼표 [0] 4 2 3 3 3 3 5" xfId="52666" xr:uid="{26D5EE06-6A1A-4286-9BCE-2378CE21E497}"/>
    <cellStyle name="쉼표 [0] 4 2 3 3 3 3 6" xfId="48202" xr:uid="{1A22FD84-B75C-4CDC-88E9-6962C1502E18}"/>
    <cellStyle name="쉼표 [0] 4 2 3 3 3 3 7" xfId="25935" xr:uid="{4F3518CD-0CEA-4D2B-82C6-B4801D6AFC01}"/>
    <cellStyle name="쉼표 [0] 4 2 3 3 3 4" xfId="25939" xr:uid="{D2E769F1-4638-462D-8B1B-CDF19D110A60}"/>
    <cellStyle name="쉼표 [0] 4 2 3 3 3 4 2" xfId="48206" xr:uid="{B7595B10-BD6F-4B21-827A-79866EAE3000}"/>
    <cellStyle name="쉼표 [0] 4 2 3 3 3 5" xfId="25940" xr:uid="{6E2E8605-A910-4D1B-A8D3-F13A48802FDE}"/>
    <cellStyle name="쉼표 [0] 4 2 3 3 3 5 2" xfId="48207" xr:uid="{FB7EBED6-74DC-4EAA-803D-F92CA03DE1CD}"/>
    <cellStyle name="쉼표 [0] 4 2 3 3 3 6" xfId="51623" xr:uid="{7E04741C-5B83-44B6-AAF5-029E04A2A3BA}"/>
    <cellStyle name="쉼표 [0] 4 2 3 3 3 7" xfId="48196" xr:uid="{FE37DDA8-0E24-4602-9A6C-135E82B94B17}"/>
    <cellStyle name="쉼표 [0] 4 2 3 3 3 8" xfId="25929" xr:uid="{16CD0EB7-2695-4C77-B127-642761EAB190}"/>
    <cellStyle name="쉼표 [0] 4 2 3 3 4" xfId="3570" xr:uid="{56023C2B-3368-4882-B237-F93E331459A2}"/>
    <cellStyle name="쉼표 [0] 4 2 3 3 4 2" xfId="5524" xr:uid="{3714459C-FDFF-4A59-96ED-353ECFC31DBD}"/>
    <cellStyle name="쉼표 [0] 4 2 3 3 4 2 2" xfId="25943" xr:uid="{3553CEB6-A27C-4C3A-9630-A5736D2A2415}"/>
    <cellStyle name="쉼표 [0] 4 2 3 3 4 2 2 2" xfId="48210" xr:uid="{08ACBDFB-CB62-4490-9F71-94B781B220DF}"/>
    <cellStyle name="쉼표 [0] 4 2 3 3 4 2 3" xfId="25944" xr:uid="{B74AC9D5-A6CA-479D-A204-4EEC1C8AE019}"/>
    <cellStyle name="쉼표 [0] 4 2 3 3 4 2 3 2" xfId="48211" xr:uid="{DC8F70AD-68EB-4AD6-8273-BD75901300DB}"/>
    <cellStyle name="쉼표 [0] 4 2 3 3 4 2 4" xfId="25945" xr:uid="{CB7B74A6-6FD9-4163-907D-661D2705D0E9}"/>
    <cellStyle name="쉼표 [0] 4 2 3 3 4 2 4 2" xfId="48212" xr:uid="{3C90A7E1-6A9A-4CF4-BF47-5808411AEF77}"/>
    <cellStyle name="쉼표 [0] 4 2 3 3 4 2 5" xfId="25946" xr:uid="{EA6C3329-AB17-444F-84AA-26A014563F9D}"/>
    <cellStyle name="쉼표 [0] 4 2 3 3 4 2 5 2" xfId="48213" xr:uid="{C6D47261-D806-4337-BD6D-BC4526AAF829}"/>
    <cellStyle name="쉼표 [0] 4 2 3 3 4 2 6" xfId="55611" xr:uid="{A8C08930-CF63-473E-8D91-83B978281C03}"/>
    <cellStyle name="쉼표 [0] 4 2 3 3 4 2 7" xfId="48209" xr:uid="{150BEE1B-06CB-4B6C-82A9-D385E1567F9A}"/>
    <cellStyle name="쉼표 [0] 4 2 3 3 4 2 8" xfId="25942" xr:uid="{F6A83DBE-E69C-4707-95EA-5AC1F378CDC7}"/>
    <cellStyle name="쉼표 [0] 4 2 3 3 4 3" xfId="25947" xr:uid="{9C912C4F-7589-415A-B31D-0B059AEB72CB}"/>
    <cellStyle name="쉼표 [0] 4 2 3 3 4 3 2" xfId="48214" xr:uid="{F3E18ADE-F62E-445E-B56F-0205A17FEA03}"/>
    <cellStyle name="쉼표 [0] 4 2 3 3 4 4" xfId="25948" xr:uid="{E79B7EFC-B5FA-40D8-9A10-8A106FCE72AB}"/>
    <cellStyle name="쉼표 [0] 4 2 3 3 4 4 2" xfId="48215" xr:uid="{703EDADB-A956-45FC-8BDD-C08E0D235C1C}"/>
    <cellStyle name="쉼표 [0] 4 2 3 3 4 5" xfId="25949" xr:uid="{2DE064BF-9337-467E-A796-C76DADC1A1D0}"/>
    <cellStyle name="쉼표 [0] 4 2 3 3 4 5 2" xfId="48216" xr:uid="{B28DDA12-293B-435F-A8B8-2017F4A96CE9}"/>
    <cellStyle name="쉼표 [0] 4 2 3 3 4 6" xfId="25950" xr:uid="{BD850C81-FE8B-43A4-B5F5-8841466574B0}"/>
    <cellStyle name="쉼표 [0] 4 2 3 3 4 6 2" xfId="48217" xr:uid="{4D7F401A-6A8B-4F0F-BD63-098A183716CB}"/>
    <cellStyle name="쉼표 [0] 4 2 3 3 4 7" xfId="53657" xr:uid="{6CFE4F44-EDF2-49C8-BF40-C7FAD62D1D18}"/>
    <cellStyle name="쉼표 [0] 4 2 3 3 4 8" xfId="48208" xr:uid="{1893C6A2-7A2E-444E-B632-2C1A5B51EFB4}"/>
    <cellStyle name="쉼표 [0] 4 2 3 3 4 9" xfId="25941" xr:uid="{B955FF73-16C2-496E-815B-0B1EE68DCFBD}"/>
    <cellStyle name="쉼표 [0] 4 2 3 3 5" xfId="4243" xr:uid="{408A4FAF-0D14-4FDE-ABDF-031E29396A42}"/>
    <cellStyle name="쉼표 [0] 4 2 3 3 5 2" xfId="25952" xr:uid="{20EB8D62-7767-4319-AD26-9D7FE208D4C1}"/>
    <cellStyle name="쉼표 [0] 4 2 3 3 5 2 2" xfId="48219" xr:uid="{B0AB1B5D-6A40-4512-9ED2-E8844231F893}"/>
    <cellStyle name="쉼표 [0] 4 2 3 3 5 3" xfId="25953" xr:uid="{2266236B-A27A-4043-B18A-BBD8184AB440}"/>
    <cellStyle name="쉼표 [0] 4 2 3 3 5 3 2" xfId="48220" xr:uid="{7FF1FB37-FD1E-4816-9B5B-7D71BF64A858}"/>
    <cellStyle name="쉼표 [0] 4 2 3 3 5 4" xfId="25954" xr:uid="{6431866F-EF23-49A4-82BF-17047A1A06E8}"/>
    <cellStyle name="쉼표 [0] 4 2 3 3 5 4 2" xfId="48221" xr:uid="{FDFBC5CA-D84E-4465-8CB9-2EAB41919A83}"/>
    <cellStyle name="쉼표 [0] 4 2 3 3 5 5" xfId="25955" xr:uid="{F8EC8E20-CE29-4647-927C-9F7908DD82DC}"/>
    <cellStyle name="쉼표 [0] 4 2 3 3 5 5 2" xfId="48222" xr:uid="{50FC14F7-FD93-4191-A86E-D32AE186AFE6}"/>
    <cellStyle name="쉼표 [0] 4 2 3 3 5 6" xfId="54330" xr:uid="{4AC37C06-503D-4CB4-852A-6DF458665527}"/>
    <cellStyle name="쉼표 [0] 4 2 3 3 5 7" xfId="48218" xr:uid="{849B7F10-B011-49B7-8E6E-0AFC9156AFA4}"/>
    <cellStyle name="쉼표 [0] 4 2 3 3 5 8" xfId="25951" xr:uid="{90F740B8-871D-48A2-B2E1-C704F986DFE3}"/>
    <cellStyle name="쉼표 [0] 4 2 3 3 6" xfId="2057" xr:uid="{7A1816C5-927F-4BD4-A4B3-17DFB0A86C4C}"/>
    <cellStyle name="쉼표 [0] 4 2 3 3 6 2" xfId="25957" xr:uid="{EAEADAD5-C8D9-4B0D-9C6D-867F99BD9AA7}"/>
    <cellStyle name="쉼표 [0] 4 2 3 3 6 2 2" xfId="48224" xr:uid="{D48DEF7A-D663-41DB-8600-D1AD18C1949D}"/>
    <cellStyle name="쉼표 [0] 4 2 3 3 6 3" xfId="25958" xr:uid="{D3274010-EFBF-4F5B-BEB7-8D18D6BB6CDD}"/>
    <cellStyle name="쉼표 [0] 4 2 3 3 6 3 2" xfId="48225" xr:uid="{6CC9001D-F9A1-4977-AA95-442006D33388}"/>
    <cellStyle name="쉼표 [0] 4 2 3 3 6 4" xfId="25959" xr:uid="{FE97BD74-496C-4F5D-BA3C-DF0C9F3B4D7A}"/>
    <cellStyle name="쉼표 [0] 4 2 3 3 6 4 2" xfId="48226" xr:uid="{83B2F0A7-C041-4960-86E4-AC3F764FE97B}"/>
    <cellStyle name="쉼표 [0] 4 2 3 3 6 5" xfId="52146" xr:uid="{6AF45328-F9E9-4588-8EEC-0F787B6B21EB}"/>
    <cellStyle name="쉼표 [0] 4 2 3 3 6 6" xfId="48223" xr:uid="{0A1D8F40-ACC6-4632-9435-4F6384417E2F}"/>
    <cellStyle name="쉼표 [0] 4 2 3 3 6 7" xfId="25956" xr:uid="{8BCAD3FD-CE0C-473C-B457-103D91EAD606}"/>
    <cellStyle name="쉼표 [0] 4 2 3 3 7" xfId="25960" xr:uid="{1FC3BC34-514C-42E5-BB5B-04BCDF1C2F2A}"/>
    <cellStyle name="쉼표 [0] 4 2 3 3 7 2" xfId="48227" xr:uid="{3F9B9A9A-4423-4543-9EAE-920266A58B74}"/>
    <cellStyle name="쉼표 [0] 4 2 3 3 8" xfId="25961" xr:uid="{B201F81D-633B-4719-8347-EAA240C2F388}"/>
    <cellStyle name="쉼표 [0] 4 2 3 3 8 2" xfId="48228" xr:uid="{687C0969-3FAA-4FFB-943C-3D276210362B}"/>
    <cellStyle name="쉼표 [0] 4 2 3 3 9" xfId="50626" xr:uid="{D6AF5B58-3CEE-43A9-B90A-FF758A248968}"/>
    <cellStyle name="쉼표 [0] 4 2 3 4" xfId="789" xr:uid="{DCC96090-B5A7-49CD-BA09-F1B9ECC4666A}"/>
    <cellStyle name="쉼표 [0] 4 2 3 4 2" xfId="4492" xr:uid="{77D1DC06-93B4-4EDC-A021-EBFD065B0FDB}"/>
    <cellStyle name="쉼표 [0] 4 2 3 4 2 2" xfId="25964" xr:uid="{BF9DE0B2-4C5E-4C3B-9752-B2591A0EEA99}"/>
    <cellStyle name="쉼표 [0] 4 2 3 4 2 2 2" xfId="48231" xr:uid="{7E10BA0F-872B-4066-BEA6-A545798A0881}"/>
    <cellStyle name="쉼표 [0] 4 2 3 4 2 3" xfId="25965" xr:uid="{A604CC21-B426-4F78-9D9A-D41505778D24}"/>
    <cellStyle name="쉼표 [0] 4 2 3 4 2 3 2" xfId="48232" xr:uid="{EE8B67F4-9480-49DD-A8E2-C2070925B951}"/>
    <cellStyle name="쉼표 [0] 4 2 3 4 2 4" xfId="25966" xr:uid="{BB5C110C-DC48-45A1-B392-7F44DD801D87}"/>
    <cellStyle name="쉼표 [0] 4 2 3 4 2 4 2" xfId="48233" xr:uid="{45F9AF73-E7C7-4A22-A4D0-B262E9443A92}"/>
    <cellStyle name="쉼표 [0] 4 2 3 4 2 5" xfId="25967" xr:uid="{6E5987B0-55A5-47D3-AA52-3857084202AE}"/>
    <cellStyle name="쉼표 [0] 4 2 3 4 2 5 2" xfId="48234" xr:uid="{8031E7BF-DF98-4F04-B638-DC6BDCF38682}"/>
    <cellStyle name="쉼표 [0] 4 2 3 4 2 6" xfId="54579" xr:uid="{EFAD63CA-0EFF-4177-94F5-49809889EA52}"/>
    <cellStyle name="쉼표 [0] 4 2 3 4 2 7" xfId="48230" xr:uid="{0170CA36-7271-4789-9BEC-23E7F4625AB2}"/>
    <cellStyle name="쉼표 [0] 4 2 3 4 2 8" xfId="25963" xr:uid="{CD9EF9F4-186E-4174-AC78-F173D141F6BA}"/>
    <cellStyle name="쉼표 [0] 4 2 3 4 3" xfId="2827" xr:uid="{FAC81CDE-7A62-42A3-A93A-CDB263EA315E}"/>
    <cellStyle name="쉼표 [0] 4 2 3 4 3 2" xfId="25969" xr:uid="{E49E0361-EC76-4234-BFE0-398B14B7DFE8}"/>
    <cellStyle name="쉼표 [0] 4 2 3 4 3 2 2" xfId="48236" xr:uid="{7879A22E-911C-4F90-9B72-4480488451E6}"/>
    <cellStyle name="쉼표 [0] 4 2 3 4 3 3" xfId="25970" xr:uid="{47E3AEC2-AAA4-4668-AF92-EF3BB808D65E}"/>
    <cellStyle name="쉼표 [0] 4 2 3 4 3 3 2" xfId="48237" xr:uid="{FE31EC3E-C10F-494C-9BF9-CADE331AACFB}"/>
    <cellStyle name="쉼표 [0] 4 2 3 4 3 4" xfId="25971" xr:uid="{E729CA54-E9CB-4C5D-85E8-3AB61CBADBD3}"/>
    <cellStyle name="쉼표 [0] 4 2 3 4 3 4 2" xfId="48238" xr:uid="{620B8EA9-EBCC-4F4E-BEA6-52E0ABFBA611}"/>
    <cellStyle name="쉼표 [0] 4 2 3 4 3 5" xfId="52914" xr:uid="{37B54B61-ACA4-46AA-9C20-5A476987E738}"/>
    <cellStyle name="쉼표 [0] 4 2 3 4 3 6" xfId="48235" xr:uid="{48A404B8-286F-4509-A216-DED8C55F66E5}"/>
    <cellStyle name="쉼표 [0] 4 2 3 4 3 7" xfId="25968" xr:uid="{2CBB73E5-FCF1-4664-9236-030901ABB46B}"/>
    <cellStyle name="쉼표 [0] 4 2 3 4 4" xfId="25972" xr:uid="{42772AE7-12E7-4EE9-A517-BD87241C3246}"/>
    <cellStyle name="쉼표 [0] 4 2 3 4 4 2" xfId="48239" xr:uid="{D01BDF85-6760-4B68-B065-C1A6F8231CA4}"/>
    <cellStyle name="쉼표 [0] 4 2 3 4 5" xfId="25973" xr:uid="{4CFD27E0-AACC-4E58-85F8-01928F44029C}"/>
    <cellStyle name="쉼표 [0] 4 2 3 4 5 2" xfId="48240" xr:uid="{539F39E0-F84A-4A8D-B3C1-430B74DC5DE1}"/>
    <cellStyle name="쉼표 [0] 4 2 3 4 6" xfId="50881" xr:uid="{0067BD38-AFD4-4893-8EBE-7C3AE283955B}"/>
    <cellStyle name="쉼표 [0] 4 2 3 4 7" xfId="48229" xr:uid="{9DB1F4E1-3A03-4235-AB59-4A35C6F6CF7A}"/>
    <cellStyle name="쉼표 [0] 4 2 3 4 8" xfId="25962" xr:uid="{F69CE214-ED65-45D2-AC7F-3C7C60AAE887}"/>
    <cellStyle name="쉼표 [0] 4 2 3 5" xfId="1284" xr:uid="{383FD3B2-AB29-446A-A269-49C78EA4144B}"/>
    <cellStyle name="쉼표 [0] 4 2 3 5 2" xfId="4973" xr:uid="{AA938D5C-71DB-4C65-A669-78BCAC0C80D2}"/>
    <cellStyle name="쉼표 [0] 4 2 3 5 2 2" xfId="25976" xr:uid="{8092BDB5-5626-417B-981A-C3C831233FE5}"/>
    <cellStyle name="쉼표 [0] 4 2 3 5 2 2 2" xfId="48243" xr:uid="{B09E8666-167C-4BA0-AE88-5A6A199C570B}"/>
    <cellStyle name="쉼표 [0] 4 2 3 5 2 3" xfId="25977" xr:uid="{71ABF28C-22EA-4630-8511-74FB6327B09A}"/>
    <cellStyle name="쉼표 [0] 4 2 3 5 2 3 2" xfId="48244" xr:uid="{5932B983-F533-45E0-8DA5-2AEAFC48E40D}"/>
    <cellStyle name="쉼표 [0] 4 2 3 5 2 4" xfId="25978" xr:uid="{0F98E23B-A822-42CD-BF9F-7A5B9E76616C}"/>
    <cellStyle name="쉼표 [0] 4 2 3 5 2 4 2" xfId="48245" xr:uid="{3A9BAFB0-8D41-4830-825D-6E8A00D1C9EB}"/>
    <cellStyle name="쉼표 [0] 4 2 3 5 2 5" xfId="25979" xr:uid="{1465B91C-38D4-4F9E-A4A8-15504F3EB99C}"/>
    <cellStyle name="쉼표 [0] 4 2 3 5 2 5 2" xfId="48246" xr:uid="{51CF550A-0104-4204-81D6-A8BF22927527}"/>
    <cellStyle name="쉼표 [0] 4 2 3 5 2 6" xfId="55060" xr:uid="{2BFBA79C-5BEA-4D9C-923C-3FEDB60564D3}"/>
    <cellStyle name="쉼표 [0] 4 2 3 5 2 7" xfId="48242" xr:uid="{E7431910-CBC9-4D0A-AD82-2CB464F29044}"/>
    <cellStyle name="쉼표 [0] 4 2 3 5 2 8" xfId="25975" xr:uid="{7EA1A070-D8E9-4B5B-BAA2-95DC5DC502CA}"/>
    <cellStyle name="쉼표 [0] 4 2 3 5 3" xfId="2329" xr:uid="{CC3A0601-7F81-4E88-91BC-34EEAA961058}"/>
    <cellStyle name="쉼표 [0] 4 2 3 5 3 2" xfId="25981" xr:uid="{DFDF29D6-AAE1-4AEF-AC8B-EE59EF761F25}"/>
    <cellStyle name="쉼표 [0] 4 2 3 5 3 2 2" xfId="48248" xr:uid="{733784F5-7F74-44F8-BECE-44A689678DDF}"/>
    <cellStyle name="쉼표 [0] 4 2 3 5 3 3" xfId="25982" xr:uid="{D37FA686-FA01-4050-A28F-E262A8632F8B}"/>
    <cellStyle name="쉼표 [0] 4 2 3 5 3 3 2" xfId="48249" xr:uid="{F155E258-10BE-40C0-BFDC-4D3A3C56E907}"/>
    <cellStyle name="쉼표 [0] 4 2 3 5 3 4" xfId="25983" xr:uid="{6EB5B929-5B94-44BE-BE05-561A9FE8936C}"/>
    <cellStyle name="쉼표 [0] 4 2 3 5 3 4 2" xfId="48250" xr:uid="{478982EA-63BE-45F8-8E59-DC6114542DF9}"/>
    <cellStyle name="쉼표 [0] 4 2 3 5 3 5" xfId="52417" xr:uid="{88678889-D4C6-4C6F-85BF-3DB9B768FEB0}"/>
    <cellStyle name="쉼표 [0] 4 2 3 5 3 6" xfId="48247" xr:uid="{DD16CB7D-4DFC-483F-926D-DC0763E6AF6F}"/>
    <cellStyle name="쉼표 [0] 4 2 3 5 3 7" xfId="25980" xr:uid="{4BA85903-3E23-46C5-9BAF-CE7574F9C607}"/>
    <cellStyle name="쉼표 [0] 4 2 3 5 4" xfId="25984" xr:uid="{F0313FBD-D923-4B95-84B4-8DC08416C9B8}"/>
    <cellStyle name="쉼표 [0] 4 2 3 5 4 2" xfId="48251" xr:uid="{0BC3ACC6-5732-4D5B-A8B2-522D0F4DC581}"/>
    <cellStyle name="쉼표 [0] 4 2 3 5 5" xfId="25985" xr:uid="{74F3C0AE-EF6E-4943-B779-3F2FA7509018}"/>
    <cellStyle name="쉼표 [0] 4 2 3 5 5 2" xfId="48252" xr:uid="{72900481-C9B0-40CF-B5D0-B296B31CBC15}"/>
    <cellStyle name="쉼표 [0] 4 2 3 5 6" xfId="51376" xr:uid="{28F1DFFF-40CB-4741-8D8E-4BC5FC8A15ED}"/>
    <cellStyle name="쉼표 [0] 4 2 3 5 7" xfId="48241" xr:uid="{097FDA8B-9F44-4907-8E41-FC54F0661190}"/>
    <cellStyle name="쉼표 [0] 4 2 3 5 8" xfId="25974" xr:uid="{4EDE0DB1-07C4-48A4-B6F3-49A90992C1BB}"/>
    <cellStyle name="쉼표 [0] 4 2 3 6" xfId="3321" xr:uid="{8CB3672D-4967-48FF-B2AE-0F6162F06445}"/>
    <cellStyle name="쉼표 [0] 4 2 3 6 2" xfId="5340" xr:uid="{0A460367-0F00-4FAA-A92D-DCBB74E85978}"/>
    <cellStyle name="쉼표 [0] 4 2 3 6 2 2" xfId="25988" xr:uid="{96F6E8FF-2B60-4BBF-B854-1C3C51A4A022}"/>
    <cellStyle name="쉼표 [0] 4 2 3 6 2 2 2" xfId="48255" xr:uid="{C642D3CB-0295-4E8F-AAC4-813092DEBC08}"/>
    <cellStyle name="쉼표 [0] 4 2 3 6 2 3" xfId="25989" xr:uid="{08ED936B-8A3D-4924-9DA9-CB436A12FFCD}"/>
    <cellStyle name="쉼표 [0] 4 2 3 6 2 3 2" xfId="48256" xr:uid="{1E91F179-7465-4230-8004-2DFA1A34ABDD}"/>
    <cellStyle name="쉼표 [0] 4 2 3 6 2 4" xfId="25990" xr:uid="{7409C6E5-0EAC-4157-B7EE-26E862C732BE}"/>
    <cellStyle name="쉼표 [0] 4 2 3 6 2 4 2" xfId="48257" xr:uid="{230219D9-E2BC-40EA-8E14-7AA0514A2018}"/>
    <cellStyle name="쉼표 [0] 4 2 3 6 2 5" xfId="25991" xr:uid="{333A107E-9E3B-4112-BF34-33AF005A6AF5}"/>
    <cellStyle name="쉼표 [0] 4 2 3 6 2 5 2" xfId="48258" xr:uid="{2D4AB8D0-BEAE-4871-8F8D-BFD748C57168}"/>
    <cellStyle name="쉼표 [0] 4 2 3 6 2 6" xfId="55427" xr:uid="{C4A1EAA5-5830-4892-84AC-43447000FE28}"/>
    <cellStyle name="쉼표 [0] 4 2 3 6 2 7" xfId="48254" xr:uid="{06B7BDBD-4703-4E00-815A-46C741C66568}"/>
    <cellStyle name="쉼표 [0] 4 2 3 6 2 8" xfId="25987" xr:uid="{3F24EC85-361F-48C3-96D8-21526BD276D9}"/>
    <cellStyle name="쉼표 [0] 4 2 3 6 3" xfId="25992" xr:uid="{1B8161C1-5CBA-4A72-905A-24F91E720133}"/>
    <cellStyle name="쉼표 [0] 4 2 3 6 3 2" xfId="48259" xr:uid="{836A1CA4-469A-4DA4-9012-41F7828DFC35}"/>
    <cellStyle name="쉼표 [0] 4 2 3 6 4" xfId="25993" xr:uid="{B7AA5A17-9268-4DFB-AFC0-8EFC193E555E}"/>
    <cellStyle name="쉼표 [0] 4 2 3 6 4 2" xfId="48260" xr:uid="{7FC84C3D-97DC-41F7-86D0-A74DC4FAC03A}"/>
    <cellStyle name="쉼표 [0] 4 2 3 6 5" xfId="25994" xr:uid="{9F186AD9-607C-40D9-B4A6-2FBB0D390B01}"/>
    <cellStyle name="쉼표 [0] 4 2 3 6 5 2" xfId="48261" xr:uid="{F344AAFF-6C77-4CCB-A456-5E1545B05C58}"/>
    <cellStyle name="쉼표 [0] 4 2 3 6 6" xfId="25995" xr:uid="{7600921F-06A0-4ACA-8847-05FAD3EDB7CA}"/>
    <cellStyle name="쉼표 [0] 4 2 3 6 6 2" xfId="48262" xr:uid="{41786D34-287A-4C8A-9874-71B0335D419B}"/>
    <cellStyle name="쉼표 [0] 4 2 3 6 7" xfId="53408" xr:uid="{BD91E557-7762-4DD8-85BA-0C9D69FAE591}"/>
    <cellStyle name="쉼표 [0] 4 2 3 6 8" xfId="48253" xr:uid="{9B6A8ED5-270C-4E04-8F2D-006807FCE190}"/>
    <cellStyle name="쉼표 [0] 4 2 3 6 9" xfId="25986" xr:uid="{0E1B44A6-26FD-4EE9-9EE4-40B99893D02E}"/>
    <cellStyle name="쉼표 [0] 4 2 3 7" xfId="3909" xr:uid="{C2660E91-FC39-4E13-AEA0-23CA89CF9658}"/>
    <cellStyle name="쉼표 [0] 4 2 3 7 2" xfId="25997" xr:uid="{DEED2DE9-BCF1-4B7C-A6B0-0C66D5C08385}"/>
    <cellStyle name="쉼표 [0] 4 2 3 7 2 2" xfId="48264" xr:uid="{1EDFC717-29DF-4A39-AC52-A716C3D22A2C}"/>
    <cellStyle name="쉼표 [0] 4 2 3 7 3" xfId="25998" xr:uid="{97C62DE1-C990-4D45-9E96-DCD0B984A558}"/>
    <cellStyle name="쉼표 [0] 4 2 3 7 3 2" xfId="48265" xr:uid="{089AD1F5-54CF-4278-8F52-3DD68EA3E9AC}"/>
    <cellStyle name="쉼표 [0] 4 2 3 7 4" xfId="25999" xr:uid="{BC7CE069-C4CF-4C70-B68A-C669C6F26B26}"/>
    <cellStyle name="쉼표 [0] 4 2 3 7 4 2" xfId="48266" xr:uid="{B5FBAE77-353A-49CE-B279-1D6496F5D946}"/>
    <cellStyle name="쉼표 [0] 4 2 3 7 5" xfId="26000" xr:uid="{F8D79630-7C62-47DA-AC41-D309C80756F9}"/>
    <cellStyle name="쉼표 [0] 4 2 3 7 5 2" xfId="48267" xr:uid="{FF0CF325-1AB9-42F2-B970-4FB4F30EBD6E}"/>
    <cellStyle name="쉼표 [0] 4 2 3 7 6" xfId="53996" xr:uid="{5D279C6D-4213-42AA-B5A1-37D8E36B34E6}"/>
    <cellStyle name="쉼표 [0] 4 2 3 7 7" xfId="48263" xr:uid="{B5FC4730-BC6C-4BDD-BD33-305CBE554B64}"/>
    <cellStyle name="쉼표 [0] 4 2 3 7 8" xfId="25996" xr:uid="{BE030A71-7B23-4A45-95F9-C60D1907C6CA}"/>
    <cellStyle name="쉼표 [0] 4 2 3 8" xfId="1809" xr:uid="{EA8D72FB-AB05-493D-8970-4494D7B88FFA}"/>
    <cellStyle name="쉼표 [0] 4 2 3 8 2" xfId="26002" xr:uid="{4A4D6FA5-990F-4364-84EB-3DC278EE179E}"/>
    <cellStyle name="쉼표 [0] 4 2 3 8 2 2" xfId="48269" xr:uid="{0F0BE42A-E4E5-4639-9DEA-B5444EF8345B}"/>
    <cellStyle name="쉼표 [0] 4 2 3 8 3" xfId="26003" xr:uid="{3F74B933-E591-4F0A-ACC6-55CBEC697DE9}"/>
    <cellStyle name="쉼표 [0] 4 2 3 8 3 2" xfId="48270" xr:uid="{BAFEE444-615D-437D-94B3-390AB36929FA}"/>
    <cellStyle name="쉼표 [0] 4 2 3 8 4" xfId="26004" xr:uid="{7F1E16E0-2ACC-438A-9DBE-B80D489FDD8B}"/>
    <cellStyle name="쉼표 [0] 4 2 3 8 4 2" xfId="48271" xr:uid="{45B742E0-3861-4003-A31E-B19AEA974555}"/>
    <cellStyle name="쉼표 [0] 4 2 3 8 5" xfId="51898" xr:uid="{750FF547-558D-4B22-A574-26E6C77E971E}"/>
    <cellStyle name="쉼표 [0] 4 2 3 8 6" xfId="48268" xr:uid="{A2CC4B5D-1E93-4E64-BFC5-E6C7C71FADD3}"/>
    <cellStyle name="쉼표 [0] 4 2 3 8 7" xfId="26001" xr:uid="{7A4306B3-A008-459B-8278-4D01D7DECA2F}"/>
    <cellStyle name="쉼표 [0] 4 2 3 9" xfId="26005" xr:uid="{45D9B43C-9797-4903-943A-84A29D30554C}"/>
    <cellStyle name="쉼표 [0] 4 2 3 9 2" xfId="48272" xr:uid="{6D0A111D-7586-4A16-827A-B5FF6D846BA7}"/>
    <cellStyle name="쉼표 [0] 4 2 4" xfId="286" xr:uid="{53F4E4E0-037E-4AB4-92E7-4BAD4595EB69}"/>
    <cellStyle name="쉼표 [0] 4 2 4 10" xfId="50382" xr:uid="{233D39D6-8245-43D0-B210-E7B9C2D30EC7}"/>
    <cellStyle name="쉼표 [0] 4 2 4 11" xfId="48273" xr:uid="{9C0AAE85-04BA-44EC-B9A8-479C847A85F6}"/>
    <cellStyle name="쉼표 [0] 4 2 4 12" xfId="26006" xr:uid="{A2D21CCD-E4BB-41D0-911A-5DB881A281C2}"/>
    <cellStyle name="쉼표 [0] 4 2 4 2" xfId="591" xr:uid="{C9ADD43A-30E3-43B7-A999-CEC407281151}"/>
    <cellStyle name="쉼표 [0] 4 2 4 2 10" xfId="48274" xr:uid="{C608E772-4477-44A3-8FAA-355A1901E750}"/>
    <cellStyle name="쉼표 [0] 4 2 4 2 11" xfId="26007" xr:uid="{F38EBBA9-8BFC-45F2-BE57-6D196E2E671E}"/>
    <cellStyle name="쉼표 [0] 4 2 4 2 2" xfId="1096" xr:uid="{2AAEB269-2EAB-44A1-B471-9DDEB0FF117E}"/>
    <cellStyle name="쉼표 [0] 4 2 4 2 2 2" xfId="4799" xr:uid="{7A06C792-071B-4BFA-8084-D48B3021C1DE}"/>
    <cellStyle name="쉼표 [0] 4 2 4 2 2 2 2" xfId="26010" xr:uid="{DBB97834-B934-417C-AE68-F3E450D8BE3B}"/>
    <cellStyle name="쉼표 [0] 4 2 4 2 2 2 2 2" xfId="48277" xr:uid="{DEFAB221-5F62-4E32-8B83-694C83B01AA7}"/>
    <cellStyle name="쉼표 [0] 4 2 4 2 2 2 3" xfId="26011" xr:uid="{B69C687A-E058-4443-ADDC-BA18AA44427E}"/>
    <cellStyle name="쉼표 [0] 4 2 4 2 2 2 3 2" xfId="48278" xr:uid="{745D60D0-228F-4B36-BF79-9324E989320A}"/>
    <cellStyle name="쉼표 [0] 4 2 4 2 2 2 4" xfId="26012" xr:uid="{E9237540-B50C-4545-A43F-6D0FCEAF00B0}"/>
    <cellStyle name="쉼표 [0] 4 2 4 2 2 2 4 2" xfId="48279" xr:uid="{87F83767-75ED-410E-9757-228C8ECAFDA8}"/>
    <cellStyle name="쉼표 [0] 4 2 4 2 2 2 5" xfId="26013" xr:uid="{C51CF4A8-9A33-40EC-97DF-BDF01633831B}"/>
    <cellStyle name="쉼표 [0] 4 2 4 2 2 2 5 2" xfId="48280" xr:uid="{5DF5342E-AFD9-4E52-9705-F899C3475227}"/>
    <cellStyle name="쉼표 [0] 4 2 4 2 2 2 6" xfId="54886" xr:uid="{51F8F3BF-09E9-4889-B8FB-10ED0A8F14CB}"/>
    <cellStyle name="쉼표 [0] 4 2 4 2 2 2 7" xfId="48276" xr:uid="{44A5E5AA-D070-42CC-9CEA-F67FD2CE2882}"/>
    <cellStyle name="쉼표 [0] 4 2 4 2 2 2 8" xfId="26009" xr:uid="{D28759CA-6B59-44D7-90D4-A38E4D776131}"/>
    <cellStyle name="쉼표 [0] 4 2 4 2 2 3" xfId="3134" xr:uid="{B442857E-578C-4ABF-9BA4-8492D998E564}"/>
    <cellStyle name="쉼표 [0] 4 2 4 2 2 3 2" xfId="26015" xr:uid="{15B6B397-575C-475D-9183-C782F05F6033}"/>
    <cellStyle name="쉼표 [0] 4 2 4 2 2 3 2 2" xfId="48282" xr:uid="{DF223401-7707-461B-A428-689F7B77E564}"/>
    <cellStyle name="쉼표 [0] 4 2 4 2 2 3 3" xfId="26016" xr:uid="{016D5578-10BC-4F10-ADC4-F6B74519BD16}"/>
    <cellStyle name="쉼표 [0] 4 2 4 2 2 3 3 2" xfId="48283" xr:uid="{407F6387-940D-4F12-8152-FBAB80DC6356}"/>
    <cellStyle name="쉼표 [0] 4 2 4 2 2 3 4" xfId="26017" xr:uid="{D2480DD5-BCEB-4F74-B0A6-E1FE3963CE95}"/>
    <cellStyle name="쉼표 [0] 4 2 4 2 2 3 4 2" xfId="48284" xr:uid="{157E4C6E-E2B3-4564-A83A-51E3F7EAFE23}"/>
    <cellStyle name="쉼표 [0] 4 2 4 2 2 3 5" xfId="53221" xr:uid="{E4A815AD-39C0-4B9C-8AF7-D04927C7165D}"/>
    <cellStyle name="쉼표 [0] 4 2 4 2 2 3 6" xfId="48281" xr:uid="{86342802-C90D-4FFD-A561-CBD2A4BE0A31}"/>
    <cellStyle name="쉼표 [0] 4 2 4 2 2 3 7" xfId="26014" xr:uid="{1B7C277E-2B32-4FAD-823E-C4044C704E5E}"/>
    <cellStyle name="쉼표 [0] 4 2 4 2 2 4" xfId="26018" xr:uid="{995E5FF6-0517-4EBD-8FA7-DBA116B57885}"/>
    <cellStyle name="쉼표 [0] 4 2 4 2 2 4 2" xfId="48285" xr:uid="{B5156B80-642D-4EC1-91CE-54134BCB7C35}"/>
    <cellStyle name="쉼표 [0] 4 2 4 2 2 5" xfId="26019" xr:uid="{D1BFBBC1-3248-4DA4-9484-180A035693CF}"/>
    <cellStyle name="쉼표 [0] 4 2 4 2 2 5 2" xfId="48286" xr:uid="{5AD7C4D9-DFEF-4572-BB76-720C3EB4F13E}"/>
    <cellStyle name="쉼표 [0] 4 2 4 2 2 6" xfId="51188" xr:uid="{F79E1995-B30E-42B4-A426-7FC498A116F9}"/>
    <cellStyle name="쉼표 [0] 4 2 4 2 2 7" xfId="48275" xr:uid="{00FD6570-783B-4598-90FA-2AAF6FFFC0E8}"/>
    <cellStyle name="쉼표 [0] 4 2 4 2 2 8" xfId="26008" xr:uid="{92884DB7-B93F-459C-A092-45C7118236DF}"/>
    <cellStyle name="쉼표 [0] 4 2 4 2 3" xfId="1590" xr:uid="{80CE6208-6A95-41D5-A3CB-A156643E4C59}"/>
    <cellStyle name="쉼표 [0] 4 2 4 2 3 2" xfId="5203" xr:uid="{8382B37D-9A7D-424D-87D0-E43FF0B46980}"/>
    <cellStyle name="쉼표 [0] 4 2 4 2 3 2 2" xfId="26022" xr:uid="{3F3EEE4D-36DA-4AFF-9A18-E17300F14D0D}"/>
    <cellStyle name="쉼표 [0] 4 2 4 2 3 2 2 2" xfId="48289" xr:uid="{17F3D691-62AB-4ED6-8101-75C3BC6810E8}"/>
    <cellStyle name="쉼표 [0] 4 2 4 2 3 2 3" xfId="26023" xr:uid="{8A5549D9-9516-4446-AD9B-55D3466D3CF2}"/>
    <cellStyle name="쉼표 [0] 4 2 4 2 3 2 3 2" xfId="48290" xr:uid="{DFB7175A-CE12-4274-85A3-26928254882C}"/>
    <cellStyle name="쉼표 [0] 4 2 4 2 3 2 4" xfId="26024" xr:uid="{B07BC750-962E-4892-9562-651A11F4E024}"/>
    <cellStyle name="쉼표 [0] 4 2 4 2 3 2 4 2" xfId="48291" xr:uid="{D0CD6EA6-9FCF-44AE-956C-2536F816909B}"/>
    <cellStyle name="쉼표 [0] 4 2 4 2 3 2 5" xfId="26025" xr:uid="{4BBAE5C9-576F-4702-87D1-398A4649F107}"/>
    <cellStyle name="쉼표 [0] 4 2 4 2 3 2 5 2" xfId="48292" xr:uid="{C88D4788-8509-4FA9-B410-9D2ACFD04DFA}"/>
    <cellStyle name="쉼표 [0] 4 2 4 2 3 2 6" xfId="55290" xr:uid="{1FB98559-EE15-44C2-999E-11000CD0FB7C}"/>
    <cellStyle name="쉼표 [0] 4 2 4 2 3 2 7" xfId="48288" xr:uid="{32DCBA87-B125-4EAF-8FE4-B5CDD271F828}"/>
    <cellStyle name="쉼표 [0] 4 2 4 2 3 2 8" xfId="26021" xr:uid="{03D59C7F-034D-435D-A1F8-E006865AD8F2}"/>
    <cellStyle name="쉼표 [0] 4 2 4 2 3 3" xfId="2637" xr:uid="{C824EF8E-74AE-49F5-A484-BA3B4240D929}"/>
    <cellStyle name="쉼표 [0] 4 2 4 2 3 3 2" xfId="26027" xr:uid="{675E800B-2733-4BA1-A64D-5DC2481F8BC2}"/>
    <cellStyle name="쉼표 [0] 4 2 4 2 3 3 2 2" xfId="48294" xr:uid="{513D3B05-23A1-46B0-8C1D-05CF3A367F8B}"/>
    <cellStyle name="쉼표 [0] 4 2 4 2 3 3 3" xfId="26028" xr:uid="{599FB7E2-35E3-4151-9BA0-641BA99D5436}"/>
    <cellStyle name="쉼표 [0] 4 2 4 2 3 3 3 2" xfId="48295" xr:uid="{FE41FD68-54F6-45AD-B65B-B1E480C975D7}"/>
    <cellStyle name="쉼표 [0] 4 2 4 2 3 3 4" xfId="26029" xr:uid="{C084BDC9-9C86-4F0C-B4E5-F9C1954215F8}"/>
    <cellStyle name="쉼표 [0] 4 2 4 2 3 3 4 2" xfId="48296" xr:uid="{51FE374F-DB4C-4F3F-8EAD-0AB2F8336927}"/>
    <cellStyle name="쉼표 [0] 4 2 4 2 3 3 5" xfId="52725" xr:uid="{B2712EBD-087D-45D1-B051-630972813E30}"/>
    <cellStyle name="쉼표 [0] 4 2 4 2 3 3 6" xfId="48293" xr:uid="{737B1484-9FBC-4C7F-9F6B-9BE132B46CBA}"/>
    <cellStyle name="쉼표 [0] 4 2 4 2 3 3 7" xfId="26026" xr:uid="{05E478C3-D284-4D92-B7D0-945DA4575ABF}"/>
    <cellStyle name="쉼표 [0] 4 2 4 2 3 4" xfId="26030" xr:uid="{5EF97B5B-89CE-4EF6-A320-B21090CCB82A}"/>
    <cellStyle name="쉼표 [0] 4 2 4 2 3 4 2" xfId="48297" xr:uid="{2146765B-CA7D-4937-9E6B-D228400E7B3C}"/>
    <cellStyle name="쉼표 [0] 4 2 4 2 3 5" xfId="26031" xr:uid="{16215D48-A646-4321-846B-0957B3E71FB9}"/>
    <cellStyle name="쉼표 [0] 4 2 4 2 3 5 2" xfId="48298" xr:uid="{7D0DFB7A-4BC2-4E84-8DF0-E4AF7C3D370A}"/>
    <cellStyle name="쉼표 [0] 4 2 4 2 3 6" xfId="51682" xr:uid="{304EE27D-9C65-41A9-83CA-FE8C2000DFB2}"/>
    <cellStyle name="쉼표 [0] 4 2 4 2 3 7" xfId="48287" xr:uid="{CC5814C2-2335-4AB1-A257-55AE996818CB}"/>
    <cellStyle name="쉼표 [0] 4 2 4 2 3 8" xfId="26020" xr:uid="{38A5575C-8C14-4D30-984B-AA76FA1A8DC8}"/>
    <cellStyle name="쉼표 [0] 4 2 4 2 4" xfId="3629" xr:uid="{E1ED4233-1025-4530-8E31-BB311CDE7B0B}"/>
    <cellStyle name="쉼표 [0] 4 2 4 2 4 2" xfId="5571" xr:uid="{A0434D8E-2864-4EBC-BC08-29B003EE7937}"/>
    <cellStyle name="쉼표 [0] 4 2 4 2 4 2 2" xfId="26034" xr:uid="{B5889075-9232-4D9B-BBA9-F341CA23A22D}"/>
    <cellStyle name="쉼표 [0] 4 2 4 2 4 2 2 2" xfId="48301" xr:uid="{CCD59474-5277-4760-969A-9A2FA2188954}"/>
    <cellStyle name="쉼표 [0] 4 2 4 2 4 2 3" xfId="26035" xr:uid="{5F06EE88-5E8F-4C41-A368-3B473E12C70B}"/>
    <cellStyle name="쉼표 [0] 4 2 4 2 4 2 3 2" xfId="48302" xr:uid="{5D3BDC13-08ED-4879-8A9C-C448D8213A0C}"/>
    <cellStyle name="쉼표 [0] 4 2 4 2 4 2 4" xfId="26036" xr:uid="{685E5B27-36D1-451B-BAF2-3C8B94CA4C0C}"/>
    <cellStyle name="쉼표 [0] 4 2 4 2 4 2 4 2" xfId="48303" xr:uid="{AD4F64BB-461B-4FE0-A52C-D73DF1668EF7}"/>
    <cellStyle name="쉼표 [0] 4 2 4 2 4 2 5" xfId="26037" xr:uid="{A4035283-8FA4-4E08-87D9-07B8FABCB3F0}"/>
    <cellStyle name="쉼표 [0] 4 2 4 2 4 2 5 2" xfId="48304" xr:uid="{15E5BA43-0FBC-4E0E-869D-A4226073B001}"/>
    <cellStyle name="쉼표 [0] 4 2 4 2 4 2 6" xfId="55658" xr:uid="{460A23C4-3171-459A-8BA1-AA490C508D0F}"/>
    <cellStyle name="쉼표 [0] 4 2 4 2 4 2 7" xfId="48300" xr:uid="{A389D53E-8E62-44DE-BE1C-8EDAED4548E6}"/>
    <cellStyle name="쉼표 [0] 4 2 4 2 4 2 8" xfId="26033" xr:uid="{503E2285-AC9D-42E5-9670-B8EAA1FF9801}"/>
    <cellStyle name="쉼표 [0] 4 2 4 2 4 3" xfId="26038" xr:uid="{D70614FC-65ED-4218-9681-449F77C1FA49}"/>
    <cellStyle name="쉼표 [0] 4 2 4 2 4 3 2" xfId="48305" xr:uid="{A931527A-AEF6-4492-8317-928CE7C03D4D}"/>
    <cellStyle name="쉼표 [0] 4 2 4 2 4 4" xfId="26039" xr:uid="{0871CFE1-AB23-4BF1-A48B-26F37B3C4831}"/>
    <cellStyle name="쉼표 [0] 4 2 4 2 4 4 2" xfId="48306" xr:uid="{0850BEF5-36DC-4D5C-94F6-D473CB923B5F}"/>
    <cellStyle name="쉼표 [0] 4 2 4 2 4 5" xfId="26040" xr:uid="{A04BFB58-84CE-4F56-9450-F6A4D260987B}"/>
    <cellStyle name="쉼표 [0] 4 2 4 2 4 5 2" xfId="48307" xr:uid="{4FDD9563-7B85-4C4C-B74B-2EB08FD30FFD}"/>
    <cellStyle name="쉼표 [0] 4 2 4 2 4 6" xfId="26041" xr:uid="{AAA7F1C2-F9D2-4AD8-B6EB-C6F9BEB0F735}"/>
    <cellStyle name="쉼표 [0] 4 2 4 2 4 6 2" xfId="48308" xr:uid="{834178C2-7C56-4018-BD5D-268AE4886CCA}"/>
    <cellStyle name="쉼표 [0] 4 2 4 2 4 7" xfId="53716" xr:uid="{01EAFFD9-E872-4F38-8CC1-7F9C63400EC2}"/>
    <cellStyle name="쉼표 [0] 4 2 4 2 4 8" xfId="48299" xr:uid="{A4DE78F8-82CB-447F-A1EB-6CE2BACB1235}"/>
    <cellStyle name="쉼표 [0] 4 2 4 2 4 9" xfId="26032" xr:uid="{3A932AE5-F9B2-4961-8031-EEB0FD11AA08}"/>
    <cellStyle name="쉼표 [0] 4 2 4 2 5" xfId="4302" xr:uid="{A4F38294-B663-4039-997A-9E9918D92069}"/>
    <cellStyle name="쉼표 [0] 4 2 4 2 5 2" xfId="26043" xr:uid="{2350DE22-E997-4F11-AC11-F6F3405EE2D7}"/>
    <cellStyle name="쉼표 [0] 4 2 4 2 5 2 2" xfId="48310" xr:uid="{F26D79C9-045A-4B39-A1FE-3C714D721E4E}"/>
    <cellStyle name="쉼표 [0] 4 2 4 2 5 3" xfId="26044" xr:uid="{C45F6B10-24A0-49BA-8046-94A6ABA6712F}"/>
    <cellStyle name="쉼표 [0] 4 2 4 2 5 3 2" xfId="48311" xr:uid="{5D62589A-7769-44A5-9153-644170ED96D7}"/>
    <cellStyle name="쉼표 [0] 4 2 4 2 5 4" xfId="26045" xr:uid="{81732244-D2B9-4DC6-9DB4-0135C7A8201B}"/>
    <cellStyle name="쉼표 [0] 4 2 4 2 5 4 2" xfId="48312" xr:uid="{94CD3410-0472-454C-A3F5-E4DBD36E2A82}"/>
    <cellStyle name="쉼표 [0] 4 2 4 2 5 5" xfId="26046" xr:uid="{07359DE8-A0F6-4208-8202-2832A3592424}"/>
    <cellStyle name="쉼표 [0] 4 2 4 2 5 5 2" xfId="48313" xr:uid="{47D3EF4E-F814-4B01-ADCC-48462680ACDA}"/>
    <cellStyle name="쉼표 [0] 4 2 4 2 5 6" xfId="54389" xr:uid="{6FAE7759-BC7C-4A71-B31F-9F58404FC97E}"/>
    <cellStyle name="쉼표 [0] 4 2 4 2 5 7" xfId="48309" xr:uid="{B5A37EB6-7084-4D84-B5CD-31B84F86E1E6}"/>
    <cellStyle name="쉼표 [0] 4 2 4 2 5 8" xfId="26042" xr:uid="{19D251C5-C075-499A-8603-617CA19E6189}"/>
    <cellStyle name="쉼표 [0] 4 2 4 2 6" xfId="2116" xr:uid="{BC714072-B2C4-4F85-AC1F-A5F5B78797BA}"/>
    <cellStyle name="쉼표 [0] 4 2 4 2 6 2" xfId="26048" xr:uid="{2519CD96-8505-484E-BBA6-66219F3FBD6A}"/>
    <cellStyle name="쉼표 [0] 4 2 4 2 6 2 2" xfId="48315" xr:uid="{F05E0D87-75CA-4F6A-818F-76E5B60983CC}"/>
    <cellStyle name="쉼표 [0] 4 2 4 2 6 3" xfId="26049" xr:uid="{6B528445-F260-4020-8907-BEB1288C629F}"/>
    <cellStyle name="쉼표 [0] 4 2 4 2 6 3 2" xfId="48316" xr:uid="{E0973EC5-BD68-4C08-A1D8-499B1AC27420}"/>
    <cellStyle name="쉼표 [0] 4 2 4 2 6 4" xfId="26050" xr:uid="{D1549E66-AA80-4757-8F0D-289A1EF07335}"/>
    <cellStyle name="쉼표 [0] 4 2 4 2 6 4 2" xfId="48317" xr:uid="{38AECADE-2C73-4378-BF0C-729C485999B8}"/>
    <cellStyle name="쉼표 [0] 4 2 4 2 6 5" xfId="52205" xr:uid="{B8BBCE33-FE6D-4D17-91DE-F85383571D22}"/>
    <cellStyle name="쉼표 [0] 4 2 4 2 6 6" xfId="48314" xr:uid="{56E93B33-979A-40BA-98B0-0137482D97BE}"/>
    <cellStyle name="쉼표 [0] 4 2 4 2 6 7" xfId="26047" xr:uid="{B02D1208-95A2-4B9C-9A7A-834685630660}"/>
    <cellStyle name="쉼표 [0] 4 2 4 2 7" xfId="26051" xr:uid="{6F060EA6-9616-4E21-A9E4-56B93AF8183F}"/>
    <cellStyle name="쉼표 [0] 4 2 4 2 7 2" xfId="48318" xr:uid="{322F84BA-F30E-46B2-B48E-E46B9E4C2927}"/>
    <cellStyle name="쉼표 [0] 4 2 4 2 8" xfId="26052" xr:uid="{9B0B9082-54C7-4123-9964-8BB4254DA8AC}"/>
    <cellStyle name="쉼표 [0] 4 2 4 2 8 2" xfId="48319" xr:uid="{42A4AEC0-9157-4073-9C20-8D98DD8F4CB7}"/>
    <cellStyle name="쉼표 [0] 4 2 4 2 9" xfId="50685" xr:uid="{E7784841-FB13-4C99-A158-F37515603CB0}"/>
    <cellStyle name="쉼표 [0] 4 2 4 3" xfId="848" xr:uid="{1D35ADB1-D0F1-4D87-8974-62FF794EED99}"/>
    <cellStyle name="쉼표 [0] 4 2 4 3 2" xfId="4551" xr:uid="{9ACA5834-5E50-42FD-B4C5-58B2CE150FB1}"/>
    <cellStyle name="쉼표 [0] 4 2 4 3 2 2" xfId="26055" xr:uid="{47959CDC-2AB0-4F0C-9FCA-926544AE0E6B}"/>
    <cellStyle name="쉼표 [0] 4 2 4 3 2 2 2" xfId="48322" xr:uid="{EC835ADD-94F1-4F91-B6A2-2917A094A592}"/>
    <cellStyle name="쉼표 [0] 4 2 4 3 2 3" xfId="26056" xr:uid="{0DC87981-55C0-4955-9D64-D272B88386F9}"/>
    <cellStyle name="쉼표 [0] 4 2 4 3 2 3 2" xfId="48323" xr:uid="{66CCA355-ACFF-4176-9C53-CC39517D9F23}"/>
    <cellStyle name="쉼표 [0] 4 2 4 3 2 4" xfId="26057" xr:uid="{E5A2725C-8AA1-44C7-B92F-4E448C67EC43}"/>
    <cellStyle name="쉼표 [0] 4 2 4 3 2 4 2" xfId="48324" xr:uid="{EDD9B72B-482E-400D-AF18-4972D77AD164}"/>
    <cellStyle name="쉼표 [0] 4 2 4 3 2 5" xfId="26058" xr:uid="{74347A5B-ED1D-44C3-89DC-98E308B0D041}"/>
    <cellStyle name="쉼표 [0] 4 2 4 3 2 5 2" xfId="48325" xr:uid="{43F52795-3577-444F-93F1-59E3256CC81C}"/>
    <cellStyle name="쉼표 [0] 4 2 4 3 2 6" xfId="54638" xr:uid="{79E7517F-DC24-498F-9606-B0F69C386379}"/>
    <cellStyle name="쉼표 [0] 4 2 4 3 2 7" xfId="48321" xr:uid="{8F18EE0D-D42A-42E7-982C-DB141A42FDF8}"/>
    <cellStyle name="쉼표 [0] 4 2 4 3 2 8" xfId="26054" xr:uid="{51B5F32A-D470-4F51-B10F-1A4FA2008B1F}"/>
    <cellStyle name="쉼표 [0] 4 2 4 3 3" xfId="2886" xr:uid="{3059E678-279B-402B-9AD0-079C68553E23}"/>
    <cellStyle name="쉼표 [0] 4 2 4 3 3 2" xfId="26060" xr:uid="{76F516DC-A384-43EC-A476-6CF4884C5DFA}"/>
    <cellStyle name="쉼표 [0] 4 2 4 3 3 2 2" xfId="48327" xr:uid="{E714FB88-72A5-4973-9460-958F3A456843}"/>
    <cellStyle name="쉼표 [0] 4 2 4 3 3 3" xfId="26061" xr:uid="{5B19ECAF-B6C0-41B8-AD2F-ABCCD1BDAD2B}"/>
    <cellStyle name="쉼표 [0] 4 2 4 3 3 3 2" xfId="48328" xr:uid="{D5AF7141-C337-49D3-974F-F403BEA82B70}"/>
    <cellStyle name="쉼표 [0] 4 2 4 3 3 4" xfId="26062" xr:uid="{B1058820-C1C6-4A34-B1EC-53C459BBF550}"/>
    <cellStyle name="쉼표 [0] 4 2 4 3 3 4 2" xfId="48329" xr:uid="{CEA919CE-DD21-446F-B78F-8480B0D04EED}"/>
    <cellStyle name="쉼표 [0] 4 2 4 3 3 5" xfId="52973" xr:uid="{CC67D238-DFEF-4BD8-9893-08E03136233A}"/>
    <cellStyle name="쉼표 [0] 4 2 4 3 3 6" xfId="48326" xr:uid="{2A62FBDA-B47F-48BF-8A1C-11E23BA8794D}"/>
    <cellStyle name="쉼표 [0] 4 2 4 3 3 7" xfId="26059" xr:uid="{8F631CE5-C73D-46FA-92B4-A406FC501B8C}"/>
    <cellStyle name="쉼표 [0] 4 2 4 3 4" xfId="26063" xr:uid="{D4B7AA0A-5015-441D-B123-11263576C630}"/>
    <cellStyle name="쉼표 [0] 4 2 4 3 4 2" xfId="48330" xr:uid="{872E2D0B-E5D8-414E-8B9F-BE6D72045725}"/>
    <cellStyle name="쉼표 [0] 4 2 4 3 5" xfId="26064" xr:uid="{26607A8C-59A1-4C4B-B600-2D4CE5CF81EE}"/>
    <cellStyle name="쉼표 [0] 4 2 4 3 5 2" xfId="48331" xr:uid="{B7025322-3F9B-4F66-8C93-EDC0891409C3}"/>
    <cellStyle name="쉼표 [0] 4 2 4 3 6" xfId="50940" xr:uid="{404AC7EE-E262-41A4-9996-20EDA371C91F}"/>
    <cellStyle name="쉼표 [0] 4 2 4 3 7" xfId="48320" xr:uid="{9037CA43-C975-4F1D-940E-19B86485CD1E}"/>
    <cellStyle name="쉼표 [0] 4 2 4 3 8" xfId="26053" xr:uid="{6C73D11C-C6F1-434B-9A12-F539FED9D46A}"/>
    <cellStyle name="쉼표 [0] 4 2 4 4" xfId="1343" xr:uid="{4B740CC8-E212-48F9-8975-AF2350149E99}"/>
    <cellStyle name="쉼표 [0] 4 2 4 4 2" xfId="5020" xr:uid="{46668927-ED93-4E87-B822-375D3D1B3612}"/>
    <cellStyle name="쉼표 [0] 4 2 4 4 2 2" xfId="26067" xr:uid="{6C0BCDEA-D0DA-49A1-BE79-A69F046CB989}"/>
    <cellStyle name="쉼표 [0] 4 2 4 4 2 2 2" xfId="48334" xr:uid="{E1639B8A-9DC8-4060-9E84-B0B51493F9E4}"/>
    <cellStyle name="쉼표 [0] 4 2 4 4 2 3" xfId="26068" xr:uid="{DCA74B47-F3C6-466B-BB02-91F8AA0DDA49}"/>
    <cellStyle name="쉼표 [0] 4 2 4 4 2 3 2" xfId="48335" xr:uid="{C5E4EF61-0C86-4049-9227-7BA7CDE03BFB}"/>
    <cellStyle name="쉼표 [0] 4 2 4 4 2 4" xfId="26069" xr:uid="{23668727-2BF8-474A-A20E-E90154CF5B97}"/>
    <cellStyle name="쉼표 [0] 4 2 4 4 2 4 2" xfId="48336" xr:uid="{1E0EF83B-EA9F-4D7D-BFFD-50474100227A}"/>
    <cellStyle name="쉼표 [0] 4 2 4 4 2 5" xfId="26070" xr:uid="{81BEC4BA-C1FA-4760-B382-BBEB83A1F96E}"/>
    <cellStyle name="쉼표 [0] 4 2 4 4 2 5 2" xfId="48337" xr:uid="{2A60312B-87D4-443B-9883-3FB74B2B83DD}"/>
    <cellStyle name="쉼표 [0] 4 2 4 4 2 6" xfId="55107" xr:uid="{C69CD955-FF92-413F-9EF3-F57D3027A460}"/>
    <cellStyle name="쉼표 [0] 4 2 4 4 2 7" xfId="48333" xr:uid="{86F451E3-50F7-4B6B-AA36-66A973C2A1A5}"/>
    <cellStyle name="쉼표 [0] 4 2 4 4 2 8" xfId="26066" xr:uid="{672BFC72-577C-4F99-B933-2D6DC1295476}"/>
    <cellStyle name="쉼표 [0] 4 2 4 4 3" xfId="2389" xr:uid="{EE0C8219-8949-4409-A28F-AF3CA7D83F06}"/>
    <cellStyle name="쉼표 [0] 4 2 4 4 3 2" xfId="26072" xr:uid="{E3CB6C45-2B84-4B80-96C7-3CF8367045B7}"/>
    <cellStyle name="쉼표 [0] 4 2 4 4 3 2 2" xfId="48339" xr:uid="{2B346D53-753B-4D26-8898-CCF61D65CEFB}"/>
    <cellStyle name="쉼표 [0] 4 2 4 4 3 3" xfId="26073" xr:uid="{0C15B2E8-35FD-4E10-92D5-CF71A4909955}"/>
    <cellStyle name="쉼표 [0] 4 2 4 4 3 3 2" xfId="48340" xr:uid="{01D4ECD2-14CC-4AF7-B6D3-75D6A16FDC17}"/>
    <cellStyle name="쉼표 [0] 4 2 4 4 3 4" xfId="26074" xr:uid="{0DDB31A0-3189-41DA-B955-5E995ABA9DFC}"/>
    <cellStyle name="쉼표 [0] 4 2 4 4 3 4 2" xfId="48341" xr:uid="{29DAFC8C-E044-4448-AE20-4FB63D33FBF0}"/>
    <cellStyle name="쉼표 [0] 4 2 4 4 3 5" xfId="52477" xr:uid="{53EEDF2C-46F3-403C-B84C-9EBD95EBE2A2}"/>
    <cellStyle name="쉼표 [0] 4 2 4 4 3 6" xfId="48338" xr:uid="{1E49E45C-7EEA-4A64-B431-30D8860460D8}"/>
    <cellStyle name="쉼표 [0] 4 2 4 4 3 7" xfId="26071" xr:uid="{268CBE53-C8BE-4ACD-8CE2-4BADEA10FFAC}"/>
    <cellStyle name="쉼표 [0] 4 2 4 4 4" xfId="26075" xr:uid="{2621C8C4-C047-4360-A0C0-32DD1528F5A3}"/>
    <cellStyle name="쉼표 [0] 4 2 4 4 4 2" xfId="48342" xr:uid="{35362E59-7713-4BD5-8821-B03F3FFB21DF}"/>
    <cellStyle name="쉼표 [0] 4 2 4 4 5" xfId="26076" xr:uid="{A6829F47-521B-4782-8737-83DBFA9F8A63}"/>
    <cellStyle name="쉼표 [0] 4 2 4 4 5 2" xfId="48343" xr:uid="{C57FCA48-873B-4669-9955-D4E8FB649175}"/>
    <cellStyle name="쉼표 [0] 4 2 4 4 6" xfId="51435" xr:uid="{086F3425-6482-4359-B51B-FAAE2DAF1F63}"/>
    <cellStyle name="쉼표 [0] 4 2 4 4 7" xfId="48332" xr:uid="{DA57E372-8612-42A4-96BC-CF9C3479B285}"/>
    <cellStyle name="쉼표 [0] 4 2 4 4 8" xfId="26065" xr:uid="{AAD45406-AC63-49E4-99ED-D0C8AE216EC9}"/>
    <cellStyle name="쉼표 [0] 4 2 4 5" xfId="3380" xr:uid="{C03758A3-FD88-46B4-9B07-F8CF6776B1C5}"/>
    <cellStyle name="쉼표 [0] 4 2 4 5 2" xfId="5387" xr:uid="{EBDC82C6-BA24-49D3-A96D-E7FFF46E75A9}"/>
    <cellStyle name="쉼표 [0] 4 2 4 5 2 2" xfId="26079" xr:uid="{644BA178-A662-4AF0-8B07-BCB886D99A4A}"/>
    <cellStyle name="쉼표 [0] 4 2 4 5 2 2 2" xfId="48346" xr:uid="{8802DD5D-5168-46C0-AE19-D09ADACC548C}"/>
    <cellStyle name="쉼표 [0] 4 2 4 5 2 3" xfId="26080" xr:uid="{6E826BC7-5C63-4102-984A-92D30651D833}"/>
    <cellStyle name="쉼표 [0] 4 2 4 5 2 3 2" xfId="48347" xr:uid="{C1D55B6B-E4E1-4950-B3A5-CECAB3D5FA6C}"/>
    <cellStyle name="쉼표 [0] 4 2 4 5 2 4" xfId="26081" xr:uid="{11996755-8DCC-4B6A-B13C-9685121CD32B}"/>
    <cellStyle name="쉼표 [0] 4 2 4 5 2 4 2" xfId="48348" xr:uid="{D5843112-20FD-4E59-B1F0-6A5D87DBBF65}"/>
    <cellStyle name="쉼표 [0] 4 2 4 5 2 5" xfId="26082" xr:uid="{6C46875F-A14D-4666-A755-841345FAEC19}"/>
    <cellStyle name="쉼표 [0] 4 2 4 5 2 5 2" xfId="48349" xr:uid="{81F503D0-225A-4324-AC89-BBA72C40E223}"/>
    <cellStyle name="쉼표 [0] 4 2 4 5 2 6" xfId="55474" xr:uid="{E58F67D1-0061-4C3B-828A-31DB1BB48857}"/>
    <cellStyle name="쉼표 [0] 4 2 4 5 2 7" xfId="48345" xr:uid="{95113BA1-4DBA-405D-93B9-207370EB04AE}"/>
    <cellStyle name="쉼표 [0] 4 2 4 5 2 8" xfId="26078" xr:uid="{770B20D6-60B5-4C93-9CEC-6CA3590CB2E2}"/>
    <cellStyle name="쉼표 [0] 4 2 4 5 3" xfId="26083" xr:uid="{978044BB-54AF-4F5F-A054-679BCEA7053C}"/>
    <cellStyle name="쉼표 [0] 4 2 4 5 3 2" xfId="48350" xr:uid="{5D11BDE8-929F-4773-B9C6-C840CFA88353}"/>
    <cellStyle name="쉼표 [0] 4 2 4 5 4" xfId="26084" xr:uid="{0DB6E5F4-960C-4BDA-B82A-3654C3877CCE}"/>
    <cellStyle name="쉼표 [0] 4 2 4 5 4 2" xfId="48351" xr:uid="{2EF2C704-01C3-4B8B-9BCB-E8835268A35C}"/>
    <cellStyle name="쉼표 [0] 4 2 4 5 5" xfId="26085" xr:uid="{32AC57F9-F2E1-4EC9-B782-9A6C21099D91}"/>
    <cellStyle name="쉼표 [0] 4 2 4 5 5 2" xfId="48352" xr:uid="{DA6DC33B-B82C-497A-98F8-A31D2DE112F6}"/>
    <cellStyle name="쉼표 [0] 4 2 4 5 6" xfId="26086" xr:uid="{88FE4ED8-962F-4B89-8BE1-B42AD9FE7151}"/>
    <cellStyle name="쉼표 [0] 4 2 4 5 6 2" xfId="48353" xr:uid="{20B255D5-D5A4-494A-BEF8-160FC1A35D3A}"/>
    <cellStyle name="쉼표 [0] 4 2 4 5 7" xfId="53467" xr:uid="{8CB952DC-8FD9-49F9-9980-3B02ECD37BF6}"/>
    <cellStyle name="쉼표 [0] 4 2 4 5 8" xfId="48344" xr:uid="{0F11B786-2D76-45AB-8FAC-4C9E0E28CA34}"/>
    <cellStyle name="쉼표 [0] 4 2 4 5 9" xfId="26077" xr:uid="{8C505613-5F6C-44E0-B966-91A135926BB7}"/>
    <cellStyle name="쉼표 [0] 4 2 4 6" xfId="4000" xr:uid="{E709902F-9442-4AA2-8D49-F1F0D8919428}"/>
    <cellStyle name="쉼표 [0] 4 2 4 6 2" xfId="26088" xr:uid="{32768463-8B65-455A-A575-42C2864B6A7E}"/>
    <cellStyle name="쉼표 [0] 4 2 4 6 2 2" xfId="48355" xr:uid="{DD2BA788-177F-4A6C-92D7-E1085462FE92}"/>
    <cellStyle name="쉼표 [0] 4 2 4 6 3" xfId="26089" xr:uid="{60250E61-BDD5-4DC8-B15B-AB71CF4E4B23}"/>
    <cellStyle name="쉼표 [0] 4 2 4 6 3 2" xfId="48356" xr:uid="{8101D2F7-AA2D-4BBF-BFB7-08376FD97E53}"/>
    <cellStyle name="쉼표 [0] 4 2 4 6 4" xfId="26090" xr:uid="{F310F733-5A49-4AC0-B4DC-54852BA9CBF7}"/>
    <cellStyle name="쉼표 [0] 4 2 4 6 4 2" xfId="48357" xr:uid="{620EA34E-A0A8-4229-AAEB-BDE067D4E8C7}"/>
    <cellStyle name="쉼표 [0] 4 2 4 6 5" xfId="26091" xr:uid="{8D1F722B-CEEE-4CBC-ADE6-B6E7665AA793}"/>
    <cellStyle name="쉼표 [0] 4 2 4 6 5 2" xfId="48358" xr:uid="{774D1F47-F60B-435D-BD91-29CE4866E7A3}"/>
    <cellStyle name="쉼표 [0] 4 2 4 6 6" xfId="54087" xr:uid="{1415EC20-F7A7-4E6A-8415-B8D892611248}"/>
    <cellStyle name="쉼표 [0] 4 2 4 6 7" xfId="48354" xr:uid="{946D3F1B-810B-451F-98BB-3AA6BA20C95F}"/>
    <cellStyle name="쉼표 [0] 4 2 4 6 8" xfId="26087" xr:uid="{46178FD1-BF20-4ECD-B340-76AD6C5338A1}"/>
    <cellStyle name="쉼표 [0] 4 2 4 7" xfId="1869" xr:uid="{2EB7DB5E-D0F4-46BD-9E6D-A45652F4AA2D}"/>
    <cellStyle name="쉼표 [0] 4 2 4 7 2" xfId="26093" xr:uid="{B5BB3130-DE2E-4BAE-88CD-5013B41FDD90}"/>
    <cellStyle name="쉼표 [0] 4 2 4 7 2 2" xfId="48360" xr:uid="{0EF063F1-7818-49C1-8893-44878BB8E965}"/>
    <cellStyle name="쉼표 [0] 4 2 4 7 3" xfId="26094" xr:uid="{033C5954-97FE-4965-9085-711CF70F073C}"/>
    <cellStyle name="쉼표 [0] 4 2 4 7 3 2" xfId="48361" xr:uid="{203407A3-3D15-422D-B0DF-D07FE1D9A395}"/>
    <cellStyle name="쉼표 [0] 4 2 4 7 4" xfId="26095" xr:uid="{14D06693-BFF5-4EAB-BBAD-35A0D768B9ED}"/>
    <cellStyle name="쉼표 [0] 4 2 4 7 4 2" xfId="48362" xr:uid="{FDD5B926-42EE-44B9-B80E-B73C47416269}"/>
    <cellStyle name="쉼표 [0] 4 2 4 7 5" xfId="51958" xr:uid="{30019834-6F0D-43D2-B6AF-18B5934B2B2C}"/>
    <cellStyle name="쉼표 [0] 4 2 4 7 6" xfId="48359" xr:uid="{DDFBED07-F69E-463C-B603-41AA0F861CED}"/>
    <cellStyle name="쉼표 [0] 4 2 4 7 7" xfId="26092" xr:uid="{CD2A7D4F-2D38-4865-85EB-AA9FC8251B21}"/>
    <cellStyle name="쉼표 [0] 4 2 4 8" xfId="26096" xr:uid="{0450B6AE-C0E5-4300-A2F4-E8B76ABAA2E1}"/>
    <cellStyle name="쉼표 [0] 4 2 4 8 2" xfId="48363" xr:uid="{B24931AC-1B5A-4A08-9A2C-0359277F819B}"/>
    <cellStyle name="쉼표 [0] 4 2 4 9" xfId="26097" xr:uid="{7E2237EE-11EF-4E9E-BAAD-06DBFD059835}"/>
    <cellStyle name="쉼표 [0] 4 2 4 9 2" xfId="48364" xr:uid="{E1F87D7B-EF12-44C7-AD55-CC54DAE121A3}"/>
    <cellStyle name="쉼표 [0] 4 2 5" xfId="469" xr:uid="{302697FF-C37C-4CC7-8052-81835B536E70}"/>
    <cellStyle name="쉼표 [0] 4 2 5 10" xfId="48365" xr:uid="{8D69D4B6-34B6-4F2C-908F-5A15AFB5D99A}"/>
    <cellStyle name="쉼표 [0] 4 2 5 11" xfId="26098" xr:uid="{9148C108-EAAD-4955-83DC-5061D846FC0E}"/>
    <cellStyle name="쉼표 [0] 4 2 5 2" xfId="974" xr:uid="{4FF77FAF-617F-491E-AAE9-CB93971F3E15}"/>
    <cellStyle name="쉼표 [0] 4 2 5 2 2" xfId="4677" xr:uid="{83135026-D1EC-4EA2-9E83-13C890F98492}"/>
    <cellStyle name="쉼표 [0] 4 2 5 2 2 2" xfId="26101" xr:uid="{2214E6CE-EDBF-4A30-9A09-CDF46F91DB0B}"/>
    <cellStyle name="쉼표 [0] 4 2 5 2 2 2 2" xfId="48368" xr:uid="{3D12D52A-A672-4079-8750-0E2F9FB85E35}"/>
    <cellStyle name="쉼표 [0] 4 2 5 2 2 3" xfId="26102" xr:uid="{6C64714B-B195-4EF6-9D2B-40DBB9449031}"/>
    <cellStyle name="쉼표 [0] 4 2 5 2 2 3 2" xfId="48369" xr:uid="{85CB1774-3CCB-489A-8E25-27FB2CE5257F}"/>
    <cellStyle name="쉼표 [0] 4 2 5 2 2 4" xfId="26103" xr:uid="{F4311099-C37D-44F1-BBE1-2E4839654E59}"/>
    <cellStyle name="쉼표 [0] 4 2 5 2 2 4 2" xfId="48370" xr:uid="{DFEC3952-907F-42D0-BEE9-706F0268CAD3}"/>
    <cellStyle name="쉼표 [0] 4 2 5 2 2 5" xfId="26104" xr:uid="{B967DF1B-DC04-42CF-ADC8-5183615D8251}"/>
    <cellStyle name="쉼표 [0] 4 2 5 2 2 5 2" xfId="48371" xr:uid="{8F44FFBB-C9F6-4399-AF97-8163B27C2D19}"/>
    <cellStyle name="쉼표 [0] 4 2 5 2 2 6" xfId="54764" xr:uid="{9EE421CA-F0F9-4DE6-B69B-877ABD721744}"/>
    <cellStyle name="쉼표 [0] 4 2 5 2 2 7" xfId="48367" xr:uid="{023981BD-307F-4132-A06F-91F28D4CFC45}"/>
    <cellStyle name="쉼표 [0] 4 2 5 2 2 8" xfId="26100" xr:uid="{42B93883-331A-4880-817E-35B96DD0FDCE}"/>
    <cellStyle name="쉼표 [0] 4 2 5 2 3" xfId="3012" xr:uid="{AEA2E5B4-633E-4970-9469-68E5D382F79B}"/>
    <cellStyle name="쉼표 [0] 4 2 5 2 3 2" xfId="26106" xr:uid="{A8EC798A-ABD9-4A35-8222-842012B37F2E}"/>
    <cellStyle name="쉼표 [0] 4 2 5 2 3 2 2" xfId="48373" xr:uid="{919295C1-5D35-4313-BA70-C773A62C41EB}"/>
    <cellStyle name="쉼표 [0] 4 2 5 2 3 3" xfId="26107" xr:uid="{2EC378DC-A02A-45F3-BD25-F234BD5B610D}"/>
    <cellStyle name="쉼표 [0] 4 2 5 2 3 3 2" xfId="48374" xr:uid="{E16A798D-8DF8-4ECF-B966-6718FD9FDCDA}"/>
    <cellStyle name="쉼표 [0] 4 2 5 2 3 4" xfId="26108" xr:uid="{6A53A40C-0F4F-46B6-9C57-AB1DD72638B8}"/>
    <cellStyle name="쉼표 [0] 4 2 5 2 3 4 2" xfId="48375" xr:uid="{35F89814-8ABF-4D1C-9C45-15313A43C86E}"/>
    <cellStyle name="쉼표 [0] 4 2 5 2 3 5" xfId="53099" xr:uid="{0AB3F9DE-DA4C-4114-8AA3-4260823D61F3}"/>
    <cellStyle name="쉼표 [0] 4 2 5 2 3 6" xfId="48372" xr:uid="{E66BDA7E-3D62-4330-AC28-F0EEB1C725E0}"/>
    <cellStyle name="쉼표 [0] 4 2 5 2 3 7" xfId="26105" xr:uid="{543A4541-2B3F-452E-9C9F-04E8506256F1}"/>
    <cellStyle name="쉼표 [0] 4 2 5 2 4" xfId="26109" xr:uid="{9CD39293-0E82-4494-8185-8C95EDE4C505}"/>
    <cellStyle name="쉼표 [0] 4 2 5 2 4 2" xfId="48376" xr:uid="{B36061CD-0DC3-418C-8AB4-BC2AE665DF75}"/>
    <cellStyle name="쉼표 [0] 4 2 5 2 5" xfId="26110" xr:uid="{F0484583-612D-4FE7-AFF9-D8F6B3250C48}"/>
    <cellStyle name="쉼표 [0] 4 2 5 2 5 2" xfId="48377" xr:uid="{AB0AAF7E-73BA-416C-B282-4E35C899897D}"/>
    <cellStyle name="쉼표 [0] 4 2 5 2 6" xfId="51066" xr:uid="{F0713BDD-AEE2-4FCA-AD79-ADD557E4F965}"/>
    <cellStyle name="쉼표 [0] 4 2 5 2 7" xfId="48366" xr:uid="{881D2507-0447-4888-A59A-44133FB09C62}"/>
    <cellStyle name="쉼표 [0] 4 2 5 2 8" xfId="26099" xr:uid="{A2E2BD23-D777-4722-A866-3D78AA663163}"/>
    <cellStyle name="쉼표 [0] 4 2 5 3" xfId="1468" xr:uid="{5F05D3CA-DA50-4E37-8183-F57166D80CF4}"/>
    <cellStyle name="쉼표 [0] 4 2 5 3 2" xfId="5111" xr:uid="{6D5AD746-2EC9-478B-847B-BFEA1F20315D}"/>
    <cellStyle name="쉼표 [0] 4 2 5 3 2 2" xfId="26113" xr:uid="{4DA2EE15-3682-49EE-B92D-6C5E2C37C8FB}"/>
    <cellStyle name="쉼표 [0] 4 2 5 3 2 2 2" xfId="48380" xr:uid="{A342CD54-2366-4BB7-A546-5021E9AA5C5C}"/>
    <cellStyle name="쉼표 [0] 4 2 5 3 2 3" xfId="26114" xr:uid="{5AB6FD4B-85FC-4143-9FBE-821E489BA787}"/>
    <cellStyle name="쉼표 [0] 4 2 5 3 2 3 2" xfId="48381" xr:uid="{A100998D-7FF9-4DDA-8698-C6726E358B67}"/>
    <cellStyle name="쉼표 [0] 4 2 5 3 2 4" xfId="26115" xr:uid="{FD2941EC-2E07-4C81-83F8-9274E60207E6}"/>
    <cellStyle name="쉼표 [0] 4 2 5 3 2 4 2" xfId="48382" xr:uid="{8EE74B54-73F9-43A9-B462-0A7E9BFB728B}"/>
    <cellStyle name="쉼표 [0] 4 2 5 3 2 5" xfId="26116" xr:uid="{120F7371-855F-4D1C-9903-42F20B3ABB8C}"/>
    <cellStyle name="쉼표 [0] 4 2 5 3 2 5 2" xfId="48383" xr:uid="{8A3A2F54-1B1B-44D2-84D0-743DB07E67B2}"/>
    <cellStyle name="쉼표 [0] 4 2 5 3 2 6" xfId="55198" xr:uid="{2BB5A3DC-C586-4991-A57C-C6DC624A94F2}"/>
    <cellStyle name="쉼표 [0] 4 2 5 3 2 7" xfId="48379" xr:uid="{D1C66D85-4C6D-4F2D-948F-8FF110E9E3B8}"/>
    <cellStyle name="쉼표 [0] 4 2 5 3 2 8" xfId="26112" xr:uid="{C392B43D-FFDE-4164-B4F4-5E12B672D0E0}"/>
    <cellStyle name="쉼표 [0] 4 2 5 3 3" xfId="2515" xr:uid="{B4BF2765-FE6B-41C5-A60F-83789EEFC62C}"/>
    <cellStyle name="쉼표 [0] 4 2 5 3 3 2" xfId="26118" xr:uid="{18D6AC3B-FFBB-46FA-8538-4ABD10C67661}"/>
    <cellStyle name="쉼표 [0] 4 2 5 3 3 2 2" xfId="48385" xr:uid="{83B76562-2EC3-4C1A-8C5A-A3F9DD59F8FD}"/>
    <cellStyle name="쉼표 [0] 4 2 5 3 3 3" xfId="26119" xr:uid="{F1BFEC85-80DE-45A1-B400-131398B67DC3}"/>
    <cellStyle name="쉼표 [0] 4 2 5 3 3 3 2" xfId="48386" xr:uid="{040E7A25-E417-4494-B253-DF31C9457A72}"/>
    <cellStyle name="쉼표 [0] 4 2 5 3 3 4" xfId="26120" xr:uid="{BEFFCE90-8BA8-4BE6-A323-B131104CC97E}"/>
    <cellStyle name="쉼표 [0] 4 2 5 3 3 4 2" xfId="48387" xr:uid="{A79BA60D-153C-4207-914A-AB26FE398504}"/>
    <cellStyle name="쉼표 [0] 4 2 5 3 3 5" xfId="52603" xr:uid="{4408D0A2-D0ED-4770-AFF7-EA12C84EB747}"/>
    <cellStyle name="쉼표 [0] 4 2 5 3 3 6" xfId="48384" xr:uid="{1043A0CE-22D9-4AE2-BA64-07C215F59082}"/>
    <cellStyle name="쉼표 [0] 4 2 5 3 3 7" xfId="26117" xr:uid="{B3A3BAC2-611D-4AC1-95FD-B0BD0D9A59DC}"/>
    <cellStyle name="쉼표 [0] 4 2 5 3 4" xfId="26121" xr:uid="{4A4B23A6-71A5-4649-B228-F3F7C75F2BE9}"/>
    <cellStyle name="쉼표 [0] 4 2 5 3 4 2" xfId="48388" xr:uid="{ABCBCF83-859F-496C-B9B7-A0FD2D8E6191}"/>
    <cellStyle name="쉼표 [0] 4 2 5 3 5" xfId="26122" xr:uid="{B0A46EBD-C727-4DC3-B5FA-60DBB4A60417}"/>
    <cellStyle name="쉼표 [0] 4 2 5 3 5 2" xfId="48389" xr:uid="{5826A8CE-2D6A-498A-BFAF-28F59B4079D4}"/>
    <cellStyle name="쉼표 [0] 4 2 5 3 6" xfId="51560" xr:uid="{72592962-BD99-47D8-83A5-4E79A01F671E}"/>
    <cellStyle name="쉼표 [0] 4 2 5 3 7" xfId="48378" xr:uid="{53044F86-5806-4CF7-A35D-5101268A1648}"/>
    <cellStyle name="쉼표 [0] 4 2 5 3 8" xfId="26111" xr:uid="{D1B776AA-3037-4856-9C9B-581BD6E9E9DC}"/>
    <cellStyle name="쉼표 [0] 4 2 5 4" xfId="3507" xr:uid="{C894DB94-3F90-4627-A3BA-8E11DCC2065B}"/>
    <cellStyle name="쉼표 [0] 4 2 5 4 2" xfId="5479" xr:uid="{356832C7-1F96-4A7C-B141-CD93CA02ECBC}"/>
    <cellStyle name="쉼표 [0] 4 2 5 4 2 2" xfId="26125" xr:uid="{E455D7C7-1B13-4C3F-BBC6-FFA2E8782F27}"/>
    <cellStyle name="쉼표 [0] 4 2 5 4 2 2 2" xfId="48392" xr:uid="{0CEE33F8-8E11-463C-8E83-3FB5D81AC616}"/>
    <cellStyle name="쉼표 [0] 4 2 5 4 2 3" xfId="26126" xr:uid="{1B2B762B-ED4C-4F15-B977-63D0358D5F3C}"/>
    <cellStyle name="쉼표 [0] 4 2 5 4 2 3 2" xfId="48393" xr:uid="{96350166-D0FE-4929-847D-CC4CDBDAD569}"/>
    <cellStyle name="쉼표 [0] 4 2 5 4 2 4" xfId="26127" xr:uid="{E3ACBDCF-F66A-46FC-9299-3055F9348E92}"/>
    <cellStyle name="쉼표 [0] 4 2 5 4 2 4 2" xfId="48394" xr:uid="{850C3830-C06E-4480-8D42-EAF793C419B6}"/>
    <cellStyle name="쉼표 [0] 4 2 5 4 2 5" xfId="26128" xr:uid="{302ECBA9-1F85-4231-82E9-4B8EBD3CE7B3}"/>
    <cellStyle name="쉼표 [0] 4 2 5 4 2 5 2" xfId="48395" xr:uid="{E04A3AF1-2844-4A93-B132-A85D5A3409EC}"/>
    <cellStyle name="쉼표 [0] 4 2 5 4 2 6" xfId="55566" xr:uid="{EF46093F-68F0-4827-9EDD-CCEEEDA87792}"/>
    <cellStyle name="쉼표 [0] 4 2 5 4 2 7" xfId="48391" xr:uid="{53B7F567-4F62-4F36-B941-4BDD8ECD0DA3}"/>
    <cellStyle name="쉼표 [0] 4 2 5 4 2 8" xfId="26124" xr:uid="{14E6C79E-46D4-4C9E-A779-B90F83AC53D2}"/>
    <cellStyle name="쉼표 [0] 4 2 5 4 3" xfId="26129" xr:uid="{2365B86A-0EC6-4CA4-A25F-945222CFE7BB}"/>
    <cellStyle name="쉼표 [0] 4 2 5 4 3 2" xfId="48396" xr:uid="{78A235E2-8347-48B6-B6E9-D7124D3AA799}"/>
    <cellStyle name="쉼표 [0] 4 2 5 4 4" xfId="26130" xr:uid="{2E19E3EA-0FA6-4E3F-A9B4-9B5E3F052563}"/>
    <cellStyle name="쉼표 [0] 4 2 5 4 4 2" xfId="48397" xr:uid="{93A11186-166A-4717-B6B0-65197C85E4A1}"/>
    <cellStyle name="쉼표 [0] 4 2 5 4 5" xfId="26131" xr:uid="{3D6605DF-F99F-432E-9164-A8B622BFC364}"/>
    <cellStyle name="쉼표 [0] 4 2 5 4 5 2" xfId="48398" xr:uid="{DB96AB68-B302-4A34-9A1B-834122D99A56}"/>
    <cellStyle name="쉼표 [0] 4 2 5 4 6" xfId="26132" xr:uid="{14998113-7A40-49EA-A7F3-B2CCC21D119E}"/>
    <cellStyle name="쉼표 [0] 4 2 5 4 6 2" xfId="48399" xr:uid="{39AE1783-AE16-44D5-97E1-2A496758A8F5}"/>
    <cellStyle name="쉼표 [0] 4 2 5 4 7" xfId="53594" xr:uid="{2C1D4881-D2A7-4C82-A6A3-F1073A64C8F3}"/>
    <cellStyle name="쉼표 [0] 4 2 5 4 8" xfId="48390" xr:uid="{5B11AD12-62C5-481A-B758-D106653BD5E9}"/>
    <cellStyle name="쉼표 [0] 4 2 5 4 9" xfId="26123" xr:uid="{9FCED46B-D57F-4024-AB1C-0B3F5087D683}"/>
    <cellStyle name="쉼표 [0] 4 2 5 5" xfId="4180" xr:uid="{375065FB-324A-4702-B1B9-EABEF8B8F02A}"/>
    <cellStyle name="쉼표 [0] 4 2 5 5 2" xfId="26134" xr:uid="{BE4D605F-75BD-4696-9185-7DDCE163D447}"/>
    <cellStyle name="쉼표 [0] 4 2 5 5 2 2" xfId="48401" xr:uid="{BDC959EA-DB12-4500-9058-6C3385249125}"/>
    <cellStyle name="쉼표 [0] 4 2 5 5 3" xfId="26135" xr:uid="{F984E9C6-36B2-463A-9D9B-5F78CA975F38}"/>
    <cellStyle name="쉼표 [0] 4 2 5 5 3 2" xfId="48402" xr:uid="{5C4CF6AD-8F13-4263-B48E-ABCC63B93B35}"/>
    <cellStyle name="쉼표 [0] 4 2 5 5 4" xfId="26136" xr:uid="{5E204721-FC5D-4F85-B8EA-47B65567A1F5}"/>
    <cellStyle name="쉼표 [0] 4 2 5 5 4 2" xfId="48403" xr:uid="{A0F28992-94F0-4C22-AC47-B4281C973D62}"/>
    <cellStyle name="쉼표 [0] 4 2 5 5 5" xfId="26137" xr:uid="{204DB251-2EF5-4EFE-9970-38B05B2F5DA0}"/>
    <cellStyle name="쉼표 [0] 4 2 5 5 5 2" xfId="48404" xr:uid="{08BAA9FC-93D8-49F0-B0E7-E3F901D48403}"/>
    <cellStyle name="쉼표 [0] 4 2 5 5 6" xfId="54267" xr:uid="{4A26D59D-FADF-4014-B98A-A2ED05850A61}"/>
    <cellStyle name="쉼표 [0] 4 2 5 5 7" xfId="48400" xr:uid="{E10DF372-BF15-4475-8BC8-331338E1C440}"/>
    <cellStyle name="쉼표 [0] 4 2 5 5 8" xfId="26133" xr:uid="{C719A388-2D51-457D-9D0F-FAEF4D606C0D}"/>
    <cellStyle name="쉼표 [0] 4 2 5 6" xfId="1994" xr:uid="{BE5CD783-F090-4075-996D-519AB48A09E1}"/>
    <cellStyle name="쉼표 [0] 4 2 5 6 2" xfId="26139" xr:uid="{64FFBF5D-29AF-4D33-8DEE-C217F3106755}"/>
    <cellStyle name="쉼표 [0] 4 2 5 6 2 2" xfId="48406" xr:uid="{A6DD0886-FE43-460A-BED7-A41CFC2FC220}"/>
    <cellStyle name="쉼표 [0] 4 2 5 6 3" xfId="26140" xr:uid="{188D4C73-5DB9-4D84-B23B-C7E97C7C65C0}"/>
    <cellStyle name="쉼표 [0] 4 2 5 6 3 2" xfId="48407" xr:uid="{04C5325D-83EB-45DA-A1DD-870C78ED7C87}"/>
    <cellStyle name="쉼표 [0] 4 2 5 6 4" xfId="26141" xr:uid="{B9537F68-6582-4EE2-9315-B45E7E7E3A71}"/>
    <cellStyle name="쉼표 [0] 4 2 5 6 4 2" xfId="48408" xr:uid="{70B46AD3-3503-4A7A-9A28-95B3CA21307B}"/>
    <cellStyle name="쉼표 [0] 4 2 5 6 5" xfId="52083" xr:uid="{AA18665A-ECF0-4B12-9EB9-21F70EBDD7AC}"/>
    <cellStyle name="쉼표 [0] 4 2 5 6 6" xfId="48405" xr:uid="{EAF6D239-EAE1-48E1-AEB0-160E8056416D}"/>
    <cellStyle name="쉼표 [0] 4 2 5 6 7" xfId="26138" xr:uid="{D1326658-C77B-4ABB-9FB1-60D3C81A2A28}"/>
    <cellStyle name="쉼표 [0] 4 2 5 7" xfId="26142" xr:uid="{A1C169CC-3ACE-48D3-BE77-73A5AD8D4FEA}"/>
    <cellStyle name="쉼표 [0] 4 2 5 7 2" xfId="48409" xr:uid="{876EE233-5A07-40B4-9D24-541E8393CF9D}"/>
    <cellStyle name="쉼표 [0] 4 2 5 8" xfId="26143" xr:uid="{BD243BA1-061F-42D6-8DEB-BA1280B9FD3F}"/>
    <cellStyle name="쉼표 [0] 4 2 5 8 2" xfId="48410" xr:uid="{022DBE6F-EF26-4B85-8CC5-62B9D8DEE697}"/>
    <cellStyle name="쉼표 [0] 4 2 5 9" xfId="50563" xr:uid="{F47ADF26-6969-46B7-9966-402BDD0A93C6}"/>
    <cellStyle name="쉼표 [0] 4 2 6" xfId="726" xr:uid="{62CDDBCA-27EC-45F5-A1F6-BEC5E6774284}"/>
    <cellStyle name="쉼표 [0] 4 2 6 2" xfId="4429" xr:uid="{735CB806-DF19-4914-956A-21EF2385FE75}"/>
    <cellStyle name="쉼표 [0] 4 2 6 2 2" xfId="26146" xr:uid="{8BC46252-2009-490F-9DAB-8DFBF1F8AF68}"/>
    <cellStyle name="쉼표 [0] 4 2 6 2 2 2" xfId="48413" xr:uid="{E5A010B1-6CAC-400C-9E48-DB962A09E8CB}"/>
    <cellStyle name="쉼표 [0] 4 2 6 2 3" xfId="26147" xr:uid="{4492C5BD-E6AE-404B-8D2B-29DAB49B46AC}"/>
    <cellStyle name="쉼표 [0] 4 2 6 2 3 2" xfId="48414" xr:uid="{A713E954-9EAA-4EE2-933D-83780474E5FA}"/>
    <cellStyle name="쉼표 [0] 4 2 6 2 4" xfId="26148" xr:uid="{C2D7389B-AEE8-48D0-8DA3-4E5253D180D3}"/>
    <cellStyle name="쉼표 [0] 4 2 6 2 4 2" xfId="48415" xr:uid="{F1E6CD68-5A36-421D-845A-BBF420068B58}"/>
    <cellStyle name="쉼표 [0] 4 2 6 2 5" xfId="26149" xr:uid="{F023EA6B-54DB-41BE-9E08-C75E35573221}"/>
    <cellStyle name="쉼표 [0] 4 2 6 2 5 2" xfId="48416" xr:uid="{DB7B0A07-E9A8-48CD-91B0-335B6B4DBA69}"/>
    <cellStyle name="쉼표 [0] 4 2 6 2 6" xfId="54516" xr:uid="{3DF5DC78-2030-459C-85B5-F2FD53CDE5C8}"/>
    <cellStyle name="쉼표 [0] 4 2 6 2 7" xfId="48412" xr:uid="{9636DA72-A262-4C01-AF99-565CEBA522DE}"/>
    <cellStyle name="쉼표 [0] 4 2 6 2 8" xfId="26145" xr:uid="{58B9FBEB-1A2C-4436-A6A3-D5FC89A7311F}"/>
    <cellStyle name="쉼표 [0] 4 2 6 3" xfId="2764" xr:uid="{A01C9BC7-062A-483B-B327-EA75442EE8E1}"/>
    <cellStyle name="쉼표 [0] 4 2 6 3 2" xfId="26151" xr:uid="{A7BE93D1-F45A-40C9-897E-4B8E234DE1E6}"/>
    <cellStyle name="쉼표 [0] 4 2 6 3 2 2" xfId="48418" xr:uid="{8A0605D2-3378-4B94-A8BC-91B503E9ADE3}"/>
    <cellStyle name="쉼표 [0] 4 2 6 3 3" xfId="26152" xr:uid="{F2693DCD-3C37-4F32-BD0C-A9F32B22C0FF}"/>
    <cellStyle name="쉼표 [0] 4 2 6 3 3 2" xfId="48419" xr:uid="{3332C8B4-F832-4E04-B25D-FEA967F22CCC}"/>
    <cellStyle name="쉼표 [0] 4 2 6 3 4" xfId="26153" xr:uid="{6A22084E-B3AF-4340-A84D-667C730443E1}"/>
    <cellStyle name="쉼표 [0] 4 2 6 3 4 2" xfId="48420" xr:uid="{9F00492D-EF8A-4773-9473-9E06007B7D23}"/>
    <cellStyle name="쉼표 [0] 4 2 6 3 5" xfId="52851" xr:uid="{78FF65CC-C7E8-4729-B33A-88870426287E}"/>
    <cellStyle name="쉼표 [0] 4 2 6 3 6" xfId="48417" xr:uid="{52549A0E-3E62-424D-BA9C-F9F86E80FB34}"/>
    <cellStyle name="쉼표 [0] 4 2 6 3 7" xfId="26150" xr:uid="{28B3E8CB-85D9-4E4B-9522-744DD9610D0F}"/>
    <cellStyle name="쉼표 [0] 4 2 6 4" xfId="26154" xr:uid="{73A98F00-391B-4E6B-8B8C-DFB4EA6FD4E0}"/>
    <cellStyle name="쉼표 [0] 4 2 6 4 2" xfId="48421" xr:uid="{79EA31D0-353C-4A75-B41B-2D9F3DE1352D}"/>
    <cellStyle name="쉼표 [0] 4 2 6 5" xfId="26155" xr:uid="{69BD5681-8C64-457B-863B-1473B5AB880B}"/>
    <cellStyle name="쉼표 [0] 4 2 6 5 2" xfId="48422" xr:uid="{29B47AF1-DA7C-4238-BA25-AB967FCE9712}"/>
    <cellStyle name="쉼표 [0] 4 2 6 6" xfId="50818" xr:uid="{C93C1964-F62D-44EC-A25A-B4007494B282}"/>
    <cellStyle name="쉼표 [0] 4 2 6 7" xfId="48411" xr:uid="{04A31B79-F903-4FB7-92A1-ACEBC109C630}"/>
    <cellStyle name="쉼표 [0] 4 2 6 8" xfId="26144" xr:uid="{51B7A40D-CDB9-42A2-877A-B3CB61C8C6B4}"/>
    <cellStyle name="쉼표 [0] 4 2 7" xfId="1221" xr:uid="{858DF759-8BBD-4D57-A72C-7D6AD8D30659}"/>
    <cellStyle name="쉼표 [0] 4 2 7 2" xfId="4928" xr:uid="{921CEA15-49F1-479A-A5BF-7A48CBF3537F}"/>
    <cellStyle name="쉼표 [0] 4 2 7 2 2" xfId="26158" xr:uid="{966B3F82-947A-4DCE-92C4-45CEE12AA6D5}"/>
    <cellStyle name="쉼표 [0] 4 2 7 2 2 2" xfId="48425" xr:uid="{A2A12993-D6B8-4EDF-9431-D4BCAD6016D0}"/>
    <cellStyle name="쉼표 [0] 4 2 7 2 3" xfId="26159" xr:uid="{9D2263DE-E315-460E-A9E2-92FE81397388}"/>
    <cellStyle name="쉼표 [0] 4 2 7 2 3 2" xfId="48426" xr:uid="{154F9C7E-1A0F-40D8-9E2D-B2CAF41F2E9B}"/>
    <cellStyle name="쉼표 [0] 4 2 7 2 4" xfId="26160" xr:uid="{82F1B6BD-EE8F-41F3-A82E-A3E18417E0A2}"/>
    <cellStyle name="쉼표 [0] 4 2 7 2 4 2" xfId="48427" xr:uid="{FA33DC96-C8B3-4191-9494-3AB88D688EE0}"/>
    <cellStyle name="쉼표 [0] 4 2 7 2 5" xfId="26161" xr:uid="{1FC5E5AA-250F-4205-8A10-85917192D3FA}"/>
    <cellStyle name="쉼표 [0] 4 2 7 2 5 2" xfId="48428" xr:uid="{649571C0-53B5-44AD-B940-B7803F6E0656}"/>
    <cellStyle name="쉼표 [0] 4 2 7 2 6" xfId="55015" xr:uid="{5F61CBBC-C050-499C-8569-FC35BAF8D97C}"/>
    <cellStyle name="쉼표 [0] 4 2 7 2 7" xfId="48424" xr:uid="{93789023-58DF-4527-B8CF-A15F54ED10F0}"/>
    <cellStyle name="쉼표 [0] 4 2 7 2 8" xfId="26157" xr:uid="{636DCD9D-C35C-4DFA-8A3C-0DC7176E9CC6}"/>
    <cellStyle name="쉼표 [0] 4 2 7 3" xfId="2260" xr:uid="{FEA940D9-A851-4944-869D-5887D0390C24}"/>
    <cellStyle name="쉼표 [0] 4 2 7 3 2" xfId="26163" xr:uid="{18FC37AA-072B-44FF-8130-EB96400B40D2}"/>
    <cellStyle name="쉼표 [0] 4 2 7 3 2 2" xfId="48430" xr:uid="{054D8232-73B9-452C-BF6F-EF11C62C3893}"/>
    <cellStyle name="쉼표 [0] 4 2 7 3 3" xfId="26164" xr:uid="{DC03D7B3-6CEF-4CE7-9FCA-272DC9F0FABE}"/>
    <cellStyle name="쉼표 [0] 4 2 7 3 3 2" xfId="48431" xr:uid="{278D4AF1-4956-4DDA-8BF5-6C4B3B9927AD}"/>
    <cellStyle name="쉼표 [0] 4 2 7 3 4" xfId="26165" xr:uid="{110C21D8-D4B6-4CD2-8ADA-BBED49118AA2}"/>
    <cellStyle name="쉼표 [0] 4 2 7 3 4 2" xfId="48432" xr:uid="{8F8DA43F-6C57-4747-8943-34968C8A12B9}"/>
    <cellStyle name="쉼표 [0] 4 2 7 3 5" xfId="52348" xr:uid="{7F687DAA-1AD3-4D78-88A6-FCB0967D6525}"/>
    <cellStyle name="쉼표 [0] 4 2 7 3 6" xfId="48429" xr:uid="{E1C8AFE0-71A6-4563-9316-A53359618E90}"/>
    <cellStyle name="쉼표 [0] 4 2 7 3 7" xfId="26162" xr:uid="{D92B21B1-D31F-4D4E-9ABA-41CFC32EF5F6}"/>
    <cellStyle name="쉼표 [0] 4 2 7 4" xfId="26166" xr:uid="{3358F9BF-8BBB-4064-A056-A9B53B2E6A9F}"/>
    <cellStyle name="쉼표 [0] 4 2 7 4 2" xfId="48433" xr:uid="{5F2137C3-D96E-4CDF-844B-66FB42B7B8C8}"/>
    <cellStyle name="쉼표 [0] 4 2 7 5" xfId="26167" xr:uid="{AF97B31E-9E7D-4919-8155-A538B0DC3B77}"/>
    <cellStyle name="쉼표 [0] 4 2 7 5 2" xfId="48434" xr:uid="{C2032DBC-C635-4DBA-8AF5-A9BABD30DBE0}"/>
    <cellStyle name="쉼표 [0] 4 2 7 6" xfId="51313" xr:uid="{863728C2-272F-44CD-96C0-1AFAACB85E89}"/>
    <cellStyle name="쉼표 [0] 4 2 7 7" xfId="48423" xr:uid="{CEAD620F-DFA1-44EE-A349-989A8D9BB0DD}"/>
    <cellStyle name="쉼표 [0] 4 2 7 8" xfId="26156" xr:uid="{E180F72A-58E4-4079-B6EB-711BB4C46BB4}"/>
    <cellStyle name="쉼표 [0] 4 2 8" xfId="3258" xr:uid="{F4B5C461-DAFD-4753-8976-0E15E9A220BA}"/>
    <cellStyle name="쉼표 [0] 4 2 8 2" xfId="5295" xr:uid="{A3EF8D57-9664-4140-96D0-1F208FB6050E}"/>
    <cellStyle name="쉼표 [0] 4 2 8 2 2" xfId="26170" xr:uid="{EC9476EC-8128-44DB-B382-4F64956E89FB}"/>
    <cellStyle name="쉼표 [0] 4 2 8 2 2 2" xfId="48437" xr:uid="{52E8100B-6F05-4B0F-8594-633315D940C3}"/>
    <cellStyle name="쉼표 [0] 4 2 8 2 3" xfId="26171" xr:uid="{AC7044C6-25D6-47D3-90B0-23A96A60B09C}"/>
    <cellStyle name="쉼표 [0] 4 2 8 2 3 2" xfId="48438" xr:uid="{BBE2D9DB-5E3E-4CA4-99C5-F48F5410A345}"/>
    <cellStyle name="쉼표 [0] 4 2 8 2 4" xfId="26172" xr:uid="{7169BD72-4EA7-47C5-9E7F-FA8FF677C305}"/>
    <cellStyle name="쉼표 [0] 4 2 8 2 4 2" xfId="48439" xr:uid="{29B4548B-7479-445A-82AD-E1B65289074F}"/>
    <cellStyle name="쉼표 [0] 4 2 8 2 5" xfId="26173" xr:uid="{8FE7E257-467A-4F61-B386-C0B95DCDCED8}"/>
    <cellStyle name="쉼표 [0] 4 2 8 2 5 2" xfId="48440" xr:uid="{1054FAEF-AFE4-49CC-8BD1-C3FAEE8ED80D}"/>
    <cellStyle name="쉼표 [0] 4 2 8 2 6" xfId="55382" xr:uid="{FE10C5C6-96D5-4487-AC94-2819879A0A84}"/>
    <cellStyle name="쉼표 [0] 4 2 8 2 7" xfId="48436" xr:uid="{59BB760A-B066-4328-A192-A6969FC9C40D}"/>
    <cellStyle name="쉼표 [0] 4 2 8 2 8" xfId="26169" xr:uid="{8FC1E6EA-DC5E-457A-83C6-94ED8D8C2189}"/>
    <cellStyle name="쉼표 [0] 4 2 8 3" xfId="26174" xr:uid="{E097DA49-1D62-436D-B413-98E69155FDBD}"/>
    <cellStyle name="쉼표 [0] 4 2 8 3 2" xfId="48441" xr:uid="{A78C9F1E-5C56-46BD-AEA4-34A1AF57C969}"/>
    <cellStyle name="쉼표 [0] 4 2 8 4" xfId="26175" xr:uid="{3F037AA6-1D7B-4FFC-B278-92D47249266C}"/>
    <cellStyle name="쉼표 [0] 4 2 8 4 2" xfId="48442" xr:uid="{AB119A1D-9ED2-433C-9510-A45ADFB51048}"/>
    <cellStyle name="쉼표 [0] 4 2 8 5" xfId="26176" xr:uid="{B0BD31B2-71A3-4918-851A-E27C320884AF}"/>
    <cellStyle name="쉼표 [0] 4 2 8 5 2" xfId="48443" xr:uid="{E67AA575-1999-4299-979E-F2A576BE774A}"/>
    <cellStyle name="쉼표 [0] 4 2 8 6" xfId="26177" xr:uid="{919CB75C-4F36-4DB8-A922-3615FAB367C5}"/>
    <cellStyle name="쉼표 [0] 4 2 8 6 2" xfId="48444" xr:uid="{15639C6E-F622-43CF-8B8E-A1A049DE7E2B}"/>
    <cellStyle name="쉼표 [0] 4 2 8 7" xfId="53345" xr:uid="{8A8F30E0-1203-49E2-A1AB-96B87CA47223}"/>
    <cellStyle name="쉼표 [0] 4 2 8 8" xfId="48435" xr:uid="{6DFD4AC7-39A7-42D2-9560-7231336DEA1F}"/>
    <cellStyle name="쉼표 [0] 4 2 8 9" xfId="26168" xr:uid="{1293AF14-E4E8-49FF-B772-58B37A968B54}"/>
    <cellStyle name="쉼표 [0] 4 2 9" xfId="3810" xr:uid="{F263F633-C039-4311-B644-2CDAB1AF2A92}"/>
    <cellStyle name="쉼표 [0] 4 2 9 2" xfId="26179" xr:uid="{9CFA58B7-95A2-40D0-B902-CFDF8F4A1827}"/>
    <cellStyle name="쉼표 [0] 4 2 9 2 2" xfId="48446" xr:uid="{CB71012D-4FF8-495D-BA4C-C329B8AC3C7F}"/>
    <cellStyle name="쉼표 [0] 4 2 9 3" xfId="26180" xr:uid="{960C4CF0-C738-452D-BD65-034F8FD7ECD3}"/>
    <cellStyle name="쉼표 [0] 4 2 9 3 2" xfId="48447" xr:uid="{B9575467-30A6-4BAD-B553-7E00452D9DD4}"/>
    <cellStyle name="쉼표 [0] 4 2 9 4" xfId="26181" xr:uid="{D580543E-2DF2-4BAC-98BD-873454E13801}"/>
    <cellStyle name="쉼표 [0] 4 2 9 4 2" xfId="48448" xr:uid="{619F5DA6-6108-4673-A471-1395281D30DC}"/>
    <cellStyle name="쉼표 [0] 4 2 9 5" xfId="26182" xr:uid="{5F7DEE7C-FE4D-4E16-80DA-0877D7132AEB}"/>
    <cellStyle name="쉼표 [0] 4 2 9 5 2" xfId="48449" xr:uid="{F8BEF987-4B08-4D74-B372-7348ADE7A866}"/>
    <cellStyle name="쉼표 [0] 4 2 9 6" xfId="53897" xr:uid="{60C9F097-0F88-4FF6-9BC7-453BE906E871}"/>
    <cellStyle name="쉼표 [0] 4 2 9 7" xfId="48445" xr:uid="{B9057198-6D15-4C37-B255-69C40A1F6732}"/>
    <cellStyle name="쉼표 [0] 4 2 9 8" xfId="26178" xr:uid="{15A6FA59-5DA4-41D6-B368-D4B6FA5959D3}"/>
    <cellStyle name="쉼표 [0] 4 3" xfId="102" xr:uid="{622461D5-4078-42A9-8DD7-18E1B2612942}"/>
    <cellStyle name="쉼표 [0] 4 3 10" xfId="26184" xr:uid="{A8727716-5AD6-4272-A7A8-3478D050588B}"/>
    <cellStyle name="쉼표 [0] 4 3 10 2" xfId="48451" xr:uid="{25C63E8E-D84A-404B-817B-A7D773C71B60}"/>
    <cellStyle name="쉼표 [0] 4 3 11" xfId="26185" xr:uid="{AC954C66-D673-4B2B-AE21-4DC4635EDD4C}"/>
    <cellStyle name="쉼표 [0] 4 3 11 2" xfId="48452" xr:uid="{092C4534-9916-4EAD-9658-B746CA8C089D}"/>
    <cellStyle name="쉼표 [0] 4 3 12" xfId="50202" xr:uid="{6203C5DE-874D-4D0D-B8F3-21BAEB823B0B}"/>
    <cellStyle name="쉼표 [0] 4 3 13" xfId="48450" xr:uid="{E21E5F18-2D6C-4A99-9DFB-7BE852C4867C}"/>
    <cellStyle name="쉼표 [0] 4 3 14" xfId="26183" xr:uid="{4F88E4F7-E4D3-486F-9F6F-3111353EB204}"/>
    <cellStyle name="쉼표 [0] 4 3 2" xfId="208" xr:uid="{90AD98B3-81A6-4DAD-A208-B78ABB7D2545}"/>
    <cellStyle name="쉼표 [0] 4 3 2 10" xfId="26187" xr:uid="{A38715C2-D00D-4592-9209-78BE7DBB3F35}"/>
    <cellStyle name="쉼표 [0] 4 3 2 10 2" xfId="48454" xr:uid="{5128380F-3A50-4828-B87D-C5BAF07C9E6F}"/>
    <cellStyle name="쉼표 [0] 4 3 2 11" xfId="50305" xr:uid="{7F8F045B-F003-4E2C-A285-84472837CD42}"/>
    <cellStyle name="쉼표 [0] 4 3 2 12" xfId="48453" xr:uid="{B66ABD87-5C6B-49E5-A1F9-FF9A8DB88C71}"/>
    <cellStyle name="쉼표 [0] 4 3 2 13" xfId="26186" xr:uid="{99E0BD44-5041-4CC8-9AF8-1456C18EF15F}"/>
    <cellStyle name="쉼표 [0] 4 3 2 2" xfId="394" xr:uid="{712D560F-37E0-4DA9-A2E6-1B4A1615EAFF}"/>
    <cellStyle name="쉼표 [0] 4 3 2 2 10" xfId="50490" xr:uid="{73952DF7-01EC-4BE5-B241-8157060D4FDF}"/>
    <cellStyle name="쉼표 [0] 4 3 2 2 11" xfId="48455" xr:uid="{FF9276AD-F55E-44B5-AC51-7B508480150C}"/>
    <cellStyle name="쉼표 [0] 4 3 2 2 12" xfId="26188" xr:uid="{C1422170-EC01-485D-AE5F-FA1C5E0D9A45}"/>
    <cellStyle name="쉼표 [0] 4 3 2 2 2" xfId="663" xr:uid="{B561B66B-2CC5-41EC-AABC-EFF5ED663C84}"/>
    <cellStyle name="쉼표 [0] 4 3 2 2 2 10" xfId="48456" xr:uid="{4EE2EC96-4C65-43ED-81C8-05CBBF8EAC9D}"/>
    <cellStyle name="쉼표 [0] 4 3 2 2 2 11" xfId="26189" xr:uid="{C8D2A802-1B4B-4A3C-B580-65132561855F}"/>
    <cellStyle name="쉼표 [0] 4 3 2 2 2 2" xfId="1168" xr:uid="{EBBF5323-BF21-4E71-951B-7F1BDA3588A2}"/>
    <cellStyle name="쉼표 [0] 4 3 2 2 2 2 2" xfId="4871" xr:uid="{9A3B461C-2ECF-47F1-915A-75C1E24FEB65}"/>
    <cellStyle name="쉼표 [0] 4 3 2 2 2 2 2 2" xfId="26192" xr:uid="{191159C0-BFCE-4240-96F0-A782EBFF4007}"/>
    <cellStyle name="쉼표 [0] 4 3 2 2 2 2 2 2 2" xfId="48459" xr:uid="{6540B42A-2488-471A-B270-7BF31DE169D1}"/>
    <cellStyle name="쉼표 [0] 4 3 2 2 2 2 2 3" xfId="26193" xr:uid="{F486E458-DE73-425A-9E41-790984AB9542}"/>
    <cellStyle name="쉼표 [0] 4 3 2 2 2 2 2 3 2" xfId="48460" xr:uid="{4FED568B-FB26-441D-96BC-7FAEAEC898D8}"/>
    <cellStyle name="쉼표 [0] 4 3 2 2 2 2 2 4" xfId="26194" xr:uid="{D468CA31-D7AF-45F7-8D45-8958DDBAF198}"/>
    <cellStyle name="쉼표 [0] 4 3 2 2 2 2 2 4 2" xfId="48461" xr:uid="{D986AA2E-E37A-4C0A-B76C-F4AA349F59FA}"/>
    <cellStyle name="쉼표 [0] 4 3 2 2 2 2 2 5" xfId="26195" xr:uid="{6D898E80-9A0B-49C3-A761-6A034177CF7C}"/>
    <cellStyle name="쉼표 [0] 4 3 2 2 2 2 2 5 2" xfId="48462" xr:uid="{B70108DE-4AEE-4888-849B-47505BDA0F0C}"/>
    <cellStyle name="쉼표 [0] 4 3 2 2 2 2 2 6" xfId="54958" xr:uid="{68988976-8C88-48F5-B6BA-3A9297EC4274}"/>
    <cellStyle name="쉼표 [0] 4 3 2 2 2 2 2 7" xfId="48458" xr:uid="{FC4591BC-93B8-4978-94BC-0E0221967749}"/>
    <cellStyle name="쉼표 [0] 4 3 2 2 2 2 2 8" xfId="26191" xr:uid="{47D67AD0-D4FC-4CAE-9BD5-4B0C59A56C59}"/>
    <cellStyle name="쉼표 [0] 4 3 2 2 2 2 3" xfId="3206" xr:uid="{788D6F49-8F71-4F63-9A86-F552F584F4FD}"/>
    <cellStyle name="쉼표 [0] 4 3 2 2 2 2 3 2" xfId="26197" xr:uid="{4C609147-5A95-4D5C-BED2-E59229AC177A}"/>
    <cellStyle name="쉼표 [0] 4 3 2 2 2 2 3 2 2" xfId="48464" xr:uid="{AD3E96AA-2B96-465B-A2FA-86339A2E5C00}"/>
    <cellStyle name="쉼표 [0] 4 3 2 2 2 2 3 3" xfId="26198" xr:uid="{745DDDCD-000F-407C-A211-0A973BC1A8DF}"/>
    <cellStyle name="쉼표 [0] 4 3 2 2 2 2 3 3 2" xfId="48465" xr:uid="{90FF38B0-299A-4031-A068-06B1D072EA75}"/>
    <cellStyle name="쉼표 [0] 4 3 2 2 2 2 3 4" xfId="26199" xr:uid="{1310C87E-5925-43EB-9C71-4C1878F62724}"/>
    <cellStyle name="쉼표 [0] 4 3 2 2 2 2 3 4 2" xfId="48466" xr:uid="{A4732E6D-6896-408D-9A81-4796E122F367}"/>
    <cellStyle name="쉼표 [0] 4 3 2 2 2 2 3 5" xfId="53293" xr:uid="{63157E0F-1137-43EF-B41C-DD6237BEF669}"/>
    <cellStyle name="쉼표 [0] 4 3 2 2 2 2 3 6" xfId="48463" xr:uid="{5D3FF588-B55F-4FC6-B517-A0ABF5B67D85}"/>
    <cellStyle name="쉼표 [0] 4 3 2 2 2 2 3 7" xfId="26196" xr:uid="{3DF9D786-24A1-47CB-B090-B0C2A8EB5465}"/>
    <cellStyle name="쉼표 [0] 4 3 2 2 2 2 4" xfId="26200" xr:uid="{8303A4B1-E8F7-42C2-AACE-393D04E538E9}"/>
    <cellStyle name="쉼표 [0] 4 3 2 2 2 2 4 2" xfId="48467" xr:uid="{D66AC889-CE93-4FE5-8509-2C3EA769884A}"/>
    <cellStyle name="쉼표 [0] 4 3 2 2 2 2 5" xfId="26201" xr:uid="{E85A169E-35F5-4238-864A-C8B4AB3D461B}"/>
    <cellStyle name="쉼표 [0] 4 3 2 2 2 2 5 2" xfId="48468" xr:uid="{CFFBD1A1-7D74-448C-8C1D-600CBEFF452F}"/>
    <cellStyle name="쉼표 [0] 4 3 2 2 2 2 6" xfId="51260" xr:uid="{5A83211F-C2DB-4F43-8588-E53921053EDC}"/>
    <cellStyle name="쉼표 [0] 4 3 2 2 2 2 7" xfId="48457" xr:uid="{A7A8BD29-0089-472A-9702-C1C5A04DE8CC}"/>
    <cellStyle name="쉼표 [0] 4 3 2 2 2 2 8" xfId="26190" xr:uid="{7A69C406-3DCF-4AA2-94EE-8F48DDC63788}"/>
    <cellStyle name="쉼표 [0] 4 3 2 2 2 3" xfId="1662" xr:uid="{538E8630-53B6-4683-85BD-3D0D9183790F}"/>
    <cellStyle name="쉼표 [0] 4 3 2 2 2 3 2" xfId="5256" xr:uid="{C01B2495-A646-4193-897D-DDF6A65F16D3}"/>
    <cellStyle name="쉼표 [0] 4 3 2 2 2 3 2 2" xfId="26204" xr:uid="{25608D11-1AAF-40F1-9CAB-5146117944D7}"/>
    <cellStyle name="쉼표 [0] 4 3 2 2 2 3 2 2 2" xfId="48471" xr:uid="{04248922-9892-486A-A2BA-F10B0DB37175}"/>
    <cellStyle name="쉼표 [0] 4 3 2 2 2 3 2 3" xfId="26205" xr:uid="{2B42C797-5C3F-4EB3-A788-2C086D7E7C02}"/>
    <cellStyle name="쉼표 [0] 4 3 2 2 2 3 2 3 2" xfId="48472" xr:uid="{DF91A9A2-893F-4550-9437-90E6660E33BD}"/>
    <cellStyle name="쉼표 [0] 4 3 2 2 2 3 2 4" xfId="26206" xr:uid="{13602B07-1212-47D6-B8C9-AA496CF45CB4}"/>
    <cellStyle name="쉼표 [0] 4 3 2 2 2 3 2 4 2" xfId="48473" xr:uid="{2EA33A30-0CF9-471B-A767-44AB58717C8A}"/>
    <cellStyle name="쉼표 [0] 4 3 2 2 2 3 2 5" xfId="26207" xr:uid="{537F3976-5E71-4C79-93F9-8135B768BC53}"/>
    <cellStyle name="쉼표 [0] 4 3 2 2 2 3 2 5 2" xfId="48474" xr:uid="{B28812FB-2B59-49D9-BA3F-34D0E8848188}"/>
    <cellStyle name="쉼표 [0] 4 3 2 2 2 3 2 6" xfId="55343" xr:uid="{F30C09EF-F762-4787-A82A-13420FD4AA0A}"/>
    <cellStyle name="쉼표 [0] 4 3 2 2 2 3 2 7" xfId="48470" xr:uid="{ACD927FF-F720-409F-941C-A6AF9B988D61}"/>
    <cellStyle name="쉼표 [0] 4 3 2 2 2 3 2 8" xfId="26203" xr:uid="{13F95FAC-6B67-4670-916D-99FD9E34D4D2}"/>
    <cellStyle name="쉼표 [0] 4 3 2 2 2 3 3" xfId="2709" xr:uid="{0E223FD7-D46C-47DF-92FF-B6D0D832E6A9}"/>
    <cellStyle name="쉼표 [0] 4 3 2 2 2 3 3 2" xfId="26209" xr:uid="{E26A6B57-C7AD-4E95-913A-B9453594EB44}"/>
    <cellStyle name="쉼표 [0] 4 3 2 2 2 3 3 2 2" xfId="48476" xr:uid="{CDD76D75-2E83-4A6F-BA91-E74ECBD2DDFD}"/>
    <cellStyle name="쉼표 [0] 4 3 2 2 2 3 3 3" xfId="26210" xr:uid="{C2949DE4-9B28-44F2-AF70-D6F3EB67107F}"/>
    <cellStyle name="쉼표 [0] 4 3 2 2 2 3 3 3 2" xfId="48477" xr:uid="{61C0530D-6AB5-4331-9DA4-E0689C2BEBBE}"/>
    <cellStyle name="쉼표 [0] 4 3 2 2 2 3 3 4" xfId="26211" xr:uid="{E1470548-FE1A-45ED-B869-7BB2A627B584}"/>
    <cellStyle name="쉼표 [0] 4 3 2 2 2 3 3 4 2" xfId="48478" xr:uid="{2C84E735-26E9-455B-B820-0990EB61060D}"/>
    <cellStyle name="쉼표 [0] 4 3 2 2 2 3 3 5" xfId="52797" xr:uid="{65BC89D5-ECFF-4BEB-B65A-58358E64AD25}"/>
    <cellStyle name="쉼표 [0] 4 3 2 2 2 3 3 6" xfId="48475" xr:uid="{2A7EAFE2-3C7F-456C-849D-387433ED8AE8}"/>
    <cellStyle name="쉼표 [0] 4 3 2 2 2 3 3 7" xfId="26208" xr:uid="{D3A0F3F7-94AB-45BE-92EE-10A992FB11A7}"/>
    <cellStyle name="쉼표 [0] 4 3 2 2 2 3 4" xfId="26212" xr:uid="{2A549C81-FB1D-4D58-BBA4-F116226C1DB3}"/>
    <cellStyle name="쉼표 [0] 4 3 2 2 2 3 4 2" xfId="48479" xr:uid="{80F2D762-A85E-4BD4-9057-E1970E367720}"/>
    <cellStyle name="쉼표 [0] 4 3 2 2 2 3 5" xfId="26213" xr:uid="{7B59EE2F-0A97-44A1-91B7-31A70235D5A1}"/>
    <cellStyle name="쉼표 [0] 4 3 2 2 2 3 5 2" xfId="48480" xr:uid="{06C1F6CA-8805-46CC-B442-641B2F9B9905}"/>
    <cellStyle name="쉼표 [0] 4 3 2 2 2 3 6" xfId="51754" xr:uid="{415A862D-1336-4C63-8CED-2A20C8A82459}"/>
    <cellStyle name="쉼표 [0] 4 3 2 2 2 3 7" xfId="48469" xr:uid="{5F796A81-9940-4DD6-95A5-EA97DC71AF8A}"/>
    <cellStyle name="쉼표 [0] 4 3 2 2 2 3 8" xfId="26202" xr:uid="{1B9A9A77-2511-42E6-9379-92EC7D4FF6B5}"/>
    <cellStyle name="쉼표 [0] 4 3 2 2 2 4" xfId="3701" xr:uid="{F871E214-A414-44FB-8805-AA552F8F3B21}"/>
    <cellStyle name="쉼표 [0] 4 3 2 2 2 4 2" xfId="5624" xr:uid="{2EDFEA0C-98AD-4793-AAE7-BAB2E1EF7723}"/>
    <cellStyle name="쉼표 [0] 4 3 2 2 2 4 2 2" xfId="26216" xr:uid="{426EF859-C5C6-4666-A0D8-8100B4762C16}"/>
    <cellStyle name="쉼표 [0] 4 3 2 2 2 4 2 2 2" xfId="48483" xr:uid="{D415BA98-C1B9-4380-A48F-40191BD631D6}"/>
    <cellStyle name="쉼표 [0] 4 3 2 2 2 4 2 3" xfId="26217" xr:uid="{F89C709E-A95B-409C-9487-CBCCA09015F9}"/>
    <cellStyle name="쉼표 [0] 4 3 2 2 2 4 2 3 2" xfId="48484" xr:uid="{1A641CC1-0859-4C64-8B6D-79B86C5DB3FC}"/>
    <cellStyle name="쉼표 [0] 4 3 2 2 2 4 2 4" xfId="26218" xr:uid="{4374265D-1E55-45E6-B50D-49BCEA89960F}"/>
    <cellStyle name="쉼표 [0] 4 3 2 2 2 4 2 4 2" xfId="48485" xr:uid="{0764EBC0-D21D-45DC-B69E-7D3F185A8502}"/>
    <cellStyle name="쉼표 [0] 4 3 2 2 2 4 2 5" xfId="26219" xr:uid="{F725786D-FB2D-436B-99FE-B33D9FCE4A21}"/>
    <cellStyle name="쉼표 [0] 4 3 2 2 2 4 2 5 2" xfId="48486" xr:uid="{6B39A8CD-AEF4-4F46-BA11-68423A4EFD7D}"/>
    <cellStyle name="쉼표 [0] 4 3 2 2 2 4 2 6" xfId="55711" xr:uid="{3C6224DC-AD38-4445-B3AD-AB822ACA7A28}"/>
    <cellStyle name="쉼표 [0] 4 3 2 2 2 4 2 7" xfId="48482" xr:uid="{D08DDA8B-EAEA-4AEA-8F1F-9B5F137DD871}"/>
    <cellStyle name="쉼표 [0] 4 3 2 2 2 4 2 8" xfId="26215" xr:uid="{A6321134-2276-472A-8899-733ECC3718BF}"/>
    <cellStyle name="쉼표 [0] 4 3 2 2 2 4 3" xfId="26220" xr:uid="{AC1A0624-D3D0-471B-A47A-217308E30C50}"/>
    <cellStyle name="쉼표 [0] 4 3 2 2 2 4 3 2" xfId="48487" xr:uid="{845A91EA-1764-4003-8BCB-30EB4F9F2785}"/>
    <cellStyle name="쉼표 [0] 4 3 2 2 2 4 4" xfId="26221" xr:uid="{0872C7ED-9070-441E-94D4-B5C207779F1E}"/>
    <cellStyle name="쉼표 [0] 4 3 2 2 2 4 4 2" xfId="48488" xr:uid="{50B7855A-D9F3-424C-A695-13D5DCBDFE77}"/>
    <cellStyle name="쉼표 [0] 4 3 2 2 2 4 5" xfId="26222" xr:uid="{2D24554F-2102-4E68-A829-24546278E548}"/>
    <cellStyle name="쉼표 [0] 4 3 2 2 2 4 5 2" xfId="48489" xr:uid="{49868EC2-1376-48BB-94DD-A9C4D7E04EBE}"/>
    <cellStyle name="쉼표 [0] 4 3 2 2 2 4 6" xfId="26223" xr:uid="{A67C7228-B937-4130-92D4-A24FDBB70630}"/>
    <cellStyle name="쉼표 [0] 4 3 2 2 2 4 6 2" xfId="48490" xr:uid="{BC531965-F96B-4545-8B13-FC399A740467}"/>
    <cellStyle name="쉼표 [0] 4 3 2 2 2 4 7" xfId="53788" xr:uid="{F3A55041-07E0-42FA-AB4B-2BC6A390520A}"/>
    <cellStyle name="쉼표 [0] 4 3 2 2 2 4 8" xfId="48481" xr:uid="{479352B0-0640-4922-9C05-AE463499342A}"/>
    <cellStyle name="쉼표 [0] 4 3 2 2 2 4 9" xfId="26214" xr:uid="{31D18611-3142-4198-B218-9F71C9427BE2}"/>
    <cellStyle name="쉼표 [0] 4 3 2 2 2 5" xfId="4374" xr:uid="{294AC210-0020-4136-9E49-654FDF458A9D}"/>
    <cellStyle name="쉼표 [0] 4 3 2 2 2 5 2" xfId="26225" xr:uid="{4A5AF61F-E40A-4852-B220-3EAD3FA78FD3}"/>
    <cellStyle name="쉼표 [0] 4 3 2 2 2 5 2 2" xfId="48492" xr:uid="{F946816A-6522-4A68-AE23-B4E76A64EB3C}"/>
    <cellStyle name="쉼표 [0] 4 3 2 2 2 5 3" xfId="26226" xr:uid="{4712FEE1-0F95-4783-B102-53F0D4D898F0}"/>
    <cellStyle name="쉼표 [0] 4 3 2 2 2 5 3 2" xfId="48493" xr:uid="{13CD652A-0DD6-4E52-A0DB-E08740979D56}"/>
    <cellStyle name="쉼표 [0] 4 3 2 2 2 5 4" xfId="26227" xr:uid="{F9537322-7613-4672-895F-17DC68A3F0A5}"/>
    <cellStyle name="쉼표 [0] 4 3 2 2 2 5 4 2" xfId="48494" xr:uid="{418C94C3-16D6-4AC6-8A8D-8E64065D5E6A}"/>
    <cellStyle name="쉼표 [0] 4 3 2 2 2 5 5" xfId="26228" xr:uid="{25D46DCD-36F1-4EC2-BCFF-67AD7A9F9670}"/>
    <cellStyle name="쉼표 [0] 4 3 2 2 2 5 5 2" xfId="48495" xr:uid="{938343A5-D001-4A55-8870-6A6A2F078565}"/>
    <cellStyle name="쉼표 [0] 4 3 2 2 2 5 6" xfId="54461" xr:uid="{6B77BC19-8775-4D5D-A0D6-3DCAF1832627}"/>
    <cellStyle name="쉼표 [0] 4 3 2 2 2 5 7" xfId="48491" xr:uid="{E7B35541-66E0-4845-B13D-E1A47A6F88EE}"/>
    <cellStyle name="쉼표 [0] 4 3 2 2 2 5 8" xfId="26224" xr:uid="{729DC4C7-19EF-4283-87D6-5B262CB8EA89}"/>
    <cellStyle name="쉼표 [0] 4 3 2 2 2 6" xfId="2188" xr:uid="{C8C38D50-123A-4731-BF38-75F650AA8D8D}"/>
    <cellStyle name="쉼표 [0] 4 3 2 2 2 6 2" xfId="26230" xr:uid="{0851BB89-91A2-44DC-A6B9-8E2E98957734}"/>
    <cellStyle name="쉼표 [0] 4 3 2 2 2 6 2 2" xfId="48497" xr:uid="{9E412B83-8F5F-4215-8B4B-173B67B7F13D}"/>
    <cellStyle name="쉼표 [0] 4 3 2 2 2 6 3" xfId="26231" xr:uid="{4E93C00F-E84D-4543-98AE-11B224D85C0A}"/>
    <cellStyle name="쉼표 [0] 4 3 2 2 2 6 3 2" xfId="48498" xr:uid="{3CB46701-B94B-4511-85B6-4471E922381C}"/>
    <cellStyle name="쉼표 [0] 4 3 2 2 2 6 4" xfId="26232" xr:uid="{4F91C444-A057-4FF7-91E5-956ED79DA5E9}"/>
    <cellStyle name="쉼표 [0] 4 3 2 2 2 6 4 2" xfId="48499" xr:uid="{208FEC38-078F-4C1C-8F17-61786BB2336F}"/>
    <cellStyle name="쉼표 [0] 4 3 2 2 2 6 5" xfId="52277" xr:uid="{034D2513-3486-4651-B1F3-7F02F8AA0FDC}"/>
    <cellStyle name="쉼표 [0] 4 3 2 2 2 6 6" xfId="48496" xr:uid="{2095A99F-9640-47BF-94D6-96686E6BC132}"/>
    <cellStyle name="쉼표 [0] 4 3 2 2 2 6 7" xfId="26229" xr:uid="{BEF1BB4D-D381-4964-BB28-E8031372B7AA}"/>
    <cellStyle name="쉼표 [0] 4 3 2 2 2 7" xfId="26233" xr:uid="{96DF5768-DF5C-4EEA-A823-C854BDFC2BB4}"/>
    <cellStyle name="쉼표 [0] 4 3 2 2 2 7 2" xfId="48500" xr:uid="{2103B9B8-5050-4198-BC71-C2A0839D9735}"/>
    <cellStyle name="쉼표 [0] 4 3 2 2 2 8" xfId="26234" xr:uid="{43E6614D-0E8F-47EB-BF66-E3D2677BCA95}"/>
    <cellStyle name="쉼표 [0] 4 3 2 2 2 8 2" xfId="48501" xr:uid="{416A979D-6713-4B87-ACC0-99BD66C936EA}"/>
    <cellStyle name="쉼표 [0] 4 3 2 2 2 9" xfId="50757" xr:uid="{3060BD5E-346E-4D7F-A9E1-1E438D08FAFE}"/>
    <cellStyle name="쉼표 [0] 4 3 2 2 3" xfId="920" xr:uid="{D85F0C19-A92C-4A67-876B-D34FB21B0D80}"/>
    <cellStyle name="쉼표 [0] 4 3 2 2 3 2" xfId="4623" xr:uid="{D1AB021F-F836-49CE-9017-D9D9972BA017}"/>
    <cellStyle name="쉼표 [0] 4 3 2 2 3 2 2" xfId="26237" xr:uid="{EBBED929-D420-49F7-BAD3-71A49944C3F5}"/>
    <cellStyle name="쉼표 [0] 4 3 2 2 3 2 2 2" xfId="48504" xr:uid="{7FD34A56-BC28-4027-AFE9-5C985E3F4D96}"/>
    <cellStyle name="쉼표 [0] 4 3 2 2 3 2 3" xfId="26238" xr:uid="{DC7752DB-C6C9-44BC-827B-62E89BE3CC98}"/>
    <cellStyle name="쉼표 [0] 4 3 2 2 3 2 3 2" xfId="48505" xr:uid="{7ED7C1F7-D4B9-4A43-922A-09092ADE96AE}"/>
    <cellStyle name="쉼표 [0] 4 3 2 2 3 2 4" xfId="26239" xr:uid="{03EF4B95-9369-496C-B729-76F27C2EBB44}"/>
    <cellStyle name="쉼표 [0] 4 3 2 2 3 2 4 2" xfId="48506" xr:uid="{E0F77D2F-8117-42AA-839A-6DF5F3B86173}"/>
    <cellStyle name="쉼표 [0] 4 3 2 2 3 2 5" xfId="26240" xr:uid="{60DF6544-B803-404C-B072-0E5CD6B8B9A9}"/>
    <cellStyle name="쉼표 [0] 4 3 2 2 3 2 5 2" xfId="48507" xr:uid="{98281111-3003-4764-9DEC-06D136B5D9C0}"/>
    <cellStyle name="쉼표 [0] 4 3 2 2 3 2 6" xfId="54710" xr:uid="{8A4750BD-1CC2-4551-A020-53DE0C9B45AA}"/>
    <cellStyle name="쉼표 [0] 4 3 2 2 3 2 7" xfId="48503" xr:uid="{F7960203-3A1B-47AE-A074-CF716A840298}"/>
    <cellStyle name="쉼표 [0] 4 3 2 2 3 2 8" xfId="26236" xr:uid="{1CD95962-2001-4D16-8E20-5F49F07DC548}"/>
    <cellStyle name="쉼표 [0] 4 3 2 2 3 3" xfId="2958" xr:uid="{1C1EDF50-0718-4046-ACB0-506E39CD1993}"/>
    <cellStyle name="쉼표 [0] 4 3 2 2 3 3 2" xfId="26242" xr:uid="{7D49FF18-B7B1-45F4-A14D-5631C8A9947B}"/>
    <cellStyle name="쉼표 [0] 4 3 2 2 3 3 2 2" xfId="48509" xr:uid="{B783B582-90E0-4238-A9E3-989E97E99B43}"/>
    <cellStyle name="쉼표 [0] 4 3 2 2 3 3 3" xfId="26243" xr:uid="{0A17BD4F-8B3F-4437-B087-AD849856BCC0}"/>
    <cellStyle name="쉼표 [0] 4 3 2 2 3 3 3 2" xfId="48510" xr:uid="{5D4E21B1-092B-4038-B342-C9335C82F5C5}"/>
    <cellStyle name="쉼표 [0] 4 3 2 2 3 3 4" xfId="26244" xr:uid="{898A55EF-27FC-4D90-970E-DCABBC90EAB5}"/>
    <cellStyle name="쉼표 [0] 4 3 2 2 3 3 4 2" xfId="48511" xr:uid="{77F8C16F-BBAC-4ECD-97A8-BEDD8B9E0A8D}"/>
    <cellStyle name="쉼표 [0] 4 3 2 2 3 3 5" xfId="53045" xr:uid="{55CB50D4-B5A3-45BF-A083-21F0F2806C24}"/>
    <cellStyle name="쉼표 [0] 4 3 2 2 3 3 6" xfId="48508" xr:uid="{E45E833B-2C1B-4BF7-8D94-0CFFAA52C2EF}"/>
    <cellStyle name="쉼표 [0] 4 3 2 2 3 3 7" xfId="26241" xr:uid="{D12D014C-1B6A-4977-BED5-5B1AEB288003}"/>
    <cellStyle name="쉼표 [0] 4 3 2 2 3 4" xfId="26245" xr:uid="{CF45503F-7F87-475E-9A8B-630E385D3DFA}"/>
    <cellStyle name="쉼표 [0] 4 3 2 2 3 4 2" xfId="48512" xr:uid="{C2640D62-6CC7-4D7D-B16C-141D684AE5D2}"/>
    <cellStyle name="쉼표 [0] 4 3 2 2 3 5" xfId="26246" xr:uid="{955598BA-41F4-49A3-A978-4F2EA378114F}"/>
    <cellStyle name="쉼표 [0] 4 3 2 2 3 5 2" xfId="48513" xr:uid="{53239B88-CB81-46ED-A6E7-44A8845CEFD8}"/>
    <cellStyle name="쉼표 [0] 4 3 2 2 3 6" xfId="51012" xr:uid="{3513EE92-8087-4D3D-B5CA-C2872969B94E}"/>
    <cellStyle name="쉼표 [0] 4 3 2 2 3 7" xfId="48502" xr:uid="{9FE2F0D5-3FA0-4171-9540-F00A3E494C8C}"/>
    <cellStyle name="쉼표 [0] 4 3 2 2 3 8" xfId="26235" xr:uid="{8872E159-0B33-424E-8CA1-920185290D01}"/>
    <cellStyle name="쉼표 [0] 4 3 2 2 4" xfId="1415" xr:uid="{0E169079-9B7E-49F5-8B3D-DF9697E09350}"/>
    <cellStyle name="쉼표 [0] 4 3 2 2 4 2" xfId="5072" xr:uid="{3BA0FF40-9427-40B2-8B97-0DF55F52AF2F}"/>
    <cellStyle name="쉼표 [0] 4 3 2 2 4 2 2" xfId="26249" xr:uid="{1C47757E-D818-4DAA-A31C-4A469ACFB961}"/>
    <cellStyle name="쉼표 [0] 4 3 2 2 4 2 2 2" xfId="48516" xr:uid="{C3A6CD40-7D80-4C79-A1E5-4D0CBF0D7664}"/>
    <cellStyle name="쉼표 [0] 4 3 2 2 4 2 3" xfId="26250" xr:uid="{6D868F79-02FB-4522-8129-6759847A59C2}"/>
    <cellStyle name="쉼표 [0] 4 3 2 2 4 2 3 2" xfId="48517" xr:uid="{14FECF4A-925E-4837-8785-B8C622EE0964}"/>
    <cellStyle name="쉼표 [0] 4 3 2 2 4 2 4" xfId="26251" xr:uid="{E2A86289-C9B5-4818-8C46-337A804D4568}"/>
    <cellStyle name="쉼표 [0] 4 3 2 2 4 2 4 2" xfId="48518" xr:uid="{0C4CDCF2-8EFB-4582-9CBB-07A8F72D4E69}"/>
    <cellStyle name="쉼표 [0] 4 3 2 2 4 2 5" xfId="26252" xr:uid="{BAA027A7-1040-4C96-85FE-D4C8E3C4168B}"/>
    <cellStyle name="쉼표 [0] 4 3 2 2 4 2 5 2" xfId="48519" xr:uid="{C4E8BB10-E955-442C-8816-3D9D29794132}"/>
    <cellStyle name="쉼표 [0] 4 3 2 2 4 2 6" xfId="55159" xr:uid="{1D589674-5FD0-4F01-9A52-3B6C51EB6AFD}"/>
    <cellStyle name="쉼표 [0] 4 3 2 2 4 2 7" xfId="48515" xr:uid="{A2E107D3-6F5A-47F8-BC3E-AFC8B7F264CF}"/>
    <cellStyle name="쉼표 [0] 4 3 2 2 4 2 8" xfId="26248" xr:uid="{E3D931F1-F824-4444-AE46-E847E79E041E}"/>
    <cellStyle name="쉼표 [0] 4 3 2 2 4 3" xfId="2461" xr:uid="{8B8A1BE2-2D8A-48F0-9FDA-5228226EB14E}"/>
    <cellStyle name="쉼표 [0] 4 3 2 2 4 3 2" xfId="26254" xr:uid="{7D525CEA-CE72-4CAA-B10F-BBC6FF4829F7}"/>
    <cellStyle name="쉼표 [0] 4 3 2 2 4 3 2 2" xfId="48521" xr:uid="{B6314AA5-49FA-449D-B4F2-2B77DDA64561}"/>
    <cellStyle name="쉼표 [0] 4 3 2 2 4 3 3" xfId="26255" xr:uid="{3B01CA70-7118-4A8F-B503-5289F96836E0}"/>
    <cellStyle name="쉼표 [0] 4 3 2 2 4 3 3 2" xfId="48522" xr:uid="{296633C7-7353-4EAB-AB3F-74BF20A031AD}"/>
    <cellStyle name="쉼표 [0] 4 3 2 2 4 3 4" xfId="26256" xr:uid="{F53AB7E2-60FD-41E4-AE4D-28ABEAE06604}"/>
    <cellStyle name="쉼표 [0] 4 3 2 2 4 3 4 2" xfId="48523" xr:uid="{FFF8F7BB-1EB3-477A-9281-19C11791A0FE}"/>
    <cellStyle name="쉼표 [0] 4 3 2 2 4 3 5" xfId="52549" xr:uid="{448C6AC6-C693-498C-87E6-A8E5C809A411}"/>
    <cellStyle name="쉼표 [0] 4 3 2 2 4 3 6" xfId="48520" xr:uid="{54818721-B857-4553-8123-2F0F95591793}"/>
    <cellStyle name="쉼표 [0] 4 3 2 2 4 3 7" xfId="26253" xr:uid="{F1FB7383-32CB-4D4A-9495-B582C622A37A}"/>
    <cellStyle name="쉼표 [0] 4 3 2 2 4 4" xfId="26257" xr:uid="{89BC5DCE-B4E4-4B1A-BFC1-2BE5DB6129AE}"/>
    <cellStyle name="쉼표 [0] 4 3 2 2 4 4 2" xfId="48524" xr:uid="{59DD37C4-68D9-4F5F-9C30-21EDCA075CE8}"/>
    <cellStyle name="쉼표 [0] 4 3 2 2 4 5" xfId="26258" xr:uid="{76B52416-6558-4945-9D1B-7EA02F33A6CC}"/>
    <cellStyle name="쉼표 [0] 4 3 2 2 4 5 2" xfId="48525" xr:uid="{2145FBEC-A49D-498A-8006-C42D941372AF}"/>
    <cellStyle name="쉼표 [0] 4 3 2 2 4 6" xfId="51507" xr:uid="{A213B56E-5FC3-489C-BBB6-E8500013CB3E}"/>
    <cellStyle name="쉼표 [0] 4 3 2 2 4 7" xfId="48514" xr:uid="{E481F4DF-4713-4CCB-A066-B933CA5AB8B6}"/>
    <cellStyle name="쉼표 [0] 4 3 2 2 4 8" xfId="26247" xr:uid="{A741D353-DD94-41B0-B771-3AC4A24CA099}"/>
    <cellStyle name="쉼표 [0] 4 3 2 2 5" xfId="3452" xr:uid="{4220B66D-D52C-4932-AB2A-BA8EA02F9C7E}"/>
    <cellStyle name="쉼표 [0] 4 3 2 2 5 2" xfId="5440" xr:uid="{DC4693AF-9C50-4AEB-ABE0-089C967841D3}"/>
    <cellStyle name="쉼표 [0] 4 3 2 2 5 2 2" xfId="26261" xr:uid="{C4A4A866-E904-4A5B-A56F-1E4999D06A91}"/>
    <cellStyle name="쉼표 [0] 4 3 2 2 5 2 2 2" xfId="48528" xr:uid="{E201B75B-3F83-4C84-826D-0292BAC9FAB0}"/>
    <cellStyle name="쉼표 [0] 4 3 2 2 5 2 3" xfId="26262" xr:uid="{8229AC00-37C4-4298-9510-C4A82CB554B0}"/>
    <cellStyle name="쉼표 [0] 4 3 2 2 5 2 3 2" xfId="48529" xr:uid="{F23F2EC5-78FE-4176-B1BB-1D0BAF20C8DA}"/>
    <cellStyle name="쉼표 [0] 4 3 2 2 5 2 4" xfId="26263" xr:uid="{174F11DD-8217-4384-BF90-9A3A3034D344}"/>
    <cellStyle name="쉼표 [0] 4 3 2 2 5 2 4 2" xfId="48530" xr:uid="{15413C23-1F13-40C9-BD77-2E941DCF53D9}"/>
    <cellStyle name="쉼표 [0] 4 3 2 2 5 2 5" xfId="26264" xr:uid="{69360A88-5A89-43A4-8096-C0FBD2DE8795}"/>
    <cellStyle name="쉼표 [0] 4 3 2 2 5 2 5 2" xfId="48531" xr:uid="{48F76328-511B-49A0-9372-62D98D529EEB}"/>
    <cellStyle name="쉼표 [0] 4 3 2 2 5 2 6" xfId="55527" xr:uid="{05FC6DB9-A6D7-4F6B-A3E0-A854BAB2581C}"/>
    <cellStyle name="쉼표 [0] 4 3 2 2 5 2 7" xfId="48527" xr:uid="{542FE9D3-5C93-4301-9003-598097EE3663}"/>
    <cellStyle name="쉼표 [0] 4 3 2 2 5 2 8" xfId="26260" xr:uid="{4A1C2BA4-805C-40BC-A8B1-98C3FFAA3376}"/>
    <cellStyle name="쉼표 [0] 4 3 2 2 5 3" xfId="26265" xr:uid="{D33EAF74-86B5-4929-8D64-0B5D35F29863}"/>
    <cellStyle name="쉼표 [0] 4 3 2 2 5 3 2" xfId="48532" xr:uid="{F3C79213-1784-4E59-AC69-0248C69DD55D}"/>
    <cellStyle name="쉼표 [0] 4 3 2 2 5 4" xfId="26266" xr:uid="{4BC7EAB7-B2BE-4A5B-846E-1B2CA5E59E22}"/>
    <cellStyle name="쉼표 [0] 4 3 2 2 5 4 2" xfId="48533" xr:uid="{13F7029D-F8F2-4C2D-940B-032A4BC5DC9B}"/>
    <cellStyle name="쉼표 [0] 4 3 2 2 5 5" xfId="26267" xr:uid="{9E3DC610-684D-4A8A-80F5-1C79065733F6}"/>
    <cellStyle name="쉼표 [0] 4 3 2 2 5 5 2" xfId="48534" xr:uid="{EB8A1A18-CE14-49A7-B297-8EB37998762C}"/>
    <cellStyle name="쉼표 [0] 4 3 2 2 5 6" xfId="26268" xr:uid="{F7DA16EC-4970-4A78-BBC5-EF9E05DCE79F}"/>
    <cellStyle name="쉼표 [0] 4 3 2 2 5 6 2" xfId="48535" xr:uid="{E596ACB2-CFBF-4963-8539-100CA63E4FC2}"/>
    <cellStyle name="쉼표 [0] 4 3 2 2 5 7" xfId="53539" xr:uid="{83E387C0-C0DD-443E-9F75-0FC97AFC902C}"/>
    <cellStyle name="쉼표 [0] 4 3 2 2 5 8" xfId="48526" xr:uid="{80778E2A-7E80-4D7A-BFCB-6AD7396B19FC}"/>
    <cellStyle name="쉼표 [0] 4 3 2 2 5 9" xfId="26259" xr:uid="{7BE992D3-2EFA-4335-8022-C2067BB423B5}"/>
    <cellStyle name="쉼표 [0] 4 3 2 2 6" xfId="4108" xr:uid="{0D092113-378C-4373-B886-1C6CED48EEBC}"/>
    <cellStyle name="쉼표 [0] 4 3 2 2 6 2" xfId="26270" xr:uid="{C945AFF8-B40D-45CE-8DFD-0E41C495D4D0}"/>
    <cellStyle name="쉼표 [0] 4 3 2 2 6 2 2" xfId="48537" xr:uid="{342FB878-4261-4E6C-9FDB-A971E09E9649}"/>
    <cellStyle name="쉼표 [0] 4 3 2 2 6 3" xfId="26271" xr:uid="{6A6FAE36-979F-4C3E-BF11-0281C76B93C0}"/>
    <cellStyle name="쉼표 [0] 4 3 2 2 6 3 2" xfId="48538" xr:uid="{05607B8E-2C11-4D63-89E1-8B0294F5AEA3}"/>
    <cellStyle name="쉼표 [0] 4 3 2 2 6 4" xfId="26272" xr:uid="{38113C1A-B808-46F5-980A-1DD495CD89C8}"/>
    <cellStyle name="쉼표 [0] 4 3 2 2 6 4 2" xfId="48539" xr:uid="{194C1F62-1B20-4D6D-A2BA-44E4FEC53AE1}"/>
    <cellStyle name="쉼표 [0] 4 3 2 2 6 5" xfId="26273" xr:uid="{0968F058-53A6-40A7-96BC-C7F7474DD1A0}"/>
    <cellStyle name="쉼표 [0] 4 3 2 2 6 5 2" xfId="48540" xr:uid="{6283CF54-7549-4243-8CC7-C598BE14EAA9}"/>
    <cellStyle name="쉼표 [0] 4 3 2 2 6 6" xfId="54195" xr:uid="{4F6EE327-FB81-4337-BB1C-0DE548180FB0}"/>
    <cellStyle name="쉼표 [0] 4 3 2 2 6 7" xfId="48536" xr:uid="{DD32AC44-C186-47CD-B2E0-5E483C163A0E}"/>
    <cellStyle name="쉼표 [0] 4 3 2 2 6 8" xfId="26269" xr:uid="{E3B68728-98BF-4417-88B1-501542126C9F}"/>
    <cellStyle name="쉼표 [0] 4 3 2 2 7" xfId="1941" xr:uid="{DC104B6F-B2E1-4D74-A4B3-6E758B387D75}"/>
    <cellStyle name="쉼표 [0] 4 3 2 2 7 2" xfId="26275" xr:uid="{516437B2-D903-4543-8C8C-A96E263059F1}"/>
    <cellStyle name="쉼표 [0] 4 3 2 2 7 2 2" xfId="48542" xr:uid="{DE44C852-4F9E-480F-B80B-D256BECF4965}"/>
    <cellStyle name="쉼표 [0] 4 3 2 2 7 3" xfId="26276" xr:uid="{BF4ED041-F705-492E-AC6F-A44F8250D8EB}"/>
    <cellStyle name="쉼표 [0] 4 3 2 2 7 3 2" xfId="48543" xr:uid="{58A570D4-83F6-4397-A8B8-68B0E5278032}"/>
    <cellStyle name="쉼표 [0] 4 3 2 2 7 4" xfId="26277" xr:uid="{377A30E5-E51D-471E-9E7D-A0132E0ADD3C}"/>
    <cellStyle name="쉼표 [0] 4 3 2 2 7 4 2" xfId="48544" xr:uid="{664C15D8-185D-49A5-8788-15BDC88F9741}"/>
    <cellStyle name="쉼표 [0] 4 3 2 2 7 5" xfId="52030" xr:uid="{B5E29E7A-2BC2-43CA-897A-897F846ED877}"/>
    <cellStyle name="쉼표 [0] 4 3 2 2 7 6" xfId="48541" xr:uid="{B660D398-664B-483E-8F1D-DF44F14863D0}"/>
    <cellStyle name="쉼표 [0] 4 3 2 2 7 7" xfId="26274" xr:uid="{7764BD92-6831-4B8A-81C0-103969A277E8}"/>
    <cellStyle name="쉼표 [0] 4 3 2 2 8" xfId="26278" xr:uid="{DA8DDF42-5390-4074-868E-DB77A671A5BE}"/>
    <cellStyle name="쉼표 [0] 4 3 2 2 8 2" xfId="48545" xr:uid="{CA2D2B60-54F2-4736-B81D-D52F6C94CEC8}"/>
    <cellStyle name="쉼표 [0] 4 3 2 2 9" xfId="26279" xr:uid="{30293560-BB4A-431B-9589-DB02DC6A6E4D}"/>
    <cellStyle name="쉼표 [0] 4 3 2 2 9 2" xfId="48546" xr:uid="{57A86F52-04FE-404C-89AE-EE46764EB968}"/>
    <cellStyle name="쉼표 [0] 4 3 2 3" xfId="540" xr:uid="{E1051F82-BB44-4B97-A254-11F53CF8807C}"/>
    <cellStyle name="쉼표 [0] 4 3 2 3 10" xfId="48547" xr:uid="{A020011C-4BF7-40E1-A04A-2CBD7BA9F52B}"/>
    <cellStyle name="쉼표 [0] 4 3 2 3 11" xfId="26280" xr:uid="{E4B6BD14-1A7A-4429-B455-1DF55404FA20}"/>
    <cellStyle name="쉼표 [0] 4 3 2 3 2" xfId="1045" xr:uid="{9B199E2E-FD44-43D1-B15B-E5198B872AFF}"/>
    <cellStyle name="쉼표 [0] 4 3 2 3 2 2" xfId="4748" xr:uid="{BDC69D3F-C856-44BC-822C-AD6FEDE4A658}"/>
    <cellStyle name="쉼표 [0] 4 3 2 3 2 2 2" xfId="26283" xr:uid="{C1F684F8-0F41-4E86-979E-E80F66A35321}"/>
    <cellStyle name="쉼표 [0] 4 3 2 3 2 2 2 2" xfId="48550" xr:uid="{FA8AEA10-40A8-44E7-887A-C119DB4D1D2B}"/>
    <cellStyle name="쉼표 [0] 4 3 2 3 2 2 3" xfId="26284" xr:uid="{FFBDC935-0EA0-4E20-9B21-DA2AA423F4DA}"/>
    <cellStyle name="쉼표 [0] 4 3 2 3 2 2 3 2" xfId="48551" xr:uid="{7D5CE866-D23F-49BE-A46F-B0868AD54509}"/>
    <cellStyle name="쉼표 [0] 4 3 2 3 2 2 4" xfId="26285" xr:uid="{F49BC0A1-E431-4345-847D-ED0A97B9E8E0}"/>
    <cellStyle name="쉼표 [0] 4 3 2 3 2 2 4 2" xfId="48552" xr:uid="{B989E5CF-7FA0-45C3-8E6C-BE1EF8C04A17}"/>
    <cellStyle name="쉼표 [0] 4 3 2 3 2 2 5" xfId="26286" xr:uid="{A18C6456-D3C1-441A-8E09-21B6A6109070}"/>
    <cellStyle name="쉼표 [0] 4 3 2 3 2 2 5 2" xfId="48553" xr:uid="{B72219BF-E81D-473F-89BE-E3791C84F030}"/>
    <cellStyle name="쉼표 [0] 4 3 2 3 2 2 6" xfId="54835" xr:uid="{8D7CA35F-539A-44A8-9026-2C760B8ED6A7}"/>
    <cellStyle name="쉼표 [0] 4 3 2 3 2 2 7" xfId="48549" xr:uid="{2623A33C-79F9-4043-834C-D6405247BF45}"/>
    <cellStyle name="쉼표 [0] 4 3 2 3 2 2 8" xfId="26282" xr:uid="{0F62EC4A-A161-4C76-94D1-55331251D5B1}"/>
    <cellStyle name="쉼표 [0] 4 3 2 3 2 3" xfId="3083" xr:uid="{B5FD3E4D-79F1-4C86-BB77-B5183EC73366}"/>
    <cellStyle name="쉼표 [0] 4 3 2 3 2 3 2" xfId="26288" xr:uid="{FB2F5C0F-5D58-46BB-973B-121B6A0C1B1B}"/>
    <cellStyle name="쉼표 [0] 4 3 2 3 2 3 2 2" xfId="48555" xr:uid="{B0FDA02B-B518-405E-AD1F-5936D60367C3}"/>
    <cellStyle name="쉼표 [0] 4 3 2 3 2 3 3" xfId="26289" xr:uid="{217D3975-4521-4065-91E3-B2774F02DF1C}"/>
    <cellStyle name="쉼표 [0] 4 3 2 3 2 3 3 2" xfId="48556" xr:uid="{5C0E1A0C-4EEF-4F61-A1E2-8417A57B71F6}"/>
    <cellStyle name="쉼표 [0] 4 3 2 3 2 3 4" xfId="26290" xr:uid="{1C9FEBF4-4F5F-43CC-9B3B-6DDAA4574936}"/>
    <cellStyle name="쉼표 [0] 4 3 2 3 2 3 4 2" xfId="48557" xr:uid="{8A8FFBF1-5844-4044-8E2A-C1DD5010F217}"/>
    <cellStyle name="쉼표 [0] 4 3 2 3 2 3 5" xfId="53170" xr:uid="{336E6BE6-D3BB-4636-AF76-79113BB6DC8F}"/>
    <cellStyle name="쉼표 [0] 4 3 2 3 2 3 6" xfId="48554" xr:uid="{E41617AC-4057-426A-94A4-AD917DF983C1}"/>
    <cellStyle name="쉼표 [0] 4 3 2 3 2 3 7" xfId="26287" xr:uid="{99D21751-4E5A-44BF-913C-2D66BA77449B}"/>
    <cellStyle name="쉼표 [0] 4 3 2 3 2 4" xfId="26291" xr:uid="{2953369C-0E8E-4C9F-B2CD-7F6B4E4263A6}"/>
    <cellStyle name="쉼표 [0] 4 3 2 3 2 4 2" xfId="48558" xr:uid="{3B66ABCF-D5F3-43D7-BF92-2B9E96518496}"/>
    <cellStyle name="쉼표 [0] 4 3 2 3 2 5" xfId="26292" xr:uid="{B2FC7403-44B6-4BFD-9913-7D8431C3DBD1}"/>
    <cellStyle name="쉼표 [0] 4 3 2 3 2 5 2" xfId="48559" xr:uid="{3CB0FFEC-CB95-49DA-8622-284883864F81}"/>
    <cellStyle name="쉼표 [0] 4 3 2 3 2 6" xfId="51137" xr:uid="{77FB60EA-B598-4E85-A50F-D82AD2E150D2}"/>
    <cellStyle name="쉼표 [0] 4 3 2 3 2 7" xfId="48548" xr:uid="{8421C50A-76E2-4674-9C65-31EA16C0AF52}"/>
    <cellStyle name="쉼표 [0] 4 3 2 3 2 8" xfId="26281" xr:uid="{C3CD7F3E-4FD0-4377-910F-C5C94CA33DC8}"/>
    <cellStyle name="쉼표 [0] 4 3 2 3 3" xfId="1539" xr:uid="{20136DE3-D4BE-4632-9C70-2AD5474F11DF}"/>
    <cellStyle name="쉼표 [0] 4 3 2 3 3 2" xfId="5164" xr:uid="{E06A7BCD-4E42-4C9A-8608-1DA486A73E16}"/>
    <cellStyle name="쉼표 [0] 4 3 2 3 3 2 2" xfId="26295" xr:uid="{F8C1C8C8-390E-472C-9E27-CC2EC599A801}"/>
    <cellStyle name="쉼표 [0] 4 3 2 3 3 2 2 2" xfId="48562" xr:uid="{6C97F0AE-DD41-4B03-968D-D85516498B48}"/>
    <cellStyle name="쉼표 [0] 4 3 2 3 3 2 3" xfId="26296" xr:uid="{9FAA4E9E-61BF-41F3-BB09-A434653EC6D9}"/>
    <cellStyle name="쉼표 [0] 4 3 2 3 3 2 3 2" xfId="48563" xr:uid="{DF744E5A-4CA3-4A5C-85EF-97F7E73BDA2A}"/>
    <cellStyle name="쉼표 [0] 4 3 2 3 3 2 4" xfId="26297" xr:uid="{0BD9A35A-36DA-4D87-ABC1-36FB9A29EB73}"/>
    <cellStyle name="쉼표 [0] 4 3 2 3 3 2 4 2" xfId="48564" xr:uid="{6F364508-981C-4237-AF6D-F031A32C8F7A}"/>
    <cellStyle name="쉼표 [0] 4 3 2 3 3 2 5" xfId="26298" xr:uid="{F0ADBD78-74B7-4C5E-B797-4E6ABCD5D4D5}"/>
    <cellStyle name="쉼표 [0] 4 3 2 3 3 2 5 2" xfId="48565" xr:uid="{410C74C7-1A9D-4DC2-BB75-818F65953C4F}"/>
    <cellStyle name="쉼표 [0] 4 3 2 3 3 2 6" xfId="55251" xr:uid="{89F75EFE-ED68-4170-BA60-B9DFB2F714CD}"/>
    <cellStyle name="쉼표 [0] 4 3 2 3 3 2 7" xfId="48561" xr:uid="{A0B6BC9C-67D2-4DCC-8FA5-943F8757181E}"/>
    <cellStyle name="쉼표 [0] 4 3 2 3 3 2 8" xfId="26294" xr:uid="{CAE6CAC1-A1BD-4BDA-8ED1-669F16ADECAD}"/>
    <cellStyle name="쉼표 [0] 4 3 2 3 3 3" xfId="2586" xr:uid="{91E57293-E7F0-485D-918A-9C496C676BFB}"/>
    <cellStyle name="쉼표 [0] 4 3 2 3 3 3 2" xfId="26300" xr:uid="{84ACE764-E5B8-4248-B137-8A9D0C8B8DFC}"/>
    <cellStyle name="쉼표 [0] 4 3 2 3 3 3 2 2" xfId="48567" xr:uid="{EE34E333-D4FD-427B-81E1-9996C370BF2B}"/>
    <cellStyle name="쉼표 [0] 4 3 2 3 3 3 3" xfId="26301" xr:uid="{BFD378AA-BF07-4AF1-AF86-D256C63AA937}"/>
    <cellStyle name="쉼표 [0] 4 3 2 3 3 3 3 2" xfId="48568" xr:uid="{A444D2F8-207B-423A-A35F-DCE40ACB2FE9}"/>
    <cellStyle name="쉼표 [0] 4 3 2 3 3 3 4" xfId="26302" xr:uid="{D62809CE-4A1E-4FB3-BB47-F3270BCAA7E8}"/>
    <cellStyle name="쉼표 [0] 4 3 2 3 3 3 4 2" xfId="48569" xr:uid="{717A50FF-8F92-490C-B4AE-87226AD239C0}"/>
    <cellStyle name="쉼표 [0] 4 3 2 3 3 3 5" xfId="52674" xr:uid="{84B8C96D-06E0-43E2-8146-0EAD6ED9B8C3}"/>
    <cellStyle name="쉼표 [0] 4 3 2 3 3 3 6" xfId="48566" xr:uid="{91E25918-BFE3-465D-8D71-54BB848313B0}"/>
    <cellStyle name="쉼표 [0] 4 3 2 3 3 3 7" xfId="26299" xr:uid="{8C8AE4AF-A9E1-4A04-9833-61978D38AE7E}"/>
    <cellStyle name="쉼표 [0] 4 3 2 3 3 4" xfId="26303" xr:uid="{4C8B505F-2E1D-446C-85ED-990763EEC12E}"/>
    <cellStyle name="쉼표 [0] 4 3 2 3 3 4 2" xfId="48570" xr:uid="{E31660FF-5212-4CAF-BA44-1A5C7A8010D6}"/>
    <cellStyle name="쉼표 [0] 4 3 2 3 3 5" xfId="26304" xr:uid="{FB8A617A-EE7D-455F-9497-8694D725B8E4}"/>
    <cellStyle name="쉼표 [0] 4 3 2 3 3 5 2" xfId="48571" xr:uid="{2AC7F4B0-EC07-4C4B-A031-75E106E13AF7}"/>
    <cellStyle name="쉼표 [0] 4 3 2 3 3 6" xfId="51631" xr:uid="{D1544670-5FE7-47E1-8F97-96D32797777C}"/>
    <cellStyle name="쉼표 [0] 4 3 2 3 3 7" xfId="48560" xr:uid="{6C3EAB33-51F8-4C99-9123-540ED97B95BB}"/>
    <cellStyle name="쉼표 [0] 4 3 2 3 3 8" xfId="26293" xr:uid="{21E8D8BB-0FD9-4F7D-B0E6-774BE39242AE}"/>
    <cellStyle name="쉼표 [0] 4 3 2 3 4" xfId="3578" xr:uid="{785EF0CE-3B6E-4CEC-9043-F68539D9ABD0}"/>
    <cellStyle name="쉼표 [0] 4 3 2 3 4 2" xfId="5532" xr:uid="{5CE43A5A-2400-4F9B-9D0D-E66C180BBB44}"/>
    <cellStyle name="쉼표 [0] 4 3 2 3 4 2 2" xfId="26307" xr:uid="{9D0D598D-2030-4622-8485-97C526D71602}"/>
    <cellStyle name="쉼표 [0] 4 3 2 3 4 2 2 2" xfId="48574" xr:uid="{AC628EF0-6AAC-47DA-9046-36BD8868A88B}"/>
    <cellStyle name="쉼표 [0] 4 3 2 3 4 2 3" xfId="26308" xr:uid="{AD62FE36-EA51-4894-A5D8-7603CF3B039F}"/>
    <cellStyle name="쉼표 [0] 4 3 2 3 4 2 3 2" xfId="48575" xr:uid="{F7A3BAF0-376D-44A4-9D2D-B4D36BEC3B6C}"/>
    <cellStyle name="쉼표 [0] 4 3 2 3 4 2 4" xfId="26309" xr:uid="{5C602F4B-9431-44D5-995A-ECB1654D49CF}"/>
    <cellStyle name="쉼표 [0] 4 3 2 3 4 2 4 2" xfId="48576" xr:uid="{1D190F6E-CF0D-4E83-81F7-5A48E3FCA0B1}"/>
    <cellStyle name="쉼표 [0] 4 3 2 3 4 2 5" xfId="26310" xr:uid="{CDBF3ABB-F952-4977-B2B3-349ABA5D61D6}"/>
    <cellStyle name="쉼표 [0] 4 3 2 3 4 2 5 2" xfId="48577" xr:uid="{0542F463-A17F-4D9F-A08D-B575A9CE95A0}"/>
    <cellStyle name="쉼표 [0] 4 3 2 3 4 2 6" xfId="55619" xr:uid="{6E24EFB8-1775-4DE4-B50F-AAAEC2F8F988}"/>
    <cellStyle name="쉼표 [0] 4 3 2 3 4 2 7" xfId="48573" xr:uid="{F1770B7A-FCDF-40EC-AE02-72E5CDC777A0}"/>
    <cellStyle name="쉼표 [0] 4 3 2 3 4 2 8" xfId="26306" xr:uid="{A334ABD5-B731-4166-98D3-8098BF3E930D}"/>
    <cellStyle name="쉼표 [0] 4 3 2 3 4 3" xfId="26311" xr:uid="{29EC7104-8730-45E3-AE37-A888818F834F}"/>
    <cellStyle name="쉼표 [0] 4 3 2 3 4 3 2" xfId="48578" xr:uid="{3EE48B7B-474A-42F9-A418-582D2EBFBBC0}"/>
    <cellStyle name="쉼표 [0] 4 3 2 3 4 4" xfId="26312" xr:uid="{9C94D023-BB18-40B5-8884-0720B07907C3}"/>
    <cellStyle name="쉼표 [0] 4 3 2 3 4 4 2" xfId="48579" xr:uid="{D62A5E64-BDC2-4DAA-99C9-5C8E91EE4225}"/>
    <cellStyle name="쉼표 [0] 4 3 2 3 4 5" xfId="26313" xr:uid="{6A406F5D-E598-4863-AC4E-EC2E1096D1BB}"/>
    <cellStyle name="쉼표 [0] 4 3 2 3 4 5 2" xfId="48580" xr:uid="{8CD68DD7-476F-479D-85DE-39BB516CF788}"/>
    <cellStyle name="쉼표 [0] 4 3 2 3 4 6" xfId="26314" xr:uid="{B805C738-1001-4EF3-AA96-B1CB2FB83F25}"/>
    <cellStyle name="쉼표 [0] 4 3 2 3 4 6 2" xfId="48581" xr:uid="{91580BCA-93AE-49CF-A0EC-7195EED95C9C}"/>
    <cellStyle name="쉼표 [0] 4 3 2 3 4 7" xfId="53665" xr:uid="{D8DEA018-40A6-4F18-8DAD-946C3D50048C}"/>
    <cellStyle name="쉼표 [0] 4 3 2 3 4 8" xfId="48572" xr:uid="{73D01AC9-04E5-4A68-BCDE-0413B543287E}"/>
    <cellStyle name="쉼표 [0] 4 3 2 3 4 9" xfId="26305" xr:uid="{FFE44366-D9CD-453D-AD4B-3734D72F0897}"/>
    <cellStyle name="쉼표 [0] 4 3 2 3 5" xfId="4251" xr:uid="{F39C6E94-F012-4421-AD8F-CCD3652498F8}"/>
    <cellStyle name="쉼표 [0] 4 3 2 3 5 2" xfId="26316" xr:uid="{A07D82F0-DC20-494C-A7A2-432296E32248}"/>
    <cellStyle name="쉼표 [0] 4 3 2 3 5 2 2" xfId="48583" xr:uid="{70726256-4CE9-41C5-AB04-F0C703C609E3}"/>
    <cellStyle name="쉼표 [0] 4 3 2 3 5 3" xfId="26317" xr:uid="{EEF788A4-0A03-434F-9341-E02FE1BB8539}"/>
    <cellStyle name="쉼표 [0] 4 3 2 3 5 3 2" xfId="48584" xr:uid="{DA9C8145-4E4B-4D08-8BF1-430F9D6B74FA}"/>
    <cellStyle name="쉼표 [0] 4 3 2 3 5 4" xfId="26318" xr:uid="{7881E2C2-F4CB-4625-9C82-D0FFCEE4E0B3}"/>
    <cellStyle name="쉼표 [0] 4 3 2 3 5 4 2" xfId="48585" xr:uid="{FD023FFF-FF50-4D9D-90F5-1FDB07E5E804}"/>
    <cellStyle name="쉼표 [0] 4 3 2 3 5 5" xfId="26319" xr:uid="{D9955425-E717-42EB-A1B2-68839AC2F84E}"/>
    <cellStyle name="쉼표 [0] 4 3 2 3 5 5 2" xfId="48586" xr:uid="{F4F63AA4-6232-4DCF-80E6-5EF028443D6E}"/>
    <cellStyle name="쉼표 [0] 4 3 2 3 5 6" xfId="54338" xr:uid="{A56A4873-01C8-4F8B-99CD-CF6CE9BB42D8}"/>
    <cellStyle name="쉼표 [0] 4 3 2 3 5 7" xfId="48582" xr:uid="{11E84ED8-14B9-459B-AF54-FD722AE3646F}"/>
    <cellStyle name="쉼표 [0] 4 3 2 3 5 8" xfId="26315" xr:uid="{0D7B7019-385E-4DEA-B76E-AD86CEAFF803}"/>
    <cellStyle name="쉼표 [0] 4 3 2 3 6" xfId="2065" xr:uid="{D734EAAC-8153-464D-99CB-039079C16A54}"/>
    <cellStyle name="쉼표 [0] 4 3 2 3 6 2" xfId="26321" xr:uid="{36BA60A9-5C05-41DD-9FC2-07A79CFFBE63}"/>
    <cellStyle name="쉼표 [0] 4 3 2 3 6 2 2" xfId="48588" xr:uid="{132D4075-646A-4657-AE67-F82BAEBD7252}"/>
    <cellStyle name="쉼표 [0] 4 3 2 3 6 3" xfId="26322" xr:uid="{AA05D7E6-FDA4-460C-BE69-ED8B254D6C37}"/>
    <cellStyle name="쉼표 [0] 4 3 2 3 6 3 2" xfId="48589" xr:uid="{40807E7F-FFC2-4390-B86C-A196A6F186AC}"/>
    <cellStyle name="쉼표 [0] 4 3 2 3 6 4" xfId="26323" xr:uid="{E8939774-00F9-466D-BEAB-CD68720675FC}"/>
    <cellStyle name="쉼표 [0] 4 3 2 3 6 4 2" xfId="48590" xr:uid="{D925DEEE-42C3-401F-84AA-0F400A38DA4F}"/>
    <cellStyle name="쉼표 [0] 4 3 2 3 6 5" xfId="52154" xr:uid="{BB425C2E-D512-4A2D-8309-DE24F96391D5}"/>
    <cellStyle name="쉼표 [0] 4 3 2 3 6 6" xfId="48587" xr:uid="{9674D68A-F83F-43E1-B47F-2A44E45256A4}"/>
    <cellStyle name="쉼표 [0] 4 3 2 3 6 7" xfId="26320" xr:uid="{2F5E698A-BBD8-4618-A511-172675DD61E7}"/>
    <cellStyle name="쉼표 [0] 4 3 2 3 7" xfId="26324" xr:uid="{09C85095-11DE-4099-B1CC-597A9F3A8342}"/>
    <cellStyle name="쉼표 [0] 4 3 2 3 7 2" xfId="48591" xr:uid="{94273A68-22A2-496D-AC69-8C5B57ABF90E}"/>
    <cellStyle name="쉼표 [0] 4 3 2 3 8" xfId="26325" xr:uid="{DBA01A3D-6706-467A-AB60-FEF04ED02D73}"/>
    <cellStyle name="쉼표 [0] 4 3 2 3 8 2" xfId="48592" xr:uid="{D8CB1923-83A0-40F7-B32B-0596FE354DA5}"/>
    <cellStyle name="쉼표 [0] 4 3 2 3 9" xfId="50634" xr:uid="{50140AB9-E41A-41D1-932D-A7A42583210A}"/>
    <cellStyle name="쉼표 [0] 4 3 2 4" xfId="797" xr:uid="{BFAF1548-1765-47D2-93E9-4DE154ECF1F3}"/>
    <cellStyle name="쉼표 [0] 4 3 2 4 2" xfId="4500" xr:uid="{85328E47-B502-499F-8660-2786E736D0D3}"/>
    <cellStyle name="쉼표 [0] 4 3 2 4 2 2" xfId="26328" xr:uid="{6D2B9C53-1702-42AD-9CD1-AD1636280974}"/>
    <cellStyle name="쉼표 [0] 4 3 2 4 2 2 2" xfId="48595" xr:uid="{318A3FDD-F523-48E0-BFAA-CFDE098CAD47}"/>
    <cellStyle name="쉼표 [0] 4 3 2 4 2 3" xfId="26329" xr:uid="{ED68FE3A-06F2-461B-88EC-F50358903B79}"/>
    <cellStyle name="쉼표 [0] 4 3 2 4 2 3 2" xfId="48596" xr:uid="{F12F1259-7D3B-4A16-9FB6-13458156B1FB}"/>
    <cellStyle name="쉼표 [0] 4 3 2 4 2 4" xfId="26330" xr:uid="{851E9D02-125D-46A4-A373-71B9273954C1}"/>
    <cellStyle name="쉼표 [0] 4 3 2 4 2 4 2" xfId="48597" xr:uid="{C71F1D4D-50C0-49A3-BD16-B6C9EB26ECB5}"/>
    <cellStyle name="쉼표 [0] 4 3 2 4 2 5" xfId="26331" xr:uid="{301BA223-A029-4183-8324-7440F965B96C}"/>
    <cellStyle name="쉼표 [0] 4 3 2 4 2 5 2" xfId="48598" xr:uid="{5052B698-452E-411A-B45C-D728755A8FEE}"/>
    <cellStyle name="쉼표 [0] 4 3 2 4 2 6" xfId="54587" xr:uid="{8C33786A-F943-40A8-82B5-C03B5F1FFFFD}"/>
    <cellStyle name="쉼표 [0] 4 3 2 4 2 7" xfId="48594" xr:uid="{3503B813-F4EF-4BCE-BD74-18F4429B0C1A}"/>
    <cellStyle name="쉼표 [0] 4 3 2 4 2 8" xfId="26327" xr:uid="{FA68EB1B-A253-4C76-8BDA-31B7200E74FA}"/>
    <cellStyle name="쉼표 [0] 4 3 2 4 3" xfId="2835" xr:uid="{969F7A1D-3FBA-4908-9512-03D1FBE332B8}"/>
    <cellStyle name="쉼표 [0] 4 3 2 4 3 2" xfId="26333" xr:uid="{369BAE10-F7EE-4E86-8C86-6FC5CEC69C7E}"/>
    <cellStyle name="쉼표 [0] 4 3 2 4 3 2 2" xfId="48600" xr:uid="{F61E29B5-D8C9-48F1-9C87-5BA37B4738BD}"/>
    <cellStyle name="쉼표 [0] 4 3 2 4 3 3" xfId="26334" xr:uid="{41B804FC-69B7-472E-B2B6-3BAC387742EE}"/>
    <cellStyle name="쉼표 [0] 4 3 2 4 3 3 2" xfId="48601" xr:uid="{4581CC22-402B-4A4C-84F7-13FFCCFBE4DE}"/>
    <cellStyle name="쉼표 [0] 4 3 2 4 3 4" xfId="26335" xr:uid="{A0951E45-CA28-466E-B2F5-C0E9303E01DB}"/>
    <cellStyle name="쉼표 [0] 4 3 2 4 3 4 2" xfId="48602" xr:uid="{18182566-49BC-4030-8782-CEBB97095E39}"/>
    <cellStyle name="쉼표 [0] 4 3 2 4 3 5" xfId="52922" xr:uid="{46BDBD9F-F31E-4464-B619-47E609CD979C}"/>
    <cellStyle name="쉼표 [0] 4 3 2 4 3 6" xfId="48599" xr:uid="{2E3DC436-578C-4CD1-83ED-419632B7CFEA}"/>
    <cellStyle name="쉼표 [0] 4 3 2 4 3 7" xfId="26332" xr:uid="{19F20E31-517E-4A63-A5AE-E84C07DAAAE2}"/>
    <cellStyle name="쉼표 [0] 4 3 2 4 4" xfId="26336" xr:uid="{7D697358-C58B-4E2A-BE48-A8F8624BF7D2}"/>
    <cellStyle name="쉼표 [0] 4 3 2 4 4 2" xfId="48603" xr:uid="{9033D383-539A-4C0D-8CCE-9A914AC3832F}"/>
    <cellStyle name="쉼표 [0] 4 3 2 4 5" xfId="26337" xr:uid="{B017793B-BEC8-43AE-B47A-CD5035A57485}"/>
    <cellStyle name="쉼표 [0] 4 3 2 4 5 2" xfId="48604" xr:uid="{3EA3ADD7-4D42-4144-B908-84842A3EB3BB}"/>
    <cellStyle name="쉼표 [0] 4 3 2 4 6" xfId="50889" xr:uid="{67539EBF-E122-4811-A5DE-3FCE13C0DADC}"/>
    <cellStyle name="쉼표 [0] 4 3 2 4 7" xfId="48593" xr:uid="{B4ED5743-5A3C-49E6-B024-AADE75B0E530}"/>
    <cellStyle name="쉼표 [0] 4 3 2 4 8" xfId="26326" xr:uid="{008C3360-948B-4A80-8E50-B8F2456AFE24}"/>
    <cellStyle name="쉼표 [0] 4 3 2 5" xfId="1292" xr:uid="{5D12E35B-A08D-49AD-8879-E9D64DC6D533}"/>
    <cellStyle name="쉼표 [0] 4 3 2 5 2" xfId="4981" xr:uid="{2D9BAA0E-77CE-447F-A294-9FA2C8B3B89F}"/>
    <cellStyle name="쉼표 [0] 4 3 2 5 2 2" xfId="26340" xr:uid="{7FEC3FF0-C704-4DE4-A8F3-B2B3BFA6F8F0}"/>
    <cellStyle name="쉼표 [0] 4 3 2 5 2 2 2" xfId="48607" xr:uid="{DE6C8B3C-E4D5-42CA-BF2E-CCDA21D9FB1E}"/>
    <cellStyle name="쉼표 [0] 4 3 2 5 2 3" xfId="26341" xr:uid="{21E6325C-D3CC-4F72-A99C-A49E499D4F70}"/>
    <cellStyle name="쉼표 [0] 4 3 2 5 2 3 2" xfId="48608" xr:uid="{9C23C675-86BE-4D89-8130-F027348B5974}"/>
    <cellStyle name="쉼표 [0] 4 3 2 5 2 4" xfId="26342" xr:uid="{316CBBC1-FA3C-4B44-BFF7-0946C9EC83AE}"/>
    <cellStyle name="쉼표 [0] 4 3 2 5 2 4 2" xfId="48609" xr:uid="{062511EC-C187-4451-923B-06C3820A9427}"/>
    <cellStyle name="쉼표 [0] 4 3 2 5 2 5" xfId="26343" xr:uid="{E32DC616-94D8-46D6-811B-4F65EFBF99DE}"/>
    <cellStyle name="쉼표 [0] 4 3 2 5 2 5 2" xfId="48610" xr:uid="{1A0012D0-077D-47D9-9E0C-B259695070A0}"/>
    <cellStyle name="쉼표 [0] 4 3 2 5 2 6" xfId="55068" xr:uid="{98998260-210F-47CE-B55D-B254FDB0A14A}"/>
    <cellStyle name="쉼표 [0] 4 3 2 5 2 7" xfId="48606" xr:uid="{C361CF91-E835-4CA0-AA57-6EFD670FC2D5}"/>
    <cellStyle name="쉼표 [0] 4 3 2 5 2 8" xfId="26339" xr:uid="{A7D7917F-6D0F-40BA-87B6-5A9384026D25}"/>
    <cellStyle name="쉼표 [0] 4 3 2 5 3" xfId="2337" xr:uid="{9CBB7E86-30B5-4EDC-AA2E-AFE24220F429}"/>
    <cellStyle name="쉼표 [0] 4 3 2 5 3 2" xfId="26345" xr:uid="{03ED60CF-B8BF-4A13-BEFF-23C4D9FBEFED}"/>
    <cellStyle name="쉼표 [0] 4 3 2 5 3 2 2" xfId="48612" xr:uid="{6D67F39A-EBFF-4B7E-ACD3-EC61B35050E2}"/>
    <cellStyle name="쉼표 [0] 4 3 2 5 3 3" xfId="26346" xr:uid="{8637F68B-A948-46F2-BBB0-DD8DA23AB9F2}"/>
    <cellStyle name="쉼표 [0] 4 3 2 5 3 3 2" xfId="48613" xr:uid="{B22917E7-F473-4C76-AA16-83CC34CB10CF}"/>
    <cellStyle name="쉼표 [0] 4 3 2 5 3 4" xfId="26347" xr:uid="{8815F652-6A56-488D-B373-BF5E222D0C5E}"/>
    <cellStyle name="쉼표 [0] 4 3 2 5 3 4 2" xfId="48614" xr:uid="{1A7465D5-0C12-47E4-B46D-2E468A3D8382}"/>
    <cellStyle name="쉼표 [0] 4 3 2 5 3 5" xfId="52425" xr:uid="{81785AC5-734B-4760-AD28-026E03333E43}"/>
    <cellStyle name="쉼표 [0] 4 3 2 5 3 6" xfId="48611" xr:uid="{93091E83-D72C-4468-AF9D-B4F9518F203D}"/>
    <cellStyle name="쉼표 [0] 4 3 2 5 3 7" xfId="26344" xr:uid="{74E52314-9C18-4823-A644-1079540C9AEE}"/>
    <cellStyle name="쉼표 [0] 4 3 2 5 4" xfId="26348" xr:uid="{29BD0F86-6163-4E9C-8544-BFB876436F7C}"/>
    <cellStyle name="쉼표 [0] 4 3 2 5 4 2" xfId="48615" xr:uid="{ABCE5972-4970-4038-8AAF-A92FE4D30AC9}"/>
    <cellStyle name="쉼표 [0] 4 3 2 5 5" xfId="26349" xr:uid="{2E401FD8-99EC-41A4-ADAE-964A7FD1A69E}"/>
    <cellStyle name="쉼표 [0] 4 3 2 5 5 2" xfId="48616" xr:uid="{E4BFC4B7-AFD8-4432-95D6-33F879D3F9C5}"/>
    <cellStyle name="쉼표 [0] 4 3 2 5 6" xfId="51384" xr:uid="{0FCC87B0-4760-4751-BC13-CC84140C0CB1}"/>
    <cellStyle name="쉼표 [0] 4 3 2 5 7" xfId="48605" xr:uid="{3AF3FACE-413F-48C2-9052-FCF31B0653D0}"/>
    <cellStyle name="쉼표 [0] 4 3 2 5 8" xfId="26338" xr:uid="{D2BF7530-DF54-49EC-89E0-5A07E9AC3026}"/>
    <cellStyle name="쉼표 [0] 4 3 2 6" xfId="3329" xr:uid="{1D8D9530-7514-43F1-88B9-09F6A29F667A}"/>
    <cellStyle name="쉼표 [0] 4 3 2 6 2" xfId="5348" xr:uid="{0EE575AF-C7CC-4212-BEB8-08F287C92F69}"/>
    <cellStyle name="쉼표 [0] 4 3 2 6 2 2" xfId="26352" xr:uid="{06A444C0-1231-427C-B03C-8BA36D6B0311}"/>
    <cellStyle name="쉼표 [0] 4 3 2 6 2 2 2" xfId="48619" xr:uid="{CD34879F-BFF6-43A6-9C46-66DFE2E10B92}"/>
    <cellStyle name="쉼표 [0] 4 3 2 6 2 3" xfId="26353" xr:uid="{360C6F38-85A0-478B-95E0-023F7D4B22CE}"/>
    <cellStyle name="쉼표 [0] 4 3 2 6 2 3 2" xfId="48620" xr:uid="{7C15E24E-51BB-4F17-8C4A-707ED8C52B0E}"/>
    <cellStyle name="쉼표 [0] 4 3 2 6 2 4" xfId="26354" xr:uid="{C5ACD232-FF45-4731-8888-DA72C4A79599}"/>
    <cellStyle name="쉼표 [0] 4 3 2 6 2 4 2" xfId="48621" xr:uid="{448B3F85-CAB1-4CAF-9BF7-0125F53AE2C5}"/>
    <cellStyle name="쉼표 [0] 4 3 2 6 2 5" xfId="26355" xr:uid="{E7750F48-CDA6-472F-980D-6962C55581EE}"/>
    <cellStyle name="쉼표 [0] 4 3 2 6 2 5 2" xfId="48622" xr:uid="{19DF2BE9-DC55-4EB8-A45F-B94280470651}"/>
    <cellStyle name="쉼표 [0] 4 3 2 6 2 6" xfId="55435" xr:uid="{EDFC2811-4F49-4F3B-8EC4-AF2D1958C165}"/>
    <cellStyle name="쉼표 [0] 4 3 2 6 2 7" xfId="48618" xr:uid="{8387E19A-C8B1-483E-AD04-F3A7FD4C6BDD}"/>
    <cellStyle name="쉼표 [0] 4 3 2 6 2 8" xfId="26351" xr:uid="{7E74241A-26F4-4988-8251-FDCD45729ED0}"/>
    <cellStyle name="쉼표 [0] 4 3 2 6 3" xfId="26356" xr:uid="{9E867650-C6A2-47D5-B8EE-08D262CEB20A}"/>
    <cellStyle name="쉼표 [0] 4 3 2 6 3 2" xfId="48623" xr:uid="{F604E585-E467-4734-B951-210EE9038D2A}"/>
    <cellStyle name="쉼표 [0] 4 3 2 6 4" xfId="26357" xr:uid="{FCFF2E34-C039-4130-863B-A4CB5368E89A}"/>
    <cellStyle name="쉼표 [0] 4 3 2 6 4 2" xfId="48624" xr:uid="{6BDB9E33-9549-4832-9521-F5196BD7D633}"/>
    <cellStyle name="쉼표 [0] 4 3 2 6 5" xfId="26358" xr:uid="{ABD2F8BC-51C1-45D8-AAF4-680B2F5DD4A6}"/>
    <cellStyle name="쉼표 [0] 4 3 2 6 5 2" xfId="48625" xr:uid="{8923CAE2-D8A6-4490-B31A-48DFEFA0756A}"/>
    <cellStyle name="쉼표 [0] 4 3 2 6 6" xfId="26359" xr:uid="{FCA35E99-0079-4CB3-8F87-EC049429999B}"/>
    <cellStyle name="쉼표 [0] 4 3 2 6 6 2" xfId="48626" xr:uid="{75AB6EF3-3CC5-4399-8213-7A57149E089A}"/>
    <cellStyle name="쉼표 [0] 4 3 2 6 7" xfId="53416" xr:uid="{265A89B7-5286-4713-AC7F-0692E72DE0A2}"/>
    <cellStyle name="쉼표 [0] 4 3 2 6 8" xfId="48617" xr:uid="{B74352BB-BCFD-477B-93F3-F7F90EC1F311}"/>
    <cellStyle name="쉼표 [0] 4 3 2 6 9" xfId="26350" xr:uid="{213AF08C-4EA5-41BF-BC0F-C1671FA7D615}"/>
    <cellStyle name="쉼표 [0] 4 3 2 7" xfId="3924" xr:uid="{B289C4EC-3B39-452B-BB33-C7CC997EF497}"/>
    <cellStyle name="쉼표 [0] 4 3 2 7 2" xfId="26361" xr:uid="{40A9DF25-2B1B-4EC7-B682-A4F9D800F36F}"/>
    <cellStyle name="쉼표 [0] 4 3 2 7 2 2" xfId="48628" xr:uid="{B7FA18B8-DEF1-44E0-9737-C53D4DB9D0B3}"/>
    <cellStyle name="쉼표 [0] 4 3 2 7 3" xfId="26362" xr:uid="{1E18A17A-3D40-4593-965C-B0993AA69660}"/>
    <cellStyle name="쉼표 [0] 4 3 2 7 3 2" xfId="48629" xr:uid="{F5B83FA7-D2EB-42AD-B712-596A35DCB71F}"/>
    <cellStyle name="쉼표 [0] 4 3 2 7 4" xfId="26363" xr:uid="{574A7B15-8507-45E9-A31A-920EC5BA5360}"/>
    <cellStyle name="쉼표 [0] 4 3 2 7 4 2" xfId="48630" xr:uid="{25515E73-C49B-4079-B796-322B8C5BE3B5}"/>
    <cellStyle name="쉼표 [0] 4 3 2 7 5" xfId="26364" xr:uid="{8E5CF751-09AA-4A60-9711-C67060795080}"/>
    <cellStyle name="쉼표 [0] 4 3 2 7 5 2" xfId="48631" xr:uid="{ADFF6661-A805-4007-A911-5589D4214A3F}"/>
    <cellStyle name="쉼표 [0] 4 3 2 7 6" xfId="54011" xr:uid="{BC5E9F50-A73D-49C1-A8B5-0CCE92D07058}"/>
    <cellStyle name="쉼표 [0] 4 3 2 7 7" xfId="48627" xr:uid="{EBB52D82-108C-4BCE-B4E9-2C1FEB6F66D9}"/>
    <cellStyle name="쉼표 [0] 4 3 2 7 8" xfId="26360" xr:uid="{DBA920A5-2116-4139-8F37-BB919727C199}"/>
    <cellStyle name="쉼표 [0] 4 3 2 8" xfId="1817" xr:uid="{4706282C-C13A-4715-9DBA-3CAE6F9AD7EC}"/>
    <cellStyle name="쉼표 [0] 4 3 2 8 2" xfId="26366" xr:uid="{178E4CF1-0D80-4857-BAB8-25FD8EAD8D89}"/>
    <cellStyle name="쉼표 [0] 4 3 2 8 2 2" xfId="48633" xr:uid="{720AB45D-6031-4A78-88B2-260E1F9B1B62}"/>
    <cellStyle name="쉼표 [0] 4 3 2 8 3" xfId="26367" xr:uid="{8788955C-DF8B-4994-AC11-245AFFF3DE72}"/>
    <cellStyle name="쉼표 [0] 4 3 2 8 3 2" xfId="48634" xr:uid="{8E17FEB4-E178-40AD-AC7D-72BF7D182BBF}"/>
    <cellStyle name="쉼표 [0] 4 3 2 8 4" xfId="26368" xr:uid="{DA61F355-52F7-40ED-B669-1886AB0781EA}"/>
    <cellStyle name="쉼표 [0] 4 3 2 8 4 2" xfId="48635" xr:uid="{0E7EFF60-01F7-4283-9A80-87689D792A42}"/>
    <cellStyle name="쉼표 [0] 4 3 2 8 5" xfId="51906" xr:uid="{03F050B3-E777-482A-AFE5-CE6A050A7249}"/>
    <cellStyle name="쉼표 [0] 4 3 2 8 6" xfId="48632" xr:uid="{5BC569C9-F2C7-4797-95E6-A4DBF7AD3B53}"/>
    <cellStyle name="쉼표 [0] 4 3 2 8 7" xfId="26365" xr:uid="{1890FBE4-B172-40CC-98AE-ADC903C17B00}"/>
    <cellStyle name="쉼표 [0] 4 3 2 9" xfId="26369" xr:uid="{559E00B8-E160-4FE2-9278-E76FD5EBBC16}"/>
    <cellStyle name="쉼표 [0] 4 3 2 9 2" xfId="48636" xr:uid="{44AEA274-B34B-4710-8DF5-EF305245F956}"/>
    <cellStyle name="쉼표 [0] 4 3 3" xfId="301" xr:uid="{E35DD513-0044-493A-980D-D464F463D93F}"/>
    <cellStyle name="쉼표 [0] 4 3 3 10" xfId="50397" xr:uid="{E9C5CEBA-FBBD-44B9-A698-DB0E59571181}"/>
    <cellStyle name="쉼표 [0] 4 3 3 11" xfId="48637" xr:uid="{CEEF5C38-6E54-4CB4-88E3-E8F24B2458DE}"/>
    <cellStyle name="쉼표 [0] 4 3 3 12" xfId="26370" xr:uid="{2FC2CECB-5C2A-43A3-82AA-F23815A3C4E3}"/>
    <cellStyle name="쉼표 [0] 4 3 3 2" xfId="599" xr:uid="{E325C5ED-37CA-4F68-8F8D-42E15178BED3}"/>
    <cellStyle name="쉼표 [0] 4 3 3 2 10" xfId="48638" xr:uid="{85B267BD-8798-46CC-9CE3-19ABD9616E7A}"/>
    <cellStyle name="쉼표 [0] 4 3 3 2 11" xfId="26371" xr:uid="{60CD4962-CDE4-4166-B157-E0EBBA544208}"/>
    <cellStyle name="쉼표 [0] 4 3 3 2 2" xfId="1104" xr:uid="{7B2846FF-77A9-42A2-944E-4FB3610E47BE}"/>
    <cellStyle name="쉼표 [0] 4 3 3 2 2 2" xfId="4807" xr:uid="{ADD525B5-CD39-4B52-A565-4312CE1C5324}"/>
    <cellStyle name="쉼표 [0] 4 3 3 2 2 2 2" xfId="26374" xr:uid="{04D4D62B-552A-4ED9-8256-47EBEF1910F5}"/>
    <cellStyle name="쉼표 [0] 4 3 3 2 2 2 2 2" xfId="48641" xr:uid="{C4DC6491-D5F0-4AEE-A8A1-F29A5437E842}"/>
    <cellStyle name="쉼표 [0] 4 3 3 2 2 2 3" xfId="26375" xr:uid="{481B3A83-FB59-4A75-9EBB-84B29BFBA0D6}"/>
    <cellStyle name="쉼표 [0] 4 3 3 2 2 2 3 2" xfId="48642" xr:uid="{56AB5E97-0AF3-46B8-8B97-789DFC1435EA}"/>
    <cellStyle name="쉼표 [0] 4 3 3 2 2 2 4" xfId="26376" xr:uid="{ADC1CBB3-21E0-47DE-95DF-2A9C650CABF5}"/>
    <cellStyle name="쉼표 [0] 4 3 3 2 2 2 4 2" xfId="48643" xr:uid="{63282BFB-890B-4D20-B776-E20994110FD7}"/>
    <cellStyle name="쉼표 [0] 4 3 3 2 2 2 5" xfId="26377" xr:uid="{0F4DE997-3E3B-4263-906B-62E23F38F258}"/>
    <cellStyle name="쉼표 [0] 4 3 3 2 2 2 5 2" xfId="48644" xr:uid="{AD6C71E7-9892-4D9B-A103-29FE28184932}"/>
    <cellStyle name="쉼표 [0] 4 3 3 2 2 2 6" xfId="54894" xr:uid="{38BEBB35-C416-4E24-990F-FA4A818FCB03}"/>
    <cellStyle name="쉼표 [0] 4 3 3 2 2 2 7" xfId="48640" xr:uid="{E692DF29-F3D3-4F38-A73B-A90EC49AB8D0}"/>
    <cellStyle name="쉼표 [0] 4 3 3 2 2 2 8" xfId="26373" xr:uid="{3119A28E-3DA3-4AA1-989B-CD014D8E0D4B}"/>
    <cellStyle name="쉼표 [0] 4 3 3 2 2 3" xfId="3142" xr:uid="{AA416BFC-10C5-44D9-92B7-6FB522FFB6F3}"/>
    <cellStyle name="쉼표 [0] 4 3 3 2 2 3 2" xfId="26379" xr:uid="{91D9DCED-199E-4731-BA4F-F0D0EEB8A942}"/>
    <cellStyle name="쉼표 [0] 4 3 3 2 2 3 2 2" xfId="48646" xr:uid="{09749C0E-7BC7-40BB-A6B8-47E271E327AA}"/>
    <cellStyle name="쉼표 [0] 4 3 3 2 2 3 3" xfId="26380" xr:uid="{DC5F5123-7FFA-433D-820A-045A62018152}"/>
    <cellStyle name="쉼표 [0] 4 3 3 2 2 3 3 2" xfId="48647" xr:uid="{D8A0C8C7-6BB0-46D6-B18E-91DEF69D3A1F}"/>
    <cellStyle name="쉼표 [0] 4 3 3 2 2 3 4" xfId="26381" xr:uid="{5636D0B1-FD51-4B48-91B4-6301AFE5EC8F}"/>
    <cellStyle name="쉼표 [0] 4 3 3 2 2 3 4 2" xfId="48648" xr:uid="{2E96FE79-B3FA-4069-BF98-FD0A869A6CBC}"/>
    <cellStyle name="쉼표 [0] 4 3 3 2 2 3 5" xfId="53229" xr:uid="{095765BC-308F-45FC-A215-0620967E29F3}"/>
    <cellStyle name="쉼표 [0] 4 3 3 2 2 3 6" xfId="48645" xr:uid="{7654D42D-6352-4068-9DD1-75B1D32EE745}"/>
    <cellStyle name="쉼표 [0] 4 3 3 2 2 3 7" xfId="26378" xr:uid="{9403DE2C-C76D-4153-B871-B0A165BC0F5D}"/>
    <cellStyle name="쉼표 [0] 4 3 3 2 2 4" xfId="26382" xr:uid="{11A66B69-6458-468C-B727-7FF5B4A7E416}"/>
    <cellStyle name="쉼표 [0] 4 3 3 2 2 4 2" xfId="48649" xr:uid="{13E24939-36FF-492B-955B-66148AD2F74E}"/>
    <cellStyle name="쉼표 [0] 4 3 3 2 2 5" xfId="26383" xr:uid="{A984C7F1-01E3-4DD3-94B7-9B5AE0362C88}"/>
    <cellStyle name="쉼표 [0] 4 3 3 2 2 5 2" xfId="48650" xr:uid="{E9702D74-C709-48A1-80C9-02A32426970E}"/>
    <cellStyle name="쉼표 [0] 4 3 3 2 2 6" xfId="51196" xr:uid="{641331E8-68B2-4692-B4C9-BA81D97DA98D}"/>
    <cellStyle name="쉼표 [0] 4 3 3 2 2 7" xfId="48639" xr:uid="{03AA3678-5D3F-4EAA-BB72-2798EB440104}"/>
    <cellStyle name="쉼표 [0] 4 3 3 2 2 8" xfId="26372" xr:uid="{92D27EC7-5E06-47B9-A864-090698547889}"/>
    <cellStyle name="쉼표 [0] 4 3 3 2 3" xfId="1598" xr:uid="{50A6F5BC-A633-4298-8363-493CB100917E}"/>
    <cellStyle name="쉼표 [0] 4 3 3 2 3 2" xfId="5211" xr:uid="{1258354A-469D-4B35-A9D9-0192C3980E50}"/>
    <cellStyle name="쉼표 [0] 4 3 3 2 3 2 2" xfId="26386" xr:uid="{79D0CE3A-A637-4C25-9CB0-56444394A8FC}"/>
    <cellStyle name="쉼표 [0] 4 3 3 2 3 2 2 2" xfId="48653" xr:uid="{A6D638BA-AB29-4B86-8B70-14B0299C7F49}"/>
    <cellStyle name="쉼표 [0] 4 3 3 2 3 2 3" xfId="26387" xr:uid="{362C1FF0-B34E-4B95-9428-8335A21AC06C}"/>
    <cellStyle name="쉼표 [0] 4 3 3 2 3 2 3 2" xfId="48654" xr:uid="{0D7091D2-5547-4234-AE77-880D0CD7BCE3}"/>
    <cellStyle name="쉼표 [0] 4 3 3 2 3 2 4" xfId="26388" xr:uid="{871DBC80-6948-4C42-AFF0-2CB357D12907}"/>
    <cellStyle name="쉼표 [0] 4 3 3 2 3 2 4 2" xfId="48655" xr:uid="{11D9649C-23AF-4C9F-9B61-3EEC11F1EB1A}"/>
    <cellStyle name="쉼표 [0] 4 3 3 2 3 2 5" xfId="26389" xr:uid="{D48ECAEA-F128-4E48-BD57-64D52A5D7545}"/>
    <cellStyle name="쉼표 [0] 4 3 3 2 3 2 5 2" xfId="48656" xr:uid="{1539C7F2-13F4-4F8C-904B-33AB07BFD64B}"/>
    <cellStyle name="쉼표 [0] 4 3 3 2 3 2 6" xfId="55298" xr:uid="{55A2838C-091A-45B7-B464-1D5E3652C3DF}"/>
    <cellStyle name="쉼표 [0] 4 3 3 2 3 2 7" xfId="48652" xr:uid="{30F9A338-718A-4D6B-9936-68991F052D03}"/>
    <cellStyle name="쉼표 [0] 4 3 3 2 3 2 8" xfId="26385" xr:uid="{79904D2E-499D-4F86-B03E-B8FF35BCCCAE}"/>
    <cellStyle name="쉼표 [0] 4 3 3 2 3 3" xfId="2645" xr:uid="{E418EDA2-1BF5-4E92-8168-BB843E94F74F}"/>
    <cellStyle name="쉼표 [0] 4 3 3 2 3 3 2" xfId="26391" xr:uid="{427B6F2C-FDE9-466B-B8CC-ABDEB8F225FB}"/>
    <cellStyle name="쉼표 [0] 4 3 3 2 3 3 2 2" xfId="48658" xr:uid="{6CFF9993-C130-407A-9367-86FA06927160}"/>
    <cellStyle name="쉼표 [0] 4 3 3 2 3 3 3" xfId="26392" xr:uid="{EE0CEA5C-32B6-4822-8024-F3DB6E2B2911}"/>
    <cellStyle name="쉼표 [0] 4 3 3 2 3 3 3 2" xfId="48659" xr:uid="{F845C138-4E09-4294-B397-BD82259B0ACD}"/>
    <cellStyle name="쉼표 [0] 4 3 3 2 3 3 4" xfId="26393" xr:uid="{98DB6429-52B2-4758-96AF-D09F0CC69CAC}"/>
    <cellStyle name="쉼표 [0] 4 3 3 2 3 3 4 2" xfId="48660" xr:uid="{4222D273-52BF-4B01-899A-A26EFBE7970C}"/>
    <cellStyle name="쉼표 [0] 4 3 3 2 3 3 5" xfId="52733" xr:uid="{15399832-C780-4DD7-B36A-6A8C72EF5B53}"/>
    <cellStyle name="쉼표 [0] 4 3 3 2 3 3 6" xfId="48657" xr:uid="{5DBBC497-BEE8-4FA0-8532-D4B814C2C35C}"/>
    <cellStyle name="쉼표 [0] 4 3 3 2 3 3 7" xfId="26390" xr:uid="{02C023FA-7A88-4BC1-88C0-19C517B37CBD}"/>
    <cellStyle name="쉼표 [0] 4 3 3 2 3 4" xfId="26394" xr:uid="{84FBFF1A-0BF8-460C-90EC-DCBA8C7E8ADB}"/>
    <cellStyle name="쉼표 [0] 4 3 3 2 3 4 2" xfId="48661" xr:uid="{90DD029B-44C1-40A3-81AC-B70A5D801F38}"/>
    <cellStyle name="쉼표 [0] 4 3 3 2 3 5" xfId="26395" xr:uid="{5A8D32A4-91A8-4EA7-9C69-F10878BA3772}"/>
    <cellStyle name="쉼표 [0] 4 3 3 2 3 5 2" xfId="48662" xr:uid="{FE3F3EC3-A37A-48D1-96BD-714282C33D20}"/>
    <cellStyle name="쉼표 [0] 4 3 3 2 3 6" xfId="51690" xr:uid="{FED5C1AC-632A-4CDB-852C-F928FE95C80B}"/>
    <cellStyle name="쉼표 [0] 4 3 3 2 3 7" xfId="48651" xr:uid="{A1951B73-B106-45EC-9029-A76CC330F0A5}"/>
    <cellStyle name="쉼표 [0] 4 3 3 2 3 8" xfId="26384" xr:uid="{15E341F8-D1E6-4AE7-8DCC-B3F88F3606F4}"/>
    <cellStyle name="쉼표 [0] 4 3 3 2 4" xfId="3637" xr:uid="{48AE11B8-8118-4596-AA45-4B279289EFDB}"/>
    <cellStyle name="쉼표 [0] 4 3 3 2 4 2" xfId="5579" xr:uid="{1D820756-A5B2-4086-AD24-B54CECC6B3EF}"/>
    <cellStyle name="쉼표 [0] 4 3 3 2 4 2 2" xfId="26398" xr:uid="{E7A54C83-509A-41AD-B70B-0DC2874FAB00}"/>
    <cellStyle name="쉼표 [0] 4 3 3 2 4 2 2 2" xfId="48665" xr:uid="{151CF3D8-5DCA-4AD1-A38F-F685A9F82120}"/>
    <cellStyle name="쉼표 [0] 4 3 3 2 4 2 3" xfId="26399" xr:uid="{D569BF23-5539-4170-B1E0-B745287ADEFD}"/>
    <cellStyle name="쉼표 [0] 4 3 3 2 4 2 3 2" xfId="48666" xr:uid="{D2074537-A2C6-454B-AF4A-9123AECC2A12}"/>
    <cellStyle name="쉼표 [0] 4 3 3 2 4 2 4" xfId="26400" xr:uid="{A366023E-D6FB-454F-B636-6CE574911DCD}"/>
    <cellStyle name="쉼표 [0] 4 3 3 2 4 2 4 2" xfId="48667" xr:uid="{14C1F208-0631-49EC-BB0D-D8DE57D514B1}"/>
    <cellStyle name="쉼표 [0] 4 3 3 2 4 2 5" xfId="26401" xr:uid="{73B47692-A4DF-498A-8B06-60DDBCA07D69}"/>
    <cellStyle name="쉼표 [0] 4 3 3 2 4 2 5 2" xfId="48668" xr:uid="{998B5CF2-EE60-4110-B5A5-6263C1B2995A}"/>
    <cellStyle name="쉼표 [0] 4 3 3 2 4 2 6" xfId="55666" xr:uid="{11E571EA-9269-4DD3-9F1E-89091796AE06}"/>
    <cellStyle name="쉼표 [0] 4 3 3 2 4 2 7" xfId="48664" xr:uid="{6D177024-3AD9-4A2C-80CC-C12A841DE0E3}"/>
    <cellStyle name="쉼표 [0] 4 3 3 2 4 2 8" xfId="26397" xr:uid="{E965F04F-18DA-4A7A-9193-91CFF28A296B}"/>
    <cellStyle name="쉼표 [0] 4 3 3 2 4 3" xfId="26402" xr:uid="{65E7F5D7-408F-4ECE-9618-D9003FD5FE97}"/>
    <cellStyle name="쉼표 [0] 4 3 3 2 4 3 2" xfId="48669" xr:uid="{81B6D499-0C9A-4804-9B15-0E81B2C573D2}"/>
    <cellStyle name="쉼표 [0] 4 3 3 2 4 4" xfId="26403" xr:uid="{105C1EC1-9C7A-4B49-A2FF-AB3487590594}"/>
    <cellStyle name="쉼표 [0] 4 3 3 2 4 4 2" xfId="48670" xr:uid="{BBECFA5A-72B4-415B-A877-55CF6D434B39}"/>
    <cellStyle name="쉼표 [0] 4 3 3 2 4 5" xfId="26404" xr:uid="{63B7A959-33DA-4C10-9475-CDD7C13BEA51}"/>
    <cellStyle name="쉼표 [0] 4 3 3 2 4 5 2" xfId="48671" xr:uid="{0515C4B4-4093-4951-A1EE-CF5AC5C671CA}"/>
    <cellStyle name="쉼표 [0] 4 3 3 2 4 6" xfId="26405" xr:uid="{05D2773F-2468-4C18-9B4F-7430E3D9EC47}"/>
    <cellStyle name="쉼표 [0] 4 3 3 2 4 6 2" xfId="48672" xr:uid="{5C15DB9F-8925-4427-9066-7F5E7980C8A4}"/>
    <cellStyle name="쉼표 [0] 4 3 3 2 4 7" xfId="53724" xr:uid="{6CA312CE-4994-42CD-A6B8-799AD7E4DB5A}"/>
    <cellStyle name="쉼표 [0] 4 3 3 2 4 8" xfId="48663" xr:uid="{9176768E-E660-4D66-81BE-172FBC238B51}"/>
    <cellStyle name="쉼표 [0] 4 3 3 2 4 9" xfId="26396" xr:uid="{54D3EA8C-C714-4498-A673-B12A16D19D80}"/>
    <cellStyle name="쉼표 [0] 4 3 3 2 5" xfId="4310" xr:uid="{3BFF9DD5-7FF2-401E-A674-029AE8FA8C47}"/>
    <cellStyle name="쉼표 [0] 4 3 3 2 5 2" xfId="26407" xr:uid="{663D3FA5-3988-4A62-A820-7618BA6C64AC}"/>
    <cellStyle name="쉼표 [0] 4 3 3 2 5 2 2" xfId="48674" xr:uid="{E5C68FF7-8A19-466A-BC9F-CD84BC955EF8}"/>
    <cellStyle name="쉼표 [0] 4 3 3 2 5 3" xfId="26408" xr:uid="{8A15DC92-276F-46C0-8A7B-D009A6227C21}"/>
    <cellStyle name="쉼표 [0] 4 3 3 2 5 3 2" xfId="48675" xr:uid="{52376850-F8D5-4877-88CE-679D444986CA}"/>
    <cellStyle name="쉼표 [0] 4 3 3 2 5 4" xfId="26409" xr:uid="{6F30BF45-303F-46B0-8E54-706D43C39A73}"/>
    <cellStyle name="쉼표 [0] 4 3 3 2 5 4 2" xfId="48676" xr:uid="{D026BD1B-7091-4815-851B-FDFEFE0BCA1E}"/>
    <cellStyle name="쉼표 [0] 4 3 3 2 5 5" xfId="26410" xr:uid="{FC922F2B-43F4-4CE8-AE9D-3DEBAAA60C40}"/>
    <cellStyle name="쉼표 [0] 4 3 3 2 5 5 2" xfId="48677" xr:uid="{7D2CFC6E-77B8-460E-9902-D13435298787}"/>
    <cellStyle name="쉼표 [0] 4 3 3 2 5 6" xfId="54397" xr:uid="{236ADFAD-117F-40A2-B34F-2FDCC939C21E}"/>
    <cellStyle name="쉼표 [0] 4 3 3 2 5 7" xfId="48673" xr:uid="{9321EA25-D02D-4526-BFDA-2AD46E2B4EC2}"/>
    <cellStyle name="쉼표 [0] 4 3 3 2 5 8" xfId="26406" xr:uid="{7448D0A8-DE04-4AA6-849F-2355246D0284}"/>
    <cellStyle name="쉼표 [0] 4 3 3 2 6" xfId="2124" xr:uid="{F8E07054-4707-4480-A3E9-70C4F8EFA21E}"/>
    <cellStyle name="쉼표 [0] 4 3 3 2 6 2" xfId="26412" xr:uid="{70D7AC41-21E0-42E1-AFF1-E96FD45F8EE3}"/>
    <cellStyle name="쉼표 [0] 4 3 3 2 6 2 2" xfId="48679" xr:uid="{F9714386-F37D-4C42-A9C4-FA9E4ED046E7}"/>
    <cellStyle name="쉼표 [0] 4 3 3 2 6 3" xfId="26413" xr:uid="{CF5F7FA5-3548-4682-9690-3D96692DE7F0}"/>
    <cellStyle name="쉼표 [0] 4 3 3 2 6 3 2" xfId="48680" xr:uid="{8DA1D9F6-0E36-4D08-9E38-503216DBE0BA}"/>
    <cellStyle name="쉼표 [0] 4 3 3 2 6 4" xfId="26414" xr:uid="{1B48CC7F-8DD0-4880-A509-83113C627A78}"/>
    <cellStyle name="쉼표 [0] 4 3 3 2 6 4 2" xfId="48681" xr:uid="{908C178A-091E-4B91-AFF1-D783EEC49A02}"/>
    <cellStyle name="쉼표 [0] 4 3 3 2 6 5" xfId="52213" xr:uid="{BAA2B4F1-B111-4FC2-87AB-2FF77BD19C1F}"/>
    <cellStyle name="쉼표 [0] 4 3 3 2 6 6" xfId="48678" xr:uid="{198A2E80-62B9-4E4B-AD2B-BA0F3A36E4E0}"/>
    <cellStyle name="쉼표 [0] 4 3 3 2 6 7" xfId="26411" xr:uid="{BA70025E-C425-4140-A26D-ABF159B75640}"/>
    <cellStyle name="쉼표 [0] 4 3 3 2 7" xfId="26415" xr:uid="{1652992A-F742-46BA-9F91-52821DCE87C4}"/>
    <cellStyle name="쉼표 [0] 4 3 3 2 7 2" xfId="48682" xr:uid="{1EDA9CF5-6D8E-4243-A981-012B0802771F}"/>
    <cellStyle name="쉼표 [0] 4 3 3 2 8" xfId="26416" xr:uid="{CA8325C8-608B-46E4-9E06-22026EC233A7}"/>
    <cellStyle name="쉼표 [0] 4 3 3 2 8 2" xfId="48683" xr:uid="{37F76FB0-2752-45C9-A2C1-DEC34FA1D5C3}"/>
    <cellStyle name="쉼표 [0] 4 3 3 2 9" xfId="50693" xr:uid="{54F3FE5B-4E88-4B8A-94B9-BD4F040CC660}"/>
    <cellStyle name="쉼표 [0] 4 3 3 3" xfId="856" xr:uid="{2C295995-9039-4DFF-A7C4-249DC23A2878}"/>
    <cellStyle name="쉼표 [0] 4 3 3 3 2" xfId="4559" xr:uid="{75C4020C-5417-4C83-A61C-3A27CCDA062F}"/>
    <cellStyle name="쉼표 [0] 4 3 3 3 2 2" xfId="26419" xr:uid="{B7F40437-DE90-40AE-B491-69CF7AB8EE54}"/>
    <cellStyle name="쉼표 [0] 4 3 3 3 2 2 2" xfId="48686" xr:uid="{EB94A3A0-77C7-4FFA-9A28-9F0FCD9436D5}"/>
    <cellStyle name="쉼표 [0] 4 3 3 3 2 3" xfId="26420" xr:uid="{5CC9CE28-9F01-4559-B233-BD346FFD77D6}"/>
    <cellStyle name="쉼표 [0] 4 3 3 3 2 3 2" xfId="48687" xr:uid="{672F4F65-9223-4E8B-B3C2-E52D9BC44E04}"/>
    <cellStyle name="쉼표 [0] 4 3 3 3 2 4" xfId="26421" xr:uid="{FB7796E9-AD9D-4889-AECE-DF9A873AABF8}"/>
    <cellStyle name="쉼표 [0] 4 3 3 3 2 4 2" xfId="48688" xr:uid="{4B9800A4-32CE-45F5-859C-D0A4B5FA6F2D}"/>
    <cellStyle name="쉼표 [0] 4 3 3 3 2 5" xfId="26422" xr:uid="{D806603E-C2EA-45C7-A3D9-26812F6FB6BE}"/>
    <cellStyle name="쉼표 [0] 4 3 3 3 2 5 2" xfId="48689" xr:uid="{F0CE63B5-13CC-4C45-9F0A-C482A84047DB}"/>
    <cellStyle name="쉼표 [0] 4 3 3 3 2 6" xfId="54646" xr:uid="{9D347031-BA35-485C-8A41-688E7D3CF0A1}"/>
    <cellStyle name="쉼표 [0] 4 3 3 3 2 7" xfId="48685" xr:uid="{2527C3F6-DD4F-4681-A6C0-4657F7DEF15C}"/>
    <cellStyle name="쉼표 [0] 4 3 3 3 2 8" xfId="26418" xr:uid="{1C4664CA-660C-423F-AEDE-4326E89D17AA}"/>
    <cellStyle name="쉼표 [0] 4 3 3 3 3" xfId="2894" xr:uid="{0D3D7E03-4404-4F75-B3FF-61C2898DF909}"/>
    <cellStyle name="쉼표 [0] 4 3 3 3 3 2" xfId="26424" xr:uid="{8356B0BE-1238-4EAB-8794-23A314CF6B2A}"/>
    <cellStyle name="쉼표 [0] 4 3 3 3 3 2 2" xfId="48691" xr:uid="{EDA7BD08-E7FF-46C2-A800-8C090655A436}"/>
    <cellStyle name="쉼표 [0] 4 3 3 3 3 3" xfId="26425" xr:uid="{A2C202D5-0A21-4051-93B5-4D7CAFBF982E}"/>
    <cellStyle name="쉼표 [0] 4 3 3 3 3 3 2" xfId="48692" xr:uid="{09102E5E-A8AF-48B3-9244-7BC41873DBA5}"/>
    <cellStyle name="쉼표 [0] 4 3 3 3 3 4" xfId="26426" xr:uid="{205A4FC0-6C50-4BCF-9249-A45B047B82D5}"/>
    <cellStyle name="쉼표 [0] 4 3 3 3 3 4 2" xfId="48693" xr:uid="{629A9E30-FAE0-4111-A6E6-6AB05BC5A50E}"/>
    <cellStyle name="쉼표 [0] 4 3 3 3 3 5" xfId="52981" xr:uid="{6DAD7F66-839B-4903-B848-21E27FDB863D}"/>
    <cellStyle name="쉼표 [0] 4 3 3 3 3 6" xfId="48690" xr:uid="{DE7F995A-092E-4A68-9F9C-0CD267E17BB9}"/>
    <cellStyle name="쉼표 [0] 4 3 3 3 3 7" xfId="26423" xr:uid="{46EAA612-5A47-4C3D-8182-107FEBA040AE}"/>
    <cellStyle name="쉼표 [0] 4 3 3 3 4" xfId="26427" xr:uid="{EEDA320E-33DF-4F28-94C1-53898A03D31D}"/>
    <cellStyle name="쉼표 [0] 4 3 3 3 4 2" xfId="48694" xr:uid="{0F9BDE44-AE55-4153-BD36-6913DC47174F}"/>
    <cellStyle name="쉼표 [0] 4 3 3 3 5" xfId="26428" xr:uid="{80F4C85E-A108-4EA4-8AC4-F1F537D22F7D}"/>
    <cellStyle name="쉼표 [0] 4 3 3 3 5 2" xfId="48695" xr:uid="{529B99BA-DDA9-4A56-8074-9C27885D992B}"/>
    <cellStyle name="쉼표 [0] 4 3 3 3 6" xfId="50948" xr:uid="{7F5F8BCB-65EE-45D0-B1CC-B07FE41E4CB4}"/>
    <cellStyle name="쉼표 [0] 4 3 3 3 7" xfId="48684" xr:uid="{7E362183-3E4A-4F4A-AADD-78F5CE4E139F}"/>
    <cellStyle name="쉼표 [0] 4 3 3 3 8" xfId="26417" xr:uid="{6525B4C2-8455-4E76-B6B5-786B4DBA9BE9}"/>
    <cellStyle name="쉼표 [0] 4 3 3 4" xfId="1351" xr:uid="{2FC29BA8-E45C-4BE3-95EF-90CDF0A14440}"/>
    <cellStyle name="쉼표 [0] 4 3 3 4 2" xfId="5028" xr:uid="{8AD0AADE-3AEF-4FD7-B229-84DC9761E287}"/>
    <cellStyle name="쉼표 [0] 4 3 3 4 2 2" xfId="26431" xr:uid="{A1AC8573-5C8A-4A46-9215-DB5AFB1BC8E5}"/>
    <cellStyle name="쉼표 [0] 4 3 3 4 2 2 2" xfId="48698" xr:uid="{B37B5BDB-6BAE-4EAE-9868-F3E841D44088}"/>
    <cellStyle name="쉼표 [0] 4 3 3 4 2 3" xfId="26432" xr:uid="{03A6E922-DCF8-4991-90A7-29D07040D392}"/>
    <cellStyle name="쉼표 [0] 4 3 3 4 2 3 2" xfId="48699" xr:uid="{9B86B761-7A6E-4188-8FB1-DED5DDA4C7CA}"/>
    <cellStyle name="쉼표 [0] 4 3 3 4 2 4" xfId="26433" xr:uid="{E3D59033-8D05-4C7C-AA03-38945FA866D2}"/>
    <cellStyle name="쉼표 [0] 4 3 3 4 2 4 2" xfId="48700" xr:uid="{CEE9E02C-79C9-40E3-8978-1E1663AFA887}"/>
    <cellStyle name="쉼표 [0] 4 3 3 4 2 5" xfId="26434" xr:uid="{0EF03CDD-6D87-445A-B11A-E0DECFC2136E}"/>
    <cellStyle name="쉼표 [0] 4 3 3 4 2 5 2" xfId="48701" xr:uid="{1C06EBE8-2ED5-4A73-A211-6D5873B60746}"/>
    <cellStyle name="쉼표 [0] 4 3 3 4 2 6" xfId="55115" xr:uid="{C9521AD0-B56C-4EC8-8945-CCDB0A02377C}"/>
    <cellStyle name="쉼표 [0] 4 3 3 4 2 7" xfId="48697" xr:uid="{9A9A6C80-3F02-4C79-ADC6-8897CEFD69E1}"/>
    <cellStyle name="쉼표 [0] 4 3 3 4 2 8" xfId="26430" xr:uid="{C0D5191E-68A6-4FBF-8440-4D5F81EACB51}"/>
    <cellStyle name="쉼표 [0] 4 3 3 4 3" xfId="2397" xr:uid="{3315AE25-7332-4F28-94D5-F5DB4C73EFD5}"/>
    <cellStyle name="쉼표 [0] 4 3 3 4 3 2" xfId="26436" xr:uid="{D9653E84-5BCC-476C-AE1F-DECBD96C8FED}"/>
    <cellStyle name="쉼표 [0] 4 3 3 4 3 2 2" xfId="48703" xr:uid="{ADEA1378-7224-40C1-B5C1-46BA0E4E8ED2}"/>
    <cellStyle name="쉼표 [0] 4 3 3 4 3 3" xfId="26437" xr:uid="{1D38087B-5ABA-4EC4-9F30-EE90A5063564}"/>
    <cellStyle name="쉼표 [0] 4 3 3 4 3 3 2" xfId="48704" xr:uid="{FD48B9B3-60E6-4F1C-8DB9-D1D7B5DEECB0}"/>
    <cellStyle name="쉼표 [0] 4 3 3 4 3 4" xfId="26438" xr:uid="{0DCC2D56-7512-4617-99C8-FC62BD196766}"/>
    <cellStyle name="쉼표 [0] 4 3 3 4 3 4 2" xfId="48705" xr:uid="{6F86379B-BD26-470E-9F70-D56166055E73}"/>
    <cellStyle name="쉼표 [0] 4 3 3 4 3 5" xfId="52485" xr:uid="{5C8A4E40-C66E-48B9-9DC2-77939CBD24A9}"/>
    <cellStyle name="쉼표 [0] 4 3 3 4 3 6" xfId="48702" xr:uid="{EE4DD0DE-89D9-4C78-9C6D-DA38DCA87877}"/>
    <cellStyle name="쉼표 [0] 4 3 3 4 3 7" xfId="26435" xr:uid="{92A99EBE-834B-45C0-9CA8-BD5A831EE47D}"/>
    <cellStyle name="쉼표 [0] 4 3 3 4 4" xfId="26439" xr:uid="{E7E15265-2696-4366-83E3-9F7260A5BF32}"/>
    <cellStyle name="쉼표 [0] 4 3 3 4 4 2" xfId="48706" xr:uid="{03775C60-D086-48DF-8EB8-43B51504A21F}"/>
    <cellStyle name="쉼표 [0] 4 3 3 4 5" xfId="26440" xr:uid="{0BC2ABAA-DF4E-46A5-A085-FEA821204C7D}"/>
    <cellStyle name="쉼표 [0] 4 3 3 4 5 2" xfId="48707" xr:uid="{1A42A8C9-1739-430A-8250-5CD9970083CF}"/>
    <cellStyle name="쉼표 [0] 4 3 3 4 6" xfId="51443" xr:uid="{A1660086-E68E-43C0-A846-CCA73890CCFF}"/>
    <cellStyle name="쉼표 [0] 4 3 3 4 7" xfId="48696" xr:uid="{DF46FF8C-D350-480C-AD6F-49987668C2DD}"/>
    <cellStyle name="쉼표 [0] 4 3 3 4 8" xfId="26429" xr:uid="{581BC8E4-4067-4D97-8362-7C711273BD8D}"/>
    <cellStyle name="쉼표 [0] 4 3 3 5" xfId="3388" xr:uid="{6B295B2A-9C40-4BB1-A024-82D308597A7A}"/>
    <cellStyle name="쉼표 [0] 4 3 3 5 2" xfId="5395" xr:uid="{CA06208E-32B8-4585-B4ED-D74ED7BC14BB}"/>
    <cellStyle name="쉼표 [0] 4 3 3 5 2 2" xfId="26443" xr:uid="{F8EFBD89-5A2F-415C-A3A3-52649EEDB8A6}"/>
    <cellStyle name="쉼표 [0] 4 3 3 5 2 2 2" xfId="48710" xr:uid="{27381B43-E6C5-42E0-9CC1-590BA8AA7C4A}"/>
    <cellStyle name="쉼표 [0] 4 3 3 5 2 3" xfId="26444" xr:uid="{79D6AFEB-EB29-46E5-83B9-446C52B5F9E4}"/>
    <cellStyle name="쉼표 [0] 4 3 3 5 2 3 2" xfId="48711" xr:uid="{F6E0E072-82EB-4E28-81AE-DD3B1D1C5FCB}"/>
    <cellStyle name="쉼표 [0] 4 3 3 5 2 4" xfId="26445" xr:uid="{9683D9A7-845D-44A8-B175-16B8360A9593}"/>
    <cellStyle name="쉼표 [0] 4 3 3 5 2 4 2" xfId="48712" xr:uid="{D67A8713-DAC8-4CB1-A73F-CF95CB2575BB}"/>
    <cellStyle name="쉼표 [0] 4 3 3 5 2 5" xfId="26446" xr:uid="{83455AE5-55AE-4E87-B4AC-5BA270A4495E}"/>
    <cellStyle name="쉼표 [0] 4 3 3 5 2 5 2" xfId="48713" xr:uid="{ED53D85E-2EE2-4CB7-B4BE-AF3C1A57F7C5}"/>
    <cellStyle name="쉼표 [0] 4 3 3 5 2 6" xfId="55482" xr:uid="{0EBD9C95-3F1C-43FB-8C55-AAB984732210}"/>
    <cellStyle name="쉼표 [0] 4 3 3 5 2 7" xfId="48709" xr:uid="{6095181C-C35D-43D0-AAEE-4BC588DD86E3}"/>
    <cellStyle name="쉼표 [0] 4 3 3 5 2 8" xfId="26442" xr:uid="{48023AEA-246B-4834-8941-6054BD17DF75}"/>
    <cellStyle name="쉼표 [0] 4 3 3 5 3" xfId="26447" xr:uid="{27EE48AB-B74A-4043-8BD2-C2D3AA886BEB}"/>
    <cellStyle name="쉼표 [0] 4 3 3 5 3 2" xfId="48714" xr:uid="{B381847D-A6FA-4E4E-AA6D-40E03B0464D5}"/>
    <cellStyle name="쉼표 [0] 4 3 3 5 4" xfId="26448" xr:uid="{980385D0-BCAE-4120-A386-C79CB1EFF2A8}"/>
    <cellStyle name="쉼표 [0] 4 3 3 5 4 2" xfId="48715" xr:uid="{D86A2112-380B-4286-9240-1F8D814F25EC}"/>
    <cellStyle name="쉼표 [0] 4 3 3 5 5" xfId="26449" xr:uid="{9913DDBC-103D-470E-B53B-5C51DFC2A67C}"/>
    <cellStyle name="쉼표 [0] 4 3 3 5 5 2" xfId="48716" xr:uid="{A32EDCA9-12D9-4BC0-AFED-CD5EF72EDC83}"/>
    <cellStyle name="쉼표 [0] 4 3 3 5 6" xfId="26450" xr:uid="{D431F2BD-54A3-4EF5-910A-40EC2DB2D064}"/>
    <cellStyle name="쉼표 [0] 4 3 3 5 6 2" xfId="48717" xr:uid="{50B5ADA3-0379-4856-B9C8-606D6B8147CD}"/>
    <cellStyle name="쉼표 [0] 4 3 3 5 7" xfId="53475" xr:uid="{7AC99A22-14D8-49D2-9B4D-952B244D8CD9}"/>
    <cellStyle name="쉼표 [0] 4 3 3 5 8" xfId="48708" xr:uid="{91082F3B-C09A-45C7-8C7A-DCC710AEFF81}"/>
    <cellStyle name="쉼표 [0] 4 3 3 5 9" xfId="26441" xr:uid="{B83FD6E4-0122-4926-9ACD-8DAF8F7E2CC9}"/>
    <cellStyle name="쉼표 [0] 4 3 3 6" xfId="4015" xr:uid="{D9D761C8-B043-4681-B091-48D002EC0064}"/>
    <cellStyle name="쉼표 [0] 4 3 3 6 2" xfId="26452" xr:uid="{51AE50D9-EDFA-49DE-AD73-B1742DEE929F}"/>
    <cellStyle name="쉼표 [0] 4 3 3 6 2 2" xfId="48719" xr:uid="{CE1E69C6-6A17-447B-8819-A00955B55A68}"/>
    <cellStyle name="쉼표 [0] 4 3 3 6 3" xfId="26453" xr:uid="{1ACF1D98-B947-416A-B1A7-E529297C4C22}"/>
    <cellStyle name="쉼표 [0] 4 3 3 6 3 2" xfId="48720" xr:uid="{571EEA59-B506-4CEC-859D-D6E39E681C6C}"/>
    <cellStyle name="쉼표 [0] 4 3 3 6 4" xfId="26454" xr:uid="{0AF0E9F1-A50A-4D7D-9F33-0AC681AFBF94}"/>
    <cellStyle name="쉼표 [0] 4 3 3 6 4 2" xfId="48721" xr:uid="{80C85C34-32A4-46FC-9A22-EB2965BD7379}"/>
    <cellStyle name="쉼표 [0] 4 3 3 6 5" xfId="26455" xr:uid="{478371A0-6A86-481F-A795-4B9C818B23C7}"/>
    <cellStyle name="쉼표 [0] 4 3 3 6 5 2" xfId="48722" xr:uid="{2C14FB77-F753-4EF8-83F3-9B7E6C42A440}"/>
    <cellStyle name="쉼표 [0] 4 3 3 6 6" xfId="54102" xr:uid="{9D3BD27C-44DB-443F-BC2C-0ED2820BA441}"/>
    <cellStyle name="쉼표 [0] 4 3 3 6 7" xfId="48718" xr:uid="{EE5034D1-7E21-4B20-B115-7FC2B16A1948}"/>
    <cellStyle name="쉼표 [0] 4 3 3 6 8" xfId="26451" xr:uid="{7DBBECEC-C5A4-4339-A0E0-112BC7B93966}"/>
    <cellStyle name="쉼표 [0] 4 3 3 7" xfId="1877" xr:uid="{46569879-D319-4564-9F72-3D6245B60CFB}"/>
    <cellStyle name="쉼표 [0] 4 3 3 7 2" xfId="26457" xr:uid="{478BA144-DDD5-4D99-8915-61A3E1BBEE50}"/>
    <cellStyle name="쉼표 [0] 4 3 3 7 2 2" xfId="48724" xr:uid="{86B096E6-2CB3-4A51-883E-5E86B7BB42AD}"/>
    <cellStyle name="쉼표 [0] 4 3 3 7 3" xfId="26458" xr:uid="{4DD954AE-F95A-4E65-AED3-2ABE81915970}"/>
    <cellStyle name="쉼표 [0] 4 3 3 7 3 2" xfId="48725" xr:uid="{1D1BE597-3B66-49A9-8EF7-81D5B38D3447}"/>
    <cellStyle name="쉼표 [0] 4 3 3 7 4" xfId="26459" xr:uid="{EFFFC1E2-906C-4931-9A98-DBECA56DA0A1}"/>
    <cellStyle name="쉼표 [0] 4 3 3 7 4 2" xfId="48726" xr:uid="{50678465-9DFA-45CF-86E7-517E7D93D4D7}"/>
    <cellStyle name="쉼표 [0] 4 3 3 7 5" xfId="51966" xr:uid="{03849B53-2050-4D78-ACD5-6CA01971B173}"/>
    <cellStyle name="쉼표 [0] 4 3 3 7 6" xfId="48723" xr:uid="{213D45F4-13AF-4D90-A5A4-5676DDF25FBE}"/>
    <cellStyle name="쉼표 [0] 4 3 3 7 7" xfId="26456" xr:uid="{3061609D-B76B-484D-958C-8B7268CD867A}"/>
    <cellStyle name="쉼표 [0] 4 3 3 8" xfId="26460" xr:uid="{7BF538F1-983F-4AF0-A8A2-74C4E1C2DC85}"/>
    <cellStyle name="쉼표 [0] 4 3 3 8 2" xfId="48727" xr:uid="{6C7B05B5-FDA3-4D68-B354-FFEEE10A9A11}"/>
    <cellStyle name="쉼표 [0] 4 3 3 9" xfId="26461" xr:uid="{436EAAA1-7F2D-4D5F-9C62-BCE59698F7B0}"/>
    <cellStyle name="쉼표 [0] 4 3 3 9 2" xfId="48728" xr:uid="{D76842C0-AEC7-40A6-AE85-64D24A976437}"/>
    <cellStyle name="쉼표 [0] 4 3 4" xfId="477" xr:uid="{649558EE-51EB-4861-B826-352F593965E7}"/>
    <cellStyle name="쉼표 [0] 4 3 4 10" xfId="48729" xr:uid="{81EC5CC2-0B18-4D1E-8B39-29D84568EF15}"/>
    <cellStyle name="쉼표 [0] 4 3 4 11" xfId="26462" xr:uid="{4E3A84EA-307D-444B-AF8B-2D090FB8F2DF}"/>
    <cellStyle name="쉼표 [0] 4 3 4 2" xfId="982" xr:uid="{C658EA4B-8B3A-4EA7-A71D-6C8CBCD8C7B8}"/>
    <cellStyle name="쉼표 [0] 4 3 4 2 2" xfId="4685" xr:uid="{919C4FBB-262F-44DA-A03E-23CEC5371EBD}"/>
    <cellStyle name="쉼표 [0] 4 3 4 2 2 2" xfId="26465" xr:uid="{CBD3AD39-7549-45F0-B0E0-A6C33ECCDE2E}"/>
    <cellStyle name="쉼표 [0] 4 3 4 2 2 2 2" xfId="48732" xr:uid="{AF9DAAD8-4DEA-4B64-9B61-A74395C9B5FD}"/>
    <cellStyle name="쉼표 [0] 4 3 4 2 2 3" xfId="26466" xr:uid="{1018E6FD-10A5-4449-9321-7DDCE2AC0945}"/>
    <cellStyle name="쉼표 [0] 4 3 4 2 2 3 2" xfId="48733" xr:uid="{94D31300-9C4E-437E-A9BD-AADE16C068D0}"/>
    <cellStyle name="쉼표 [0] 4 3 4 2 2 4" xfId="26467" xr:uid="{0A1040AB-F52C-4539-9F54-CE65BA3ECECB}"/>
    <cellStyle name="쉼표 [0] 4 3 4 2 2 4 2" xfId="48734" xr:uid="{CBA7301F-5FE5-4CB4-840E-D93DB555FE1D}"/>
    <cellStyle name="쉼표 [0] 4 3 4 2 2 5" xfId="26468" xr:uid="{8F29E02C-D1B1-4D3A-B052-DF4CD58AE3E3}"/>
    <cellStyle name="쉼표 [0] 4 3 4 2 2 5 2" xfId="48735" xr:uid="{72C97116-DB47-4DD4-BB3F-B9E274E093AF}"/>
    <cellStyle name="쉼표 [0] 4 3 4 2 2 6" xfId="54772" xr:uid="{BB5C6B0A-E3A8-4C89-BEF1-AD5DC913B5F0}"/>
    <cellStyle name="쉼표 [0] 4 3 4 2 2 7" xfId="48731" xr:uid="{AE64561F-2E72-42AB-A442-69658C075553}"/>
    <cellStyle name="쉼표 [0] 4 3 4 2 2 8" xfId="26464" xr:uid="{62EB49AC-E296-4B84-9BAD-5BA2E5F76483}"/>
    <cellStyle name="쉼표 [0] 4 3 4 2 3" xfId="3020" xr:uid="{9EA7C414-8F42-422F-A2B3-D5C79E2898E5}"/>
    <cellStyle name="쉼표 [0] 4 3 4 2 3 2" xfId="26470" xr:uid="{B99B923E-760E-462E-A2C5-A884D037CD43}"/>
    <cellStyle name="쉼표 [0] 4 3 4 2 3 2 2" xfId="48737" xr:uid="{CD485602-D353-47CC-BA6A-D32975B9E6DE}"/>
    <cellStyle name="쉼표 [0] 4 3 4 2 3 3" xfId="26471" xr:uid="{FE36E3B6-9F89-4EE3-8B39-4FF18F9CDBA4}"/>
    <cellStyle name="쉼표 [0] 4 3 4 2 3 3 2" xfId="48738" xr:uid="{DE03E3F7-5024-49E3-8051-08377CE3C5D4}"/>
    <cellStyle name="쉼표 [0] 4 3 4 2 3 4" xfId="26472" xr:uid="{28BA1CF7-39C8-4D38-9558-267B9543591A}"/>
    <cellStyle name="쉼표 [0] 4 3 4 2 3 4 2" xfId="48739" xr:uid="{B378BB2C-B8AB-47BB-83AE-DF68CD420F61}"/>
    <cellStyle name="쉼표 [0] 4 3 4 2 3 5" xfId="53107" xr:uid="{66D76F6D-0AD3-4AA9-A17C-197944690200}"/>
    <cellStyle name="쉼표 [0] 4 3 4 2 3 6" xfId="48736" xr:uid="{179D78FE-634B-4413-AC98-F60B76C42EB0}"/>
    <cellStyle name="쉼표 [0] 4 3 4 2 3 7" xfId="26469" xr:uid="{5968EC52-FF95-4532-AFD4-F1384CC7C439}"/>
    <cellStyle name="쉼표 [0] 4 3 4 2 4" xfId="26473" xr:uid="{91EBB44F-B722-494C-99BF-8609CC7C2DE6}"/>
    <cellStyle name="쉼표 [0] 4 3 4 2 4 2" xfId="48740" xr:uid="{DEF79F2E-5157-4F23-AA9C-768AE7DD8DCF}"/>
    <cellStyle name="쉼표 [0] 4 3 4 2 5" xfId="26474" xr:uid="{8AC85CE4-3F5A-4100-AEB9-07490B9908FE}"/>
    <cellStyle name="쉼표 [0] 4 3 4 2 5 2" xfId="48741" xr:uid="{7AFE6DFA-A6E8-4B57-ADD5-16636D6B35C1}"/>
    <cellStyle name="쉼표 [0] 4 3 4 2 6" xfId="51074" xr:uid="{921AD8A4-C9DF-43F5-9DC7-BDA3FE60D422}"/>
    <cellStyle name="쉼표 [0] 4 3 4 2 7" xfId="48730" xr:uid="{1006C27F-3BC2-4DA9-A355-E5EFAD50B0C2}"/>
    <cellStyle name="쉼표 [0] 4 3 4 2 8" xfId="26463" xr:uid="{4CD6C190-FDC8-4E41-A99F-0EBC0BB7EB47}"/>
    <cellStyle name="쉼표 [0] 4 3 4 3" xfId="1476" xr:uid="{946CFFA0-2075-4E79-BB64-C69F9CDAC75C}"/>
    <cellStyle name="쉼표 [0] 4 3 4 3 2" xfId="5119" xr:uid="{6286A8DE-79A6-45FE-BF44-331804FFA277}"/>
    <cellStyle name="쉼표 [0] 4 3 4 3 2 2" xfId="26477" xr:uid="{569A95FC-7A62-437E-AC0F-BB5FD88AAB53}"/>
    <cellStyle name="쉼표 [0] 4 3 4 3 2 2 2" xfId="48744" xr:uid="{5EF5F120-4175-496A-A7D1-163569AA109F}"/>
    <cellStyle name="쉼표 [0] 4 3 4 3 2 3" xfId="26478" xr:uid="{18DDBC40-2ECD-4753-BEF2-9314CC1BB93A}"/>
    <cellStyle name="쉼표 [0] 4 3 4 3 2 3 2" xfId="48745" xr:uid="{1509128E-FCE3-4F44-8675-394949E433E3}"/>
    <cellStyle name="쉼표 [0] 4 3 4 3 2 4" xfId="26479" xr:uid="{6DE38FB3-1E54-42F6-B58B-2FD44F3AC92B}"/>
    <cellStyle name="쉼표 [0] 4 3 4 3 2 4 2" xfId="48746" xr:uid="{9A3F92C3-EB3D-4ED4-8C78-6B9182254C09}"/>
    <cellStyle name="쉼표 [0] 4 3 4 3 2 5" xfId="26480" xr:uid="{92221EDE-8782-48BA-8A9A-AF1089681EAF}"/>
    <cellStyle name="쉼표 [0] 4 3 4 3 2 5 2" xfId="48747" xr:uid="{74761E55-414A-4F8F-AD4B-8913038E480D}"/>
    <cellStyle name="쉼표 [0] 4 3 4 3 2 6" xfId="55206" xr:uid="{F5EF6F32-A9E5-48F1-B454-1A1A278AAE93}"/>
    <cellStyle name="쉼표 [0] 4 3 4 3 2 7" xfId="48743" xr:uid="{08B52BAE-6943-4D9D-AF61-C7F89986557C}"/>
    <cellStyle name="쉼표 [0] 4 3 4 3 2 8" xfId="26476" xr:uid="{216EAC29-3EE5-4EC3-9B56-B7E3623BB4BD}"/>
    <cellStyle name="쉼표 [0] 4 3 4 3 3" xfId="2523" xr:uid="{13B5B9C8-3A09-4996-82CA-B6FD0A2A4A05}"/>
    <cellStyle name="쉼표 [0] 4 3 4 3 3 2" xfId="26482" xr:uid="{B7FF242D-F7E6-4C63-98D5-26C6BD968E3B}"/>
    <cellStyle name="쉼표 [0] 4 3 4 3 3 2 2" xfId="48749" xr:uid="{F9A42305-107A-4AA3-8FF8-5811CD33E009}"/>
    <cellStyle name="쉼표 [0] 4 3 4 3 3 3" xfId="26483" xr:uid="{42321966-3045-465B-8A57-C3903FA7678D}"/>
    <cellStyle name="쉼표 [0] 4 3 4 3 3 3 2" xfId="48750" xr:uid="{4C79854A-E79F-4F21-A775-ACC0CB4CBEE9}"/>
    <cellStyle name="쉼표 [0] 4 3 4 3 3 4" xfId="26484" xr:uid="{40EA0FED-3FEE-42A1-9907-F61467F579DF}"/>
    <cellStyle name="쉼표 [0] 4 3 4 3 3 4 2" xfId="48751" xr:uid="{913E5B69-A9E0-4E2D-8C77-FF8D1E6CE352}"/>
    <cellStyle name="쉼표 [0] 4 3 4 3 3 5" xfId="52611" xr:uid="{50CA9008-44C1-411B-B0A0-00ACDBD3FE23}"/>
    <cellStyle name="쉼표 [0] 4 3 4 3 3 6" xfId="48748" xr:uid="{A044E434-0721-4C1E-8C02-97A4F36EEDB0}"/>
    <cellStyle name="쉼표 [0] 4 3 4 3 3 7" xfId="26481" xr:uid="{0BDACEA4-06D8-46FC-BC18-95998DAFEC5B}"/>
    <cellStyle name="쉼표 [0] 4 3 4 3 4" xfId="26485" xr:uid="{07829491-650A-4F27-8F3C-A63DF213236C}"/>
    <cellStyle name="쉼표 [0] 4 3 4 3 4 2" xfId="48752" xr:uid="{E25CAF11-A6AE-4C28-BF62-2B92CF307816}"/>
    <cellStyle name="쉼표 [0] 4 3 4 3 5" xfId="26486" xr:uid="{79479940-B943-4537-A307-4526994889DB}"/>
    <cellStyle name="쉼표 [0] 4 3 4 3 5 2" xfId="48753" xr:uid="{C5506BFC-2F69-4DEF-A31F-ED7EF5DA9746}"/>
    <cellStyle name="쉼표 [0] 4 3 4 3 6" xfId="51568" xr:uid="{FBE103FF-64C6-42DC-A395-846A637F0DF3}"/>
    <cellStyle name="쉼표 [0] 4 3 4 3 7" xfId="48742" xr:uid="{4A324E2C-412F-4589-B938-F5090024DA0B}"/>
    <cellStyle name="쉼표 [0] 4 3 4 3 8" xfId="26475" xr:uid="{52428F34-4FE5-4B3E-BEA7-7AB997DA1130}"/>
    <cellStyle name="쉼표 [0] 4 3 4 4" xfId="3515" xr:uid="{94A379A6-C7D1-41CC-BA61-FAF60B535D48}"/>
    <cellStyle name="쉼표 [0] 4 3 4 4 2" xfId="5487" xr:uid="{669228AD-0E19-4CDE-B925-CC51C18B2807}"/>
    <cellStyle name="쉼표 [0] 4 3 4 4 2 2" xfId="26489" xr:uid="{56185D5A-7F04-4D0B-9E8C-882D18A9F5A0}"/>
    <cellStyle name="쉼표 [0] 4 3 4 4 2 2 2" xfId="48756" xr:uid="{0E3976D7-A953-494D-8433-285AAA87EB97}"/>
    <cellStyle name="쉼표 [0] 4 3 4 4 2 3" xfId="26490" xr:uid="{069C4597-2382-4A96-B160-3078028A190D}"/>
    <cellStyle name="쉼표 [0] 4 3 4 4 2 3 2" xfId="48757" xr:uid="{B37E8B3E-4BA3-4323-96F9-93E2D76B8B1C}"/>
    <cellStyle name="쉼표 [0] 4 3 4 4 2 4" xfId="26491" xr:uid="{BCFDE68A-A28C-4C99-B249-9E7D724DE96A}"/>
    <cellStyle name="쉼표 [0] 4 3 4 4 2 4 2" xfId="48758" xr:uid="{7330B411-97A2-4D20-A2C1-38B727A4DF5F}"/>
    <cellStyle name="쉼표 [0] 4 3 4 4 2 5" xfId="26492" xr:uid="{44C935FB-11D1-4BA5-91F5-FA58976BE4A2}"/>
    <cellStyle name="쉼표 [0] 4 3 4 4 2 5 2" xfId="48759" xr:uid="{B4E7D178-A6E1-47AC-AABA-1120FB114A37}"/>
    <cellStyle name="쉼표 [0] 4 3 4 4 2 6" xfId="55574" xr:uid="{6DC21BD7-7AFC-436D-8C8A-44E6DD9EDC69}"/>
    <cellStyle name="쉼표 [0] 4 3 4 4 2 7" xfId="48755" xr:uid="{BD1C7C75-1C17-40DA-9BDA-B02898372C48}"/>
    <cellStyle name="쉼표 [0] 4 3 4 4 2 8" xfId="26488" xr:uid="{706DE2EA-4C5E-407C-8FA7-32CFA25677DB}"/>
    <cellStyle name="쉼표 [0] 4 3 4 4 3" xfId="26493" xr:uid="{1A600121-8A5E-4DCC-BE10-2E7C4EE9C440}"/>
    <cellStyle name="쉼표 [0] 4 3 4 4 3 2" xfId="48760" xr:uid="{E55C3777-DA44-4970-A73E-DBF704B5FA6C}"/>
    <cellStyle name="쉼표 [0] 4 3 4 4 4" xfId="26494" xr:uid="{46E0F9F3-D11D-445B-8730-7904D52A4A28}"/>
    <cellStyle name="쉼표 [0] 4 3 4 4 4 2" xfId="48761" xr:uid="{6497BDFA-4125-44C2-BDF8-58730A15D9E8}"/>
    <cellStyle name="쉼표 [0] 4 3 4 4 5" xfId="26495" xr:uid="{97A20107-607E-474C-B433-A9B2BC0AD679}"/>
    <cellStyle name="쉼표 [0] 4 3 4 4 5 2" xfId="48762" xr:uid="{A68CCC5D-6583-4A97-AC13-C10C60FFD1FB}"/>
    <cellStyle name="쉼표 [0] 4 3 4 4 6" xfId="26496" xr:uid="{4C93CB09-D527-43E3-9870-9F4ADFF6873C}"/>
    <cellStyle name="쉼표 [0] 4 3 4 4 6 2" xfId="48763" xr:uid="{55453F5D-F44F-494F-903E-4468F85AAED1}"/>
    <cellStyle name="쉼표 [0] 4 3 4 4 7" xfId="53602" xr:uid="{C1E4DBC1-A3DF-4E6F-A1F4-2FAD7F5D5468}"/>
    <cellStyle name="쉼표 [0] 4 3 4 4 8" xfId="48754" xr:uid="{A4EEDA0C-9DFE-497F-875A-0A1CF104B51E}"/>
    <cellStyle name="쉼표 [0] 4 3 4 4 9" xfId="26487" xr:uid="{284D0D9D-AA41-4843-8409-A1415837F4BD}"/>
    <cellStyle name="쉼표 [0] 4 3 4 5" xfId="4188" xr:uid="{5C047F05-7B0C-41D9-98EA-0A8885ECC2CF}"/>
    <cellStyle name="쉼표 [0] 4 3 4 5 2" xfId="26498" xr:uid="{82ABBE11-637D-4486-A9C7-E8DEAF2FA3E9}"/>
    <cellStyle name="쉼표 [0] 4 3 4 5 2 2" xfId="48765" xr:uid="{FEF7917C-5416-4458-A1FA-35B65927681A}"/>
    <cellStyle name="쉼표 [0] 4 3 4 5 3" xfId="26499" xr:uid="{83AB8DC7-1042-481F-ADDF-84D54B1002B8}"/>
    <cellStyle name="쉼표 [0] 4 3 4 5 3 2" xfId="48766" xr:uid="{ACA29127-BA72-4FBF-A6E0-71A6F448AE95}"/>
    <cellStyle name="쉼표 [0] 4 3 4 5 4" xfId="26500" xr:uid="{5674FA9C-8E67-475C-B231-E3100EB1A8FA}"/>
    <cellStyle name="쉼표 [0] 4 3 4 5 4 2" xfId="48767" xr:uid="{E373DD22-6E29-4F77-8AED-1782EBC090F2}"/>
    <cellStyle name="쉼표 [0] 4 3 4 5 5" xfId="26501" xr:uid="{D43F824B-855D-43C3-8756-50957D0E0171}"/>
    <cellStyle name="쉼표 [0] 4 3 4 5 5 2" xfId="48768" xr:uid="{5C9A1533-80B7-4317-ACF3-4F820B648140}"/>
    <cellStyle name="쉼표 [0] 4 3 4 5 6" xfId="54275" xr:uid="{BDF6FCCC-1B27-4499-B973-9A78C77AF090}"/>
    <cellStyle name="쉼표 [0] 4 3 4 5 7" xfId="48764" xr:uid="{F9C68024-F168-46B2-8E20-6CE07C198E0D}"/>
    <cellStyle name="쉼표 [0] 4 3 4 5 8" xfId="26497" xr:uid="{A84F4101-52EF-40CD-A1EA-FAE0E9B24580}"/>
    <cellStyle name="쉼표 [0] 4 3 4 6" xfId="2002" xr:uid="{880DFA59-1102-4621-BA8C-4D51BF5503F9}"/>
    <cellStyle name="쉼표 [0] 4 3 4 6 2" xfId="26503" xr:uid="{C98EDB19-A32A-441B-9B8C-47E78EDDAFF3}"/>
    <cellStyle name="쉼표 [0] 4 3 4 6 2 2" xfId="48770" xr:uid="{A0F6D200-9C01-467A-BD21-9F98C2481B49}"/>
    <cellStyle name="쉼표 [0] 4 3 4 6 3" xfId="26504" xr:uid="{28390684-EB25-4149-8237-5B23ADD87BC9}"/>
    <cellStyle name="쉼표 [0] 4 3 4 6 3 2" xfId="48771" xr:uid="{4B5BB0E5-5BBF-4528-8778-EB7F8FFADE73}"/>
    <cellStyle name="쉼표 [0] 4 3 4 6 4" xfId="26505" xr:uid="{182886D0-2EFA-401F-B0E7-E0ED5D60DA42}"/>
    <cellStyle name="쉼표 [0] 4 3 4 6 4 2" xfId="48772" xr:uid="{B6A54FF0-2C6B-46E2-BDAC-0886A7C11FC8}"/>
    <cellStyle name="쉼표 [0] 4 3 4 6 5" xfId="52091" xr:uid="{37A454C2-1F3D-4E41-B645-813F4309316E}"/>
    <cellStyle name="쉼표 [0] 4 3 4 6 6" xfId="48769" xr:uid="{CB4996D1-5C68-462D-9ADA-2EAB77B86D5E}"/>
    <cellStyle name="쉼표 [0] 4 3 4 6 7" xfId="26502" xr:uid="{566323B6-4F92-4FF3-A022-0288A53EC00A}"/>
    <cellStyle name="쉼표 [0] 4 3 4 7" xfId="26506" xr:uid="{F5FCB609-F5AB-4D67-803F-09A3F3F91424}"/>
    <cellStyle name="쉼표 [0] 4 3 4 7 2" xfId="48773" xr:uid="{F12DF013-5868-4FD6-8490-85526758A40C}"/>
    <cellStyle name="쉼표 [0] 4 3 4 8" xfId="26507" xr:uid="{A98340A8-164B-4C4B-B73A-649BA030F0EE}"/>
    <cellStyle name="쉼표 [0] 4 3 4 8 2" xfId="48774" xr:uid="{445E1BDF-7A58-456C-8720-C5419676F002}"/>
    <cellStyle name="쉼표 [0] 4 3 4 9" xfId="50571" xr:uid="{62C5A2E5-C2A9-4FEB-9F32-38F56202AE35}"/>
    <cellStyle name="쉼표 [0] 4 3 5" xfId="734" xr:uid="{8990B2C8-5112-4F68-83BB-E88F835D1AFA}"/>
    <cellStyle name="쉼표 [0] 4 3 5 2" xfId="4437" xr:uid="{11EF3FCF-2F70-4C09-B08F-622B0A1A40A9}"/>
    <cellStyle name="쉼표 [0] 4 3 5 2 2" xfId="26510" xr:uid="{B8A34568-4D48-4020-90C8-CC9F1EFE6106}"/>
    <cellStyle name="쉼표 [0] 4 3 5 2 2 2" xfId="48777" xr:uid="{2304F945-A900-4779-BFE2-94812AC2B4F1}"/>
    <cellStyle name="쉼표 [0] 4 3 5 2 3" xfId="26511" xr:uid="{205C8F01-5417-4B3A-8D8C-870D671901A2}"/>
    <cellStyle name="쉼표 [0] 4 3 5 2 3 2" xfId="48778" xr:uid="{694FCD28-480E-48C3-83A0-465D654E8338}"/>
    <cellStyle name="쉼표 [0] 4 3 5 2 4" xfId="26512" xr:uid="{5834A12F-BE11-4F4A-880D-3A3182165CB7}"/>
    <cellStyle name="쉼표 [0] 4 3 5 2 4 2" xfId="48779" xr:uid="{B18772D4-AD40-49D4-9602-C8486C28C209}"/>
    <cellStyle name="쉼표 [0] 4 3 5 2 5" xfId="26513" xr:uid="{596DCB96-2ADF-4EEC-8718-76B607C1351E}"/>
    <cellStyle name="쉼표 [0] 4 3 5 2 5 2" xfId="48780" xr:uid="{2D8A1BC6-514A-4901-840C-99EDDFF9EB49}"/>
    <cellStyle name="쉼표 [0] 4 3 5 2 6" xfId="54524" xr:uid="{F377005D-F2F5-4BE2-8953-AD5C004EBB50}"/>
    <cellStyle name="쉼표 [0] 4 3 5 2 7" xfId="48776" xr:uid="{7EBF24F8-8AB8-464A-A3ED-910B0209A1DC}"/>
    <cellStyle name="쉼표 [0] 4 3 5 2 8" xfId="26509" xr:uid="{8A2280A9-DED2-49E1-AD02-9C178BF24D23}"/>
    <cellStyle name="쉼표 [0] 4 3 5 3" xfId="2772" xr:uid="{AC57DD97-055C-4904-8DEC-B8FEB6E24B3E}"/>
    <cellStyle name="쉼표 [0] 4 3 5 3 2" xfId="26515" xr:uid="{D6066CF8-F7F1-41CC-B228-C5391CE309EB}"/>
    <cellStyle name="쉼표 [0] 4 3 5 3 2 2" xfId="48782" xr:uid="{59D10D25-0ED9-40C8-AE8D-540CE44EC1E1}"/>
    <cellStyle name="쉼표 [0] 4 3 5 3 3" xfId="26516" xr:uid="{06DAC080-0171-43F9-ADDE-DE8696C11F03}"/>
    <cellStyle name="쉼표 [0] 4 3 5 3 3 2" xfId="48783" xr:uid="{72C56DC2-ACF4-4F9F-887D-6A17FC472CED}"/>
    <cellStyle name="쉼표 [0] 4 3 5 3 4" xfId="26517" xr:uid="{43CA709A-A7AD-40D7-B5BB-5B737D6A3B70}"/>
    <cellStyle name="쉼표 [0] 4 3 5 3 4 2" xfId="48784" xr:uid="{4D65F0A9-DFC9-46FA-A44D-724ECEE407DC}"/>
    <cellStyle name="쉼표 [0] 4 3 5 3 5" xfId="52859" xr:uid="{639CB79A-1FF0-4EA0-A82B-6DADE8310597}"/>
    <cellStyle name="쉼표 [0] 4 3 5 3 6" xfId="48781" xr:uid="{638B1420-238D-499B-9385-9EF9D6C659AD}"/>
    <cellStyle name="쉼표 [0] 4 3 5 3 7" xfId="26514" xr:uid="{C692CC2A-FFF9-4B94-97CD-89664B03530D}"/>
    <cellStyle name="쉼표 [0] 4 3 5 4" xfId="26518" xr:uid="{6DD887D8-4A78-42D7-9760-9CF995269B3F}"/>
    <cellStyle name="쉼표 [0] 4 3 5 4 2" xfId="48785" xr:uid="{8F08A001-3998-40D1-B366-AEE92202D650}"/>
    <cellStyle name="쉼표 [0] 4 3 5 5" xfId="26519" xr:uid="{E39FBFF6-F268-4324-B450-7619AF522242}"/>
    <cellStyle name="쉼표 [0] 4 3 5 5 2" xfId="48786" xr:uid="{7DB7F3DD-CA7D-4EB9-838A-98E8118DCC6C}"/>
    <cellStyle name="쉼표 [0] 4 3 5 6" xfId="50826" xr:uid="{E593EF44-377E-4607-8D78-4D0B547794E3}"/>
    <cellStyle name="쉼표 [0] 4 3 5 7" xfId="48775" xr:uid="{66FFCEF3-BFDB-4581-ABF0-FCEE840E0A9E}"/>
    <cellStyle name="쉼표 [0] 4 3 5 8" xfId="26508" xr:uid="{42496883-2524-45D4-8644-B374705F6571}"/>
    <cellStyle name="쉼표 [0] 4 3 6" xfId="1229" xr:uid="{1A221AEE-77C3-4F7A-AB5B-1F96EAD20D60}"/>
    <cellStyle name="쉼표 [0] 4 3 6 2" xfId="4936" xr:uid="{B2CC1524-D58E-40D9-97B0-0C1BA903929F}"/>
    <cellStyle name="쉼표 [0] 4 3 6 2 2" xfId="26522" xr:uid="{01A62A7F-D2A2-4917-9F3A-E7A5892FAC1B}"/>
    <cellStyle name="쉼표 [0] 4 3 6 2 2 2" xfId="48789" xr:uid="{2B21771C-B8F5-48DF-8712-7D120E6E4EF4}"/>
    <cellStyle name="쉼표 [0] 4 3 6 2 3" xfId="26523" xr:uid="{63EDB68F-8D64-47EF-800B-81A9C51AE077}"/>
    <cellStyle name="쉼표 [0] 4 3 6 2 3 2" xfId="48790" xr:uid="{A25D53B3-859D-4583-8C39-AF2182386903}"/>
    <cellStyle name="쉼표 [0] 4 3 6 2 4" xfId="26524" xr:uid="{26906795-D542-4074-B302-4A02D601AC0F}"/>
    <cellStyle name="쉼표 [0] 4 3 6 2 4 2" xfId="48791" xr:uid="{93D82A07-1351-4FE9-AF7E-88B3633D0846}"/>
    <cellStyle name="쉼표 [0] 4 3 6 2 5" xfId="26525" xr:uid="{0BC77E6B-0CDF-4E6B-A721-802BE381DA56}"/>
    <cellStyle name="쉼표 [0] 4 3 6 2 5 2" xfId="48792" xr:uid="{0A40E9F5-97B6-4860-ACC8-B752F2E20E26}"/>
    <cellStyle name="쉼표 [0] 4 3 6 2 6" xfId="55023" xr:uid="{514F4D3F-2E71-4D8F-802B-05F7AD183E85}"/>
    <cellStyle name="쉼표 [0] 4 3 6 2 7" xfId="48788" xr:uid="{AD5637AC-122B-43BF-A2BB-CA188B167D5D}"/>
    <cellStyle name="쉼표 [0] 4 3 6 2 8" xfId="26521" xr:uid="{218DD0E3-F29B-4285-BF02-610F96CE106A}"/>
    <cellStyle name="쉼표 [0] 4 3 6 3" xfId="2268" xr:uid="{53599F07-ADC2-4368-B646-979CBE3D3903}"/>
    <cellStyle name="쉼표 [0] 4 3 6 3 2" xfId="26527" xr:uid="{D8D9C606-69F7-40ED-A42C-068FC49BEA12}"/>
    <cellStyle name="쉼표 [0] 4 3 6 3 2 2" xfId="48794" xr:uid="{FDB16F96-DBE8-4547-B3E4-E21F2D1B0736}"/>
    <cellStyle name="쉼표 [0] 4 3 6 3 3" xfId="26528" xr:uid="{C1338A94-AEE0-4A06-96E8-16322F4CE3E3}"/>
    <cellStyle name="쉼표 [0] 4 3 6 3 3 2" xfId="48795" xr:uid="{C1F159CE-6E89-4016-BAFA-47494C7DBCAC}"/>
    <cellStyle name="쉼표 [0] 4 3 6 3 4" xfId="26529" xr:uid="{2590B593-C574-463C-86BE-B91579B8926A}"/>
    <cellStyle name="쉼표 [0] 4 3 6 3 4 2" xfId="48796" xr:uid="{8FBC3357-3777-4C5A-84DB-D9B353F81964}"/>
    <cellStyle name="쉼표 [0] 4 3 6 3 5" xfId="52356" xr:uid="{56C27395-40E8-4712-9AD9-CD77DC85974F}"/>
    <cellStyle name="쉼표 [0] 4 3 6 3 6" xfId="48793" xr:uid="{462D5FDA-99CD-4392-A8AE-A4511909EE02}"/>
    <cellStyle name="쉼표 [0] 4 3 6 3 7" xfId="26526" xr:uid="{8E4944CB-A3E7-42D8-B63F-DF038684E5CD}"/>
    <cellStyle name="쉼표 [0] 4 3 6 4" xfId="26530" xr:uid="{49BEC4BF-882F-42B3-AEB8-C60E109BD736}"/>
    <cellStyle name="쉼표 [0] 4 3 6 4 2" xfId="48797" xr:uid="{3B8BE106-33E7-4EB4-8D7A-92834A4EC30F}"/>
    <cellStyle name="쉼표 [0] 4 3 6 5" xfId="26531" xr:uid="{08CE2628-0A21-4A12-A1E7-8DE24A1674A1}"/>
    <cellStyle name="쉼표 [0] 4 3 6 5 2" xfId="48798" xr:uid="{3C668853-C982-4112-8E27-D7F02DE774C9}"/>
    <cellStyle name="쉼표 [0] 4 3 6 6" xfId="51321" xr:uid="{0401B858-912F-40F5-9705-154011768803}"/>
    <cellStyle name="쉼표 [0] 4 3 6 7" xfId="48787" xr:uid="{1B54B4F2-F91D-4CCE-A66E-D34ECF742AF7}"/>
    <cellStyle name="쉼표 [0] 4 3 6 8" xfId="26520" xr:uid="{210963FC-CEF1-45F7-99B2-0F17BCAFAD86}"/>
    <cellStyle name="쉼표 [0] 4 3 7" xfId="3266" xr:uid="{FCF19196-2496-4254-B4C0-A8752C1BF6BA}"/>
    <cellStyle name="쉼표 [0] 4 3 7 2" xfId="5303" xr:uid="{B9C493FA-74EC-4F07-9931-02E52E7860F9}"/>
    <cellStyle name="쉼표 [0] 4 3 7 2 2" xfId="26534" xr:uid="{CC32DAB8-1DAC-41FB-9388-FF73F350BC5A}"/>
    <cellStyle name="쉼표 [0] 4 3 7 2 2 2" xfId="48801" xr:uid="{29D97961-47C3-48BE-ACB9-843A12443393}"/>
    <cellStyle name="쉼표 [0] 4 3 7 2 3" xfId="26535" xr:uid="{3C19F30B-AE39-4B5F-B5F0-FF8122306B82}"/>
    <cellStyle name="쉼표 [0] 4 3 7 2 3 2" xfId="48802" xr:uid="{FF61AE10-6C61-42F7-8434-9AEF7C418E88}"/>
    <cellStyle name="쉼표 [0] 4 3 7 2 4" xfId="26536" xr:uid="{0293969E-3920-4F13-A5F0-A2571E8E2EBD}"/>
    <cellStyle name="쉼표 [0] 4 3 7 2 4 2" xfId="48803" xr:uid="{193190FF-0E0A-450C-94A6-E3643075F291}"/>
    <cellStyle name="쉼표 [0] 4 3 7 2 5" xfId="26537" xr:uid="{C10D468E-17A0-4380-B363-B2A034FFB86D}"/>
    <cellStyle name="쉼표 [0] 4 3 7 2 5 2" xfId="48804" xr:uid="{76238FCD-DD22-49D4-8789-A44E7411501D}"/>
    <cellStyle name="쉼표 [0] 4 3 7 2 6" xfId="55390" xr:uid="{A1F571BE-28B2-4371-B007-06E76FE0A508}"/>
    <cellStyle name="쉼표 [0] 4 3 7 2 7" xfId="48800" xr:uid="{7EA25561-05BD-4A17-83E6-60685E4CAD89}"/>
    <cellStyle name="쉼표 [0] 4 3 7 2 8" xfId="26533" xr:uid="{00962318-4E07-4F14-ABE0-CAFDD28DE540}"/>
    <cellStyle name="쉼표 [0] 4 3 7 3" xfId="26538" xr:uid="{20EA7D60-95F3-4775-B525-DAC182071D4C}"/>
    <cellStyle name="쉼표 [0] 4 3 7 3 2" xfId="48805" xr:uid="{48572D09-2598-45C7-B097-F270C4CA5AEA}"/>
    <cellStyle name="쉼표 [0] 4 3 7 4" xfId="26539" xr:uid="{33A547E6-0D5D-4D3F-B93F-A085FA39652E}"/>
    <cellStyle name="쉼표 [0] 4 3 7 4 2" xfId="48806" xr:uid="{A5599FE4-7583-46FF-91FF-3FA28FE7D37E}"/>
    <cellStyle name="쉼표 [0] 4 3 7 5" xfId="26540" xr:uid="{C048D6D2-D033-4999-8241-E968EC20C715}"/>
    <cellStyle name="쉼표 [0] 4 3 7 5 2" xfId="48807" xr:uid="{3A5FC793-FE02-4E47-A5E1-DF732116C9CB}"/>
    <cellStyle name="쉼표 [0] 4 3 7 6" xfId="26541" xr:uid="{7C6F9991-FF15-4FDC-8014-3F751F64E7AC}"/>
    <cellStyle name="쉼표 [0] 4 3 7 6 2" xfId="48808" xr:uid="{CFA25F96-DBCC-4E82-875F-BBF9E7615AD0}"/>
    <cellStyle name="쉼표 [0] 4 3 7 7" xfId="53353" xr:uid="{B838AA40-9A86-4F65-AF75-E52C701D1CB2}"/>
    <cellStyle name="쉼표 [0] 4 3 7 8" xfId="48799" xr:uid="{6BBDE527-B750-4870-9537-490EE151C7DB}"/>
    <cellStyle name="쉼표 [0] 4 3 7 9" xfId="26532" xr:uid="{B84EBF72-360A-4171-99EC-817B70044051}"/>
    <cellStyle name="쉼표 [0] 4 3 8" xfId="3825" xr:uid="{AEE5AA81-27A5-4EDF-A3D1-57D314585CCF}"/>
    <cellStyle name="쉼표 [0] 4 3 8 2" xfId="26543" xr:uid="{D2F9A35C-59A4-4781-940E-609F09C1CD0E}"/>
    <cellStyle name="쉼표 [0] 4 3 8 2 2" xfId="48810" xr:uid="{6F71DF61-7CCD-4063-A61B-291FE432BD6A}"/>
    <cellStyle name="쉼표 [0] 4 3 8 3" xfId="26544" xr:uid="{570A7E0B-3B76-468B-810A-E83890DBBB24}"/>
    <cellStyle name="쉼표 [0] 4 3 8 3 2" xfId="48811" xr:uid="{A144D093-7756-4B98-A1BB-041D02BBC4BC}"/>
    <cellStyle name="쉼표 [0] 4 3 8 4" xfId="26545" xr:uid="{18193631-DFAD-4F84-A62B-F273E75144AD}"/>
    <cellStyle name="쉼표 [0] 4 3 8 4 2" xfId="48812" xr:uid="{66F5EEFC-10D8-424A-B3FE-F9005207629B}"/>
    <cellStyle name="쉼표 [0] 4 3 8 5" xfId="26546" xr:uid="{B1D32C86-AA4D-4716-B39A-3F9772D3B37E}"/>
    <cellStyle name="쉼표 [0] 4 3 8 5 2" xfId="48813" xr:uid="{2FD8D3A3-AC40-45B2-8787-BEA87270F359}"/>
    <cellStyle name="쉼표 [0] 4 3 8 6" xfId="53912" xr:uid="{A4663645-B8F2-40C2-9243-E060DA0B5792}"/>
    <cellStyle name="쉼표 [0] 4 3 8 7" xfId="48809" xr:uid="{1B96D2BA-9017-4297-9D89-AA2D33CEFAED}"/>
    <cellStyle name="쉼표 [0] 4 3 8 8" xfId="26542" xr:uid="{9761BF69-98D0-46FE-A895-E6784B40ECEA}"/>
    <cellStyle name="쉼표 [0] 4 3 9" xfId="1748" xr:uid="{4F9DEF94-2696-4140-9B39-960CEF01541A}"/>
    <cellStyle name="쉼표 [0] 4 3 9 2" xfId="26548" xr:uid="{CDF743D5-69DE-4029-8911-AFFD7DA2EA43}"/>
    <cellStyle name="쉼표 [0] 4 3 9 2 2" xfId="48815" xr:uid="{63A5C6CE-C048-465D-8CA8-9BFD2BB41E07}"/>
    <cellStyle name="쉼표 [0] 4 3 9 3" xfId="26549" xr:uid="{54BC6093-77AF-4B31-ACB0-B826EE3E24C4}"/>
    <cellStyle name="쉼표 [0] 4 3 9 3 2" xfId="48816" xr:uid="{543C3C29-D3F6-493D-9004-A92BC73F2BA3}"/>
    <cellStyle name="쉼표 [0] 4 3 9 4" xfId="26550" xr:uid="{2788D101-7987-4F45-BB77-370B249B6B29}"/>
    <cellStyle name="쉼표 [0] 4 3 9 4 2" xfId="48817" xr:uid="{03EEA278-0612-4DA1-9EF1-1D914A0CB066}"/>
    <cellStyle name="쉼표 [0] 4 3 9 5" xfId="51837" xr:uid="{F3929197-DC7A-44C0-9CF4-F532685DD630}"/>
    <cellStyle name="쉼표 [0] 4 3 9 6" xfId="48814" xr:uid="{A7AFA3AE-A517-4E7F-8138-85CDCB1EE459}"/>
    <cellStyle name="쉼표 [0] 4 3 9 7" xfId="26547" xr:uid="{FEDFE7F2-7A30-472B-A710-0E490A5DEC52}"/>
    <cellStyle name="쉼표 [0] 4 4" xfId="190" xr:uid="{650CD8B6-5B55-4726-87E7-A7EAC205A4A4}"/>
    <cellStyle name="쉼표 [0] 4 4 10" xfId="26552" xr:uid="{30B5D32E-219D-457B-8A90-F5687ABE7016}"/>
    <cellStyle name="쉼표 [0] 4 4 10 2" xfId="48819" xr:uid="{76EAA173-67D0-4839-B8EE-50A5975DF017}"/>
    <cellStyle name="쉼표 [0] 4 4 11" xfId="50287" xr:uid="{616CF8F5-9737-4B82-B9C6-1B9C9B28FA4B}"/>
    <cellStyle name="쉼표 [0] 4 4 12" xfId="48818" xr:uid="{ECE3B948-5B0F-4B35-A4B7-14A935A9F6B6}"/>
    <cellStyle name="쉼표 [0] 4 4 13" xfId="26551" xr:uid="{05172BE5-D3B2-41BA-8205-62E877DC6A41}"/>
    <cellStyle name="쉼표 [0] 4 4 2" xfId="378" xr:uid="{D775B687-E259-4CE0-947A-35B061D04B09}"/>
    <cellStyle name="쉼표 [0] 4 4 2 10" xfId="50474" xr:uid="{15B0438C-0CCB-4E98-B569-267FD3A735E7}"/>
    <cellStyle name="쉼표 [0] 4 4 2 11" xfId="48820" xr:uid="{2ECD01F4-CAEA-4C91-ADAD-618C284DCA8F}"/>
    <cellStyle name="쉼표 [0] 4 4 2 12" xfId="26553" xr:uid="{8B95B87D-6BDE-42FB-8542-5C4DC21E3364}"/>
    <cellStyle name="쉼표 [0] 4 4 2 2" xfId="653" xr:uid="{CBB04867-02C7-4810-86D8-7CCBD36EB135}"/>
    <cellStyle name="쉼표 [0] 4 4 2 2 10" xfId="48821" xr:uid="{53446959-CDA7-47A6-8BBE-341D11BE5A71}"/>
    <cellStyle name="쉼표 [0] 4 4 2 2 11" xfId="26554" xr:uid="{0A16A37E-CB1E-4CDD-87EA-0707DE6677D8}"/>
    <cellStyle name="쉼표 [0] 4 4 2 2 2" xfId="1158" xr:uid="{F0449247-1313-4F09-940E-7B90D43AB138}"/>
    <cellStyle name="쉼표 [0] 4 4 2 2 2 2" xfId="4861" xr:uid="{D17B21A3-7A90-4FD7-B879-A0FEF6618FD2}"/>
    <cellStyle name="쉼표 [0] 4 4 2 2 2 2 2" xfId="26557" xr:uid="{DDAFE201-3DAB-478B-B452-1A9D544457C9}"/>
    <cellStyle name="쉼표 [0] 4 4 2 2 2 2 2 2" xfId="48824" xr:uid="{8772D659-9893-4B24-85EF-FCA853114447}"/>
    <cellStyle name="쉼표 [0] 4 4 2 2 2 2 3" xfId="26558" xr:uid="{A3B66BF0-4064-4822-8591-E77BCA944D00}"/>
    <cellStyle name="쉼표 [0] 4 4 2 2 2 2 3 2" xfId="48825" xr:uid="{BB84772F-0F18-4F84-8C8A-1838DD08B15B}"/>
    <cellStyle name="쉼표 [0] 4 4 2 2 2 2 4" xfId="26559" xr:uid="{2EEE19B9-3236-4667-B478-2CD081DBFE57}"/>
    <cellStyle name="쉼표 [0] 4 4 2 2 2 2 4 2" xfId="48826" xr:uid="{128C0FF4-78AA-46E9-A969-62463000C0E1}"/>
    <cellStyle name="쉼표 [0] 4 4 2 2 2 2 5" xfId="26560" xr:uid="{ACC20316-D461-4466-9336-223C89898516}"/>
    <cellStyle name="쉼표 [0] 4 4 2 2 2 2 5 2" xfId="48827" xr:uid="{CEA6690B-14A3-41F0-8A20-20D13BB7B39A}"/>
    <cellStyle name="쉼표 [0] 4 4 2 2 2 2 6" xfId="54948" xr:uid="{3E526C2F-E175-4358-AA50-8C4FBDB32783}"/>
    <cellStyle name="쉼표 [0] 4 4 2 2 2 2 7" xfId="48823" xr:uid="{23AD9943-5259-45BE-8CC6-71785D062A96}"/>
    <cellStyle name="쉼표 [0] 4 4 2 2 2 2 8" xfId="26556" xr:uid="{3AE44B37-2CFC-4D85-8071-988CE26D42F5}"/>
    <cellStyle name="쉼표 [0] 4 4 2 2 2 3" xfId="3196" xr:uid="{120A83DD-407B-4E1C-90EC-37B92A147428}"/>
    <cellStyle name="쉼표 [0] 4 4 2 2 2 3 2" xfId="26562" xr:uid="{EEE47F77-004A-44C2-8EF3-D12F5D9DD5E0}"/>
    <cellStyle name="쉼표 [0] 4 4 2 2 2 3 2 2" xfId="48829" xr:uid="{926C807B-22FF-4CD7-B689-5B34CB8ED76A}"/>
    <cellStyle name="쉼표 [0] 4 4 2 2 2 3 3" xfId="26563" xr:uid="{91382091-7F44-4982-B65A-8F75684BAA52}"/>
    <cellStyle name="쉼표 [0] 4 4 2 2 2 3 3 2" xfId="48830" xr:uid="{4CCAB437-EB5C-4091-9077-DAD623B59A5A}"/>
    <cellStyle name="쉼표 [0] 4 4 2 2 2 3 4" xfId="26564" xr:uid="{F7F1A800-6C5B-4C75-B476-2AAE6616B1B2}"/>
    <cellStyle name="쉼표 [0] 4 4 2 2 2 3 4 2" xfId="48831" xr:uid="{051C1874-C98B-446E-A138-7A6D4B6F2370}"/>
    <cellStyle name="쉼표 [0] 4 4 2 2 2 3 5" xfId="53283" xr:uid="{E6AB4C8A-5263-44CB-9124-823D8A19C90A}"/>
    <cellStyle name="쉼표 [0] 4 4 2 2 2 3 6" xfId="48828" xr:uid="{E2F9D8BE-F68F-4875-A573-7FED29F07AF8}"/>
    <cellStyle name="쉼표 [0] 4 4 2 2 2 3 7" xfId="26561" xr:uid="{44DF3031-201E-40A5-B917-DCB00DA34402}"/>
    <cellStyle name="쉼표 [0] 4 4 2 2 2 4" xfId="26565" xr:uid="{4275DEB3-C865-427F-9CE4-AB549CBCA8AE}"/>
    <cellStyle name="쉼표 [0] 4 4 2 2 2 4 2" xfId="48832" xr:uid="{E689F2E0-05AD-4EFC-8A9F-89811775BC62}"/>
    <cellStyle name="쉼표 [0] 4 4 2 2 2 5" xfId="26566" xr:uid="{6C10BC25-AAF5-4A8E-B930-04F502CF9089}"/>
    <cellStyle name="쉼표 [0] 4 4 2 2 2 5 2" xfId="48833" xr:uid="{85A975F5-36BB-4E30-8B32-B2B4D580C7C0}"/>
    <cellStyle name="쉼표 [0] 4 4 2 2 2 6" xfId="51250" xr:uid="{771B792E-A01E-4C7D-ACF8-75C3B8718723}"/>
    <cellStyle name="쉼표 [0] 4 4 2 2 2 7" xfId="48822" xr:uid="{61C6862C-626E-46A7-9DC2-5F3769EEB5AA}"/>
    <cellStyle name="쉼표 [0] 4 4 2 2 2 8" xfId="26555" xr:uid="{0979D0A0-B7F9-44CB-864A-066AED91FDD1}"/>
    <cellStyle name="쉼표 [0] 4 4 2 2 3" xfId="1652" xr:uid="{07FA6917-F973-4DF6-B306-4E45E5EC6758}"/>
    <cellStyle name="쉼표 [0] 4 4 2 2 3 2" xfId="5247" xr:uid="{E7E46B26-6DE4-4A40-9E91-93E0F63EDCB4}"/>
    <cellStyle name="쉼표 [0] 4 4 2 2 3 2 2" xfId="26569" xr:uid="{4A8990D2-B9E3-4355-BDDE-80E684D9F9D3}"/>
    <cellStyle name="쉼표 [0] 4 4 2 2 3 2 2 2" xfId="48836" xr:uid="{D76CF8A1-9356-42C5-A332-03DF32192228}"/>
    <cellStyle name="쉼표 [0] 4 4 2 2 3 2 3" xfId="26570" xr:uid="{940A7A37-A91E-4A3D-BDDC-53ADAB0513FF}"/>
    <cellStyle name="쉼표 [0] 4 4 2 2 3 2 3 2" xfId="48837" xr:uid="{A94B4E0E-68C2-46DA-99F0-6DB99B7B1D35}"/>
    <cellStyle name="쉼표 [0] 4 4 2 2 3 2 4" xfId="26571" xr:uid="{23963EC7-736C-414D-8AA2-47C15FABFD50}"/>
    <cellStyle name="쉼표 [0] 4 4 2 2 3 2 4 2" xfId="48838" xr:uid="{BC3B5F64-F2A2-4E25-A7B1-56512AE68475}"/>
    <cellStyle name="쉼표 [0] 4 4 2 2 3 2 5" xfId="26572" xr:uid="{51BE12AD-5F31-4B88-B426-372A59984012}"/>
    <cellStyle name="쉼표 [0] 4 4 2 2 3 2 5 2" xfId="48839" xr:uid="{085303B7-F02B-4D8B-BC9F-DD686C8E257A}"/>
    <cellStyle name="쉼표 [0] 4 4 2 2 3 2 6" xfId="55334" xr:uid="{D481D7AD-BC5F-4AC5-83DD-1E7C5C8B1018}"/>
    <cellStyle name="쉼표 [0] 4 4 2 2 3 2 7" xfId="48835" xr:uid="{3DEED921-9565-474C-9253-68C0F10E86FB}"/>
    <cellStyle name="쉼표 [0] 4 4 2 2 3 2 8" xfId="26568" xr:uid="{302D111B-3663-4582-ADB1-BF204FB6A675}"/>
    <cellStyle name="쉼표 [0] 4 4 2 2 3 3" xfId="2699" xr:uid="{14969922-0013-4E46-A355-842B81ED53B1}"/>
    <cellStyle name="쉼표 [0] 4 4 2 2 3 3 2" xfId="26574" xr:uid="{D456E820-8850-4FE3-8F19-5A35F2897EA7}"/>
    <cellStyle name="쉼표 [0] 4 4 2 2 3 3 2 2" xfId="48841" xr:uid="{FCE6C287-7BC1-4497-B24E-E970B3E162DC}"/>
    <cellStyle name="쉼표 [0] 4 4 2 2 3 3 3" xfId="26575" xr:uid="{5C5BAF67-B078-4CC8-AE55-21C9F6ABD2F5}"/>
    <cellStyle name="쉼표 [0] 4 4 2 2 3 3 3 2" xfId="48842" xr:uid="{7614B08F-661E-4E00-9F07-88CAE8880534}"/>
    <cellStyle name="쉼표 [0] 4 4 2 2 3 3 4" xfId="26576" xr:uid="{803458B8-C8C3-4D65-BC99-9F1D4486FA49}"/>
    <cellStyle name="쉼표 [0] 4 4 2 2 3 3 4 2" xfId="48843" xr:uid="{E1AEFA7C-71F3-4F2A-95F1-B11A8DE15587}"/>
    <cellStyle name="쉼표 [0] 4 4 2 2 3 3 5" xfId="52787" xr:uid="{C59615C7-BF42-4F4F-AF64-A4AFFA36F4C9}"/>
    <cellStyle name="쉼표 [0] 4 4 2 2 3 3 6" xfId="48840" xr:uid="{FAE639E1-D21E-4A0A-94B9-CB01FC43617C}"/>
    <cellStyle name="쉼표 [0] 4 4 2 2 3 3 7" xfId="26573" xr:uid="{AAF41E3C-B8F5-4FC6-A8F8-BCAC186A783E}"/>
    <cellStyle name="쉼표 [0] 4 4 2 2 3 4" xfId="26577" xr:uid="{AE72E243-2289-4487-A53A-6DCC2E2BDF0C}"/>
    <cellStyle name="쉼표 [0] 4 4 2 2 3 4 2" xfId="48844" xr:uid="{1F36BCBC-6D81-4DE5-8512-9C2881C1025C}"/>
    <cellStyle name="쉼표 [0] 4 4 2 2 3 5" xfId="26578" xr:uid="{8BDD5788-33C6-4C9E-84E3-4BF124A4F458}"/>
    <cellStyle name="쉼표 [0] 4 4 2 2 3 5 2" xfId="48845" xr:uid="{B10D953D-ED7D-4581-B9F8-404C5E41E805}"/>
    <cellStyle name="쉼표 [0] 4 4 2 2 3 6" xfId="51744" xr:uid="{A00B852B-63EC-4528-9C98-B5547B230878}"/>
    <cellStyle name="쉼표 [0] 4 4 2 2 3 7" xfId="48834" xr:uid="{B51D43F0-5F4B-42D2-87E4-20BCB3EC8D2D}"/>
    <cellStyle name="쉼표 [0] 4 4 2 2 3 8" xfId="26567" xr:uid="{84877548-6542-48EB-9ADE-FDD109C5A70D}"/>
    <cellStyle name="쉼표 [0] 4 4 2 2 4" xfId="3691" xr:uid="{B3B6E73E-B078-407C-97B5-3668C3E0983B}"/>
    <cellStyle name="쉼표 [0] 4 4 2 2 4 2" xfId="5615" xr:uid="{34CFCEEE-633F-4036-A253-8B474D3E4D79}"/>
    <cellStyle name="쉼표 [0] 4 4 2 2 4 2 2" xfId="26581" xr:uid="{2F670C9A-23CB-4FE2-9BDA-61B1FB4868A9}"/>
    <cellStyle name="쉼표 [0] 4 4 2 2 4 2 2 2" xfId="48848" xr:uid="{2B8499E2-7B6A-45B8-BED2-4E1D8E91FEC8}"/>
    <cellStyle name="쉼표 [0] 4 4 2 2 4 2 3" xfId="26582" xr:uid="{2177EC30-0B84-42DC-994F-A143BBB2444D}"/>
    <cellStyle name="쉼표 [0] 4 4 2 2 4 2 3 2" xfId="48849" xr:uid="{957F4D77-28D6-4379-99E5-D9E268E6D7A9}"/>
    <cellStyle name="쉼표 [0] 4 4 2 2 4 2 4" xfId="26583" xr:uid="{AE8CCE65-F0A2-47F4-84C1-AF733A48B20F}"/>
    <cellStyle name="쉼표 [0] 4 4 2 2 4 2 4 2" xfId="48850" xr:uid="{29CBF7BE-ADDB-4DFD-B452-D991B0B5464F}"/>
    <cellStyle name="쉼표 [0] 4 4 2 2 4 2 5" xfId="26584" xr:uid="{AAF7486C-71DB-45A2-877D-AA5EA3F24E7A}"/>
    <cellStyle name="쉼표 [0] 4 4 2 2 4 2 5 2" xfId="48851" xr:uid="{C7A5C3DA-939E-4D8E-94B4-6D1393E9D618}"/>
    <cellStyle name="쉼표 [0] 4 4 2 2 4 2 6" xfId="55702" xr:uid="{FAAC5DA4-469F-4B27-BEB1-B027EC210D69}"/>
    <cellStyle name="쉼표 [0] 4 4 2 2 4 2 7" xfId="48847" xr:uid="{C82F9CEA-6AC6-4809-9D00-22E09A742506}"/>
    <cellStyle name="쉼표 [0] 4 4 2 2 4 2 8" xfId="26580" xr:uid="{DD903D50-01F2-4D26-AF41-0055E3D4CEDC}"/>
    <cellStyle name="쉼표 [0] 4 4 2 2 4 3" xfId="26585" xr:uid="{59E3243A-1B83-466F-8B57-49A6F3577BBA}"/>
    <cellStyle name="쉼표 [0] 4 4 2 2 4 3 2" xfId="48852" xr:uid="{44FC21E5-3CB2-4F2A-B3C5-42BD1CE0111C}"/>
    <cellStyle name="쉼표 [0] 4 4 2 2 4 4" xfId="26586" xr:uid="{43233C53-B21C-4A10-97EE-BF759629F0F4}"/>
    <cellStyle name="쉼표 [0] 4 4 2 2 4 4 2" xfId="48853" xr:uid="{6ECD0136-BD89-4EE4-AD2F-BE3AC5306808}"/>
    <cellStyle name="쉼표 [0] 4 4 2 2 4 5" xfId="26587" xr:uid="{A4E88CBD-CEA1-417D-BFEB-B3881C8DF6BF}"/>
    <cellStyle name="쉼표 [0] 4 4 2 2 4 5 2" xfId="48854" xr:uid="{DE2E6B7C-C2D8-4B88-8FBE-32AA42A0AD6E}"/>
    <cellStyle name="쉼표 [0] 4 4 2 2 4 6" xfId="26588" xr:uid="{622A6772-2273-4EF6-9247-6AF502149753}"/>
    <cellStyle name="쉼표 [0] 4 4 2 2 4 6 2" xfId="48855" xr:uid="{9A64BFA5-C029-4BBD-AFCC-17D54F682BB3}"/>
    <cellStyle name="쉼표 [0] 4 4 2 2 4 7" xfId="53778" xr:uid="{CBA3EA6F-0181-4EA4-B56E-14DC0FCE91F1}"/>
    <cellStyle name="쉼표 [0] 4 4 2 2 4 8" xfId="48846" xr:uid="{3E75FE36-8C98-4268-A739-50C1B1888293}"/>
    <cellStyle name="쉼표 [0] 4 4 2 2 4 9" xfId="26579" xr:uid="{EA04577D-1EC6-48D3-864A-D18161D89C16}"/>
    <cellStyle name="쉼표 [0] 4 4 2 2 5" xfId="4364" xr:uid="{7FD952BC-21DF-43D1-ABD0-B65E80500E48}"/>
    <cellStyle name="쉼표 [0] 4 4 2 2 5 2" xfId="26590" xr:uid="{1A27490D-9987-4628-81F7-C3EC39CE9810}"/>
    <cellStyle name="쉼표 [0] 4 4 2 2 5 2 2" xfId="48857" xr:uid="{6C03F5F4-89AC-454B-BA87-8FCC965EBDA4}"/>
    <cellStyle name="쉼표 [0] 4 4 2 2 5 3" xfId="26591" xr:uid="{9F3D5EC3-99A4-445A-BFDB-CECF090F7859}"/>
    <cellStyle name="쉼표 [0] 4 4 2 2 5 3 2" xfId="48858" xr:uid="{29762CF9-E0D5-488C-901A-7BB2028778C7}"/>
    <cellStyle name="쉼표 [0] 4 4 2 2 5 4" xfId="26592" xr:uid="{FFEF4800-394E-4867-B9C8-0FB093385746}"/>
    <cellStyle name="쉼표 [0] 4 4 2 2 5 4 2" xfId="48859" xr:uid="{53DE05C4-7085-47D2-AF90-8803DF475467}"/>
    <cellStyle name="쉼표 [0] 4 4 2 2 5 5" xfId="26593" xr:uid="{976D42FF-4D6B-4593-9053-929128FEB5A3}"/>
    <cellStyle name="쉼표 [0] 4 4 2 2 5 5 2" xfId="48860" xr:uid="{50B13EEA-9015-4AF0-80AD-21351C423E46}"/>
    <cellStyle name="쉼표 [0] 4 4 2 2 5 6" xfId="54451" xr:uid="{A2E17617-76D1-40A5-A5F2-82826146274D}"/>
    <cellStyle name="쉼표 [0] 4 4 2 2 5 7" xfId="48856" xr:uid="{CB73147F-DD62-4172-A40C-C603ABC39297}"/>
    <cellStyle name="쉼표 [0] 4 4 2 2 5 8" xfId="26589" xr:uid="{20095DBC-3DB8-4249-82B6-62AEEBFDE150}"/>
    <cellStyle name="쉼표 [0] 4 4 2 2 6" xfId="2178" xr:uid="{CDC8E193-AE40-4866-AA3E-57D73D5EF6E2}"/>
    <cellStyle name="쉼표 [0] 4 4 2 2 6 2" xfId="26595" xr:uid="{C886E63A-6BCF-4496-9010-F089C362C098}"/>
    <cellStyle name="쉼표 [0] 4 4 2 2 6 2 2" xfId="48862" xr:uid="{28FE7D60-A7D4-4506-A6A6-B52BA16EDB7A}"/>
    <cellStyle name="쉼표 [0] 4 4 2 2 6 3" xfId="26596" xr:uid="{957AA353-1C9F-4835-AA62-57E3473EA4E3}"/>
    <cellStyle name="쉼표 [0] 4 4 2 2 6 3 2" xfId="48863" xr:uid="{C697F556-85D7-4B85-8FDC-ADECE1FFD43D}"/>
    <cellStyle name="쉼표 [0] 4 4 2 2 6 4" xfId="26597" xr:uid="{B0A8F8CF-8E67-4C15-BA93-099E1B444332}"/>
    <cellStyle name="쉼표 [0] 4 4 2 2 6 4 2" xfId="48864" xr:uid="{C1851DD8-D7E6-4C26-937F-EB6A3D566FE6}"/>
    <cellStyle name="쉼표 [0] 4 4 2 2 6 5" xfId="52267" xr:uid="{F9FB9628-1F9C-418D-9DCB-EC44B7F795CB}"/>
    <cellStyle name="쉼표 [0] 4 4 2 2 6 6" xfId="48861" xr:uid="{F7143685-7E03-48F2-988B-EC02138BC9B9}"/>
    <cellStyle name="쉼표 [0] 4 4 2 2 6 7" xfId="26594" xr:uid="{44A66C80-6991-48B5-B536-C234F9E5873B}"/>
    <cellStyle name="쉼표 [0] 4 4 2 2 7" xfId="26598" xr:uid="{070530A4-D218-427E-9CD0-06EF099A4DD2}"/>
    <cellStyle name="쉼표 [0] 4 4 2 2 7 2" xfId="48865" xr:uid="{466F36F0-9262-4423-B477-724BAEB59B3A}"/>
    <cellStyle name="쉼표 [0] 4 4 2 2 8" xfId="26599" xr:uid="{9878B504-429A-4C09-A60A-70ABB4BEECB9}"/>
    <cellStyle name="쉼표 [0] 4 4 2 2 8 2" xfId="48866" xr:uid="{1080D909-F072-410E-BE9D-D042C725948F}"/>
    <cellStyle name="쉼표 [0] 4 4 2 2 9" xfId="50747" xr:uid="{BDA6C92E-9B9A-49AF-8B03-5C95D300AF6A}"/>
    <cellStyle name="쉼표 [0] 4 4 2 3" xfId="910" xr:uid="{2848F41B-594A-48AE-BBAD-3AAD6CACD208}"/>
    <cellStyle name="쉼표 [0] 4 4 2 3 2" xfId="4613" xr:uid="{14DE49FF-8737-44BF-BD2C-AA8F3944AF4A}"/>
    <cellStyle name="쉼표 [0] 4 4 2 3 2 2" xfId="26602" xr:uid="{2D8756D0-5151-46A5-8C6B-E49504198CD4}"/>
    <cellStyle name="쉼표 [0] 4 4 2 3 2 2 2" xfId="48869" xr:uid="{5DC1EE51-021C-4EDA-AAA0-40231A5681C4}"/>
    <cellStyle name="쉼표 [0] 4 4 2 3 2 3" xfId="26603" xr:uid="{0042296F-CCC6-41B3-87A0-22B77A929165}"/>
    <cellStyle name="쉼표 [0] 4 4 2 3 2 3 2" xfId="48870" xr:uid="{70865F83-751E-4A4B-8567-0327D0777796}"/>
    <cellStyle name="쉼표 [0] 4 4 2 3 2 4" xfId="26604" xr:uid="{2E2783A7-D784-45CF-884D-CF39AB398959}"/>
    <cellStyle name="쉼표 [0] 4 4 2 3 2 4 2" xfId="48871" xr:uid="{E501B404-04F5-4842-AB87-F0E03DCB003D}"/>
    <cellStyle name="쉼표 [0] 4 4 2 3 2 5" xfId="26605" xr:uid="{E28DE767-2539-4E20-9AC4-BC65D5776B9D}"/>
    <cellStyle name="쉼표 [0] 4 4 2 3 2 5 2" xfId="48872" xr:uid="{73E665E1-63FC-43B0-8F7A-4EA5842B58E5}"/>
    <cellStyle name="쉼표 [0] 4 4 2 3 2 6" xfId="54700" xr:uid="{796CC3C8-7CD2-4BD0-8BD9-FEF3A22EAC01}"/>
    <cellStyle name="쉼표 [0] 4 4 2 3 2 7" xfId="48868" xr:uid="{084E2BC8-7D8D-4387-B7E0-E0D6AEE7C98A}"/>
    <cellStyle name="쉼표 [0] 4 4 2 3 2 8" xfId="26601" xr:uid="{5C1BFC18-2EAE-4363-8919-E23E915B1AB8}"/>
    <cellStyle name="쉼표 [0] 4 4 2 3 3" xfId="2948" xr:uid="{DC7D42A1-7E47-423F-8DC9-4891262C48CD}"/>
    <cellStyle name="쉼표 [0] 4 4 2 3 3 2" xfId="26607" xr:uid="{68CB61B9-BC95-492E-878B-C3746D541756}"/>
    <cellStyle name="쉼표 [0] 4 4 2 3 3 2 2" xfId="48874" xr:uid="{86947C95-B6A3-4AE5-A9B7-99E44C6E2306}"/>
    <cellStyle name="쉼표 [0] 4 4 2 3 3 3" xfId="26608" xr:uid="{CC1A4CDF-681B-41C3-99FB-50C05554C2AB}"/>
    <cellStyle name="쉼표 [0] 4 4 2 3 3 3 2" xfId="48875" xr:uid="{C641B20A-F141-4BE1-A18D-597E94439F64}"/>
    <cellStyle name="쉼표 [0] 4 4 2 3 3 4" xfId="26609" xr:uid="{A1D88DFD-BF4C-40CF-BF7A-59224C5471FF}"/>
    <cellStyle name="쉼표 [0] 4 4 2 3 3 4 2" xfId="48876" xr:uid="{E955A717-2707-489E-A6FF-4F54202946C9}"/>
    <cellStyle name="쉼표 [0] 4 4 2 3 3 5" xfId="53035" xr:uid="{0E037AA9-8AE7-4D48-B467-32AF17B6E746}"/>
    <cellStyle name="쉼표 [0] 4 4 2 3 3 6" xfId="48873" xr:uid="{A40EACD5-9045-4D11-88D6-5A72DE61C462}"/>
    <cellStyle name="쉼표 [0] 4 4 2 3 3 7" xfId="26606" xr:uid="{99F16307-FEA0-472F-AB12-6833CF9E3834}"/>
    <cellStyle name="쉼표 [0] 4 4 2 3 4" xfId="26610" xr:uid="{A6D08688-38F0-4F27-8D39-D2B584AD5524}"/>
    <cellStyle name="쉼표 [0] 4 4 2 3 4 2" xfId="48877" xr:uid="{A521502C-5EBA-432D-BA2D-6565D5CA909C}"/>
    <cellStyle name="쉼표 [0] 4 4 2 3 5" xfId="26611" xr:uid="{F7C9A005-6FAF-433C-96C9-36A95868BE2C}"/>
    <cellStyle name="쉼표 [0] 4 4 2 3 5 2" xfId="48878" xr:uid="{5F232375-4C4C-49F3-A968-012BEA4720BB}"/>
    <cellStyle name="쉼표 [0] 4 4 2 3 6" xfId="51002" xr:uid="{3E1603B8-C5A0-4EF1-8D4F-4C8FAF224E18}"/>
    <cellStyle name="쉼표 [0] 4 4 2 3 7" xfId="48867" xr:uid="{F7B63353-FA5D-4DD3-9503-43582E4C4166}"/>
    <cellStyle name="쉼표 [0] 4 4 2 3 8" xfId="26600" xr:uid="{2EF84BF2-CF5F-47B4-B78F-BD8B2959D144}"/>
    <cellStyle name="쉼표 [0] 4 4 2 4" xfId="1405" xr:uid="{183DDA66-6372-4DA0-ACC0-2D813652786B}"/>
    <cellStyle name="쉼표 [0] 4 4 2 4 2" xfId="5064" xr:uid="{200CB0F5-C073-47D8-A39C-2FD3F460BE72}"/>
    <cellStyle name="쉼표 [0] 4 4 2 4 2 2" xfId="26614" xr:uid="{AB9CE23F-699B-4141-9F0C-BE7E02C1C92B}"/>
    <cellStyle name="쉼표 [0] 4 4 2 4 2 2 2" xfId="48881" xr:uid="{F2D9DDDF-2B5B-43E9-B0C7-F9194F7BE1E1}"/>
    <cellStyle name="쉼표 [0] 4 4 2 4 2 3" xfId="26615" xr:uid="{D46B4FDF-842C-4AAD-A3E7-288F2E5A93ED}"/>
    <cellStyle name="쉼표 [0] 4 4 2 4 2 3 2" xfId="48882" xr:uid="{4A79BFDB-B1F3-4307-A9CD-C52D808D5BC5}"/>
    <cellStyle name="쉼표 [0] 4 4 2 4 2 4" xfId="26616" xr:uid="{79B5DF49-E348-4C08-92C2-8B7E8D1D4368}"/>
    <cellStyle name="쉼표 [0] 4 4 2 4 2 4 2" xfId="48883" xr:uid="{030535D4-41A1-4C5C-86F8-B1B043658CA3}"/>
    <cellStyle name="쉼표 [0] 4 4 2 4 2 5" xfId="26617" xr:uid="{C885DE20-1A08-406E-A7F6-97992EC22D2C}"/>
    <cellStyle name="쉼표 [0] 4 4 2 4 2 5 2" xfId="48884" xr:uid="{65B2D20D-3B1E-4784-892F-E7EA996BA691}"/>
    <cellStyle name="쉼표 [0] 4 4 2 4 2 6" xfId="55151" xr:uid="{23D40B38-7E87-48CA-936C-285D857552CA}"/>
    <cellStyle name="쉼표 [0] 4 4 2 4 2 7" xfId="48880" xr:uid="{9E417891-72F3-44CB-9542-239BB6971F63}"/>
    <cellStyle name="쉼표 [0] 4 4 2 4 2 8" xfId="26613" xr:uid="{7EDC1109-2AE3-4A3E-980E-1000C4D07ED2}"/>
    <cellStyle name="쉼표 [0] 4 4 2 4 3" xfId="2451" xr:uid="{6772F29E-6D3C-4921-A5CC-15B51602C9C0}"/>
    <cellStyle name="쉼표 [0] 4 4 2 4 3 2" xfId="26619" xr:uid="{544427BC-2634-4510-892F-652E4BE9AB43}"/>
    <cellStyle name="쉼표 [0] 4 4 2 4 3 2 2" xfId="48886" xr:uid="{8C303DE7-56B6-4279-BC02-E844BE9F1001}"/>
    <cellStyle name="쉼표 [0] 4 4 2 4 3 3" xfId="26620" xr:uid="{6C98E30A-162F-4CA9-BE17-7415621F7C07}"/>
    <cellStyle name="쉼표 [0] 4 4 2 4 3 3 2" xfId="48887" xr:uid="{899ED993-0A8B-4C2C-92CF-11CB8D68C4E1}"/>
    <cellStyle name="쉼표 [0] 4 4 2 4 3 4" xfId="26621" xr:uid="{9AE41262-70C1-4C9D-B965-DAD1F9191B8C}"/>
    <cellStyle name="쉼표 [0] 4 4 2 4 3 4 2" xfId="48888" xr:uid="{68E4C577-3DA3-4683-9440-0BCADA1DB4DB}"/>
    <cellStyle name="쉼표 [0] 4 4 2 4 3 5" xfId="52539" xr:uid="{8224F5F3-35B3-4176-9092-1A9FDB038205}"/>
    <cellStyle name="쉼표 [0] 4 4 2 4 3 6" xfId="48885" xr:uid="{CA47E322-8B59-48CE-AB24-927DE007AE1D}"/>
    <cellStyle name="쉼표 [0] 4 4 2 4 3 7" xfId="26618" xr:uid="{9137664E-8D7D-434B-99B7-D66F2C94D69C}"/>
    <cellStyle name="쉼표 [0] 4 4 2 4 4" xfId="26622" xr:uid="{0DF4EB9C-86FF-4724-A3BE-A817CF37BA78}"/>
    <cellStyle name="쉼표 [0] 4 4 2 4 4 2" xfId="48889" xr:uid="{55DF9DDE-D29B-48FE-AEA2-B78A4E7B2E94}"/>
    <cellStyle name="쉼표 [0] 4 4 2 4 5" xfId="26623" xr:uid="{CCC47DA4-9A48-4C5D-8E06-D4A04D87E7EA}"/>
    <cellStyle name="쉼표 [0] 4 4 2 4 5 2" xfId="48890" xr:uid="{D9223DA2-CE5E-430C-AD84-D8557FC725FF}"/>
    <cellStyle name="쉼표 [0] 4 4 2 4 6" xfId="51497" xr:uid="{AEE25360-100D-46C0-A216-F1C6D17BE3C4}"/>
    <cellStyle name="쉼표 [0] 4 4 2 4 7" xfId="48879" xr:uid="{07F05A4D-4828-44B6-8C6E-A58EF4C4D3D1}"/>
    <cellStyle name="쉼표 [0] 4 4 2 4 8" xfId="26612" xr:uid="{F00E84C2-22A1-471F-8754-9CE7256BDC05}"/>
    <cellStyle name="쉼표 [0] 4 4 2 5" xfId="3442" xr:uid="{5572552A-709A-4C57-85EF-AC03BDFBD6E2}"/>
    <cellStyle name="쉼표 [0] 4 4 2 5 2" xfId="5431" xr:uid="{0E836737-7718-45E1-A671-A8A4332676E4}"/>
    <cellStyle name="쉼표 [0] 4 4 2 5 2 2" xfId="26626" xr:uid="{672C5C09-7193-4AD0-AE92-991FF6E8BA50}"/>
    <cellStyle name="쉼표 [0] 4 4 2 5 2 2 2" xfId="48893" xr:uid="{E56FE71F-8EF0-426A-8CA6-9549BD490882}"/>
    <cellStyle name="쉼표 [0] 4 4 2 5 2 3" xfId="26627" xr:uid="{EF397E43-DCF8-42A3-91E5-2B2258517A28}"/>
    <cellStyle name="쉼표 [0] 4 4 2 5 2 3 2" xfId="48894" xr:uid="{EBE72B8D-DE76-4C22-B337-8D4B2B2D533B}"/>
    <cellStyle name="쉼표 [0] 4 4 2 5 2 4" xfId="26628" xr:uid="{820F3C0D-FDFE-42D1-9B33-0C7162F3F27B}"/>
    <cellStyle name="쉼표 [0] 4 4 2 5 2 4 2" xfId="48895" xr:uid="{1DD7A536-79F6-4124-8330-5A610BAFF948}"/>
    <cellStyle name="쉼표 [0] 4 4 2 5 2 5" xfId="26629" xr:uid="{4B1DCB73-866A-4230-AC92-06B4EEFE4805}"/>
    <cellStyle name="쉼표 [0] 4 4 2 5 2 5 2" xfId="48896" xr:uid="{36B36F3B-FC8F-4904-9140-D2D3330DCBBE}"/>
    <cellStyle name="쉼표 [0] 4 4 2 5 2 6" xfId="55518" xr:uid="{5EF4FDB5-5176-4C52-8438-66051713B835}"/>
    <cellStyle name="쉼표 [0] 4 4 2 5 2 7" xfId="48892" xr:uid="{22D4653A-F582-4AA8-B4EC-3015639715DE}"/>
    <cellStyle name="쉼표 [0] 4 4 2 5 2 8" xfId="26625" xr:uid="{0AFED3A9-7D81-4D7D-AF9E-2181DA8D523E}"/>
    <cellStyle name="쉼표 [0] 4 4 2 5 3" xfId="26630" xr:uid="{4C6EAFED-D59F-4DCE-90F1-AB6048495751}"/>
    <cellStyle name="쉼표 [0] 4 4 2 5 3 2" xfId="48897" xr:uid="{F8BBE984-3364-4961-9C3B-6AC503596335}"/>
    <cellStyle name="쉼표 [0] 4 4 2 5 4" xfId="26631" xr:uid="{28746634-B773-4D78-980A-E099C7E62C35}"/>
    <cellStyle name="쉼표 [0] 4 4 2 5 4 2" xfId="48898" xr:uid="{D7701190-A79E-4D96-99C5-99BE62D235BC}"/>
    <cellStyle name="쉼표 [0] 4 4 2 5 5" xfId="26632" xr:uid="{75AF771D-475B-4E59-8714-66DAEDCC442A}"/>
    <cellStyle name="쉼표 [0] 4 4 2 5 5 2" xfId="48899" xr:uid="{62B3E641-B23B-4FDD-89D2-0786877F905F}"/>
    <cellStyle name="쉼표 [0] 4 4 2 5 6" xfId="26633" xr:uid="{A63DC642-49E6-406B-8047-02FCA4933213}"/>
    <cellStyle name="쉼표 [0] 4 4 2 5 6 2" xfId="48900" xr:uid="{B8B36715-0177-4D26-B573-63EF4AE17EBB}"/>
    <cellStyle name="쉼표 [0] 4 4 2 5 7" xfId="53529" xr:uid="{020C49C1-9077-4745-8BF6-ED274AC0F222}"/>
    <cellStyle name="쉼표 [0] 4 4 2 5 8" xfId="48891" xr:uid="{5E6DD5C9-4F2A-444E-AED7-05B42E4CEE3E}"/>
    <cellStyle name="쉼표 [0] 4 4 2 5 9" xfId="26624" xr:uid="{4F7510D7-FB34-4C39-B662-EE58AB32D464}"/>
    <cellStyle name="쉼표 [0] 4 4 2 6" xfId="4092" xr:uid="{9980A0B8-689B-446C-B330-3614286CE16C}"/>
    <cellStyle name="쉼표 [0] 4 4 2 6 2" xfId="26635" xr:uid="{3F216572-0E4A-4ED4-A94C-4CE869A0B58C}"/>
    <cellStyle name="쉼표 [0] 4 4 2 6 2 2" xfId="48902" xr:uid="{9DC880F3-3013-4DAF-A70D-C1B969CB6057}"/>
    <cellStyle name="쉼표 [0] 4 4 2 6 3" xfId="26636" xr:uid="{7AFB5594-3807-4B1A-894A-871A3C21A587}"/>
    <cellStyle name="쉼표 [0] 4 4 2 6 3 2" xfId="48903" xr:uid="{06CA8688-BE66-4375-B001-7F5577E57F5B}"/>
    <cellStyle name="쉼표 [0] 4 4 2 6 4" xfId="26637" xr:uid="{1375B3AE-4BDE-4331-8F4C-5C0A31B9B967}"/>
    <cellStyle name="쉼표 [0] 4 4 2 6 4 2" xfId="48904" xr:uid="{2BC3FAA9-37D6-4ADF-A0FB-3F22695EFE35}"/>
    <cellStyle name="쉼표 [0] 4 4 2 6 5" xfId="26638" xr:uid="{48F63113-DC7C-4551-BD70-86F27E881456}"/>
    <cellStyle name="쉼표 [0] 4 4 2 6 5 2" xfId="48905" xr:uid="{C958B8BA-5A7F-4EDE-9C47-80FB123091AC}"/>
    <cellStyle name="쉼표 [0] 4 4 2 6 6" xfId="54179" xr:uid="{6A81F80C-C983-4303-9C18-8DC366F9DF64}"/>
    <cellStyle name="쉼표 [0] 4 4 2 6 7" xfId="48901" xr:uid="{0936D353-5A99-4F69-8979-E6A0979B8C0E}"/>
    <cellStyle name="쉼표 [0] 4 4 2 6 8" xfId="26634" xr:uid="{A1D48770-DAED-4DF1-BAB5-D580597E1055}"/>
    <cellStyle name="쉼표 [0] 4 4 2 7" xfId="1931" xr:uid="{4E21F1FA-3807-4051-98AC-A16FA427917C}"/>
    <cellStyle name="쉼표 [0] 4 4 2 7 2" xfId="26640" xr:uid="{79437770-BA95-45DC-8209-A7F5B69BC10B}"/>
    <cellStyle name="쉼표 [0] 4 4 2 7 2 2" xfId="48907" xr:uid="{974C72B5-B758-42F0-B52D-6D5A74080139}"/>
    <cellStyle name="쉼표 [0] 4 4 2 7 3" xfId="26641" xr:uid="{3D613E23-EF67-470C-A5BD-33207AD36B77}"/>
    <cellStyle name="쉼표 [0] 4 4 2 7 3 2" xfId="48908" xr:uid="{877618C1-25B2-4946-B22A-8854B0222A56}"/>
    <cellStyle name="쉼표 [0] 4 4 2 7 4" xfId="26642" xr:uid="{E180679D-13D6-494C-8375-EB3BC6019013}"/>
    <cellStyle name="쉼표 [0] 4 4 2 7 4 2" xfId="48909" xr:uid="{DD83A94C-36CD-43F2-B8E4-D9CE9F126EA0}"/>
    <cellStyle name="쉼표 [0] 4 4 2 7 5" xfId="52020" xr:uid="{FE1ED7D6-E877-495E-AB0B-73D8E7521727}"/>
    <cellStyle name="쉼표 [0] 4 4 2 7 6" xfId="48906" xr:uid="{A7D795CC-5C1F-4B05-98BF-AC4FD471E303}"/>
    <cellStyle name="쉼표 [0] 4 4 2 7 7" xfId="26639" xr:uid="{045B79AF-F69E-4B9A-BE61-D50EE3D6C204}"/>
    <cellStyle name="쉼표 [0] 4 4 2 8" xfId="26643" xr:uid="{08625673-B65D-46BA-B802-E919F2BEECB6}"/>
    <cellStyle name="쉼표 [0] 4 4 2 8 2" xfId="48910" xr:uid="{63D7B974-0970-479B-BCB4-2C6431970C06}"/>
    <cellStyle name="쉼표 [0] 4 4 2 9" xfId="26644" xr:uid="{644FE4C4-7A78-47CB-B5B5-1670D029F86F}"/>
    <cellStyle name="쉼표 [0] 4 4 2 9 2" xfId="48911" xr:uid="{98FAC369-A332-49FB-AB6A-706E1693F008}"/>
    <cellStyle name="쉼표 [0] 4 4 3" xfId="530" xr:uid="{CD0902B2-877C-4EFF-A9B5-DC77BD01327C}"/>
    <cellStyle name="쉼표 [0] 4 4 3 10" xfId="48912" xr:uid="{06CA0D52-AF58-4A8A-804F-A6BC27622AA1}"/>
    <cellStyle name="쉼표 [0] 4 4 3 11" xfId="26645" xr:uid="{75A5D54D-2F9B-4D13-80EB-AE1AC53FDE5C}"/>
    <cellStyle name="쉼표 [0] 4 4 3 2" xfId="1035" xr:uid="{3A2333AE-2E25-46D1-8791-F173F3637E35}"/>
    <cellStyle name="쉼표 [0] 4 4 3 2 2" xfId="4738" xr:uid="{67EB3711-6B95-471F-BC7C-B9C425A472C9}"/>
    <cellStyle name="쉼표 [0] 4 4 3 2 2 2" xfId="26648" xr:uid="{D31D9C4E-0A82-4336-9D0E-6A1D152B46BE}"/>
    <cellStyle name="쉼표 [0] 4 4 3 2 2 2 2" xfId="48915" xr:uid="{0CEDF349-1951-47D5-945A-23A4C63A2892}"/>
    <cellStyle name="쉼표 [0] 4 4 3 2 2 3" xfId="26649" xr:uid="{FB253FDA-3B14-4412-B89F-E4B97ED38095}"/>
    <cellStyle name="쉼표 [0] 4 4 3 2 2 3 2" xfId="48916" xr:uid="{6C46C146-796F-450C-BB9C-FBE0C5CE32C9}"/>
    <cellStyle name="쉼표 [0] 4 4 3 2 2 4" xfId="26650" xr:uid="{D97D1501-8F64-42E6-866A-04CF075205B9}"/>
    <cellStyle name="쉼표 [0] 4 4 3 2 2 4 2" xfId="48917" xr:uid="{788AF22C-663B-4C30-8E58-A0EEE2B9B6EA}"/>
    <cellStyle name="쉼표 [0] 4 4 3 2 2 5" xfId="26651" xr:uid="{CBAE1E5E-7ED7-4077-9282-1C17D063B2AD}"/>
    <cellStyle name="쉼표 [0] 4 4 3 2 2 5 2" xfId="48918" xr:uid="{B62AA1C7-C73E-407F-A228-048345B211AE}"/>
    <cellStyle name="쉼표 [0] 4 4 3 2 2 6" xfId="54825" xr:uid="{030359FD-BAB7-4571-9AC5-57CB70A354E7}"/>
    <cellStyle name="쉼표 [0] 4 4 3 2 2 7" xfId="48914" xr:uid="{029EC436-6762-4ADF-A480-70BFF00A6D76}"/>
    <cellStyle name="쉼표 [0] 4 4 3 2 2 8" xfId="26647" xr:uid="{1268E8CB-B378-4E69-A738-1648628DF86A}"/>
    <cellStyle name="쉼표 [0] 4 4 3 2 3" xfId="3073" xr:uid="{48F9AB8C-B814-43F7-B005-774189CB8567}"/>
    <cellStyle name="쉼표 [0] 4 4 3 2 3 2" xfId="26653" xr:uid="{8337C6F7-243F-42FC-BED7-06EA2BAC0D9D}"/>
    <cellStyle name="쉼표 [0] 4 4 3 2 3 2 2" xfId="48920" xr:uid="{B9BDD912-6C30-40B5-9DAF-742433A67059}"/>
    <cellStyle name="쉼표 [0] 4 4 3 2 3 3" xfId="26654" xr:uid="{FEB1D137-5D9E-4449-886E-ABFCD96EA0E7}"/>
    <cellStyle name="쉼표 [0] 4 4 3 2 3 3 2" xfId="48921" xr:uid="{A4D175E8-D960-4C26-8173-BC4B374E20E3}"/>
    <cellStyle name="쉼표 [0] 4 4 3 2 3 4" xfId="26655" xr:uid="{4ECB2861-BA8C-42CA-AD11-7CF131F2906C}"/>
    <cellStyle name="쉼표 [0] 4 4 3 2 3 4 2" xfId="48922" xr:uid="{8DE980F1-645F-44C7-B2AD-C095FF0E8AE1}"/>
    <cellStyle name="쉼표 [0] 4 4 3 2 3 5" xfId="53160" xr:uid="{B86E493A-992D-4620-BD42-21DBC1125719}"/>
    <cellStyle name="쉼표 [0] 4 4 3 2 3 6" xfId="48919" xr:uid="{D6599FB4-707D-45AE-A1B4-01C4DED16F48}"/>
    <cellStyle name="쉼표 [0] 4 4 3 2 3 7" xfId="26652" xr:uid="{73A1A30B-E9EC-43DD-839E-A0E178084429}"/>
    <cellStyle name="쉼표 [0] 4 4 3 2 4" xfId="26656" xr:uid="{0BFCA777-A56F-45A1-8028-43E47A4188BC}"/>
    <cellStyle name="쉼표 [0] 4 4 3 2 4 2" xfId="48923" xr:uid="{F072B4C4-8E47-406E-A703-3D3B2F46E64E}"/>
    <cellStyle name="쉼표 [0] 4 4 3 2 5" xfId="26657" xr:uid="{B70A0EE9-CC16-47CC-BB42-08269F0CD085}"/>
    <cellStyle name="쉼표 [0] 4 4 3 2 5 2" xfId="48924" xr:uid="{C939C3A3-9821-47C7-9340-DF0587F66766}"/>
    <cellStyle name="쉼표 [0] 4 4 3 2 6" xfId="51127" xr:uid="{2649A282-C420-4520-BE59-A6B469882484}"/>
    <cellStyle name="쉼표 [0] 4 4 3 2 7" xfId="48913" xr:uid="{985556C8-9B3B-41EF-8894-9394D8333918}"/>
    <cellStyle name="쉼표 [0] 4 4 3 2 8" xfId="26646" xr:uid="{9402A2EA-FCFB-4D5F-B683-D9FE2760DEC4}"/>
    <cellStyle name="쉼표 [0] 4 4 3 3" xfId="1529" xr:uid="{749B220C-E319-46BA-A742-156B36668FDE}"/>
    <cellStyle name="쉼표 [0] 4 4 3 3 2" xfId="5155" xr:uid="{CF9B6013-CDD0-4A44-B858-95DE9F5F6082}"/>
    <cellStyle name="쉼표 [0] 4 4 3 3 2 2" xfId="26660" xr:uid="{FEE71BA2-5880-4C19-9330-6541005DCF90}"/>
    <cellStyle name="쉼표 [0] 4 4 3 3 2 2 2" xfId="48927" xr:uid="{815AD2E5-5227-4067-A0BD-B93325B633B6}"/>
    <cellStyle name="쉼표 [0] 4 4 3 3 2 3" xfId="26661" xr:uid="{27EC0FF9-2AF3-4D4C-A57B-DD9C882F099F}"/>
    <cellStyle name="쉼표 [0] 4 4 3 3 2 3 2" xfId="48928" xr:uid="{71AFD07D-E595-47DC-9DC6-ECE83562130E}"/>
    <cellStyle name="쉼표 [0] 4 4 3 3 2 4" xfId="26662" xr:uid="{C2A9A578-9100-4FBD-B6F8-0A375DE79C59}"/>
    <cellStyle name="쉼표 [0] 4 4 3 3 2 4 2" xfId="48929" xr:uid="{1E4BCEC1-99A5-4727-A5E6-04C91A536CD0}"/>
    <cellStyle name="쉼표 [0] 4 4 3 3 2 5" xfId="26663" xr:uid="{3E59D7B2-D883-44DC-9305-D819302D1725}"/>
    <cellStyle name="쉼표 [0] 4 4 3 3 2 5 2" xfId="48930" xr:uid="{5221CD3B-6F13-4F13-8517-6FCF9081D66D}"/>
    <cellStyle name="쉼표 [0] 4 4 3 3 2 6" xfId="55242" xr:uid="{08832008-6CAD-45B6-A304-86128F59DE64}"/>
    <cellStyle name="쉼표 [0] 4 4 3 3 2 7" xfId="48926" xr:uid="{2D53E5BF-7F47-482C-8DD0-1256FD6EC39E}"/>
    <cellStyle name="쉼표 [0] 4 4 3 3 2 8" xfId="26659" xr:uid="{973E8D06-A881-46B1-8970-B0750CBF2762}"/>
    <cellStyle name="쉼표 [0] 4 4 3 3 3" xfId="2576" xr:uid="{6578C555-5E3C-4764-BD01-B3E8C315E331}"/>
    <cellStyle name="쉼표 [0] 4 4 3 3 3 2" xfId="26665" xr:uid="{BAA8E9D6-E5DC-41C5-A299-1AF48ADC67A3}"/>
    <cellStyle name="쉼표 [0] 4 4 3 3 3 2 2" xfId="48932" xr:uid="{0CDCC32D-38BD-41F9-ACB7-86FA73B8305B}"/>
    <cellStyle name="쉼표 [0] 4 4 3 3 3 3" xfId="26666" xr:uid="{2CFA78CC-991A-421D-9734-D3E1CC3C7646}"/>
    <cellStyle name="쉼표 [0] 4 4 3 3 3 3 2" xfId="48933" xr:uid="{57597B0D-CCD3-4CDA-B9EE-369766618D49}"/>
    <cellStyle name="쉼표 [0] 4 4 3 3 3 4" xfId="26667" xr:uid="{00C6B54A-17AA-488C-A9D3-23542207BF8A}"/>
    <cellStyle name="쉼표 [0] 4 4 3 3 3 4 2" xfId="48934" xr:uid="{D2C60E4F-6FF7-4CA2-B761-17131434C0B5}"/>
    <cellStyle name="쉼표 [0] 4 4 3 3 3 5" xfId="52664" xr:uid="{564F9542-AB89-4A8A-A9E3-B5B6E954D80A}"/>
    <cellStyle name="쉼표 [0] 4 4 3 3 3 6" xfId="48931" xr:uid="{1276B30E-976F-4041-9902-BC570C50CA79}"/>
    <cellStyle name="쉼표 [0] 4 4 3 3 3 7" xfId="26664" xr:uid="{31B4C0F0-4F57-40C3-91AF-260B7D0187F9}"/>
    <cellStyle name="쉼표 [0] 4 4 3 3 4" xfId="26668" xr:uid="{3EFF70FD-581C-4BF6-92C2-CEF94783BAFB}"/>
    <cellStyle name="쉼표 [0] 4 4 3 3 4 2" xfId="48935" xr:uid="{F66E7F86-7894-4B1E-AE71-3D5DEDF6965B}"/>
    <cellStyle name="쉼표 [0] 4 4 3 3 5" xfId="26669" xr:uid="{B55071FF-9ACC-4F54-BAFB-752E753B44D0}"/>
    <cellStyle name="쉼표 [0] 4 4 3 3 5 2" xfId="48936" xr:uid="{C671F91D-7E1B-45B0-834E-8E702D657B6B}"/>
    <cellStyle name="쉼표 [0] 4 4 3 3 6" xfId="51621" xr:uid="{7EE55B76-8BDA-44F7-9880-30D287DBCE99}"/>
    <cellStyle name="쉼표 [0] 4 4 3 3 7" xfId="48925" xr:uid="{613B8A5D-F6A5-42D9-949E-559201D4C6FB}"/>
    <cellStyle name="쉼표 [0] 4 4 3 3 8" xfId="26658" xr:uid="{26FC37B3-F0EA-4A73-B83E-610720BBEB2B}"/>
    <cellStyle name="쉼표 [0] 4 4 3 4" xfId="3568" xr:uid="{02699191-83AA-429D-B9FC-B4F6DF7DE9A2}"/>
    <cellStyle name="쉼표 [0] 4 4 3 4 2" xfId="5523" xr:uid="{D11EC097-4727-465D-863D-92EF98D78D55}"/>
    <cellStyle name="쉼표 [0] 4 4 3 4 2 2" xfId="26672" xr:uid="{51A2A93D-30F7-4C85-8C5F-842F5DB8F1EF}"/>
    <cellStyle name="쉼표 [0] 4 4 3 4 2 2 2" xfId="48939" xr:uid="{72BBC9C0-29CC-4C67-8B17-F9E15DC09EB4}"/>
    <cellStyle name="쉼표 [0] 4 4 3 4 2 3" xfId="26673" xr:uid="{8ECAE70A-CED0-4B62-A612-EE6474B58361}"/>
    <cellStyle name="쉼표 [0] 4 4 3 4 2 3 2" xfId="48940" xr:uid="{8021B25B-6AF4-4B2D-B276-7DAA1E086BDB}"/>
    <cellStyle name="쉼표 [0] 4 4 3 4 2 4" xfId="26674" xr:uid="{A69F0D31-9CA4-49D8-B544-8CB4D6433A0A}"/>
    <cellStyle name="쉼표 [0] 4 4 3 4 2 4 2" xfId="48941" xr:uid="{34C55BC3-B329-4BE4-9CF9-363BB8977436}"/>
    <cellStyle name="쉼표 [0] 4 4 3 4 2 5" xfId="26675" xr:uid="{5C6EE5A5-C5FB-4797-9F00-BD42FEA4326D}"/>
    <cellStyle name="쉼표 [0] 4 4 3 4 2 5 2" xfId="48942" xr:uid="{49E53D25-4FA2-4D7E-AD31-7C796FCFD384}"/>
    <cellStyle name="쉼표 [0] 4 4 3 4 2 6" xfId="55610" xr:uid="{BA1341E9-B6D4-4422-8CD9-BBB7EF967381}"/>
    <cellStyle name="쉼표 [0] 4 4 3 4 2 7" xfId="48938" xr:uid="{B168222B-C34A-4DCA-8ABA-B79E168293CD}"/>
    <cellStyle name="쉼표 [0] 4 4 3 4 2 8" xfId="26671" xr:uid="{1FAC0029-F6E8-49FC-9C27-92281BDC02B1}"/>
    <cellStyle name="쉼표 [0] 4 4 3 4 3" xfId="26676" xr:uid="{A027728A-8B8E-4281-A9C7-3D3EA83D59F4}"/>
    <cellStyle name="쉼표 [0] 4 4 3 4 3 2" xfId="48943" xr:uid="{2680786F-6EF9-406E-91E9-E77FEAFAAA2E}"/>
    <cellStyle name="쉼표 [0] 4 4 3 4 4" xfId="26677" xr:uid="{CB03864B-2B7D-4E5A-B300-EF9DB8225ED9}"/>
    <cellStyle name="쉼표 [0] 4 4 3 4 4 2" xfId="48944" xr:uid="{B5F25930-A218-4991-84D5-97657F411CDC}"/>
    <cellStyle name="쉼표 [0] 4 4 3 4 5" xfId="26678" xr:uid="{7FD33B8E-F6EA-4F8F-917A-F8C80B0C2B04}"/>
    <cellStyle name="쉼표 [0] 4 4 3 4 5 2" xfId="48945" xr:uid="{FC1EF1F1-B03F-4515-BC6E-838AF7F63048}"/>
    <cellStyle name="쉼표 [0] 4 4 3 4 6" xfId="26679" xr:uid="{05F5FDA6-4E46-4D1C-8B6B-1EFD2388868C}"/>
    <cellStyle name="쉼표 [0] 4 4 3 4 6 2" xfId="48946" xr:uid="{87B9F254-81D5-4AF1-9CDB-174B26D33A0A}"/>
    <cellStyle name="쉼표 [0] 4 4 3 4 7" xfId="53655" xr:uid="{85C3B108-772D-46E8-B48E-EFDF7635482F}"/>
    <cellStyle name="쉼표 [0] 4 4 3 4 8" xfId="48937" xr:uid="{50F1D57A-4AAB-4B2C-A2AB-6E5D7BAE3448}"/>
    <cellStyle name="쉼표 [0] 4 4 3 4 9" xfId="26670" xr:uid="{4CAB18AF-9BBC-4346-9347-CBF35D90402F}"/>
    <cellStyle name="쉼표 [0] 4 4 3 5" xfId="4241" xr:uid="{CB681FE4-3825-421E-993D-BAB45C2EBD7D}"/>
    <cellStyle name="쉼표 [0] 4 4 3 5 2" xfId="26681" xr:uid="{2D6A0024-8CF8-4A7F-8E34-6970BF618EDE}"/>
    <cellStyle name="쉼표 [0] 4 4 3 5 2 2" xfId="48948" xr:uid="{A6E93093-0E03-443F-B493-14677A887553}"/>
    <cellStyle name="쉼표 [0] 4 4 3 5 3" xfId="26682" xr:uid="{EC01B2E4-4100-4994-9DB4-0D49AB4DD5C8}"/>
    <cellStyle name="쉼표 [0] 4 4 3 5 3 2" xfId="48949" xr:uid="{BE463637-5105-4BA8-9628-8CA1927C05E8}"/>
    <cellStyle name="쉼표 [0] 4 4 3 5 4" xfId="26683" xr:uid="{A0583BA2-3ADE-43B8-BC4C-DC83FA0A7D58}"/>
    <cellStyle name="쉼표 [0] 4 4 3 5 4 2" xfId="48950" xr:uid="{BBFBE6D2-0503-4ED2-B78A-0237DC8670A3}"/>
    <cellStyle name="쉼표 [0] 4 4 3 5 5" xfId="26684" xr:uid="{032B2506-1195-410A-9F2E-DDBAC0613246}"/>
    <cellStyle name="쉼표 [0] 4 4 3 5 5 2" xfId="48951" xr:uid="{32E2A8FB-C820-4028-A398-9DAC4F780D89}"/>
    <cellStyle name="쉼표 [0] 4 4 3 5 6" xfId="54328" xr:uid="{10BF82D9-DD71-4A17-9AC3-C5F345479F79}"/>
    <cellStyle name="쉼표 [0] 4 4 3 5 7" xfId="48947" xr:uid="{CAC141D5-3ECD-4ADD-A4BD-B77C4292A7AD}"/>
    <cellStyle name="쉼표 [0] 4 4 3 5 8" xfId="26680" xr:uid="{7596472D-4F9D-4ADF-8CAE-E1E1F33A48E4}"/>
    <cellStyle name="쉼표 [0] 4 4 3 6" xfId="2055" xr:uid="{43CD5EEB-CFE1-40EA-B6F6-D2925C01D8EF}"/>
    <cellStyle name="쉼표 [0] 4 4 3 6 2" xfId="26686" xr:uid="{8E0C8EBE-2BF8-4041-9DB4-79C41412E86E}"/>
    <cellStyle name="쉼표 [0] 4 4 3 6 2 2" xfId="48953" xr:uid="{9463DDDE-C612-4E57-AE15-11A3BA5E9415}"/>
    <cellStyle name="쉼표 [0] 4 4 3 6 3" xfId="26687" xr:uid="{6A7BD571-29C5-41C7-9A82-64D73150068D}"/>
    <cellStyle name="쉼표 [0] 4 4 3 6 3 2" xfId="48954" xr:uid="{1B07D3FA-5139-41E3-BC8B-180BFBC9E349}"/>
    <cellStyle name="쉼표 [0] 4 4 3 6 4" xfId="26688" xr:uid="{9C72E6B2-5408-453B-89CF-B2EC18EB57C6}"/>
    <cellStyle name="쉼표 [0] 4 4 3 6 4 2" xfId="48955" xr:uid="{8E3D7620-5C28-4151-B6F9-0494411763C2}"/>
    <cellStyle name="쉼표 [0] 4 4 3 6 5" xfId="52144" xr:uid="{221F7835-683F-44F2-AD91-D0CCA7C7AF74}"/>
    <cellStyle name="쉼표 [0] 4 4 3 6 6" xfId="48952" xr:uid="{504798C7-2278-4517-AEBE-201BE2DCD0D7}"/>
    <cellStyle name="쉼표 [0] 4 4 3 6 7" xfId="26685" xr:uid="{F41D470D-0F0D-425D-ACBD-ADC3E24BEAA0}"/>
    <cellStyle name="쉼표 [0] 4 4 3 7" xfId="26689" xr:uid="{4D87E113-EFDB-453E-AF9D-2C3CCE42CFC4}"/>
    <cellStyle name="쉼표 [0] 4 4 3 7 2" xfId="48956" xr:uid="{4A684EDB-32D4-4A52-98F6-74408E2D1840}"/>
    <cellStyle name="쉼표 [0] 4 4 3 8" xfId="26690" xr:uid="{C3DB38E8-4575-4C0D-967F-26CD21847CE2}"/>
    <cellStyle name="쉼표 [0] 4 4 3 8 2" xfId="48957" xr:uid="{E1E2920C-5FEA-440B-B4C2-67B0178F84AD}"/>
    <cellStyle name="쉼표 [0] 4 4 3 9" xfId="50624" xr:uid="{4A2204FD-794E-4911-B168-63A1F4A74C0E}"/>
    <cellStyle name="쉼표 [0] 4 4 4" xfId="787" xr:uid="{18606087-F6D3-4F2E-BDD7-208684CC85EF}"/>
    <cellStyle name="쉼표 [0] 4 4 4 2" xfId="4490" xr:uid="{7A80795D-7B11-4CBF-9CAE-3B01B87216D3}"/>
    <cellStyle name="쉼표 [0] 4 4 4 2 2" xfId="26693" xr:uid="{5230EB78-B70D-4CF5-9D63-4193D4E9302D}"/>
    <cellStyle name="쉼표 [0] 4 4 4 2 2 2" xfId="48960" xr:uid="{7F7B7C93-FE72-4FDF-A23E-26B7E56D6CEB}"/>
    <cellStyle name="쉼표 [0] 4 4 4 2 3" xfId="26694" xr:uid="{B5831A54-A6F1-49EC-9180-56B5AA66B544}"/>
    <cellStyle name="쉼표 [0] 4 4 4 2 3 2" xfId="48961" xr:uid="{818ADFDE-2793-4711-9153-3EF35A5425C9}"/>
    <cellStyle name="쉼표 [0] 4 4 4 2 4" xfId="26695" xr:uid="{A99B68E0-2FB1-4D8E-B237-6C089F14F76D}"/>
    <cellStyle name="쉼표 [0] 4 4 4 2 4 2" xfId="48962" xr:uid="{53338B48-41CA-448D-88E7-D324CF3324DF}"/>
    <cellStyle name="쉼표 [0] 4 4 4 2 5" xfId="26696" xr:uid="{A86CA5DB-DD99-42FB-B93E-B6A1A138EFCF}"/>
    <cellStyle name="쉼표 [0] 4 4 4 2 5 2" xfId="48963" xr:uid="{85E50998-1BCB-4355-9B42-4F6C48F19052}"/>
    <cellStyle name="쉼표 [0] 4 4 4 2 6" xfId="54577" xr:uid="{C9017392-4C78-40FA-985B-705C8393D524}"/>
    <cellStyle name="쉼표 [0] 4 4 4 2 7" xfId="48959" xr:uid="{E353FC37-DD57-4F0F-BC87-A00653710519}"/>
    <cellStyle name="쉼표 [0] 4 4 4 2 8" xfId="26692" xr:uid="{73DB44D2-6662-472A-BBF2-E7832CEDFCEC}"/>
    <cellStyle name="쉼표 [0] 4 4 4 3" xfId="2825" xr:uid="{BC62FF02-3479-4CE2-BEC7-76134BFAFAE6}"/>
    <cellStyle name="쉼표 [0] 4 4 4 3 2" xfId="26698" xr:uid="{F6386375-D842-46C2-9830-685D08F633AF}"/>
    <cellStyle name="쉼표 [0] 4 4 4 3 2 2" xfId="48965" xr:uid="{A5E4FE71-61F4-4114-8B3A-7CB33BF12BE8}"/>
    <cellStyle name="쉼표 [0] 4 4 4 3 3" xfId="26699" xr:uid="{FC3B41F3-6FCD-483E-8212-967A9E54BD14}"/>
    <cellStyle name="쉼표 [0] 4 4 4 3 3 2" xfId="48966" xr:uid="{996A816D-F7DF-44FF-9697-21DE9978E850}"/>
    <cellStyle name="쉼표 [0] 4 4 4 3 4" xfId="26700" xr:uid="{C34D3B28-B180-4786-993C-4ECC13E8FDA4}"/>
    <cellStyle name="쉼표 [0] 4 4 4 3 4 2" xfId="48967" xr:uid="{0EFD918C-8A60-474E-884E-967CB7C3920B}"/>
    <cellStyle name="쉼표 [0] 4 4 4 3 5" xfId="52912" xr:uid="{83FAE0FB-B4CD-45A2-9986-D67BFF04FDFF}"/>
    <cellStyle name="쉼표 [0] 4 4 4 3 6" xfId="48964" xr:uid="{294A38C2-C782-4BE3-8A60-254A8A55A6D3}"/>
    <cellStyle name="쉼표 [0] 4 4 4 3 7" xfId="26697" xr:uid="{382E9D0D-83E4-4F83-9EF9-1D26E00742D9}"/>
    <cellStyle name="쉼표 [0] 4 4 4 4" xfId="26701" xr:uid="{DC053FEF-123E-411A-87AA-DA6ECA8F15D4}"/>
    <cellStyle name="쉼표 [0] 4 4 4 4 2" xfId="48968" xr:uid="{60F49E4D-526D-4259-A6E0-29157778F3E5}"/>
    <cellStyle name="쉼표 [0] 4 4 4 5" xfId="26702" xr:uid="{D45B9184-163C-4689-8789-AA71A8A85FD9}"/>
    <cellStyle name="쉼표 [0] 4 4 4 5 2" xfId="48969" xr:uid="{3E854BA0-C0DC-4ED9-B759-4FE5AB419F21}"/>
    <cellStyle name="쉼표 [0] 4 4 4 6" xfId="50879" xr:uid="{6158CDB3-B341-48C5-93E7-26CFE65404C8}"/>
    <cellStyle name="쉼표 [0] 4 4 4 7" xfId="48958" xr:uid="{06869F55-41F8-44AD-A821-A34744B1313C}"/>
    <cellStyle name="쉼표 [0] 4 4 4 8" xfId="26691" xr:uid="{8A939504-4EA9-4B77-88E0-8A7BAF6CCCEC}"/>
    <cellStyle name="쉼표 [0] 4 4 5" xfId="1282" xr:uid="{7B7B8948-A02C-4F1D-8299-07748AA37730}"/>
    <cellStyle name="쉼표 [0] 4 4 5 2" xfId="4972" xr:uid="{C0105512-CE0A-4B8D-9AE8-2C772516DF4B}"/>
    <cellStyle name="쉼표 [0] 4 4 5 2 2" xfId="26705" xr:uid="{6F857341-7991-4EEC-BAFF-5DE054B5C7E4}"/>
    <cellStyle name="쉼표 [0] 4 4 5 2 2 2" xfId="48972" xr:uid="{F0D1A121-5DA1-47A8-933B-5246BDA33D8B}"/>
    <cellStyle name="쉼표 [0] 4 4 5 2 3" xfId="26706" xr:uid="{D2930765-2229-43F5-ADF6-003626EF513B}"/>
    <cellStyle name="쉼표 [0] 4 4 5 2 3 2" xfId="48973" xr:uid="{E97FFF93-3B76-4A54-9A8D-8BF5AA22D77C}"/>
    <cellStyle name="쉼표 [0] 4 4 5 2 4" xfId="26707" xr:uid="{A419ED43-7B99-4F4C-86A1-9C4379042449}"/>
    <cellStyle name="쉼표 [0] 4 4 5 2 4 2" xfId="48974" xr:uid="{70F4F84F-DC9B-4F3B-A26B-03A59E1E3563}"/>
    <cellStyle name="쉼표 [0] 4 4 5 2 5" xfId="26708" xr:uid="{E3BE8763-3104-4062-B57A-14DDC4B7FC5A}"/>
    <cellStyle name="쉼표 [0] 4 4 5 2 5 2" xfId="48975" xr:uid="{F193940A-92B5-46A8-9C11-22ADE6FA4F28}"/>
    <cellStyle name="쉼표 [0] 4 4 5 2 6" xfId="55059" xr:uid="{E3A17812-1C2B-46B0-940D-EDD83EAEF850}"/>
    <cellStyle name="쉼표 [0] 4 4 5 2 7" xfId="48971" xr:uid="{BC24525B-FD37-4D2C-96CD-496AD587564E}"/>
    <cellStyle name="쉼표 [0] 4 4 5 2 8" xfId="26704" xr:uid="{542B609C-9BD5-47C8-869A-8C5EFE93280A}"/>
    <cellStyle name="쉼표 [0] 4 4 5 3" xfId="2327" xr:uid="{F6258D9A-48C5-40A3-8A0C-94EA9B0C8E50}"/>
    <cellStyle name="쉼표 [0] 4 4 5 3 2" xfId="26710" xr:uid="{9A3CD379-2DD7-43CA-98A8-669AB3DBCE22}"/>
    <cellStyle name="쉼표 [0] 4 4 5 3 2 2" xfId="48977" xr:uid="{AADBF9C9-EC7E-4093-97EE-9E5D358736FC}"/>
    <cellStyle name="쉼표 [0] 4 4 5 3 3" xfId="26711" xr:uid="{FF664803-2D9C-4898-A0D2-336A90DAFB9D}"/>
    <cellStyle name="쉼표 [0] 4 4 5 3 3 2" xfId="48978" xr:uid="{7AD1F277-C3E3-4630-8CE6-5634B0A23147}"/>
    <cellStyle name="쉼표 [0] 4 4 5 3 4" xfId="26712" xr:uid="{6D59D867-1101-4A97-B670-DDE9202DBCEA}"/>
    <cellStyle name="쉼표 [0] 4 4 5 3 4 2" xfId="48979" xr:uid="{B2AECBCD-BFF1-4AD7-8C03-A8B1469D630B}"/>
    <cellStyle name="쉼표 [0] 4 4 5 3 5" xfId="52415" xr:uid="{A5C236CC-7ADD-42EF-ACE0-F66F980493EC}"/>
    <cellStyle name="쉼표 [0] 4 4 5 3 6" xfId="48976" xr:uid="{41A20524-2DB1-4B8F-B888-96457D940E06}"/>
    <cellStyle name="쉼표 [0] 4 4 5 3 7" xfId="26709" xr:uid="{D65B7079-A5C8-49EE-BBFA-3F1FE590559F}"/>
    <cellStyle name="쉼표 [0] 4 4 5 4" xfId="26713" xr:uid="{E733F568-FEA7-4E92-A701-6174172D0976}"/>
    <cellStyle name="쉼표 [0] 4 4 5 4 2" xfId="48980" xr:uid="{2D28DDEA-CC09-44BD-AB99-7DC28AD7A6D3}"/>
    <cellStyle name="쉼표 [0] 4 4 5 5" xfId="26714" xr:uid="{9F1393D3-F3D5-4775-9AD6-4384F378EF20}"/>
    <cellStyle name="쉼표 [0] 4 4 5 5 2" xfId="48981" xr:uid="{DCC3758D-B895-411C-BD42-57A69418917E}"/>
    <cellStyle name="쉼표 [0] 4 4 5 6" xfId="51374" xr:uid="{621C8BD5-98A5-4B79-9181-5A932C7D7462}"/>
    <cellStyle name="쉼표 [0] 4 4 5 7" xfId="48970" xr:uid="{7C663C79-7A19-4FB1-85CD-D6798789FF37}"/>
    <cellStyle name="쉼표 [0] 4 4 5 8" xfId="26703" xr:uid="{446AC9C5-94C6-4473-8827-6C4C301831CB}"/>
    <cellStyle name="쉼표 [0] 4 4 6" xfId="3319" xr:uid="{C6C43FF8-4B2A-4ED7-B49E-3D028D86D2FD}"/>
    <cellStyle name="쉼표 [0] 4 4 6 2" xfId="5339" xr:uid="{4962FEFF-38BF-400E-BCCA-E6299D931119}"/>
    <cellStyle name="쉼표 [0] 4 4 6 2 2" xfId="26717" xr:uid="{AD25FFC8-872D-4DE8-9943-E0AFA33276DE}"/>
    <cellStyle name="쉼표 [0] 4 4 6 2 2 2" xfId="48984" xr:uid="{3B906939-398E-402F-AAA0-45E965490606}"/>
    <cellStyle name="쉼표 [0] 4 4 6 2 3" xfId="26718" xr:uid="{C91E5700-8CB3-47BF-BCC4-D6C0425AE57E}"/>
    <cellStyle name="쉼표 [0] 4 4 6 2 3 2" xfId="48985" xr:uid="{EE532C03-A434-493B-984C-726BFFC9F343}"/>
    <cellStyle name="쉼표 [0] 4 4 6 2 4" xfId="26719" xr:uid="{D00DFF63-3F65-4700-A076-9DA95056E31E}"/>
    <cellStyle name="쉼표 [0] 4 4 6 2 4 2" xfId="48986" xr:uid="{CA0F3E69-7FD5-4AB5-8D50-B16D415F4058}"/>
    <cellStyle name="쉼표 [0] 4 4 6 2 5" xfId="26720" xr:uid="{54A7B89A-2DCD-49ED-8059-F2359363AF45}"/>
    <cellStyle name="쉼표 [0] 4 4 6 2 5 2" xfId="48987" xr:uid="{43C38969-2682-4FF4-9FB9-4739BD131A9F}"/>
    <cellStyle name="쉼표 [0] 4 4 6 2 6" xfId="55426" xr:uid="{90035FEE-3358-472B-9D94-7311C30BD0F2}"/>
    <cellStyle name="쉼표 [0] 4 4 6 2 7" xfId="48983" xr:uid="{33161214-CAFF-4735-B3BB-0550D4750D3F}"/>
    <cellStyle name="쉼표 [0] 4 4 6 2 8" xfId="26716" xr:uid="{7298D61D-5E95-431C-8A23-4D0218AECB34}"/>
    <cellStyle name="쉼표 [0] 4 4 6 3" xfId="26721" xr:uid="{09DE361C-CC51-4574-8BE8-93B948262E1A}"/>
    <cellStyle name="쉼표 [0] 4 4 6 3 2" xfId="48988" xr:uid="{BC376896-1299-4F81-AB02-840328AC3DFA}"/>
    <cellStyle name="쉼표 [0] 4 4 6 4" xfId="26722" xr:uid="{4782C3BA-2E9F-44B2-9D85-A208334204D8}"/>
    <cellStyle name="쉼표 [0] 4 4 6 4 2" xfId="48989" xr:uid="{AF925BDE-A6FF-4CF5-81C2-630CA596F706}"/>
    <cellStyle name="쉼표 [0] 4 4 6 5" xfId="26723" xr:uid="{CE97B035-8264-48E9-98EE-D673B8C971F5}"/>
    <cellStyle name="쉼표 [0] 4 4 6 5 2" xfId="48990" xr:uid="{84D61C97-09A5-4D93-B79C-15060AC47E82}"/>
    <cellStyle name="쉼표 [0] 4 4 6 6" xfId="26724" xr:uid="{EAEEEE41-7197-48C0-81D7-434236533711}"/>
    <cellStyle name="쉼표 [0] 4 4 6 6 2" xfId="48991" xr:uid="{D2EBFA4B-31E9-4DA7-80A1-49EEEA92754A}"/>
    <cellStyle name="쉼표 [0] 4 4 6 7" xfId="53406" xr:uid="{23EB7908-A08F-4857-9F14-643FDF3AE986}"/>
    <cellStyle name="쉼표 [0] 4 4 6 8" xfId="48982" xr:uid="{D33EEC41-8A74-433B-AA17-DEFEC8ED1846}"/>
    <cellStyle name="쉼표 [0] 4 4 6 9" xfId="26715" xr:uid="{DD952128-7266-4C8F-AB65-EF22F7154577}"/>
    <cellStyle name="쉼표 [0] 4 4 7" xfId="3906" xr:uid="{C44B09B0-FCE6-4019-A32E-AF0E7C847C4D}"/>
    <cellStyle name="쉼표 [0] 4 4 7 2" xfId="26726" xr:uid="{392E020B-61F1-4115-9A75-57BD363F35F6}"/>
    <cellStyle name="쉼표 [0] 4 4 7 2 2" xfId="48993" xr:uid="{A934876F-4C47-4549-831B-239C71CD940A}"/>
    <cellStyle name="쉼표 [0] 4 4 7 3" xfId="26727" xr:uid="{117E03D5-AFB7-4104-A9DB-C0B8EE182226}"/>
    <cellStyle name="쉼표 [0] 4 4 7 3 2" xfId="48994" xr:uid="{88C731B0-045F-4B7F-AEB3-2BEBC4341332}"/>
    <cellStyle name="쉼표 [0] 4 4 7 4" xfId="26728" xr:uid="{48C65587-4D89-4D0C-B675-5449710E5EAA}"/>
    <cellStyle name="쉼표 [0] 4 4 7 4 2" xfId="48995" xr:uid="{A4191098-1A96-4D53-8CB7-A2147CAE76AE}"/>
    <cellStyle name="쉼표 [0] 4 4 7 5" xfId="26729" xr:uid="{76E6B543-9294-4AF9-A070-12BBCC7EFA96}"/>
    <cellStyle name="쉼표 [0] 4 4 7 5 2" xfId="48996" xr:uid="{8E0E0E13-C479-4E10-AEC9-7B61B71DCF60}"/>
    <cellStyle name="쉼표 [0] 4 4 7 6" xfId="53993" xr:uid="{7F322E27-2563-4C90-A8E1-A4EA8322B9B0}"/>
    <cellStyle name="쉼표 [0] 4 4 7 7" xfId="48992" xr:uid="{EE15DDE3-CC35-4C31-9D4D-B9091FD48CA3}"/>
    <cellStyle name="쉼표 [0] 4 4 7 8" xfId="26725" xr:uid="{CA6C3213-EB6E-4FCE-8FBB-403F1DB73CB2}"/>
    <cellStyle name="쉼표 [0] 4 4 8" xfId="1807" xr:uid="{01CCB016-BB0D-4E00-9605-F1972E241963}"/>
    <cellStyle name="쉼표 [0] 4 4 8 2" xfId="26731" xr:uid="{4E18A3C4-14AF-4992-AA7F-6FB42E9FD266}"/>
    <cellStyle name="쉼표 [0] 4 4 8 2 2" xfId="48998" xr:uid="{28968693-698E-411C-84D4-EA8F18ED0A27}"/>
    <cellStyle name="쉼표 [0] 4 4 8 3" xfId="26732" xr:uid="{795F7317-0CD1-45F9-838A-17758C8ED6BA}"/>
    <cellStyle name="쉼표 [0] 4 4 8 3 2" xfId="48999" xr:uid="{C77747D0-4000-41CF-8DF6-23EB0C616DFB}"/>
    <cellStyle name="쉼표 [0] 4 4 8 4" xfId="26733" xr:uid="{8B65E1BE-51B6-40CE-A468-E5681AFB9915}"/>
    <cellStyle name="쉼표 [0] 4 4 8 4 2" xfId="49000" xr:uid="{48EE5396-9C7E-4B9D-896A-B3DCF2954120}"/>
    <cellStyle name="쉼표 [0] 4 4 8 5" xfId="51896" xr:uid="{C2393902-67E6-4E10-86AA-9704515E9167}"/>
    <cellStyle name="쉼표 [0] 4 4 8 6" xfId="48997" xr:uid="{2AE5DB8B-9276-43E0-B670-F1121E57D30E}"/>
    <cellStyle name="쉼표 [0] 4 4 8 7" xfId="26730" xr:uid="{BBC5C07F-82E6-4645-A9F3-1D7D48D3738C}"/>
    <cellStyle name="쉼표 [0] 4 4 9" xfId="26734" xr:uid="{9C8772AF-266A-430F-B002-BF63DAC219F4}"/>
    <cellStyle name="쉼표 [0] 4 4 9 2" xfId="49001" xr:uid="{4279A622-4CDB-4ADB-BF8F-DB235E2C9754}"/>
    <cellStyle name="쉼표 [0] 4 5" xfId="283" xr:uid="{5C794AA0-1826-4E95-B5CC-304B4E739D29}"/>
    <cellStyle name="쉼표 [0] 4 5 10" xfId="50379" xr:uid="{50AA2D93-5F47-460C-9043-C7840044EFD2}"/>
    <cellStyle name="쉼표 [0] 4 5 11" xfId="49002" xr:uid="{EBFE085C-F0C9-4608-8F47-9EF676489FF0}"/>
    <cellStyle name="쉼표 [0] 4 5 12" xfId="26735" xr:uid="{6EFF9B0F-BBF9-4BBD-BCD3-375BDE3B8164}"/>
    <cellStyle name="쉼표 [0] 4 5 2" xfId="589" xr:uid="{CADBD8F2-DB11-4F41-AEBF-C01B25C78798}"/>
    <cellStyle name="쉼표 [0] 4 5 2 10" xfId="49003" xr:uid="{71BCA547-6B72-4F7E-9564-F98D40156BBE}"/>
    <cellStyle name="쉼표 [0] 4 5 2 11" xfId="26736" xr:uid="{CD5D9D6A-BE26-47FC-B39B-09EB82480D4D}"/>
    <cellStyle name="쉼표 [0] 4 5 2 2" xfId="1094" xr:uid="{133FBF3B-C520-48E6-BB7A-C03B393D97F6}"/>
    <cellStyle name="쉼표 [0] 4 5 2 2 2" xfId="4797" xr:uid="{7BC79BA7-C263-42BB-8332-E15D537123EB}"/>
    <cellStyle name="쉼표 [0] 4 5 2 2 2 2" xfId="26739" xr:uid="{41C21FD1-4270-408E-9914-52F5A6DBF463}"/>
    <cellStyle name="쉼표 [0] 4 5 2 2 2 2 2" xfId="49006" xr:uid="{241F9A3D-85BD-435A-8836-C73E55D61790}"/>
    <cellStyle name="쉼표 [0] 4 5 2 2 2 3" xfId="26740" xr:uid="{196454F4-367C-4BCE-B818-4565E577499F}"/>
    <cellStyle name="쉼표 [0] 4 5 2 2 2 3 2" xfId="49007" xr:uid="{F76D04D5-3456-4A7D-AEE4-B4401ED8EB34}"/>
    <cellStyle name="쉼표 [0] 4 5 2 2 2 4" xfId="26741" xr:uid="{8F9B6160-69B4-435E-822B-52D761904F6E}"/>
    <cellStyle name="쉼표 [0] 4 5 2 2 2 4 2" xfId="49008" xr:uid="{11219502-27F0-4A42-ACCE-88EC257B6E63}"/>
    <cellStyle name="쉼표 [0] 4 5 2 2 2 5" xfId="26742" xr:uid="{D43EC8D4-B7CE-4D48-8D30-48D7C614AAE4}"/>
    <cellStyle name="쉼표 [0] 4 5 2 2 2 5 2" xfId="49009" xr:uid="{405F7763-8159-485D-B394-376A7C2A4227}"/>
    <cellStyle name="쉼표 [0] 4 5 2 2 2 6" xfId="54884" xr:uid="{76440126-808B-4194-B8C2-538429C8BEBF}"/>
    <cellStyle name="쉼표 [0] 4 5 2 2 2 7" xfId="49005" xr:uid="{FBB136ED-2631-490C-8703-08F070FA5D87}"/>
    <cellStyle name="쉼표 [0] 4 5 2 2 2 8" xfId="26738" xr:uid="{6C5F4D49-3E40-4E0D-9216-27D31FAF7279}"/>
    <cellStyle name="쉼표 [0] 4 5 2 2 3" xfId="3132" xr:uid="{D399E1B1-A671-4BF8-838F-EDCA7E9187C1}"/>
    <cellStyle name="쉼표 [0] 4 5 2 2 3 2" xfId="26744" xr:uid="{52C4A9C8-3963-4A66-9DB9-A33EF7F96A4A}"/>
    <cellStyle name="쉼표 [0] 4 5 2 2 3 2 2" xfId="49011" xr:uid="{49CE89F2-EA79-4125-91FE-502162B8D0CC}"/>
    <cellStyle name="쉼표 [0] 4 5 2 2 3 3" xfId="26745" xr:uid="{1F22C6AA-6ABA-414D-BE0C-91C6E79CCFFC}"/>
    <cellStyle name="쉼표 [0] 4 5 2 2 3 3 2" xfId="49012" xr:uid="{DC323F3A-F980-41F4-BFAA-C47DC7615857}"/>
    <cellStyle name="쉼표 [0] 4 5 2 2 3 4" xfId="26746" xr:uid="{061245BA-77FC-45E7-AC2C-FB6C0CBC0626}"/>
    <cellStyle name="쉼표 [0] 4 5 2 2 3 4 2" xfId="49013" xr:uid="{BD2058FA-7D7D-4541-8472-971ECE72C76E}"/>
    <cellStyle name="쉼표 [0] 4 5 2 2 3 5" xfId="53219" xr:uid="{FB6FB3A9-BD39-453B-9FFA-A86219C9056C}"/>
    <cellStyle name="쉼표 [0] 4 5 2 2 3 6" xfId="49010" xr:uid="{3AEDB09B-C391-45A0-A336-B1E3C7F1A758}"/>
    <cellStyle name="쉼표 [0] 4 5 2 2 3 7" xfId="26743" xr:uid="{AE43EC4B-C79F-4079-9574-D53C09A9FEE3}"/>
    <cellStyle name="쉼표 [0] 4 5 2 2 4" xfId="26747" xr:uid="{78A2F107-585E-4AAA-BC15-ABAF5956B00E}"/>
    <cellStyle name="쉼표 [0] 4 5 2 2 4 2" xfId="49014" xr:uid="{5D3EA469-4266-4AEE-928E-5403B91BC3A0}"/>
    <cellStyle name="쉼표 [0] 4 5 2 2 5" xfId="26748" xr:uid="{3D3E067A-ECCE-4988-9B7E-725D96DB8D1C}"/>
    <cellStyle name="쉼표 [0] 4 5 2 2 5 2" xfId="49015" xr:uid="{3F7BD264-3993-48B5-A73C-278735746AE5}"/>
    <cellStyle name="쉼표 [0] 4 5 2 2 6" xfId="51186" xr:uid="{8CFCF264-7E09-4BEE-B1C8-C7F7E9F9E1CE}"/>
    <cellStyle name="쉼표 [0] 4 5 2 2 7" xfId="49004" xr:uid="{BC6419DB-93B0-49DE-AEF5-E6F11E4149A3}"/>
    <cellStyle name="쉼표 [0] 4 5 2 2 8" xfId="26737" xr:uid="{2FCEDFD4-3F76-4142-B425-C13224B5B6B4}"/>
    <cellStyle name="쉼표 [0] 4 5 2 3" xfId="1588" xr:uid="{92676DAF-D475-41E3-B610-713D1D1774F9}"/>
    <cellStyle name="쉼표 [0] 4 5 2 3 2" xfId="5202" xr:uid="{311557AB-8EE5-4BCC-A4ED-62FF05B117ED}"/>
    <cellStyle name="쉼표 [0] 4 5 2 3 2 2" xfId="26751" xr:uid="{A6E09A32-CF9F-4CAD-8DA0-1A6A6DD459A7}"/>
    <cellStyle name="쉼표 [0] 4 5 2 3 2 2 2" xfId="49018" xr:uid="{8220635B-108F-4A99-A044-E64CA9493796}"/>
    <cellStyle name="쉼표 [0] 4 5 2 3 2 3" xfId="26752" xr:uid="{C5411021-212C-46CF-B8DF-F2B973D480C2}"/>
    <cellStyle name="쉼표 [0] 4 5 2 3 2 3 2" xfId="49019" xr:uid="{BB62457A-1D2E-43AC-9313-F285B9D7B3AA}"/>
    <cellStyle name="쉼표 [0] 4 5 2 3 2 4" xfId="26753" xr:uid="{BB22C40D-7DCE-4C6C-9FAE-4A701818D30A}"/>
    <cellStyle name="쉼표 [0] 4 5 2 3 2 4 2" xfId="49020" xr:uid="{A684F89B-D081-4685-90AE-F740C63056EC}"/>
    <cellStyle name="쉼표 [0] 4 5 2 3 2 5" xfId="26754" xr:uid="{A154B431-CF97-4464-92A0-668001C7EA72}"/>
    <cellStyle name="쉼표 [0] 4 5 2 3 2 5 2" xfId="49021" xr:uid="{B9863C34-A841-4BDD-8B87-C6971E75922B}"/>
    <cellStyle name="쉼표 [0] 4 5 2 3 2 6" xfId="55289" xr:uid="{20AEF5BA-F28F-4BD3-A509-919D6D2C058A}"/>
    <cellStyle name="쉼표 [0] 4 5 2 3 2 7" xfId="49017" xr:uid="{E748AA75-771B-4793-BD0D-3607A6A2320B}"/>
    <cellStyle name="쉼표 [0] 4 5 2 3 2 8" xfId="26750" xr:uid="{F39D603D-4781-475A-BA43-C85229073AEE}"/>
    <cellStyle name="쉼표 [0] 4 5 2 3 3" xfId="2635" xr:uid="{01C59F88-0ABD-47BD-A4C1-3A5CAA925094}"/>
    <cellStyle name="쉼표 [0] 4 5 2 3 3 2" xfId="26756" xr:uid="{5346E5B8-2CEC-4009-81D8-7CB703721FAC}"/>
    <cellStyle name="쉼표 [0] 4 5 2 3 3 2 2" xfId="49023" xr:uid="{DC0E790D-9353-4294-A4A2-B3DEE2D7D472}"/>
    <cellStyle name="쉼표 [0] 4 5 2 3 3 3" xfId="26757" xr:uid="{45676FBB-C828-4E66-94DE-02216C01E087}"/>
    <cellStyle name="쉼표 [0] 4 5 2 3 3 3 2" xfId="49024" xr:uid="{9D726AA1-26A8-4083-8946-62AF48707F42}"/>
    <cellStyle name="쉼표 [0] 4 5 2 3 3 4" xfId="26758" xr:uid="{FCC1A2F9-6556-4137-AFF5-46DEBAEA5DAE}"/>
    <cellStyle name="쉼표 [0] 4 5 2 3 3 4 2" xfId="49025" xr:uid="{913685B4-8CE4-46EC-9958-0EC8BF91F061}"/>
    <cellStyle name="쉼표 [0] 4 5 2 3 3 5" xfId="52723" xr:uid="{FF8D2719-690B-40DD-8AC2-85E5109816C2}"/>
    <cellStyle name="쉼표 [0] 4 5 2 3 3 6" xfId="49022" xr:uid="{A875DDD4-BC90-45CA-B6DF-475BEA676328}"/>
    <cellStyle name="쉼표 [0] 4 5 2 3 3 7" xfId="26755" xr:uid="{F951BC6F-1C8E-4880-9D12-C1BF469E6859}"/>
    <cellStyle name="쉼표 [0] 4 5 2 3 4" xfId="26759" xr:uid="{8F148240-26B4-4ED2-AD37-CF7D9F08D147}"/>
    <cellStyle name="쉼표 [0] 4 5 2 3 4 2" xfId="49026" xr:uid="{B19BBF17-F2ED-45AA-9620-971B068BF6AE}"/>
    <cellStyle name="쉼표 [0] 4 5 2 3 5" xfId="26760" xr:uid="{4FF3AC64-A8EA-4DBD-B568-66F0B158AD70}"/>
    <cellStyle name="쉼표 [0] 4 5 2 3 5 2" xfId="49027" xr:uid="{10619BD4-0291-4C57-8E86-A797CDC2B495}"/>
    <cellStyle name="쉼표 [0] 4 5 2 3 6" xfId="51680" xr:uid="{73027460-F90F-4F65-AC37-43B21D3A9DFD}"/>
    <cellStyle name="쉼표 [0] 4 5 2 3 7" xfId="49016" xr:uid="{DC849CB7-8857-488B-BE65-EAD39AD23DA8}"/>
    <cellStyle name="쉼표 [0] 4 5 2 3 8" xfId="26749" xr:uid="{4B40497F-6FFD-4F33-B26B-141FD8677507}"/>
    <cellStyle name="쉼표 [0] 4 5 2 4" xfId="3627" xr:uid="{3F5FE810-DB90-4B37-89AB-4F1B364C374B}"/>
    <cellStyle name="쉼표 [0] 4 5 2 4 2" xfId="5570" xr:uid="{9087EA57-61B8-4AF0-8370-353210FA5F5F}"/>
    <cellStyle name="쉼표 [0] 4 5 2 4 2 2" xfId="26763" xr:uid="{E04DC102-4726-4E6F-BB3B-A0A8D704F8AD}"/>
    <cellStyle name="쉼표 [0] 4 5 2 4 2 2 2" xfId="49030" xr:uid="{DC582806-A54E-4FCD-ABFF-DA0B70B48D05}"/>
    <cellStyle name="쉼표 [0] 4 5 2 4 2 3" xfId="26764" xr:uid="{4E6EFF34-AA21-4ACE-94CA-8DEB7796E15C}"/>
    <cellStyle name="쉼표 [0] 4 5 2 4 2 3 2" xfId="49031" xr:uid="{D45C5228-380D-420F-862C-39E112EED8CB}"/>
    <cellStyle name="쉼표 [0] 4 5 2 4 2 4" xfId="26765" xr:uid="{12554785-48DA-4E67-9723-7F06F2964A39}"/>
    <cellStyle name="쉼표 [0] 4 5 2 4 2 4 2" xfId="49032" xr:uid="{8751765A-9373-4434-9150-BBC86FD46E55}"/>
    <cellStyle name="쉼표 [0] 4 5 2 4 2 5" xfId="26766" xr:uid="{E7E83C6F-D184-42B0-BFB1-45FC973BD175}"/>
    <cellStyle name="쉼표 [0] 4 5 2 4 2 5 2" xfId="49033" xr:uid="{E895D43C-0B61-45C5-B065-3C69B4A139F7}"/>
    <cellStyle name="쉼표 [0] 4 5 2 4 2 6" xfId="55657" xr:uid="{10848867-6577-455F-95AA-7D0A258A5A37}"/>
    <cellStyle name="쉼표 [0] 4 5 2 4 2 7" xfId="49029" xr:uid="{2FA75333-DCAB-40DF-9C39-CB46D8F01919}"/>
    <cellStyle name="쉼표 [0] 4 5 2 4 2 8" xfId="26762" xr:uid="{00130432-A37D-4CA8-8356-8A990843F1F7}"/>
    <cellStyle name="쉼표 [0] 4 5 2 4 3" xfId="26767" xr:uid="{80A09649-A80C-4D38-B9A5-C33AFB560EBD}"/>
    <cellStyle name="쉼표 [0] 4 5 2 4 3 2" xfId="49034" xr:uid="{752D8C93-4B04-4479-B929-EAA3020BE574}"/>
    <cellStyle name="쉼표 [0] 4 5 2 4 4" xfId="26768" xr:uid="{C1260579-3768-4808-A76F-E06875429635}"/>
    <cellStyle name="쉼표 [0] 4 5 2 4 4 2" xfId="49035" xr:uid="{BB397857-4DAE-4AC6-B0F3-4CE5C896F0EF}"/>
    <cellStyle name="쉼표 [0] 4 5 2 4 5" xfId="26769" xr:uid="{83CE3557-7AD7-4135-866B-CA0A5DC73E43}"/>
    <cellStyle name="쉼표 [0] 4 5 2 4 5 2" xfId="49036" xr:uid="{5804FDDE-BB77-46D1-B158-57BF49E9F08A}"/>
    <cellStyle name="쉼표 [0] 4 5 2 4 6" xfId="26770" xr:uid="{DDC979F6-09DC-491A-9348-463A98174F7D}"/>
    <cellStyle name="쉼표 [0] 4 5 2 4 6 2" xfId="49037" xr:uid="{2D671057-D343-422D-B8C1-9DAC196365F2}"/>
    <cellStyle name="쉼표 [0] 4 5 2 4 7" xfId="53714" xr:uid="{79EB10AC-068E-4767-8C46-19D16F5786D5}"/>
    <cellStyle name="쉼표 [0] 4 5 2 4 8" xfId="49028" xr:uid="{A45C71A3-CF05-4ED6-B4DF-AAC7398D14BE}"/>
    <cellStyle name="쉼표 [0] 4 5 2 4 9" xfId="26761" xr:uid="{B3103442-970C-4EC8-BA84-A425CD9577A1}"/>
    <cellStyle name="쉼표 [0] 4 5 2 5" xfId="4300" xr:uid="{D4C17EE9-5F80-49B6-A130-5456718A1EC6}"/>
    <cellStyle name="쉼표 [0] 4 5 2 5 2" xfId="26772" xr:uid="{F52E6A9C-7E89-4703-AC95-322E8EE743E9}"/>
    <cellStyle name="쉼표 [0] 4 5 2 5 2 2" xfId="49039" xr:uid="{45690492-9AF8-40C3-AFDE-41B0767EF859}"/>
    <cellStyle name="쉼표 [0] 4 5 2 5 3" xfId="26773" xr:uid="{5CFB1042-D927-4E51-ADA1-1DEDCA65D298}"/>
    <cellStyle name="쉼표 [0] 4 5 2 5 3 2" xfId="49040" xr:uid="{23A5C597-76E3-4951-B2C1-3C1B6DBF56B1}"/>
    <cellStyle name="쉼표 [0] 4 5 2 5 4" xfId="26774" xr:uid="{C9C46773-AD26-4FC1-ADFE-1B7189DD9E6F}"/>
    <cellStyle name="쉼표 [0] 4 5 2 5 4 2" xfId="49041" xr:uid="{029BAB02-09A6-4A5D-9BE9-663123E4F5EB}"/>
    <cellStyle name="쉼표 [0] 4 5 2 5 5" xfId="26775" xr:uid="{D3C80B1E-DAAF-4A71-BD1B-77BBC34432F0}"/>
    <cellStyle name="쉼표 [0] 4 5 2 5 5 2" xfId="49042" xr:uid="{D91720BC-C778-4B85-9F7B-2A7E0473F479}"/>
    <cellStyle name="쉼표 [0] 4 5 2 5 6" xfId="54387" xr:uid="{4E9D9E32-4C3E-47DF-80B3-EEF942F03A12}"/>
    <cellStyle name="쉼표 [0] 4 5 2 5 7" xfId="49038" xr:uid="{745AA073-3578-4A15-B0A3-7251BE0B5E7C}"/>
    <cellStyle name="쉼표 [0] 4 5 2 5 8" xfId="26771" xr:uid="{36DD2420-3FDF-45E5-9AB2-E8E584519BC2}"/>
    <cellStyle name="쉼표 [0] 4 5 2 6" xfId="2114" xr:uid="{9F039638-D121-41B8-96CD-8F9295783448}"/>
    <cellStyle name="쉼표 [0] 4 5 2 6 2" xfId="26777" xr:uid="{DD59C84E-C4B7-4213-87CB-0F255CAD3E24}"/>
    <cellStyle name="쉼표 [0] 4 5 2 6 2 2" xfId="49044" xr:uid="{B06327B0-FF8A-43E8-AF21-6B9AC458089A}"/>
    <cellStyle name="쉼표 [0] 4 5 2 6 3" xfId="26778" xr:uid="{06B8B879-0E2B-450F-B0A1-0B090AFB6030}"/>
    <cellStyle name="쉼표 [0] 4 5 2 6 3 2" xfId="49045" xr:uid="{3E651162-6FE1-4D74-888D-BD8A1AFCF2EC}"/>
    <cellStyle name="쉼표 [0] 4 5 2 6 4" xfId="26779" xr:uid="{74DE082F-800D-445D-AA00-2A20AA4BEACA}"/>
    <cellStyle name="쉼표 [0] 4 5 2 6 4 2" xfId="49046" xr:uid="{BB72F650-0B2A-4250-8591-430F086E0CF9}"/>
    <cellStyle name="쉼표 [0] 4 5 2 6 5" xfId="52203" xr:uid="{4E287CF5-8422-48BD-89B3-5F53B11253CC}"/>
    <cellStyle name="쉼표 [0] 4 5 2 6 6" xfId="49043" xr:uid="{AF25AD99-13A1-49D4-A8E4-A9A838E7A143}"/>
    <cellStyle name="쉼표 [0] 4 5 2 6 7" xfId="26776" xr:uid="{F3C56C12-41D6-41B6-B466-EF9A56EA5A4A}"/>
    <cellStyle name="쉼표 [0] 4 5 2 7" xfId="26780" xr:uid="{5AB9F979-2FC4-4EC3-92BC-5C5CCB0BCC95}"/>
    <cellStyle name="쉼표 [0] 4 5 2 7 2" xfId="49047" xr:uid="{530780F9-9A89-43BF-B9B9-92DD7D10AEBF}"/>
    <cellStyle name="쉼표 [0] 4 5 2 8" xfId="26781" xr:uid="{ECE65972-815A-4F72-B60C-9AA65C02B78E}"/>
    <cellStyle name="쉼표 [0] 4 5 2 8 2" xfId="49048" xr:uid="{BEDE504D-A0E3-48A2-97F9-E46DF48D6F14}"/>
    <cellStyle name="쉼표 [0] 4 5 2 9" xfId="50683" xr:uid="{7833F9AB-9C9D-49F2-B24A-EE5FD369F7DF}"/>
    <cellStyle name="쉼표 [0] 4 5 3" xfId="846" xr:uid="{D7A2B40C-355C-4FF5-A02C-3A602A2A4E3C}"/>
    <cellStyle name="쉼표 [0] 4 5 3 2" xfId="4549" xr:uid="{DD393001-5F27-4E09-8DDE-0FF4DED4D5E6}"/>
    <cellStyle name="쉼표 [0] 4 5 3 2 2" xfId="26784" xr:uid="{8C09527F-BDE9-4378-ADC1-0458D1AAFB28}"/>
    <cellStyle name="쉼표 [0] 4 5 3 2 2 2" xfId="49051" xr:uid="{A2CD879A-437E-44BF-A141-F6121EEAE3E5}"/>
    <cellStyle name="쉼표 [0] 4 5 3 2 3" xfId="26785" xr:uid="{F2056250-2621-4B6A-84F5-20683007C15F}"/>
    <cellStyle name="쉼표 [0] 4 5 3 2 3 2" xfId="49052" xr:uid="{25579FD4-0DE4-46E4-A423-F9877EC769CA}"/>
    <cellStyle name="쉼표 [0] 4 5 3 2 4" xfId="26786" xr:uid="{C3FD08EC-3368-4E2E-908D-9B3054F57A7D}"/>
    <cellStyle name="쉼표 [0] 4 5 3 2 4 2" xfId="49053" xr:uid="{3257175F-B389-4AE8-A6DF-B56727994AA4}"/>
    <cellStyle name="쉼표 [0] 4 5 3 2 5" xfId="26787" xr:uid="{74CDB491-697E-4F6B-B4EE-AED36B651A26}"/>
    <cellStyle name="쉼표 [0] 4 5 3 2 5 2" xfId="49054" xr:uid="{6FC993A1-D4CB-41EC-A296-DC1E2CEFFD41}"/>
    <cellStyle name="쉼표 [0] 4 5 3 2 6" xfId="54636" xr:uid="{16EA8CBA-20B7-4B3F-A601-D701731E4EB8}"/>
    <cellStyle name="쉼표 [0] 4 5 3 2 7" xfId="49050" xr:uid="{1E6646F0-CFD1-4D8E-90C2-08C49A7E88BE}"/>
    <cellStyle name="쉼표 [0] 4 5 3 2 8" xfId="26783" xr:uid="{2BA60146-235D-45EE-87A1-82F68F0AB150}"/>
    <cellStyle name="쉼표 [0] 4 5 3 3" xfId="2884" xr:uid="{6330793F-84AF-4AF6-9938-398C340DF35E}"/>
    <cellStyle name="쉼표 [0] 4 5 3 3 2" xfId="26789" xr:uid="{9590322D-C962-417F-9D6E-FD2E6EA45C8C}"/>
    <cellStyle name="쉼표 [0] 4 5 3 3 2 2" xfId="49056" xr:uid="{D2682CD7-C7DD-4AF6-B9AD-EC3B5A1D0340}"/>
    <cellStyle name="쉼표 [0] 4 5 3 3 3" xfId="26790" xr:uid="{154FDED5-83BC-41BA-B70B-AA92FD8BA068}"/>
    <cellStyle name="쉼표 [0] 4 5 3 3 3 2" xfId="49057" xr:uid="{202B0CBF-9406-4D6E-B6AE-FA147A86D2F6}"/>
    <cellStyle name="쉼표 [0] 4 5 3 3 4" xfId="26791" xr:uid="{A441E0DF-8D53-42C5-8CEE-99370BAB2B8E}"/>
    <cellStyle name="쉼표 [0] 4 5 3 3 4 2" xfId="49058" xr:uid="{F54E8603-E706-48AF-B95B-77F60FE14EAA}"/>
    <cellStyle name="쉼표 [0] 4 5 3 3 5" xfId="52971" xr:uid="{59361684-F94B-4CC4-9842-84B5B88A345D}"/>
    <cellStyle name="쉼표 [0] 4 5 3 3 6" xfId="49055" xr:uid="{849349D9-C15B-43D1-8C3F-8C1B427E2BAA}"/>
    <cellStyle name="쉼표 [0] 4 5 3 3 7" xfId="26788" xr:uid="{4C03ED54-F5C3-40CD-9337-54E60D977DA3}"/>
    <cellStyle name="쉼표 [0] 4 5 3 4" xfId="26792" xr:uid="{EBE60BDF-B576-47D1-A1BB-9BE3CC43A536}"/>
    <cellStyle name="쉼표 [0] 4 5 3 4 2" xfId="49059" xr:uid="{49384330-4EDB-486D-8B25-D057DA4337D8}"/>
    <cellStyle name="쉼표 [0] 4 5 3 5" xfId="26793" xr:uid="{FE16A1AC-CC6D-4304-9433-1DF63FD2A9EA}"/>
    <cellStyle name="쉼표 [0] 4 5 3 5 2" xfId="49060" xr:uid="{5FA30892-6016-4E1A-AEE5-A98A3843B063}"/>
    <cellStyle name="쉼표 [0] 4 5 3 6" xfId="50938" xr:uid="{556F7056-6761-4668-8C5C-198EC07CF8CC}"/>
    <cellStyle name="쉼표 [0] 4 5 3 7" xfId="49049" xr:uid="{ACC67E63-A3CE-43B0-ADE2-DC98EF551351}"/>
    <cellStyle name="쉼표 [0] 4 5 3 8" xfId="26782" xr:uid="{563DBCDE-AA9A-4EB2-8E2B-324B03815EB2}"/>
    <cellStyle name="쉼표 [0] 4 5 4" xfId="1341" xr:uid="{1F585611-CF00-4556-A63E-1B115A0B0270}"/>
    <cellStyle name="쉼표 [0] 4 5 4 2" xfId="5019" xr:uid="{FE7EFEB1-0C27-4EBC-8E49-5737C682ABB8}"/>
    <cellStyle name="쉼표 [0] 4 5 4 2 2" xfId="26796" xr:uid="{A86DB93E-C7C0-4090-A4FF-975D049F3DD4}"/>
    <cellStyle name="쉼표 [0] 4 5 4 2 2 2" xfId="49063" xr:uid="{6754FD7D-87CA-4D97-A66E-FD4AB46AC693}"/>
    <cellStyle name="쉼표 [0] 4 5 4 2 3" xfId="26797" xr:uid="{1789BFD9-69FB-41EE-91B4-B87CF1653446}"/>
    <cellStyle name="쉼표 [0] 4 5 4 2 3 2" xfId="49064" xr:uid="{2FF92080-B32B-4812-A0E9-5E3827987FF6}"/>
    <cellStyle name="쉼표 [0] 4 5 4 2 4" xfId="26798" xr:uid="{7564DE44-D582-42E0-8C2F-78062A11A7E7}"/>
    <cellStyle name="쉼표 [0] 4 5 4 2 4 2" xfId="49065" xr:uid="{38F7718B-7D42-4C2C-9B28-21523BCEC729}"/>
    <cellStyle name="쉼표 [0] 4 5 4 2 5" xfId="26799" xr:uid="{2976A8B7-4A5C-479E-A44E-CC6E37FE6D65}"/>
    <cellStyle name="쉼표 [0] 4 5 4 2 5 2" xfId="49066" xr:uid="{E79F6FE8-CAB5-432C-B903-0E6F084BB11D}"/>
    <cellStyle name="쉼표 [0] 4 5 4 2 6" xfId="55106" xr:uid="{E95200C5-AD3E-41AE-B367-0C87370CEC99}"/>
    <cellStyle name="쉼표 [0] 4 5 4 2 7" xfId="49062" xr:uid="{A2150141-0305-4873-86AB-12D859EBB3DE}"/>
    <cellStyle name="쉼표 [0] 4 5 4 2 8" xfId="26795" xr:uid="{AAD83EC6-D48C-48A1-A283-670B0A68BE5A}"/>
    <cellStyle name="쉼표 [0] 4 5 4 3" xfId="2387" xr:uid="{F142240F-763D-4E4B-ADAD-F83900EA3E0E}"/>
    <cellStyle name="쉼표 [0] 4 5 4 3 2" xfId="26801" xr:uid="{A291DCB7-65B0-4DC5-BC9D-6AFAE15B1BB1}"/>
    <cellStyle name="쉼표 [0] 4 5 4 3 2 2" xfId="49068" xr:uid="{92EEC5FC-8277-46F4-8C5D-E7EED1A7E263}"/>
    <cellStyle name="쉼표 [0] 4 5 4 3 3" xfId="26802" xr:uid="{293E9007-EF9E-431B-9244-3D7C706E2000}"/>
    <cellStyle name="쉼표 [0] 4 5 4 3 3 2" xfId="49069" xr:uid="{BA101C29-8418-4921-9D67-B12552F35E66}"/>
    <cellStyle name="쉼표 [0] 4 5 4 3 4" xfId="26803" xr:uid="{5D440FE6-1369-431A-911A-6FA52FF86938}"/>
    <cellStyle name="쉼표 [0] 4 5 4 3 4 2" xfId="49070" xr:uid="{D11C69A5-92F9-4A56-A919-4EDED6D80C01}"/>
    <cellStyle name="쉼표 [0] 4 5 4 3 5" xfId="52475" xr:uid="{57C8B451-DE3A-4544-8E56-4F28F7F25512}"/>
    <cellStyle name="쉼표 [0] 4 5 4 3 6" xfId="49067" xr:uid="{19CBDF16-259A-4E65-8194-121CDE2BD35D}"/>
    <cellStyle name="쉼표 [0] 4 5 4 3 7" xfId="26800" xr:uid="{8EF18E71-4249-4B4B-933C-5E8D8EB87013}"/>
    <cellStyle name="쉼표 [0] 4 5 4 4" xfId="26804" xr:uid="{60190C9E-1BBD-4C30-8EE0-9EA638C1F80B}"/>
    <cellStyle name="쉼표 [0] 4 5 4 4 2" xfId="49071" xr:uid="{763A3A78-FFC6-4B48-8F56-17FC4E679137}"/>
    <cellStyle name="쉼표 [0] 4 5 4 5" xfId="26805" xr:uid="{FE81EC0E-2BBE-4E3C-8956-9BDBB4C718D5}"/>
    <cellStyle name="쉼표 [0] 4 5 4 5 2" xfId="49072" xr:uid="{C3EB9F3F-4B32-4FAC-A618-E5E112D78966}"/>
    <cellStyle name="쉼표 [0] 4 5 4 6" xfId="51433" xr:uid="{AC5DAAF9-1EA4-4642-B10E-74F98EAB2D5B}"/>
    <cellStyle name="쉼표 [0] 4 5 4 7" xfId="49061" xr:uid="{CB21ED82-7BA1-4AC3-9B84-E9620C9239D1}"/>
    <cellStyle name="쉼표 [0] 4 5 4 8" xfId="26794" xr:uid="{5867DAB5-84E1-4BD2-AB65-1C8F7EFC325A}"/>
    <cellStyle name="쉼표 [0] 4 5 5" xfId="3378" xr:uid="{DDE459C7-1B84-47EF-B00B-E58A68D6FFC6}"/>
    <cellStyle name="쉼표 [0] 4 5 5 2" xfId="5386" xr:uid="{FBF4EBDC-7B9D-4489-9EC1-FE810628C0E9}"/>
    <cellStyle name="쉼표 [0] 4 5 5 2 2" xfId="26808" xr:uid="{66D27A70-4B46-48B0-BA9D-2762325CE86B}"/>
    <cellStyle name="쉼표 [0] 4 5 5 2 2 2" xfId="49075" xr:uid="{60A4C0D1-A656-4DB5-A6BA-8A28A0616FA6}"/>
    <cellStyle name="쉼표 [0] 4 5 5 2 3" xfId="26809" xr:uid="{4971C736-6731-4A96-8E37-DBF7C3F32EF0}"/>
    <cellStyle name="쉼표 [0] 4 5 5 2 3 2" xfId="49076" xr:uid="{8A3E60F2-26DA-490F-98A3-B9C00110B5C1}"/>
    <cellStyle name="쉼표 [0] 4 5 5 2 4" xfId="26810" xr:uid="{B463BB0B-CF24-4173-B010-7710770B412C}"/>
    <cellStyle name="쉼표 [0] 4 5 5 2 4 2" xfId="49077" xr:uid="{32D61D7A-A6CE-41E4-9D29-2EBAD095057B}"/>
    <cellStyle name="쉼표 [0] 4 5 5 2 5" xfId="26811" xr:uid="{48EE37CC-B115-4499-B163-A9337201F1BC}"/>
    <cellStyle name="쉼표 [0] 4 5 5 2 5 2" xfId="49078" xr:uid="{2DB9E8A2-7F7F-4547-97FA-7F6FF4CCBB39}"/>
    <cellStyle name="쉼표 [0] 4 5 5 2 6" xfId="55473" xr:uid="{C38A061C-157E-4D11-B00B-2968A82F32FE}"/>
    <cellStyle name="쉼표 [0] 4 5 5 2 7" xfId="49074" xr:uid="{F91F1686-DAC1-49C3-8753-BFBEF0CD6FFC}"/>
    <cellStyle name="쉼표 [0] 4 5 5 2 8" xfId="26807" xr:uid="{733C8410-97B8-4052-AA66-B3A00130ACC0}"/>
    <cellStyle name="쉼표 [0] 4 5 5 3" xfId="26812" xr:uid="{C2B0F77D-3646-490B-ABD9-500DB7BC0240}"/>
    <cellStyle name="쉼표 [0] 4 5 5 3 2" xfId="49079" xr:uid="{CFD073C2-E69C-44B8-B6BB-9028F1C1399D}"/>
    <cellStyle name="쉼표 [0] 4 5 5 4" xfId="26813" xr:uid="{83A18F6C-D0C9-47AC-980C-B97A84DD3FD1}"/>
    <cellStyle name="쉼표 [0] 4 5 5 4 2" xfId="49080" xr:uid="{6021B0CF-4BAD-40DD-8EEE-BAEEE222899C}"/>
    <cellStyle name="쉼표 [0] 4 5 5 5" xfId="26814" xr:uid="{BEE8E711-4B6A-4D7E-A119-A41E0DE3986D}"/>
    <cellStyle name="쉼표 [0] 4 5 5 5 2" xfId="49081" xr:uid="{E44AA17E-C0CD-4D0C-817A-4B8CDC94CF7D}"/>
    <cellStyle name="쉼표 [0] 4 5 5 6" xfId="26815" xr:uid="{F3DB7328-087C-4729-927C-1E241A8463F8}"/>
    <cellStyle name="쉼표 [0] 4 5 5 6 2" xfId="49082" xr:uid="{C345B3BB-A5D4-4544-BCF7-8308C62CB354}"/>
    <cellStyle name="쉼표 [0] 4 5 5 7" xfId="53465" xr:uid="{3CB9451F-D8AA-4C52-BF39-5F132FEF2048}"/>
    <cellStyle name="쉼표 [0] 4 5 5 8" xfId="49073" xr:uid="{8829D3DB-6D2B-48E7-A29B-E33180B1CFD7}"/>
    <cellStyle name="쉼표 [0] 4 5 5 9" xfId="26806" xr:uid="{A2DF258E-FFEC-4E34-ACEB-39267C6F31A7}"/>
    <cellStyle name="쉼표 [0] 4 5 6" xfId="3997" xr:uid="{9180C444-265F-4ACE-BF60-CC0EAE7D9EB7}"/>
    <cellStyle name="쉼표 [0] 4 5 6 2" xfId="26817" xr:uid="{04D34F20-FF65-4B13-A5D3-728565F94033}"/>
    <cellStyle name="쉼표 [0] 4 5 6 2 2" xfId="49084" xr:uid="{13F234DB-88A2-48C0-A11B-8EB6DE1F94C5}"/>
    <cellStyle name="쉼표 [0] 4 5 6 3" xfId="26818" xr:uid="{467167BB-22D9-4084-8AC7-812D0F19D375}"/>
    <cellStyle name="쉼표 [0] 4 5 6 3 2" xfId="49085" xr:uid="{8EBE7B31-5FE8-48F6-9DD3-1D9A28665EEF}"/>
    <cellStyle name="쉼표 [0] 4 5 6 4" xfId="26819" xr:uid="{48CD8C09-05B2-4485-A790-71267709D183}"/>
    <cellStyle name="쉼표 [0] 4 5 6 4 2" xfId="49086" xr:uid="{30B2E2E4-5B63-4CF6-8CB5-6D94E9A42DF2}"/>
    <cellStyle name="쉼표 [0] 4 5 6 5" xfId="26820" xr:uid="{8688C1DC-37B2-4A95-BC26-4785C89F7463}"/>
    <cellStyle name="쉼표 [0] 4 5 6 5 2" xfId="49087" xr:uid="{EFB34204-BCE4-4A3D-BD71-F660284D6677}"/>
    <cellStyle name="쉼표 [0] 4 5 6 6" xfId="54084" xr:uid="{E5EB8A8A-B13A-4D61-95EE-1ADB9FAC73E6}"/>
    <cellStyle name="쉼표 [0] 4 5 6 7" xfId="49083" xr:uid="{E83039BF-B41D-4317-BD10-5EE9DC753D35}"/>
    <cellStyle name="쉼표 [0] 4 5 6 8" xfId="26816" xr:uid="{55465EA5-32E1-4123-8F5C-D20E991EB774}"/>
    <cellStyle name="쉼표 [0] 4 5 7" xfId="1867" xr:uid="{644B493B-9038-4B4B-96E0-E298AD32A514}"/>
    <cellStyle name="쉼표 [0] 4 5 7 2" xfId="26822" xr:uid="{572FA1B7-47AA-4B9C-A94B-AA97CE99E621}"/>
    <cellStyle name="쉼표 [0] 4 5 7 2 2" xfId="49089" xr:uid="{402B91F7-2742-4EA9-9AEA-1FD064EB5A1C}"/>
    <cellStyle name="쉼표 [0] 4 5 7 3" xfId="26823" xr:uid="{2AE2160D-F60F-4028-9241-0CA35534C6DD}"/>
    <cellStyle name="쉼표 [0] 4 5 7 3 2" xfId="49090" xr:uid="{99A92C23-34FE-43E5-A596-795FE042CF45}"/>
    <cellStyle name="쉼표 [0] 4 5 7 4" xfId="26824" xr:uid="{1A6DF462-D90A-440D-8A9C-1634CF06D455}"/>
    <cellStyle name="쉼표 [0] 4 5 7 4 2" xfId="49091" xr:uid="{6B733D54-7C20-40BD-BB07-1AC11AEA6147}"/>
    <cellStyle name="쉼표 [0] 4 5 7 5" xfId="51956" xr:uid="{D97DF00E-CDE7-4E51-8B26-3843308C6EB4}"/>
    <cellStyle name="쉼표 [0] 4 5 7 6" xfId="49088" xr:uid="{89E87228-6E5D-4DDC-A362-4BA235D1B212}"/>
    <cellStyle name="쉼표 [0] 4 5 7 7" xfId="26821" xr:uid="{3BB2A332-99F1-4305-A6E5-1C36789B459D}"/>
    <cellStyle name="쉼표 [0] 4 5 8" xfId="26825" xr:uid="{331EB4B2-3ED8-47DB-B149-369FCBFF3C58}"/>
    <cellStyle name="쉼표 [0] 4 5 8 2" xfId="49092" xr:uid="{368C53EF-0D07-4E1A-A548-5892E8FDB31E}"/>
    <cellStyle name="쉼표 [0] 4 5 9" xfId="26826" xr:uid="{90C66546-9ADE-4480-9CED-B75910F5ED93}"/>
    <cellStyle name="쉼표 [0] 4 5 9 2" xfId="49093" xr:uid="{FC83624F-C826-48CD-8CA2-62E1F79EFEF9}"/>
    <cellStyle name="쉼표 [0] 4 6" xfId="467" xr:uid="{1C29687C-EC38-4584-84D2-CA5803C804C6}"/>
    <cellStyle name="쉼표 [0] 4 6 10" xfId="49094" xr:uid="{C81F7AD8-DCDA-4F4B-88A4-E8AC45BE2376}"/>
    <cellStyle name="쉼표 [0] 4 6 11" xfId="26827" xr:uid="{C1BA9102-3AD6-432B-8B31-0E97F9A6E7F8}"/>
    <cellStyle name="쉼표 [0] 4 6 2" xfId="972" xr:uid="{2EC91D4F-A35D-4AA6-8B4D-1814EAE9C254}"/>
    <cellStyle name="쉼표 [0] 4 6 2 2" xfId="4675" xr:uid="{48F07A1D-B572-4754-9DB2-91FA97952ED4}"/>
    <cellStyle name="쉼표 [0] 4 6 2 2 2" xfId="26830" xr:uid="{3AB66848-6E10-4F9F-AC88-650DE1B2147C}"/>
    <cellStyle name="쉼표 [0] 4 6 2 2 2 2" xfId="49097" xr:uid="{F7229FA2-9757-405B-A0AC-31217562D764}"/>
    <cellStyle name="쉼표 [0] 4 6 2 2 3" xfId="26831" xr:uid="{51CE35FB-D271-4ED9-A510-BF230A365E4F}"/>
    <cellStyle name="쉼표 [0] 4 6 2 2 3 2" xfId="49098" xr:uid="{0D8A73C3-3339-498E-AD1C-B6D229CD909B}"/>
    <cellStyle name="쉼표 [0] 4 6 2 2 4" xfId="26832" xr:uid="{7598F15A-3ACB-41A0-ABAC-B1D59D96DA46}"/>
    <cellStyle name="쉼표 [0] 4 6 2 2 4 2" xfId="49099" xr:uid="{9F4C6F98-4E13-406B-9600-B22D4638311C}"/>
    <cellStyle name="쉼표 [0] 4 6 2 2 5" xfId="26833" xr:uid="{75FEF59F-CB87-49D2-8886-46361D7ECDA5}"/>
    <cellStyle name="쉼표 [0] 4 6 2 2 5 2" xfId="49100" xr:uid="{70CC27A4-57C8-441B-A426-7320DA79DE4A}"/>
    <cellStyle name="쉼표 [0] 4 6 2 2 6" xfId="54762" xr:uid="{194C0EF1-D189-4844-B923-E20A9057E404}"/>
    <cellStyle name="쉼표 [0] 4 6 2 2 7" xfId="49096" xr:uid="{ABCB0B22-8AB1-4985-BCFB-01E93A08DF59}"/>
    <cellStyle name="쉼표 [0] 4 6 2 2 8" xfId="26829" xr:uid="{8D4E662E-347C-4368-B336-47306E49D697}"/>
    <cellStyle name="쉼표 [0] 4 6 2 3" xfId="3010" xr:uid="{12B8E546-AA64-4CFE-9EDE-1DFC3ABE5079}"/>
    <cellStyle name="쉼표 [0] 4 6 2 3 2" xfId="26835" xr:uid="{A016F7CE-E7F6-432D-8DB3-6F397784BDEC}"/>
    <cellStyle name="쉼표 [0] 4 6 2 3 2 2" xfId="49102" xr:uid="{85C11CD7-8A00-48BF-A70F-CAA1A3EEF32E}"/>
    <cellStyle name="쉼표 [0] 4 6 2 3 3" xfId="26836" xr:uid="{3B9BF5AA-288A-4F15-A9B3-D76BD68AA8EC}"/>
    <cellStyle name="쉼표 [0] 4 6 2 3 3 2" xfId="49103" xr:uid="{81F57E80-F145-48E7-9EEC-5DC0DB67C043}"/>
    <cellStyle name="쉼표 [0] 4 6 2 3 4" xfId="26837" xr:uid="{A39D20D6-D757-474A-9D47-B8928C18014C}"/>
    <cellStyle name="쉼표 [0] 4 6 2 3 4 2" xfId="49104" xr:uid="{EBABE787-22AD-43E7-A3DF-C3860F8B0EF9}"/>
    <cellStyle name="쉼표 [0] 4 6 2 3 5" xfId="53097" xr:uid="{9A777377-9891-4E90-A5B3-B1856F66AAF6}"/>
    <cellStyle name="쉼표 [0] 4 6 2 3 6" xfId="49101" xr:uid="{B017D0B9-A313-46B9-B6EC-54F4CF89762A}"/>
    <cellStyle name="쉼표 [0] 4 6 2 3 7" xfId="26834" xr:uid="{3E6626CE-54EF-43B7-AB3F-976F6D035870}"/>
    <cellStyle name="쉼표 [0] 4 6 2 4" xfId="26838" xr:uid="{D73EC588-A252-4B37-B8EE-A25E8E0E1B2F}"/>
    <cellStyle name="쉼표 [0] 4 6 2 4 2" xfId="49105" xr:uid="{F738E491-A1FB-4069-BAFF-1D429021CA1D}"/>
    <cellStyle name="쉼표 [0] 4 6 2 5" xfId="26839" xr:uid="{7FFC184A-D70F-4EC3-80BC-5DAF060D88A5}"/>
    <cellStyle name="쉼표 [0] 4 6 2 5 2" xfId="49106" xr:uid="{E37271E2-CC83-43F4-BD02-E6011512712C}"/>
    <cellStyle name="쉼표 [0] 4 6 2 6" xfId="51064" xr:uid="{40DF7DB5-CAE4-4B1E-B1A6-06C6C72E50EE}"/>
    <cellStyle name="쉼표 [0] 4 6 2 7" xfId="49095" xr:uid="{26FFDDA5-7E1B-415A-916B-D1ADAB9E7676}"/>
    <cellStyle name="쉼표 [0] 4 6 2 8" xfId="26828" xr:uid="{8E058120-A84E-48F8-91A4-D49F28080C41}"/>
    <cellStyle name="쉼표 [0] 4 6 3" xfId="1466" xr:uid="{E6B727B6-512D-40B6-808D-EE0C06374297}"/>
    <cellStyle name="쉼표 [0] 4 6 3 2" xfId="5110" xr:uid="{E22DF1E0-3A53-4A39-822A-29363B749457}"/>
    <cellStyle name="쉼표 [0] 4 6 3 2 2" xfId="26842" xr:uid="{A4AE88F8-B753-4F79-8D19-18A97C3F0608}"/>
    <cellStyle name="쉼표 [0] 4 6 3 2 2 2" xfId="49109" xr:uid="{3AC49AFF-D037-47C5-88D0-72E8C9FF2DDF}"/>
    <cellStyle name="쉼표 [0] 4 6 3 2 3" xfId="26843" xr:uid="{6E0A2939-AD1F-4A52-8FD2-5153D6398FC0}"/>
    <cellStyle name="쉼표 [0] 4 6 3 2 3 2" xfId="49110" xr:uid="{021C41B1-0311-4BFA-9E02-57FD23952F0C}"/>
    <cellStyle name="쉼표 [0] 4 6 3 2 4" xfId="26844" xr:uid="{4713BBDB-C494-4686-B168-CB66BD4B8CCD}"/>
    <cellStyle name="쉼표 [0] 4 6 3 2 4 2" xfId="49111" xr:uid="{03148CDE-C16C-4847-AA97-E4404B5567F5}"/>
    <cellStyle name="쉼표 [0] 4 6 3 2 5" xfId="26845" xr:uid="{9616D3B2-EE2F-41D8-8CA2-7051AEC0891F}"/>
    <cellStyle name="쉼표 [0] 4 6 3 2 5 2" xfId="49112" xr:uid="{9DE3C884-AB25-4CDF-8DC6-54BB80A9AFCE}"/>
    <cellStyle name="쉼표 [0] 4 6 3 2 6" xfId="55197" xr:uid="{D096B2DC-639A-4FA2-A55C-6E695070B693}"/>
    <cellStyle name="쉼표 [0] 4 6 3 2 7" xfId="49108" xr:uid="{0B630E5F-7D63-42E9-A2CC-231946B9BBB9}"/>
    <cellStyle name="쉼표 [0] 4 6 3 2 8" xfId="26841" xr:uid="{8C71E3F8-95A4-4CDD-9F78-0F7D55AFC107}"/>
    <cellStyle name="쉼표 [0] 4 6 3 3" xfId="2513" xr:uid="{42152A76-4CBE-4B00-97F7-E2D254A6E76D}"/>
    <cellStyle name="쉼표 [0] 4 6 3 3 2" xfId="26847" xr:uid="{900EC41B-1E81-4634-8CEF-AC2661E1C3BF}"/>
    <cellStyle name="쉼표 [0] 4 6 3 3 2 2" xfId="49114" xr:uid="{DBCBCE16-F060-406E-A75A-789BAAB01835}"/>
    <cellStyle name="쉼표 [0] 4 6 3 3 3" xfId="26848" xr:uid="{F01A072E-D507-4F9C-B6CA-44D025D6BA7F}"/>
    <cellStyle name="쉼표 [0] 4 6 3 3 3 2" xfId="49115" xr:uid="{A31EA1D3-8A48-4F85-8094-F8F158BFE4E1}"/>
    <cellStyle name="쉼표 [0] 4 6 3 3 4" xfId="26849" xr:uid="{163763E4-DF16-46B2-92A9-D68F51BF01CF}"/>
    <cellStyle name="쉼표 [0] 4 6 3 3 4 2" xfId="49116" xr:uid="{DB1979E8-9BE5-42F3-A294-58CB48521159}"/>
    <cellStyle name="쉼표 [0] 4 6 3 3 5" xfId="52601" xr:uid="{C6A32FD9-99C1-4C08-9F17-87B4EC4CDF57}"/>
    <cellStyle name="쉼표 [0] 4 6 3 3 6" xfId="49113" xr:uid="{7C37266D-921A-451F-BAB7-109BAAC5EF4D}"/>
    <cellStyle name="쉼표 [0] 4 6 3 3 7" xfId="26846" xr:uid="{F1E5A5F7-10FA-4986-8F10-24DAFE1E81FA}"/>
    <cellStyle name="쉼표 [0] 4 6 3 4" xfId="26850" xr:uid="{2B76238F-9515-41F8-B648-CBD8E231A0CC}"/>
    <cellStyle name="쉼표 [0] 4 6 3 4 2" xfId="49117" xr:uid="{3C6774C5-1044-4B51-AC9E-1370BBCAE186}"/>
    <cellStyle name="쉼표 [0] 4 6 3 5" xfId="26851" xr:uid="{077D5DD5-3883-4D6E-BC40-BF6B89609BC1}"/>
    <cellStyle name="쉼표 [0] 4 6 3 5 2" xfId="49118" xr:uid="{551B2301-D73F-4FE3-814F-AF21D698AA89}"/>
    <cellStyle name="쉼표 [0] 4 6 3 6" xfId="51558" xr:uid="{3DF3E189-4A92-4C93-9029-FE7F7B145EA2}"/>
    <cellStyle name="쉼표 [0] 4 6 3 7" xfId="49107" xr:uid="{82559650-423C-4C5C-B558-894D4D173E4E}"/>
    <cellStyle name="쉼표 [0] 4 6 3 8" xfId="26840" xr:uid="{85C82927-FD74-4790-B588-BC057E455169}"/>
    <cellStyle name="쉼표 [0] 4 6 4" xfId="3505" xr:uid="{C476CD42-B1FB-435F-BD42-815493D4F5AC}"/>
    <cellStyle name="쉼표 [0] 4 6 4 2" xfId="5478" xr:uid="{BA318FBF-3B4D-46A2-9D8F-B25885DF4C6A}"/>
    <cellStyle name="쉼표 [0] 4 6 4 2 2" xfId="26854" xr:uid="{2209E381-156E-477F-A83D-E675E5399814}"/>
    <cellStyle name="쉼표 [0] 4 6 4 2 2 2" xfId="49121" xr:uid="{B08EE6D0-68A2-46A1-AB78-5A45FEAF0099}"/>
    <cellStyle name="쉼표 [0] 4 6 4 2 3" xfId="26855" xr:uid="{DE6AEC3B-6A12-4048-992F-677A2D16A601}"/>
    <cellStyle name="쉼표 [0] 4 6 4 2 3 2" xfId="49122" xr:uid="{421974D8-3525-44C0-8B7C-54737FCDB519}"/>
    <cellStyle name="쉼표 [0] 4 6 4 2 4" xfId="26856" xr:uid="{8480D0F5-3B56-49B5-ABEF-ABCD6D5DB455}"/>
    <cellStyle name="쉼표 [0] 4 6 4 2 4 2" xfId="49123" xr:uid="{7F6E6211-1124-42E7-BDFF-D66BC7E654FE}"/>
    <cellStyle name="쉼표 [0] 4 6 4 2 5" xfId="26857" xr:uid="{6FEE47D5-CFF8-407D-8DBB-3AE6F600796E}"/>
    <cellStyle name="쉼표 [0] 4 6 4 2 5 2" xfId="49124" xr:uid="{179C31CF-5DA3-4524-8609-A1C55ACFE039}"/>
    <cellStyle name="쉼표 [0] 4 6 4 2 6" xfId="55565" xr:uid="{1279C7FA-C5F3-4B1F-A761-0B9619F30833}"/>
    <cellStyle name="쉼표 [0] 4 6 4 2 7" xfId="49120" xr:uid="{41C2FC72-1655-4A2F-85EA-F5136F091CA2}"/>
    <cellStyle name="쉼표 [0] 4 6 4 2 8" xfId="26853" xr:uid="{A4035262-9A2E-4513-8B4F-792FC23CB424}"/>
    <cellStyle name="쉼표 [0] 4 6 4 3" xfId="26858" xr:uid="{1B17090B-36F7-496D-93A2-42E33D1EA058}"/>
    <cellStyle name="쉼표 [0] 4 6 4 3 2" xfId="49125" xr:uid="{A8FA61A2-6100-42FA-8D6F-6D07A8C9637F}"/>
    <cellStyle name="쉼표 [0] 4 6 4 4" xfId="26859" xr:uid="{F7124E85-B146-4775-AAD8-F8296669381D}"/>
    <cellStyle name="쉼표 [0] 4 6 4 4 2" xfId="49126" xr:uid="{772972BA-6BE5-4B75-BB60-1AD012CAA895}"/>
    <cellStyle name="쉼표 [0] 4 6 4 5" xfId="26860" xr:uid="{F8DAE740-0A6B-4D7C-A906-85768E22E2E4}"/>
    <cellStyle name="쉼표 [0] 4 6 4 5 2" xfId="49127" xr:uid="{4167A892-A38C-47E6-BB51-B1D81786C5B7}"/>
    <cellStyle name="쉼표 [0] 4 6 4 6" xfId="26861" xr:uid="{690B8E8F-C663-428E-AB48-19785FE15ABB}"/>
    <cellStyle name="쉼표 [0] 4 6 4 6 2" xfId="49128" xr:uid="{4463A537-B981-4F11-BDE9-6460003F830E}"/>
    <cellStyle name="쉼표 [0] 4 6 4 7" xfId="53592" xr:uid="{01ACA01E-AD51-4857-AF2C-FC112E0CC868}"/>
    <cellStyle name="쉼표 [0] 4 6 4 8" xfId="49119" xr:uid="{D700CD59-E8C5-45D3-A2A3-DB378C7E3E67}"/>
    <cellStyle name="쉼표 [0] 4 6 4 9" xfId="26852" xr:uid="{C8022FC2-1620-4173-A4DE-CC36E08F5277}"/>
    <cellStyle name="쉼표 [0] 4 6 5" xfId="4178" xr:uid="{B0AA787F-016C-4D59-A887-800BA60D8F6C}"/>
    <cellStyle name="쉼표 [0] 4 6 5 2" xfId="26863" xr:uid="{A369F714-785B-4E02-A4E4-1C96821C6AF5}"/>
    <cellStyle name="쉼표 [0] 4 6 5 2 2" xfId="49130" xr:uid="{C157857C-7ABD-4F93-8FE8-2E7D139D3D2A}"/>
    <cellStyle name="쉼표 [0] 4 6 5 3" xfId="26864" xr:uid="{CB11518E-84DF-4C4B-A613-357FD6B527D7}"/>
    <cellStyle name="쉼표 [0] 4 6 5 3 2" xfId="49131" xr:uid="{E3FD4865-6701-4CFF-9CA9-E576617F2F5A}"/>
    <cellStyle name="쉼표 [0] 4 6 5 4" xfId="26865" xr:uid="{01DD9205-816E-4A86-A818-94EBA87A5A05}"/>
    <cellStyle name="쉼표 [0] 4 6 5 4 2" xfId="49132" xr:uid="{6CF3D528-6814-43D6-A406-3DB909EFF3C6}"/>
    <cellStyle name="쉼표 [0] 4 6 5 5" xfId="26866" xr:uid="{54281B46-29E3-4D1B-9F81-D19A7CB260CF}"/>
    <cellStyle name="쉼표 [0] 4 6 5 5 2" xfId="49133" xr:uid="{70A11D01-1F56-4D89-9324-C203AB91F2BD}"/>
    <cellStyle name="쉼표 [0] 4 6 5 6" xfId="54265" xr:uid="{C2D7E3A2-DE2C-46DD-A1DD-63A66D9C03B5}"/>
    <cellStyle name="쉼표 [0] 4 6 5 7" xfId="49129" xr:uid="{664127F5-EED6-4042-AC6B-2C603D7B9B37}"/>
    <cellStyle name="쉼표 [0] 4 6 5 8" xfId="26862" xr:uid="{49966B69-DFE1-4A1E-B146-8FF5408BAD4F}"/>
    <cellStyle name="쉼표 [0] 4 6 6" xfId="1992" xr:uid="{E4474BE9-ACFA-4138-8D10-B41E09B1F1F9}"/>
    <cellStyle name="쉼표 [0] 4 6 6 2" xfId="26868" xr:uid="{A7238C30-93C2-42E1-82DA-8A997ADCACB5}"/>
    <cellStyle name="쉼표 [0] 4 6 6 2 2" xfId="49135" xr:uid="{23195776-5CF8-4EA8-B9CE-3E9EF1E7264A}"/>
    <cellStyle name="쉼표 [0] 4 6 6 3" xfId="26869" xr:uid="{F2B6C57F-56F9-4D6D-9E38-33D34340F73E}"/>
    <cellStyle name="쉼표 [0] 4 6 6 3 2" xfId="49136" xr:uid="{0B1F3F1C-DB34-4BD0-8CC8-D5288D064049}"/>
    <cellStyle name="쉼표 [0] 4 6 6 4" xfId="26870" xr:uid="{8A5BEDBA-E3E6-4A37-AAAE-9CB9C66E9C31}"/>
    <cellStyle name="쉼표 [0] 4 6 6 4 2" xfId="49137" xr:uid="{8F6EB15B-8D84-4AEF-AEF3-203F90BEF935}"/>
    <cellStyle name="쉼표 [0] 4 6 6 5" xfId="52081" xr:uid="{D2EF4C56-6E57-421B-80A7-829C6E5C6DCD}"/>
    <cellStyle name="쉼표 [0] 4 6 6 6" xfId="49134" xr:uid="{5DFF524C-6824-4411-95FB-42C24BE7F46E}"/>
    <cellStyle name="쉼표 [0] 4 6 6 7" xfId="26867" xr:uid="{6E1DC178-8E11-457E-B2FF-4F9D9BDD21BA}"/>
    <cellStyle name="쉼표 [0] 4 6 7" xfId="26871" xr:uid="{06B2D781-5C50-4D01-972C-069E26599FED}"/>
    <cellStyle name="쉼표 [0] 4 6 7 2" xfId="49138" xr:uid="{8482B4B8-95DA-4E84-BDF9-37D2DE53B4AB}"/>
    <cellStyle name="쉼표 [0] 4 6 8" xfId="26872" xr:uid="{51F7A142-62B4-4D99-BE75-5AB31E0FBC8C}"/>
    <cellStyle name="쉼표 [0] 4 6 8 2" xfId="49139" xr:uid="{0D0BC3F9-1B2B-4AA2-8141-7E4475931FEC}"/>
    <cellStyle name="쉼표 [0] 4 6 9" xfId="50561" xr:uid="{DE339A74-B368-4E8F-A282-9FF80F934BAA}"/>
    <cellStyle name="쉼표 [0] 4 7" xfId="724" xr:uid="{4C71A0CD-D3BD-491A-9FC4-9E222FAF51B8}"/>
    <cellStyle name="쉼표 [0] 4 7 2" xfId="4427" xr:uid="{D4DD9065-12FB-4B61-97DE-B53824395593}"/>
    <cellStyle name="쉼표 [0] 4 7 2 2" xfId="26875" xr:uid="{34894B25-C3E8-4BCC-81D7-C4B2AA0C7E4C}"/>
    <cellStyle name="쉼표 [0] 4 7 2 2 2" xfId="49142" xr:uid="{122AD8F5-FFC6-4516-A2CE-E868D6335649}"/>
    <cellStyle name="쉼표 [0] 4 7 2 3" xfId="26876" xr:uid="{A0A5336B-8E63-4EB9-B21A-8733165BE89E}"/>
    <cellStyle name="쉼표 [0] 4 7 2 3 2" xfId="49143" xr:uid="{3B9F38CF-3468-49A0-BFED-DB65D30AD577}"/>
    <cellStyle name="쉼표 [0] 4 7 2 4" xfId="26877" xr:uid="{7AFE4CE5-452B-4E70-8E26-3143337C4391}"/>
    <cellStyle name="쉼표 [0] 4 7 2 4 2" xfId="49144" xr:uid="{86695D0A-CCF7-4BFE-A486-7357E62B27AC}"/>
    <cellStyle name="쉼표 [0] 4 7 2 5" xfId="26878" xr:uid="{A2559A14-0CB1-4754-A6FA-4433FD6FF9F9}"/>
    <cellStyle name="쉼표 [0] 4 7 2 5 2" xfId="49145" xr:uid="{16D7D4D3-DADF-4830-BA90-213A2E3C8908}"/>
    <cellStyle name="쉼표 [0] 4 7 2 6" xfId="54514" xr:uid="{C97EC861-C123-4CC9-9350-8D4A4E037BD3}"/>
    <cellStyle name="쉼표 [0] 4 7 2 7" xfId="49141" xr:uid="{7EE1D156-5C44-4175-8FB8-47F326248B92}"/>
    <cellStyle name="쉼표 [0] 4 7 2 8" xfId="26874" xr:uid="{4E4504DA-541D-4998-AC24-CCBC2DA3F8A5}"/>
    <cellStyle name="쉼표 [0] 4 7 3" xfId="2762" xr:uid="{F515CED0-C28E-4816-9EA5-E2C149D30F49}"/>
    <cellStyle name="쉼표 [0] 4 7 3 2" xfId="26880" xr:uid="{9D993786-6A54-4D74-BBD4-753D0B8E3456}"/>
    <cellStyle name="쉼표 [0] 4 7 3 2 2" xfId="49147" xr:uid="{FE8711BC-9CD9-41BC-ACF5-DB07A4907B17}"/>
    <cellStyle name="쉼표 [0] 4 7 3 3" xfId="26881" xr:uid="{FCCD59B0-7ADC-472F-AFD5-D7BDB88F4414}"/>
    <cellStyle name="쉼표 [0] 4 7 3 3 2" xfId="49148" xr:uid="{AB36B2D0-FFA7-442B-BE16-1A2053B5C83D}"/>
    <cellStyle name="쉼표 [0] 4 7 3 4" xfId="26882" xr:uid="{4DBE133E-5CD9-4261-A938-3D21A98B7C47}"/>
    <cellStyle name="쉼표 [0] 4 7 3 4 2" xfId="49149" xr:uid="{DCB4C4CC-B94A-48CB-9F93-B70E5899CBD6}"/>
    <cellStyle name="쉼표 [0] 4 7 3 5" xfId="52849" xr:uid="{8520DF4C-B82C-42ED-8838-4502937C85C9}"/>
    <cellStyle name="쉼표 [0] 4 7 3 6" xfId="49146" xr:uid="{7C741682-4590-4EA1-AF82-AC1E04B97A59}"/>
    <cellStyle name="쉼표 [0] 4 7 3 7" xfId="26879" xr:uid="{EED5BCE3-9A2E-4215-A809-923D2131A595}"/>
    <cellStyle name="쉼표 [0] 4 7 4" xfId="26883" xr:uid="{69207C80-6A1D-4F16-991E-0894DACBB38E}"/>
    <cellStyle name="쉼표 [0] 4 7 4 2" xfId="49150" xr:uid="{5471B227-CEF9-4013-823C-F92CD61FF599}"/>
    <cellStyle name="쉼표 [0] 4 7 5" xfId="26884" xr:uid="{0FB2DB88-D77E-4ED3-A62D-6E7DEA5D5B0B}"/>
    <cellStyle name="쉼표 [0] 4 7 5 2" xfId="49151" xr:uid="{BDA0AB86-11C1-4097-BA7F-7F777D9765FD}"/>
    <cellStyle name="쉼표 [0] 4 7 6" xfId="50816" xr:uid="{7F56CC4C-DFDE-47E1-B674-09C26350B8D6}"/>
    <cellStyle name="쉼표 [0] 4 7 7" xfId="49140" xr:uid="{2F8E3594-9536-4A9E-B524-14980E02ED44}"/>
    <cellStyle name="쉼표 [0] 4 7 8" xfId="26873" xr:uid="{5E38AF38-B5E5-45EE-8CE7-55DA5FFD9ED0}"/>
    <cellStyle name="쉼표 [0] 4 8" xfId="1219" xr:uid="{78CCFA79-3F9C-4532-8102-C1BE48291201}"/>
    <cellStyle name="쉼표 [0] 4 8 2" xfId="4927" xr:uid="{BADC78E3-8268-4C5B-A09C-D3F621CC7B54}"/>
    <cellStyle name="쉼표 [0] 4 8 2 2" xfId="26887" xr:uid="{C1E12122-E284-4DA2-9278-5B8EFB24217B}"/>
    <cellStyle name="쉼표 [0] 4 8 2 2 2" xfId="49154" xr:uid="{321CD219-9BC5-4896-9884-813A6E3EA82F}"/>
    <cellStyle name="쉼표 [0] 4 8 2 3" xfId="26888" xr:uid="{09AEBFB3-5E98-4B40-A038-E543772A55E6}"/>
    <cellStyle name="쉼표 [0] 4 8 2 3 2" xfId="49155" xr:uid="{B4D191FA-8B0E-4B06-9C97-38B96A3C9E15}"/>
    <cellStyle name="쉼표 [0] 4 8 2 4" xfId="26889" xr:uid="{2C5FCC2F-069C-496F-B191-4FCA8A628749}"/>
    <cellStyle name="쉼표 [0] 4 8 2 4 2" xfId="49156" xr:uid="{BAAE0B5E-2E4C-47F6-8A0A-B90D16AA3452}"/>
    <cellStyle name="쉼표 [0] 4 8 2 5" xfId="26890" xr:uid="{FD663CCE-C9EC-439B-B465-92CC9855F894}"/>
    <cellStyle name="쉼표 [0] 4 8 2 5 2" xfId="49157" xr:uid="{F3FF6DDD-3FA5-4A5D-B6B4-0DB98AA6AAAD}"/>
    <cellStyle name="쉼표 [0] 4 8 2 6" xfId="55014" xr:uid="{CF30E9B7-E6E5-49D7-8A61-CD68A67D09B9}"/>
    <cellStyle name="쉼표 [0] 4 8 2 7" xfId="49153" xr:uid="{A8828183-8B09-41A3-949F-04A087835FD6}"/>
    <cellStyle name="쉼표 [0] 4 8 2 8" xfId="26886" xr:uid="{09BA02F4-9144-414F-9878-351840B95193}"/>
    <cellStyle name="쉼표 [0] 4 8 3" xfId="2258" xr:uid="{83CAA667-BF36-41DD-90F4-A6CC7232B112}"/>
    <cellStyle name="쉼표 [0] 4 8 3 2" xfId="26892" xr:uid="{D867561F-0F35-4328-B9CC-19254761A5C9}"/>
    <cellStyle name="쉼표 [0] 4 8 3 2 2" xfId="49159" xr:uid="{BDFFB230-AD48-4DC0-AC40-E1F9226546D1}"/>
    <cellStyle name="쉼표 [0] 4 8 3 3" xfId="26893" xr:uid="{34F7474E-12D6-47D5-B17A-7AF288D81436}"/>
    <cellStyle name="쉼표 [0] 4 8 3 3 2" xfId="49160" xr:uid="{8529D9BE-742D-467A-836D-9E0536B03C8A}"/>
    <cellStyle name="쉼표 [0] 4 8 3 4" xfId="26894" xr:uid="{5B8404DA-DC98-4963-8CC9-CA2D22DFD2BD}"/>
    <cellStyle name="쉼표 [0] 4 8 3 4 2" xfId="49161" xr:uid="{E80DC14E-7012-4A06-962A-8690C04BD4FA}"/>
    <cellStyle name="쉼표 [0] 4 8 3 5" xfId="52346" xr:uid="{D11FFE73-8CC5-4BC5-A7C1-EDFC0AAF58E7}"/>
    <cellStyle name="쉼표 [0] 4 8 3 6" xfId="49158" xr:uid="{EDDAD8D9-A1A6-4E3E-9330-4AA02B157766}"/>
    <cellStyle name="쉼표 [0] 4 8 3 7" xfId="26891" xr:uid="{217245BB-417E-4854-9831-115EA5180BD1}"/>
    <cellStyle name="쉼표 [0] 4 8 4" xfId="26895" xr:uid="{0CC9AE90-CFEB-43DF-A02F-69F1A3FA2E77}"/>
    <cellStyle name="쉼표 [0] 4 8 4 2" xfId="49162" xr:uid="{BB9D297C-A7FC-4CE7-90F6-688A5A51DFEF}"/>
    <cellStyle name="쉼표 [0] 4 8 5" xfId="26896" xr:uid="{AB2C8136-195F-47C4-9CA9-7FDAAC1BC0A0}"/>
    <cellStyle name="쉼표 [0] 4 8 5 2" xfId="49163" xr:uid="{C1C4E29C-44C8-495C-88DD-049636657EB1}"/>
    <cellStyle name="쉼표 [0] 4 8 6" xfId="51311" xr:uid="{488618BE-B846-4B1E-AF3C-8689C9B86FA7}"/>
    <cellStyle name="쉼표 [0] 4 8 7" xfId="49152" xr:uid="{A5A1645A-D412-4150-BD07-5AAA01C34D18}"/>
    <cellStyle name="쉼표 [0] 4 8 8" xfId="26885" xr:uid="{7E1FE380-14D5-4C53-A071-68CABF622D18}"/>
    <cellStyle name="쉼표 [0] 4 9" xfId="3256" xr:uid="{74360BBD-27BB-4BA6-8536-558C51CBE625}"/>
    <cellStyle name="쉼표 [0] 4 9 2" xfId="5294" xr:uid="{F4FCF22E-5342-4820-A36E-ABA03931A331}"/>
    <cellStyle name="쉼표 [0] 4 9 2 2" xfId="26899" xr:uid="{EE4BCF6D-2A79-451F-B46F-BB5C4A9D200E}"/>
    <cellStyle name="쉼표 [0] 4 9 2 2 2" xfId="49166" xr:uid="{958EC947-B035-4376-A118-03C0DF55E62F}"/>
    <cellStyle name="쉼표 [0] 4 9 2 3" xfId="26900" xr:uid="{D0679E45-46C8-4497-B6AE-BF39390D0922}"/>
    <cellStyle name="쉼표 [0] 4 9 2 3 2" xfId="49167" xr:uid="{5DBC1F5A-C127-44A9-9787-85C9CD957CAA}"/>
    <cellStyle name="쉼표 [0] 4 9 2 4" xfId="26901" xr:uid="{997775AE-0F26-45B2-9646-BE8E08A3628E}"/>
    <cellStyle name="쉼표 [0] 4 9 2 4 2" xfId="49168" xr:uid="{619E42C6-54B4-440F-A7EF-9C18F8AA3112}"/>
    <cellStyle name="쉼표 [0] 4 9 2 5" xfId="26902" xr:uid="{7553A6AF-5B16-4620-919A-565A622C49EC}"/>
    <cellStyle name="쉼표 [0] 4 9 2 5 2" xfId="49169" xr:uid="{EE5E1170-B31E-4562-AF43-80BC3B09203A}"/>
    <cellStyle name="쉼표 [0] 4 9 2 6" xfId="55381" xr:uid="{54B30775-4118-459C-82C4-5FB474758169}"/>
    <cellStyle name="쉼표 [0] 4 9 2 7" xfId="49165" xr:uid="{A06CA849-3355-4591-A310-2CBE35999187}"/>
    <cellStyle name="쉼표 [0] 4 9 2 8" xfId="26898" xr:uid="{91BC8EF1-0FDC-4EBB-A5A7-7C75E86610D5}"/>
    <cellStyle name="쉼표 [0] 4 9 3" xfId="26903" xr:uid="{9DE39FDB-F044-4697-8AC9-AE008FDB73EE}"/>
    <cellStyle name="쉼표 [0] 4 9 3 2" xfId="49170" xr:uid="{9EF0BEC8-91BE-468B-894F-749C7FE21987}"/>
    <cellStyle name="쉼표 [0] 4 9 4" xfId="26904" xr:uid="{28F6BD04-9618-483A-8ADA-CB41B8E8474A}"/>
    <cellStyle name="쉼표 [0] 4 9 4 2" xfId="49171" xr:uid="{731962B3-6E91-4172-913A-8B3569918861}"/>
    <cellStyle name="쉼표 [0] 4 9 5" xfId="26905" xr:uid="{2100BD5A-8A66-4AC1-89D5-3A7087E3671F}"/>
    <cellStyle name="쉼표 [0] 4 9 5 2" xfId="49172" xr:uid="{F29BBFE7-ADE9-4A8D-B421-4E8D1E0DCB3C}"/>
    <cellStyle name="쉼표 [0] 4 9 6" xfId="26906" xr:uid="{298AD913-492E-4D99-9663-F1107EEE9DA5}"/>
    <cellStyle name="쉼표 [0] 4 9 6 2" xfId="49173" xr:uid="{9C9F093F-D29A-414C-A904-600615582E3D}"/>
    <cellStyle name="쉼표 [0] 4 9 7" xfId="53343" xr:uid="{462CE227-84F2-4FA7-8BB7-AA8829C2930F}"/>
    <cellStyle name="쉼표 [0] 4 9 8" xfId="49164" xr:uid="{8F664672-5A76-4982-8736-B28E5AF773B5}"/>
    <cellStyle name="쉼표 [0] 4 9 9" xfId="26897" xr:uid="{75B5FB39-D4E1-4A7A-BF46-B31C81205FCE}"/>
    <cellStyle name="쉼표 [0] 5" xfId="172" xr:uid="{4274FF57-35E8-4CF5-A42F-1B8D73C40040}"/>
    <cellStyle name="쉼표 [0] 5 10" xfId="26907" xr:uid="{5F8D2D95-A566-4EE4-95E7-BBC761877FA5}"/>
    <cellStyle name="쉼표 [0] 5 10 2" xfId="49175" xr:uid="{58BB4B58-DBE0-4B11-A317-11C69FBD995F}"/>
    <cellStyle name="쉼표 [0] 5 11" xfId="50269" xr:uid="{1B77138A-EED6-484C-B585-41B93558F7AF}"/>
    <cellStyle name="쉼표 [0] 5 12" xfId="49174" xr:uid="{50078192-0B80-4728-8668-E776785F7B2B}"/>
    <cellStyle name="쉼표 [0] 5 2" xfId="360" xr:uid="{F7606DEA-4623-4900-A828-B8CB6594980E}"/>
    <cellStyle name="쉼표 [0] 5 2 10" xfId="50456" xr:uid="{8F337E9C-D9DB-4DED-9825-BB767BC10635}"/>
    <cellStyle name="쉼표 [0] 5 2 11" xfId="49176" xr:uid="{F677755C-CF32-477F-8D69-250FFA176E32}"/>
    <cellStyle name="쉼표 [0] 5 2 2" xfId="638" xr:uid="{8A1EEB43-32A9-4EBC-BE12-C3E0F734B445}"/>
    <cellStyle name="쉼표 [0] 5 2 2 10" xfId="49177" xr:uid="{7F418396-856C-4465-A3F4-58108DC03FA8}"/>
    <cellStyle name="쉼표 [0] 5 2 2 2" xfId="1143" xr:uid="{EAA88E18-8CD5-4323-B1BD-D0DCE5B8A152}"/>
    <cellStyle name="쉼표 [0] 5 2 2 2 2" xfId="4846" xr:uid="{C8C4F41D-4DFA-4057-94E9-129CF4D56E54}"/>
    <cellStyle name="쉼표 [0] 5 2 2 2 2 2" xfId="26908" xr:uid="{F4C6553B-5300-44FD-BCF1-59DAF072D3A4}"/>
    <cellStyle name="쉼표 [0] 5 2 2 2 2 2 2" xfId="49180" xr:uid="{60DDB96B-5708-4004-A978-31D2B74B947A}"/>
    <cellStyle name="쉼표 [0] 5 2 2 2 2 3" xfId="26909" xr:uid="{A21EC119-3C19-4D86-891C-81F4E0F1B54A}"/>
    <cellStyle name="쉼표 [0] 5 2 2 2 2 3 2" xfId="49181" xr:uid="{328BB6BE-E709-4095-BE1E-031EE39B8A6D}"/>
    <cellStyle name="쉼표 [0] 5 2 2 2 2 4" xfId="26910" xr:uid="{D443520F-7F45-428B-A6AC-07AA1F1B9DD6}"/>
    <cellStyle name="쉼표 [0] 5 2 2 2 2 4 2" xfId="49182" xr:uid="{9E40D00A-7A7F-47E8-BD2D-FF0B67E2C5D4}"/>
    <cellStyle name="쉼표 [0] 5 2 2 2 2 5" xfId="54933" xr:uid="{0235E2A8-A5A1-4A36-B5DF-E287A986CC66}"/>
    <cellStyle name="쉼표 [0] 5 2 2 2 2 6" xfId="49179" xr:uid="{B9B183A4-7758-474D-A217-B109ABA3CBB0}"/>
    <cellStyle name="쉼표 [0] 5 2 2 2 3" xfId="3181" xr:uid="{DD5002F5-DA95-4A32-B220-2F2D27BB699B}"/>
    <cellStyle name="쉼표 [0] 5 2 2 2 3 2" xfId="26912" xr:uid="{DC6C7179-C9EC-4A1B-80EF-46B42C069E50}"/>
    <cellStyle name="쉼표 [0] 5 2 2 2 3 2 2" xfId="49184" xr:uid="{67F00717-28B5-4F44-B595-E110459217DE}"/>
    <cellStyle name="쉼표 [0] 5 2 2 2 3 3" xfId="26913" xr:uid="{C94A5084-2608-4BBD-8206-E0F6A589DA23}"/>
    <cellStyle name="쉼표 [0] 5 2 2 2 3 3 2" xfId="49185" xr:uid="{EEB5677C-725D-4CF6-8F49-5C2C416B147E}"/>
    <cellStyle name="쉼표 [0] 5 2 2 2 3 4" xfId="26914" xr:uid="{268FCE06-CAD5-4E90-B549-3096063DDD82}"/>
    <cellStyle name="쉼표 [0] 5 2 2 2 3 4 2" xfId="49186" xr:uid="{4545566D-4045-4D33-A524-F738D2587743}"/>
    <cellStyle name="쉼표 [0] 5 2 2 2 3 5" xfId="53268" xr:uid="{DC99DFE1-D0F0-452D-BE3D-E4995B2A87A8}"/>
    <cellStyle name="쉼표 [0] 5 2 2 2 3 6" xfId="49183" xr:uid="{98B80C37-ECBA-46A9-9C4A-6611A7C3D1B4}"/>
    <cellStyle name="쉼표 [0] 5 2 2 2 3 7" xfId="26911" xr:uid="{D2563C54-B383-4D08-B12B-808E491B0262}"/>
    <cellStyle name="쉼표 [0] 5 2 2 2 4" xfId="26915" xr:uid="{0B4DFD86-CE26-4543-B35C-AB58CCC2C768}"/>
    <cellStyle name="쉼표 [0] 5 2 2 2 4 2" xfId="49187" xr:uid="{258624F8-4A39-41FF-95EF-BF9D25550FAF}"/>
    <cellStyle name="쉼표 [0] 5 2 2 2 5" xfId="26916" xr:uid="{9CA50486-C386-48C9-97BE-D2957498D1DD}"/>
    <cellStyle name="쉼표 [0] 5 2 2 2 5 2" xfId="49188" xr:uid="{73379ECD-C6D1-47CC-A0DC-94E79457F2BE}"/>
    <cellStyle name="쉼표 [0] 5 2 2 2 6" xfId="51235" xr:uid="{A26A6512-E34C-4CA8-820A-5FE8C866ABDD}"/>
    <cellStyle name="쉼표 [0] 5 2 2 2 7" xfId="49178" xr:uid="{0FB96BC0-DF14-4189-8238-D805E75104B5}"/>
    <cellStyle name="쉼표 [0] 5 2 2 3" xfId="1637" xr:uid="{D9313654-2C06-4F9E-A8E0-03E8C74DAFD1}"/>
    <cellStyle name="쉼표 [0] 5 2 2 3 2" xfId="2684" xr:uid="{BAE33ECF-1E1D-41E5-8515-B2A9F70510D4}"/>
    <cellStyle name="쉼표 [0] 5 2 2 3 2 2" xfId="26918" xr:uid="{279A8396-7718-4763-9B51-6EB042D17B09}"/>
    <cellStyle name="쉼표 [0] 5 2 2 3 2 2 2" xfId="49191" xr:uid="{01BD1A05-D538-4D20-8682-3556B9D5EC97}"/>
    <cellStyle name="쉼표 [0] 5 2 2 3 2 3" xfId="26919" xr:uid="{A91B8A80-7BC4-4EBC-9422-E28E2A3C0923}"/>
    <cellStyle name="쉼표 [0] 5 2 2 3 2 3 2" xfId="49192" xr:uid="{6940474C-60D2-488C-9AF9-F1ED668880D3}"/>
    <cellStyle name="쉼표 [0] 5 2 2 3 2 4" xfId="26920" xr:uid="{6AB0BD58-7FF9-4A67-8968-804BAB3CFFCD}"/>
    <cellStyle name="쉼표 [0] 5 2 2 3 2 4 2" xfId="49193" xr:uid="{ED3CFBEF-EDCE-40BB-879E-60D9877E1442}"/>
    <cellStyle name="쉼표 [0] 5 2 2 3 2 5" xfId="52772" xr:uid="{84AE5825-6E4E-41CC-AADE-8A4D01AD955F}"/>
    <cellStyle name="쉼표 [0] 5 2 2 3 2 6" xfId="49190" xr:uid="{059B7F0A-716C-4C39-8AD4-8D292E3D6BB4}"/>
    <cellStyle name="쉼표 [0] 5 2 2 3 2 7" xfId="26917" xr:uid="{F547FBC7-7730-4078-8647-BEE0330E3BC8}"/>
    <cellStyle name="쉼표 [0] 5 2 2 3 3" xfId="26921" xr:uid="{5D9111EA-8040-4223-AE11-821928A3B088}"/>
    <cellStyle name="쉼표 [0] 5 2 2 3 3 2" xfId="49194" xr:uid="{8318ECD8-27F6-42D5-8632-6EE4B2F39053}"/>
    <cellStyle name="쉼표 [0] 5 2 2 3 4" xfId="26922" xr:uid="{7BDF64E9-3A0D-4BFE-AC53-15516B4F7924}"/>
    <cellStyle name="쉼표 [0] 5 2 2 3 4 2" xfId="49195" xr:uid="{E3CD80E1-1C71-44C8-B92D-CAF521FB6553}"/>
    <cellStyle name="쉼표 [0] 5 2 2 3 5" xfId="51729" xr:uid="{00AE3F50-B0ED-4784-90DA-A149FCC1BFF5}"/>
    <cellStyle name="쉼표 [0] 5 2 2 3 6" xfId="49189" xr:uid="{DD6BBF74-CD11-440F-A0DA-9969FEDE6643}"/>
    <cellStyle name="쉼표 [0] 5 2 2 4" xfId="3676" xr:uid="{CD4EE13B-2010-419B-AFB9-7F2A77414F90}"/>
    <cellStyle name="쉼표 [0] 5 2 2 4 2" xfId="26923" xr:uid="{819ACE1B-75B0-47BA-A4EE-059ED2A5533D}"/>
    <cellStyle name="쉼표 [0] 5 2 2 4 2 2" xfId="49197" xr:uid="{8DB4C7FF-BB47-4D95-A268-0445DEC09A4A}"/>
    <cellStyle name="쉼표 [0] 5 2 2 4 3" xfId="26924" xr:uid="{3FC53C0C-3AD2-40E0-87FC-63FC37F29D09}"/>
    <cellStyle name="쉼표 [0] 5 2 2 4 3 2" xfId="49198" xr:uid="{77B32C08-07A9-4CFE-85ED-69DA0667D5E6}"/>
    <cellStyle name="쉼표 [0] 5 2 2 4 4" xfId="26925" xr:uid="{2274D6A8-E722-420B-A85E-05B6CECB87E2}"/>
    <cellStyle name="쉼표 [0] 5 2 2 4 4 2" xfId="49199" xr:uid="{D1CE5D35-F2C0-446C-9177-BA858A72E3BB}"/>
    <cellStyle name="쉼표 [0] 5 2 2 4 5" xfId="53763" xr:uid="{0AD1DF38-DD71-4558-8B04-568244DA9856}"/>
    <cellStyle name="쉼표 [0] 5 2 2 4 6" xfId="49196" xr:uid="{C78630A2-730C-404A-BD30-167F26238C32}"/>
    <cellStyle name="쉼표 [0] 5 2 2 5" xfId="4349" xr:uid="{8FCF7D1C-EF0B-4CC4-9DBD-DCD7F9E65862}"/>
    <cellStyle name="쉼표 [0] 5 2 2 5 2" xfId="26926" xr:uid="{45F277D3-5E48-43BE-A10E-3D6868061EFF}"/>
    <cellStyle name="쉼표 [0] 5 2 2 5 2 2" xfId="49201" xr:uid="{A827DD8A-B9AC-40B1-90D7-3A0E2A22A336}"/>
    <cellStyle name="쉼표 [0] 5 2 2 5 3" xfId="26927" xr:uid="{4100C0EA-5357-45F8-B5CA-1053080E420F}"/>
    <cellStyle name="쉼표 [0] 5 2 2 5 3 2" xfId="49202" xr:uid="{2BF820CE-E80E-4650-B747-5691498D8F26}"/>
    <cellStyle name="쉼표 [0] 5 2 2 5 4" xfId="26928" xr:uid="{06FFC986-A8E0-4BA5-8DA5-7EF4E1F9A585}"/>
    <cellStyle name="쉼표 [0] 5 2 2 5 4 2" xfId="49203" xr:uid="{45072AB7-EFDD-46EE-A0A4-95AE135C7AD9}"/>
    <cellStyle name="쉼표 [0] 5 2 2 5 5" xfId="54436" xr:uid="{2EC140E4-735C-45F6-9F0D-4EFAF91E3B3E}"/>
    <cellStyle name="쉼표 [0] 5 2 2 5 6" xfId="49200" xr:uid="{08090BA6-D07E-4C25-821B-AD8D4D15C7EA}"/>
    <cellStyle name="쉼표 [0] 5 2 2 6" xfId="2163" xr:uid="{7EB0C744-323E-407E-A9FC-E808AAF4EE55}"/>
    <cellStyle name="쉼표 [0] 5 2 2 6 2" xfId="26930" xr:uid="{86583558-8BA8-49DB-A6F1-7396F3FDE209}"/>
    <cellStyle name="쉼표 [0] 5 2 2 6 2 2" xfId="49205" xr:uid="{6936B9B7-3B8B-4CD0-9B3C-17970A5884FB}"/>
    <cellStyle name="쉼표 [0] 5 2 2 6 3" xfId="26931" xr:uid="{AD0D60AB-35C0-4ABE-8F14-F43A49AA2CB5}"/>
    <cellStyle name="쉼표 [0] 5 2 2 6 3 2" xfId="49206" xr:uid="{27B5FA22-D462-4DC0-A740-14271D7ECC74}"/>
    <cellStyle name="쉼표 [0] 5 2 2 6 4" xfId="26932" xr:uid="{2F068A57-1BEF-4A66-9841-6E860A5D2B3D}"/>
    <cellStyle name="쉼표 [0] 5 2 2 6 4 2" xfId="49207" xr:uid="{3BF43DC0-26DB-4F17-B7EE-3AC33864AA9D}"/>
    <cellStyle name="쉼표 [0] 5 2 2 6 5" xfId="52252" xr:uid="{72FB530D-541C-4379-8F0E-BD8F761ABDAA}"/>
    <cellStyle name="쉼표 [0] 5 2 2 6 6" xfId="49204" xr:uid="{58F077A9-A30E-48C1-88F1-87B1B42AC80F}"/>
    <cellStyle name="쉼표 [0] 5 2 2 6 7" xfId="26929" xr:uid="{CF971D6F-724F-4472-99EF-FF36223666E6}"/>
    <cellStyle name="쉼표 [0] 5 2 2 7" xfId="26933" xr:uid="{C4AA5F06-C5E8-4E80-B8C4-B7A06AB9A095}"/>
    <cellStyle name="쉼표 [0] 5 2 2 7 2" xfId="49208" xr:uid="{77DFF170-194C-4E02-BAB0-AB560F2803D3}"/>
    <cellStyle name="쉼표 [0] 5 2 2 8" xfId="26934" xr:uid="{7C0AD3E8-1E18-41F4-A95C-5A8804B9C6F2}"/>
    <cellStyle name="쉼표 [0] 5 2 2 8 2" xfId="49209" xr:uid="{9BAA5229-7C3B-463B-AE33-45285B3A9885}"/>
    <cellStyle name="쉼표 [0] 5 2 2 9" xfId="50732" xr:uid="{C2EEF638-1F15-4328-B220-19DCA95C407A}"/>
    <cellStyle name="쉼표 [0] 5 2 3" xfId="895" xr:uid="{4A743D9B-34CC-4030-9383-AFD678660BA7}"/>
    <cellStyle name="쉼표 [0] 5 2 3 2" xfId="4598" xr:uid="{B7B2D9E4-1EE4-43A5-8E16-C05A517DC468}"/>
    <cellStyle name="쉼표 [0] 5 2 3 2 2" xfId="26935" xr:uid="{D4A1BF9B-F7AB-4D79-AFB8-0A8352C384F7}"/>
    <cellStyle name="쉼표 [0] 5 2 3 2 2 2" xfId="49212" xr:uid="{C9C2DB67-C603-4249-A876-D22FB238F970}"/>
    <cellStyle name="쉼표 [0] 5 2 3 2 3" xfId="26936" xr:uid="{D82D7094-616E-4041-9CA6-31387EE7AA17}"/>
    <cellStyle name="쉼표 [0] 5 2 3 2 3 2" xfId="49213" xr:uid="{78F745C4-9B71-4143-A669-B0866310CC22}"/>
    <cellStyle name="쉼표 [0] 5 2 3 2 4" xfId="26937" xr:uid="{22B3863E-C976-4FFD-9582-08D25C586340}"/>
    <cellStyle name="쉼표 [0] 5 2 3 2 4 2" xfId="49214" xr:uid="{1F87A6AC-2552-487C-9072-A6C21AE2F22B}"/>
    <cellStyle name="쉼표 [0] 5 2 3 2 5" xfId="54685" xr:uid="{50FC0F96-7D4D-4E9F-8EA7-B9261E9AB018}"/>
    <cellStyle name="쉼표 [0] 5 2 3 2 6" xfId="49211" xr:uid="{A82A91E7-93A0-4D6D-AC4A-0AB074AE440E}"/>
    <cellStyle name="쉼표 [0] 5 2 3 3" xfId="2933" xr:uid="{9D50A572-073F-452F-93E6-75EA70642911}"/>
    <cellStyle name="쉼표 [0] 5 2 3 3 2" xfId="26939" xr:uid="{559230EF-D4BB-4772-B833-138436586943}"/>
    <cellStyle name="쉼표 [0] 5 2 3 3 2 2" xfId="49216" xr:uid="{49142366-9E75-4130-B198-DF709C3A4BCD}"/>
    <cellStyle name="쉼표 [0] 5 2 3 3 3" xfId="26940" xr:uid="{579B522D-B35E-4F53-898A-3D7088CB02D3}"/>
    <cellStyle name="쉼표 [0] 5 2 3 3 3 2" xfId="49217" xr:uid="{C175CD60-A700-4FF6-A3A9-685794075105}"/>
    <cellStyle name="쉼표 [0] 5 2 3 3 4" xfId="26941" xr:uid="{58ED70F7-FAF4-4E25-B658-80A7D1D06694}"/>
    <cellStyle name="쉼표 [0] 5 2 3 3 4 2" xfId="49218" xr:uid="{6B333214-9285-4B6A-B6E4-EFC646FD3CBE}"/>
    <cellStyle name="쉼표 [0] 5 2 3 3 5" xfId="53020" xr:uid="{C98816AD-9388-4D2D-8043-CF0470E79086}"/>
    <cellStyle name="쉼표 [0] 5 2 3 3 6" xfId="49215" xr:uid="{328A763A-C663-4198-94A0-8F7FA676CFD6}"/>
    <cellStyle name="쉼표 [0] 5 2 3 3 7" xfId="26938" xr:uid="{AC91E62A-3ECA-4C36-8B99-141307431B71}"/>
    <cellStyle name="쉼표 [0] 5 2 3 4" xfId="26942" xr:uid="{AC4CEFA8-F778-4EC5-A86E-4AC83114F765}"/>
    <cellStyle name="쉼표 [0] 5 2 3 4 2" xfId="49219" xr:uid="{53CF7B1C-FF8A-43F5-A146-7A8729885C04}"/>
    <cellStyle name="쉼표 [0] 5 2 3 5" xfId="26943" xr:uid="{2618C97D-8C1C-4F38-802F-1929AA072099}"/>
    <cellStyle name="쉼표 [0] 5 2 3 5 2" xfId="49220" xr:uid="{50FF01E7-757F-4253-9124-34C778F81164}"/>
    <cellStyle name="쉼표 [0] 5 2 3 6" xfId="50987" xr:uid="{295EC0B8-5FE1-4E83-B3F4-9E37AC19958A}"/>
    <cellStyle name="쉼표 [0] 5 2 3 7" xfId="49210" xr:uid="{AAAD0CCA-9F36-40EA-9E36-90A107403987}"/>
    <cellStyle name="쉼표 [0] 5 2 4" xfId="1390" xr:uid="{75D93716-3DB7-4DD7-8768-F89094223BA4}"/>
    <cellStyle name="쉼표 [0] 5 2 4 2" xfId="2436" xr:uid="{85E509BD-D4EE-4BE7-8230-24AA42367477}"/>
    <cellStyle name="쉼표 [0] 5 2 4 2 2" xfId="26945" xr:uid="{EAA9525C-E260-47A5-B773-6311505DE93C}"/>
    <cellStyle name="쉼표 [0] 5 2 4 2 2 2" xfId="49223" xr:uid="{85B10542-940C-45F0-B774-ED89361AFB22}"/>
    <cellStyle name="쉼표 [0] 5 2 4 2 3" xfId="26946" xr:uid="{1984BC79-944C-4FB8-99FB-FBFC59E69996}"/>
    <cellStyle name="쉼표 [0] 5 2 4 2 3 2" xfId="49224" xr:uid="{E782A02F-04BB-4EF2-834E-37EE9CE763EB}"/>
    <cellStyle name="쉼표 [0] 5 2 4 2 4" xfId="26947" xr:uid="{7FDE3178-601C-437A-80FD-93FF4FFFE93F}"/>
    <cellStyle name="쉼표 [0] 5 2 4 2 4 2" xfId="49225" xr:uid="{096782CB-F8C6-4FE4-8DC9-E3DACAEE1CA5}"/>
    <cellStyle name="쉼표 [0] 5 2 4 2 5" xfId="52524" xr:uid="{0DCFAE9F-76EA-44E8-883A-E1693A927A81}"/>
    <cellStyle name="쉼표 [0] 5 2 4 2 6" xfId="49222" xr:uid="{64E7CF78-D880-492D-896B-619F93C205D2}"/>
    <cellStyle name="쉼표 [0] 5 2 4 2 7" xfId="26944" xr:uid="{4AA7EF8C-935A-47C5-8BA7-9F09DD19FCCD}"/>
    <cellStyle name="쉼표 [0] 5 2 4 3" xfId="26948" xr:uid="{F0DB9160-69CC-4AEB-AEF4-B9890F5391DC}"/>
    <cellStyle name="쉼표 [0] 5 2 4 3 2" xfId="49226" xr:uid="{A8BC49F3-EFA7-483D-8B8B-D4C7E840C446}"/>
    <cellStyle name="쉼표 [0] 5 2 4 4" xfId="26949" xr:uid="{82A7FF3E-6771-4A2D-8AD5-9BB920A78A85}"/>
    <cellStyle name="쉼표 [0] 5 2 4 4 2" xfId="49227" xr:uid="{E1C7CE2F-7203-4A88-9108-FA0E6C935F02}"/>
    <cellStyle name="쉼표 [0] 5 2 4 5" xfId="51482" xr:uid="{28D61D33-79EA-44BE-8EA9-B82B72B9045B}"/>
    <cellStyle name="쉼표 [0] 5 2 4 6" xfId="49221" xr:uid="{735C772B-FB43-49FB-9A27-B36A3F48BD2E}"/>
    <cellStyle name="쉼표 [0] 5 2 5" xfId="3427" xr:uid="{D1669F27-0D52-4072-B3B2-82F5E064D6C7}"/>
    <cellStyle name="쉼표 [0] 5 2 5 2" xfId="26950" xr:uid="{ECD2ABCD-F7C8-4687-BD1D-502594D96A82}"/>
    <cellStyle name="쉼표 [0] 5 2 5 2 2" xfId="49229" xr:uid="{A9CDEF1C-BBB4-4B45-8AB0-FC71DE177BAB}"/>
    <cellStyle name="쉼표 [0] 5 2 5 3" xfId="26951" xr:uid="{6545079C-62D1-44A4-BC09-CD8343F4C0A6}"/>
    <cellStyle name="쉼표 [0] 5 2 5 3 2" xfId="49230" xr:uid="{46A46895-1408-45FA-B825-DC37F60AA304}"/>
    <cellStyle name="쉼표 [0] 5 2 5 4" xfId="26952" xr:uid="{A610F8C9-ABA1-4E50-9479-F821CF8FABC3}"/>
    <cellStyle name="쉼표 [0] 5 2 5 4 2" xfId="49231" xr:uid="{2F41A1E0-8460-4355-8C66-BA45145A46C1}"/>
    <cellStyle name="쉼표 [0] 5 2 5 5" xfId="53514" xr:uid="{846E9FDF-AA1F-449F-8390-D6188AD42DFA}"/>
    <cellStyle name="쉼표 [0] 5 2 5 6" xfId="49228" xr:uid="{3A8AE20A-A232-4603-96AD-F3A79AA857F2}"/>
    <cellStyle name="쉼표 [0] 5 2 6" xfId="4074" xr:uid="{4AA5010F-9087-4D61-95B3-6EFC38946ED4}"/>
    <cellStyle name="쉼표 [0] 5 2 6 2" xfId="26953" xr:uid="{1B5D41CB-352C-4AB6-A1BB-1CA8F0FE32BA}"/>
    <cellStyle name="쉼표 [0] 5 2 6 2 2" xfId="49233" xr:uid="{FAED1FA8-B546-4A30-AAB9-3DC103AB4A20}"/>
    <cellStyle name="쉼표 [0] 5 2 6 3" xfId="26954" xr:uid="{8765F11A-9FA0-486D-A97A-65642BF05B2E}"/>
    <cellStyle name="쉼표 [0] 5 2 6 3 2" xfId="49234" xr:uid="{C779CA52-A1B8-4082-9C2C-145B750829EA}"/>
    <cellStyle name="쉼표 [0] 5 2 6 4" xfId="26955" xr:uid="{4DA248D4-720D-4772-AE9D-BD6E80CC3670}"/>
    <cellStyle name="쉼표 [0] 5 2 6 4 2" xfId="49235" xr:uid="{F9065BBC-3FD0-4256-804C-04AAA6E8A692}"/>
    <cellStyle name="쉼표 [0] 5 2 6 5" xfId="54161" xr:uid="{A41F6734-E734-4D61-9519-D5210CE4DD31}"/>
    <cellStyle name="쉼표 [0] 5 2 6 6" xfId="49232" xr:uid="{D4C5E012-5208-415B-A24C-5F12EF37EECA}"/>
    <cellStyle name="쉼표 [0] 5 2 7" xfId="1916" xr:uid="{36A73FCE-3B25-4048-98E0-562FFA9DFD97}"/>
    <cellStyle name="쉼표 [0] 5 2 7 2" xfId="26957" xr:uid="{073C6DB4-D373-4BCA-A5DD-FABE9FAB7855}"/>
    <cellStyle name="쉼표 [0] 5 2 7 2 2" xfId="49237" xr:uid="{D9884C90-9858-4FE9-BA24-DDAEB874DD22}"/>
    <cellStyle name="쉼표 [0] 5 2 7 3" xfId="26958" xr:uid="{FD70F544-0365-4E25-AAE1-95F76DD734C6}"/>
    <cellStyle name="쉼표 [0] 5 2 7 3 2" xfId="49238" xr:uid="{5F5AD5F0-F195-480F-A5DB-D434B565FEEB}"/>
    <cellStyle name="쉼표 [0] 5 2 7 4" xfId="26959" xr:uid="{8BBA3F26-94AB-4CEE-BF33-29922D10C048}"/>
    <cellStyle name="쉼표 [0] 5 2 7 4 2" xfId="49239" xr:uid="{8ACC7CBA-45C0-4FA8-AADA-44991D9E9E85}"/>
    <cellStyle name="쉼표 [0] 5 2 7 5" xfId="52005" xr:uid="{E5F66FD3-0F7B-40EB-BA7B-43BAC559F231}"/>
    <cellStyle name="쉼표 [0] 5 2 7 6" xfId="49236" xr:uid="{4D310BF9-16B4-4CAA-9EB5-5C602C521721}"/>
    <cellStyle name="쉼표 [0] 5 2 7 7" xfId="26956" xr:uid="{7967EF69-C686-472F-931D-45B5BFF89346}"/>
    <cellStyle name="쉼표 [0] 5 2 8" xfId="26960" xr:uid="{92705D2C-E4A5-45DD-BCDE-B43A0C359E94}"/>
    <cellStyle name="쉼표 [0] 5 2 8 2" xfId="49240" xr:uid="{9640EF91-43AC-4A57-989A-22A5E9DF7F03}"/>
    <cellStyle name="쉼표 [0] 5 2 9" xfId="26961" xr:uid="{2314E89C-C792-4762-8B66-9A424EA2DB41}"/>
    <cellStyle name="쉼표 [0] 5 2 9 2" xfId="49241" xr:uid="{CD7E6F84-C910-4FFD-B229-2040E57F0704}"/>
    <cellStyle name="쉼표 [0] 5 3" xfId="515" xr:uid="{5B7D6B31-FC88-41DE-A615-13BCE42EC84F}"/>
    <cellStyle name="쉼표 [0] 5 3 10" xfId="49242" xr:uid="{DE73F37B-1B6E-4F3D-8CCD-68C42ADBE232}"/>
    <cellStyle name="쉼표 [0] 5 3 2" xfId="1020" xr:uid="{59FCF79C-3B49-4650-9B45-F03363BE176C}"/>
    <cellStyle name="쉼표 [0] 5 3 2 2" xfId="4723" xr:uid="{AFF95231-8608-4F57-A5AE-E080EAB798C2}"/>
    <cellStyle name="쉼표 [0] 5 3 2 2 2" xfId="26962" xr:uid="{B4921527-DC9D-4B31-B44F-1B8B61B1C7AC}"/>
    <cellStyle name="쉼표 [0] 5 3 2 2 2 2" xfId="49245" xr:uid="{571AEAF9-BD00-45A7-ADB7-D7D4E1CEE7C2}"/>
    <cellStyle name="쉼표 [0] 5 3 2 2 3" xfId="26963" xr:uid="{B5232A87-29D2-41FB-911B-2CB86A4025DF}"/>
    <cellStyle name="쉼표 [0] 5 3 2 2 3 2" xfId="49246" xr:uid="{4B7C4549-6090-4BEA-81A1-9F10C5721E02}"/>
    <cellStyle name="쉼표 [0] 5 3 2 2 4" xfId="26964" xr:uid="{BEBC7537-2958-4549-BA1A-B0E19BC1F437}"/>
    <cellStyle name="쉼표 [0] 5 3 2 2 4 2" xfId="49247" xr:uid="{EA297C9D-DD96-48A6-AA6D-E7F239D36D22}"/>
    <cellStyle name="쉼표 [0] 5 3 2 2 5" xfId="54810" xr:uid="{8A61EC0C-86DC-4985-9684-9942F43C8B8B}"/>
    <cellStyle name="쉼표 [0] 5 3 2 2 6" xfId="49244" xr:uid="{37930FA9-30C0-4423-8C57-1B87D75F4729}"/>
    <cellStyle name="쉼표 [0] 5 3 2 3" xfId="3058" xr:uid="{68355416-0124-4C71-8AA7-B570985FA11B}"/>
    <cellStyle name="쉼표 [0] 5 3 2 3 2" xfId="26966" xr:uid="{58C5506B-185B-4DE9-B062-38F80BBEB72B}"/>
    <cellStyle name="쉼표 [0] 5 3 2 3 2 2" xfId="49249" xr:uid="{33013638-F6A9-41DE-A17E-81FABEBCDDE9}"/>
    <cellStyle name="쉼표 [0] 5 3 2 3 3" xfId="26967" xr:uid="{3BE8C0DA-D674-4E90-B38E-8B8E1DE87062}"/>
    <cellStyle name="쉼표 [0] 5 3 2 3 3 2" xfId="49250" xr:uid="{6D780ED3-63B8-4129-B159-449CA0CD9947}"/>
    <cellStyle name="쉼표 [0] 5 3 2 3 4" xfId="26968" xr:uid="{A9AC741E-CEC5-4404-AE85-5BD562F523FE}"/>
    <cellStyle name="쉼표 [0] 5 3 2 3 4 2" xfId="49251" xr:uid="{C6B88DF4-30A7-4375-A223-062EF446545E}"/>
    <cellStyle name="쉼표 [0] 5 3 2 3 5" xfId="53145" xr:uid="{9454FFB7-3CD7-4D23-81D2-DF03AD45BA9F}"/>
    <cellStyle name="쉼표 [0] 5 3 2 3 6" xfId="49248" xr:uid="{FD355488-A5DB-469F-A4D5-3FA73D3900C6}"/>
    <cellStyle name="쉼표 [0] 5 3 2 3 7" xfId="26965" xr:uid="{2EFD0F0E-83B2-4EB8-8F4D-11F91DC5B12F}"/>
    <cellStyle name="쉼표 [0] 5 3 2 4" xfId="26969" xr:uid="{E0B60E57-2BE7-40AC-9D4D-34805B12968B}"/>
    <cellStyle name="쉼표 [0] 5 3 2 4 2" xfId="49252" xr:uid="{5D57A09A-D66C-4A76-A257-B48FF6B247AC}"/>
    <cellStyle name="쉼표 [0] 5 3 2 5" xfId="26970" xr:uid="{440FA1B6-87C3-40E2-B657-A1E337027C1C}"/>
    <cellStyle name="쉼표 [0] 5 3 2 5 2" xfId="49253" xr:uid="{0D4C952D-6C42-4838-B9E4-216118565C7F}"/>
    <cellStyle name="쉼표 [0] 5 3 2 6" xfId="51112" xr:uid="{59FEFA11-096D-443A-91A4-893B37B4CDFA}"/>
    <cellStyle name="쉼표 [0] 5 3 2 7" xfId="49243" xr:uid="{ACC15A0F-899E-413B-82C1-015BDE249ADB}"/>
    <cellStyle name="쉼표 [0] 5 3 3" xfId="1514" xr:uid="{9014C603-5CD6-42DC-9C40-17C6780F5984}"/>
    <cellStyle name="쉼표 [0] 5 3 3 2" xfId="2561" xr:uid="{92B5EEF3-F0EF-40A2-80FD-47B80EDEA64F}"/>
    <cellStyle name="쉼표 [0] 5 3 3 2 2" xfId="26972" xr:uid="{A3596AED-E01F-4020-95C0-6307FFA2CBDF}"/>
    <cellStyle name="쉼표 [0] 5 3 3 2 2 2" xfId="49256" xr:uid="{40F49C07-0B37-4F50-84A9-BCF9A696D338}"/>
    <cellStyle name="쉼표 [0] 5 3 3 2 3" xfId="26973" xr:uid="{D8E5DC9F-5A29-4416-BC2E-B0B242F2F7F5}"/>
    <cellStyle name="쉼표 [0] 5 3 3 2 3 2" xfId="49257" xr:uid="{44625066-EE6F-4682-A692-236EED97267E}"/>
    <cellStyle name="쉼표 [0] 5 3 3 2 4" xfId="26974" xr:uid="{B95EC040-ECAE-4BF0-A9B1-BFCFAC1F7F82}"/>
    <cellStyle name="쉼표 [0] 5 3 3 2 4 2" xfId="49258" xr:uid="{06E6D616-B8B3-4A0E-BEA7-173923EAA941}"/>
    <cellStyle name="쉼표 [0] 5 3 3 2 5" xfId="52649" xr:uid="{11578C1C-A956-44F1-8406-078870A82524}"/>
    <cellStyle name="쉼표 [0] 5 3 3 2 6" xfId="49255" xr:uid="{03D3D696-7B08-4FF4-A56D-5D30FABD3613}"/>
    <cellStyle name="쉼표 [0] 5 3 3 2 7" xfId="26971" xr:uid="{EB6D7FC6-172A-4330-9E9E-477CCF69815F}"/>
    <cellStyle name="쉼표 [0] 5 3 3 3" xfId="26975" xr:uid="{C71112E2-9B7D-42C9-94D0-236D422AB833}"/>
    <cellStyle name="쉼표 [0] 5 3 3 3 2" xfId="49259" xr:uid="{DA979E47-A56D-46A6-A2B7-EE2156F6C38D}"/>
    <cellStyle name="쉼표 [0] 5 3 3 4" xfId="26976" xr:uid="{B5A504F5-FCA4-4D1B-828F-B4176A170A22}"/>
    <cellStyle name="쉼표 [0] 5 3 3 4 2" xfId="49260" xr:uid="{79107F09-D9F7-4CD6-B9B9-FFFB773F6EEE}"/>
    <cellStyle name="쉼표 [0] 5 3 3 5" xfId="51606" xr:uid="{58A9E41F-75ED-4A7D-9C13-85CC1F26A0CD}"/>
    <cellStyle name="쉼표 [0] 5 3 3 6" xfId="49254" xr:uid="{347D2D21-398E-4BDB-9F29-16CA9F6C76E1}"/>
    <cellStyle name="쉼표 [0] 5 3 4" xfId="3553" xr:uid="{CEDFA3D2-6A99-4C9B-987A-08467A464E58}"/>
    <cellStyle name="쉼표 [0] 5 3 4 2" xfId="26977" xr:uid="{344CCE9E-6451-4CA9-BB02-54B8D8947146}"/>
    <cellStyle name="쉼표 [0] 5 3 4 2 2" xfId="49262" xr:uid="{92A9B049-89D1-4879-A1EC-390BFD669AD3}"/>
    <cellStyle name="쉼표 [0] 5 3 4 3" xfId="26978" xr:uid="{9496B49E-9CE0-454D-9D21-8D2130B75903}"/>
    <cellStyle name="쉼표 [0] 5 3 4 3 2" xfId="49263" xr:uid="{54C41DB6-8E0B-4D1C-8F09-B35FA20BA01F}"/>
    <cellStyle name="쉼표 [0] 5 3 4 4" xfId="26979" xr:uid="{0158DA3B-13F0-4B51-A56C-F20440BF032E}"/>
    <cellStyle name="쉼표 [0] 5 3 4 4 2" xfId="49264" xr:uid="{6FA1C913-E137-475A-9459-816B99E611A2}"/>
    <cellStyle name="쉼표 [0] 5 3 4 5" xfId="53640" xr:uid="{79A4B5EA-E456-4313-89F1-EE27A03833C5}"/>
    <cellStyle name="쉼표 [0] 5 3 4 6" xfId="49261" xr:uid="{7A6923BA-C375-484D-851C-8ED9D77F50C1}"/>
    <cellStyle name="쉼표 [0] 5 3 5" xfId="4226" xr:uid="{FF62348C-28D7-4B4F-A9D1-D4337F779BD5}"/>
    <cellStyle name="쉼표 [0] 5 3 5 2" xfId="26980" xr:uid="{F3EBB961-204E-4B2C-AC46-20EA83142F08}"/>
    <cellStyle name="쉼표 [0] 5 3 5 2 2" xfId="49266" xr:uid="{01BE1B1D-8E0A-4915-80D5-B608F2D33A8F}"/>
    <cellStyle name="쉼표 [0] 5 3 5 3" xfId="26981" xr:uid="{6FEF7C40-79DE-4519-AC96-EB7EF3BB465F}"/>
    <cellStyle name="쉼표 [0] 5 3 5 3 2" xfId="49267" xr:uid="{F9417E09-C677-4246-AB01-86ACB3C9A7C4}"/>
    <cellStyle name="쉼표 [0] 5 3 5 4" xfId="26982" xr:uid="{718A1592-E276-4B49-B871-F1762A11EBFD}"/>
    <cellStyle name="쉼표 [0] 5 3 5 4 2" xfId="49268" xr:uid="{A08573A3-59E2-4AF2-B063-9BA6CE8F70FF}"/>
    <cellStyle name="쉼표 [0] 5 3 5 5" xfId="54313" xr:uid="{6CAE64FB-B93E-48B5-B600-72A0126AF1E5}"/>
    <cellStyle name="쉼표 [0] 5 3 5 6" xfId="49265" xr:uid="{03CD2309-36EE-4FFD-9E70-5B9756422A5C}"/>
    <cellStyle name="쉼표 [0] 5 3 6" xfId="2040" xr:uid="{0663B2B5-A794-4D78-9B73-2131C57C0791}"/>
    <cellStyle name="쉼표 [0] 5 3 6 2" xfId="26984" xr:uid="{DD638803-3BC1-4F28-B314-3CAA13A487F0}"/>
    <cellStyle name="쉼표 [0] 5 3 6 2 2" xfId="49270" xr:uid="{7084822C-DDDB-4D2D-8998-761FE4076EFA}"/>
    <cellStyle name="쉼표 [0] 5 3 6 3" xfId="26985" xr:uid="{376534F0-C05F-43D2-8F9E-86802A9792F3}"/>
    <cellStyle name="쉼표 [0] 5 3 6 3 2" xfId="49271" xr:uid="{5B4BF46F-9CC6-4EA2-B857-1EDE85ED3C52}"/>
    <cellStyle name="쉼표 [0] 5 3 6 4" xfId="26986" xr:uid="{40B11DBF-C633-4F0E-822A-3A57FD7C2BB6}"/>
    <cellStyle name="쉼표 [0] 5 3 6 4 2" xfId="49272" xr:uid="{647583E7-3577-4971-87D7-4473CC860682}"/>
    <cellStyle name="쉼표 [0] 5 3 6 5" xfId="52129" xr:uid="{B4074B00-80F6-4616-B54B-2117678F3228}"/>
    <cellStyle name="쉼표 [0] 5 3 6 6" xfId="49269" xr:uid="{E61D2F75-6AAC-42FE-870B-CDACFB83231F}"/>
    <cellStyle name="쉼표 [0] 5 3 6 7" xfId="26983" xr:uid="{2BEC8E07-5B11-44FB-AD49-84BD7B264CEE}"/>
    <cellStyle name="쉼표 [0] 5 3 7" xfId="26987" xr:uid="{047A1141-BDEC-4BD3-846F-2BE11C654942}"/>
    <cellStyle name="쉼표 [0] 5 3 7 2" xfId="49273" xr:uid="{41E452EE-AB7B-42FE-870A-4F18254FB292}"/>
    <cellStyle name="쉼표 [0] 5 3 8" xfId="26988" xr:uid="{560992EC-2C69-4770-86D0-17756F4EDEEA}"/>
    <cellStyle name="쉼표 [0] 5 3 8 2" xfId="49274" xr:uid="{D6FDF45A-DF56-46A0-9724-0BD0FCAC1089}"/>
    <cellStyle name="쉼표 [0] 5 3 9" xfId="50609" xr:uid="{38658244-AC78-453C-B490-731B21EE2F3C}"/>
    <cellStyle name="쉼표 [0] 5 4" xfId="772" xr:uid="{9B8DA874-6141-4F43-84A6-D5C9409D6064}"/>
    <cellStyle name="쉼표 [0] 5 4 2" xfId="4475" xr:uid="{AB932160-95DE-49A8-ADAA-45011CE64F4E}"/>
    <cellStyle name="쉼표 [0] 5 4 2 2" xfId="26989" xr:uid="{49512A7A-42E1-4C89-88FE-E0ACD2D154CC}"/>
    <cellStyle name="쉼표 [0] 5 4 2 2 2" xfId="49277" xr:uid="{EEB5CA27-BA4F-43F7-81CA-A065D97672BD}"/>
    <cellStyle name="쉼표 [0] 5 4 2 3" xfId="26990" xr:uid="{C3CB3F7E-9557-403F-BCFF-F8162B3013A8}"/>
    <cellStyle name="쉼표 [0] 5 4 2 3 2" xfId="49278" xr:uid="{23990D2A-A7B7-47ED-ABAD-40D97202AA89}"/>
    <cellStyle name="쉼표 [0] 5 4 2 4" xfId="26991" xr:uid="{AD21ED81-C823-4A8F-AD05-40631B47CCF6}"/>
    <cellStyle name="쉼표 [0] 5 4 2 4 2" xfId="49279" xr:uid="{95C8F231-CF9C-4631-85C1-501F704E0619}"/>
    <cellStyle name="쉼표 [0] 5 4 2 5" xfId="54562" xr:uid="{A7A852E1-FC5F-401C-AAD5-EBDF651FB62A}"/>
    <cellStyle name="쉼표 [0] 5 4 2 6" xfId="49276" xr:uid="{9C623D43-B871-419D-9E75-8C487C1777E0}"/>
    <cellStyle name="쉼표 [0] 5 4 3" xfId="2810" xr:uid="{4BC43CA0-A5E4-43C2-A31A-E201575E21D9}"/>
    <cellStyle name="쉼표 [0] 5 4 3 2" xfId="26993" xr:uid="{86E868CF-C3B2-45E4-88EC-F7B7EC865005}"/>
    <cellStyle name="쉼표 [0] 5 4 3 2 2" xfId="49281" xr:uid="{93401AFB-50E1-4C2C-80E6-6913C521F06B}"/>
    <cellStyle name="쉼표 [0] 5 4 3 3" xfId="26994" xr:uid="{C18B48E9-5F11-449E-AEDB-3F248F4E572B}"/>
    <cellStyle name="쉼표 [0] 5 4 3 3 2" xfId="49282" xr:uid="{058FFEE9-F0CC-4626-9576-7B682E16FA10}"/>
    <cellStyle name="쉼표 [0] 5 4 3 4" xfId="26995" xr:uid="{0A725EFA-C155-4600-B9EF-923EB90CEAE5}"/>
    <cellStyle name="쉼표 [0] 5 4 3 4 2" xfId="49283" xr:uid="{C6A854C6-17D7-40F2-BA9E-7699676B315F}"/>
    <cellStyle name="쉼표 [0] 5 4 3 5" xfId="52897" xr:uid="{6B173AE1-062C-486C-82B2-7B7A865A61E4}"/>
    <cellStyle name="쉼표 [0] 5 4 3 6" xfId="49280" xr:uid="{F9FF6B43-4F1F-4458-B8D7-DC367426131B}"/>
    <cellStyle name="쉼표 [0] 5 4 3 7" xfId="26992" xr:uid="{FE3A536D-A0B8-4597-9A94-0BBD1698C4AC}"/>
    <cellStyle name="쉼표 [0] 5 4 4" xfId="26996" xr:uid="{A2596458-3126-46D6-BFCD-684A1580906B}"/>
    <cellStyle name="쉼표 [0] 5 4 4 2" xfId="49284" xr:uid="{EB147B5C-3EB6-4B2A-8E4E-112A54757188}"/>
    <cellStyle name="쉼표 [0] 5 4 5" xfId="26997" xr:uid="{6B965B97-F480-4563-91E4-5B4C3644C036}"/>
    <cellStyle name="쉼표 [0] 5 4 5 2" xfId="49285" xr:uid="{C1663493-8B2F-4CFB-92CC-841E0BF9EB0C}"/>
    <cellStyle name="쉼표 [0] 5 4 6" xfId="50864" xr:uid="{FF503AFE-6660-4A0A-BE36-8C0F21863C74}"/>
    <cellStyle name="쉼표 [0] 5 4 7" xfId="49275" xr:uid="{EAFAD564-D83E-4F01-943C-2D2DDEE2564A}"/>
    <cellStyle name="쉼표 [0] 5 5" xfId="1267" xr:uid="{06B96380-E7E1-4ECA-8F1D-FE808C83C71B}"/>
    <cellStyle name="쉼표 [0] 5 5 2" xfId="2312" xr:uid="{A5D3E67E-CA66-4E21-8BD0-4F6DF636E922}"/>
    <cellStyle name="쉼표 [0] 5 5 2 2" xfId="26999" xr:uid="{50091710-E61D-44E4-8A49-7061E7900C53}"/>
    <cellStyle name="쉼표 [0] 5 5 2 2 2" xfId="49288" xr:uid="{15D03467-86B2-4547-9798-4275CA2D1BC9}"/>
    <cellStyle name="쉼표 [0] 5 5 2 3" xfId="27000" xr:uid="{1221564B-F53B-4E2D-9B74-37687FB7409D}"/>
    <cellStyle name="쉼표 [0] 5 5 2 3 2" xfId="49289" xr:uid="{ABA3CA05-40AF-4400-B4ED-9D4D2042719F}"/>
    <cellStyle name="쉼표 [0] 5 5 2 4" xfId="27001" xr:uid="{5D136D45-8516-4F92-9360-739CE35F705C}"/>
    <cellStyle name="쉼표 [0] 5 5 2 4 2" xfId="49290" xr:uid="{A9FCFC44-860E-457D-A2EE-7A3472DEAB3B}"/>
    <cellStyle name="쉼표 [0] 5 5 2 5" xfId="52400" xr:uid="{6C619B05-FE0E-4C81-AF00-3C1F746D2F6A}"/>
    <cellStyle name="쉼표 [0] 5 5 2 6" xfId="49287" xr:uid="{B3441428-07FA-4421-8D6A-F36CB30897EA}"/>
    <cellStyle name="쉼표 [0] 5 5 2 7" xfId="26998" xr:uid="{492BDF06-96E4-4526-AF71-870E97A9CB30}"/>
    <cellStyle name="쉼표 [0] 5 5 3" xfId="27002" xr:uid="{E2B12317-9693-435B-8230-0B75136AA690}"/>
    <cellStyle name="쉼표 [0] 5 5 3 2" xfId="49291" xr:uid="{CABAA6F4-34C5-4BA9-9774-FFC2B75DCA8E}"/>
    <cellStyle name="쉼표 [0] 5 5 4" xfId="27003" xr:uid="{0719B94B-1833-4251-9B89-D1CD1116DCAD}"/>
    <cellStyle name="쉼표 [0] 5 5 4 2" xfId="49292" xr:uid="{C707A71B-AF28-454C-980F-D220C0F6586A}"/>
    <cellStyle name="쉼표 [0] 5 5 5" xfId="51359" xr:uid="{DA72755C-810B-4DBB-A6CF-CBF3F36859A2}"/>
    <cellStyle name="쉼표 [0] 5 5 6" xfId="49286" xr:uid="{50621BE5-FFE7-4513-818C-D58DED902581}"/>
    <cellStyle name="쉼표 [0] 5 6" xfId="3304" xr:uid="{986F20C5-516D-454A-B4C7-AC003B62A948}"/>
    <cellStyle name="쉼표 [0] 5 6 2" xfId="27004" xr:uid="{7C0F59EA-6207-4C48-B9FD-BBF750BBC1A7}"/>
    <cellStyle name="쉼표 [0] 5 6 2 2" xfId="49294" xr:uid="{4BCD5121-CB48-4AB1-8E66-8217850FE741}"/>
    <cellStyle name="쉼표 [0] 5 6 3" xfId="27005" xr:uid="{1E7B70A9-E845-44C4-A4FA-0122100E4B84}"/>
    <cellStyle name="쉼표 [0] 5 6 3 2" xfId="49295" xr:uid="{7DF9A943-2911-490F-B2E6-381219D595DB}"/>
    <cellStyle name="쉼표 [0] 5 6 4" xfId="27006" xr:uid="{7C0FED01-59A5-46AA-8655-7DAA7FB7D8F7}"/>
    <cellStyle name="쉼표 [0] 5 6 4 2" xfId="49296" xr:uid="{4DC63D25-299B-426A-819B-8F9B5DC4774F}"/>
    <cellStyle name="쉼표 [0] 5 6 5" xfId="53391" xr:uid="{6641F436-32AA-42EC-8594-C22E3E00338A}"/>
    <cellStyle name="쉼표 [0] 5 6 6" xfId="49293" xr:uid="{F3DF6D56-B3F4-4841-8C97-114B5AB6BECC}"/>
    <cellStyle name="쉼표 [0] 5 7" xfId="3888" xr:uid="{7C4E880E-730D-42C1-B590-66BBEC0D8484}"/>
    <cellStyle name="쉼표 [0] 5 7 2" xfId="27007" xr:uid="{F47D05D5-E301-4CFC-9182-A8C156D554DF}"/>
    <cellStyle name="쉼표 [0] 5 7 2 2" xfId="49298" xr:uid="{31528B9C-6672-4973-8DFA-BC45EA03B666}"/>
    <cellStyle name="쉼표 [0] 5 7 3" xfId="27008" xr:uid="{3647F4D2-5DD8-47B8-A8C6-55A7B05CF91C}"/>
    <cellStyle name="쉼표 [0] 5 7 3 2" xfId="49299" xr:uid="{92AA5469-33A4-470C-9410-13EF54D70670}"/>
    <cellStyle name="쉼표 [0] 5 7 4" xfId="27009" xr:uid="{699CBA2D-F710-427E-A04D-07C8350FD96B}"/>
    <cellStyle name="쉼표 [0] 5 7 4 2" xfId="49300" xr:uid="{D6343089-0324-47C9-8AC4-5C1D3A9DDEBB}"/>
    <cellStyle name="쉼표 [0] 5 7 5" xfId="53975" xr:uid="{7275C1A7-9566-44C5-AB49-911D7D38995D}"/>
    <cellStyle name="쉼표 [0] 5 7 6" xfId="49297" xr:uid="{6696407B-B3D3-4DDA-A71D-42314EEEBC98}"/>
    <cellStyle name="쉼표 [0] 5 8" xfId="1792" xr:uid="{673FE24B-91AA-47F6-BC81-3A57F940C715}"/>
    <cellStyle name="쉼표 [0] 5 8 2" xfId="27011" xr:uid="{51C35507-4E69-4711-9389-D196C0B8BC9A}"/>
    <cellStyle name="쉼표 [0] 5 8 2 2" xfId="49302" xr:uid="{7C51D855-8B05-4F2F-8B1D-4AC37A42853C}"/>
    <cellStyle name="쉼표 [0] 5 8 3" xfId="27012" xr:uid="{557DFF9E-C658-49F7-8780-39A07F49AD0D}"/>
    <cellStyle name="쉼표 [0] 5 8 3 2" xfId="49303" xr:uid="{2E9AD11C-CFBC-463F-923D-7D82883B4912}"/>
    <cellStyle name="쉼표 [0] 5 8 4" xfId="27013" xr:uid="{E6042B5A-BF19-4C0C-8F53-71C1978A1671}"/>
    <cellStyle name="쉼표 [0] 5 8 4 2" xfId="49304" xr:uid="{1F35D663-7E64-4BD1-BEA0-D3DBB304FA19}"/>
    <cellStyle name="쉼표 [0] 5 8 5" xfId="51881" xr:uid="{7EE6788C-DCEF-4596-B185-4D032B5F8178}"/>
    <cellStyle name="쉼표 [0] 5 8 6" xfId="49301" xr:uid="{BF29AE2C-4EAB-4309-A31D-DBC03FF4687A}"/>
    <cellStyle name="쉼표 [0] 5 8 7" xfId="27010" xr:uid="{CE2B488C-F30B-4F36-80B7-56B9641873E9}"/>
    <cellStyle name="쉼표 [0] 5 9" xfId="27014" xr:uid="{9C7253E2-8955-4FD7-8BE6-1B61358AF8D1}"/>
    <cellStyle name="쉼표 [0] 5 9 2" xfId="49305" xr:uid="{098477BB-B48F-4F57-9008-F6AB5317FC78}"/>
    <cellStyle name="쉼표 2" xfId="68" xr:uid="{647AF164-88C9-4C4F-B0E4-84399E02CA26}"/>
    <cellStyle name="쉼표 2 10" xfId="27015" xr:uid="{7DB9BEDC-B660-424B-994C-A93C24BA5541}"/>
    <cellStyle name="쉼표 2 10 2" xfId="49307" xr:uid="{EC0F7B5E-66CE-48C5-85D7-D5099EAD04F0}"/>
    <cellStyle name="쉼표 2 11" xfId="27016" xr:uid="{54CA8AAD-D9CF-4638-9208-F9AF61DD2B27}"/>
    <cellStyle name="쉼표 2 11 2" xfId="49308" xr:uid="{1A649071-E661-4C8F-921D-B2766FB2647E}"/>
    <cellStyle name="쉼표 2 12" xfId="50168" xr:uid="{602859D2-3143-4CA9-8C43-A25D50555090}"/>
    <cellStyle name="쉼표 2 13" xfId="49306" xr:uid="{78D83BCD-CD95-4F5B-AE20-4A24A4331C9B}"/>
    <cellStyle name="쉼표 2 2" xfId="173" xr:uid="{E67F7FDA-42A0-4E55-BB20-A4D907BA4509}"/>
    <cellStyle name="쉼표 2 2 10" xfId="27017" xr:uid="{DFCD40D6-973F-4B88-BC82-44A2F592F2DD}"/>
    <cellStyle name="쉼표 2 2 10 2" xfId="49310" xr:uid="{8562CFA0-4D72-4C3A-ADC4-0BFD1A4128DE}"/>
    <cellStyle name="쉼표 2 2 11" xfId="50270" xr:uid="{0E5FBF04-D7CE-44BB-BF47-3F2BB5C71932}"/>
    <cellStyle name="쉼표 2 2 12" xfId="49309" xr:uid="{1346FFD9-5530-412D-A743-99A1A089DFD3}"/>
    <cellStyle name="쉼표 2 2 2" xfId="361" xr:uid="{77EA474B-EE81-4F67-9759-3649A4A1E660}"/>
    <cellStyle name="쉼표 2 2 2 10" xfId="50457" xr:uid="{4F6B4ECA-414C-4D0E-B8CB-B2D62F51ACEA}"/>
    <cellStyle name="쉼표 2 2 2 11" xfId="49311" xr:uid="{22CBECB2-E61E-478A-9608-481D5F83B7AA}"/>
    <cellStyle name="쉼표 2 2 2 2" xfId="639" xr:uid="{822E19D9-D6BA-49D2-A263-45CFCED2AC5D}"/>
    <cellStyle name="쉼표 2 2 2 2 10" xfId="49312" xr:uid="{A4EFF207-0A26-4727-9C25-6853657BF692}"/>
    <cellStyle name="쉼표 2 2 2 2 2" xfId="1144" xr:uid="{F15CE68F-887C-4E89-9D21-F7A670408B87}"/>
    <cellStyle name="쉼표 2 2 2 2 2 2" xfId="4847" xr:uid="{3ADBA500-F343-4C7C-8DDE-5492C3BDAE74}"/>
    <cellStyle name="쉼표 2 2 2 2 2 2 2" xfId="27018" xr:uid="{9C0EEF4E-8680-435F-AF4F-365AC722B709}"/>
    <cellStyle name="쉼표 2 2 2 2 2 2 2 2" xfId="49315" xr:uid="{8955C105-E1B8-4101-ABE2-8431ADA52237}"/>
    <cellStyle name="쉼표 2 2 2 2 2 2 3" xfId="27019" xr:uid="{8F1D1645-33A4-46EF-9FA1-2A43E43C5FF0}"/>
    <cellStyle name="쉼표 2 2 2 2 2 2 3 2" xfId="49316" xr:uid="{5A826B58-E8C0-4AFF-99E7-CD6C8C229A6A}"/>
    <cellStyle name="쉼표 2 2 2 2 2 2 4" xfId="27020" xr:uid="{5841642E-1DC4-422C-A50E-8AFDF873E3ED}"/>
    <cellStyle name="쉼표 2 2 2 2 2 2 4 2" xfId="49317" xr:uid="{7BAB5BBD-7328-475C-B7DE-2E8854837803}"/>
    <cellStyle name="쉼표 2 2 2 2 2 2 5" xfId="54934" xr:uid="{237070DF-10BD-424B-ADD5-38A584D1C66F}"/>
    <cellStyle name="쉼표 2 2 2 2 2 2 6" xfId="49314" xr:uid="{AD75ADC3-4694-4236-BA25-D892E59B4F9A}"/>
    <cellStyle name="쉼표 2 2 2 2 2 3" xfId="3182" xr:uid="{3CA8ED01-BA73-4E4D-8A98-C1C8041C3F55}"/>
    <cellStyle name="쉼표 2 2 2 2 2 3 2" xfId="27022" xr:uid="{D8E8C902-2956-42A3-AE62-430EED2F185E}"/>
    <cellStyle name="쉼표 2 2 2 2 2 3 2 2" xfId="49319" xr:uid="{F63C0BBB-492A-4195-9ED3-2888687B0946}"/>
    <cellStyle name="쉼표 2 2 2 2 2 3 3" xfId="27023" xr:uid="{39F72D33-5AEB-4762-885F-C2D220C9D418}"/>
    <cellStyle name="쉼표 2 2 2 2 2 3 3 2" xfId="49320" xr:uid="{64C0853A-3DC4-44A5-ADAC-2A766667033F}"/>
    <cellStyle name="쉼표 2 2 2 2 2 3 4" xfId="27024" xr:uid="{5F795928-9780-40B1-ABFE-E343A813E133}"/>
    <cellStyle name="쉼표 2 2 2 2 2 3 4 2" xfId="49321" xr:uid="{F31FBA56-9099-4E3F-920F-482EBBABE601}"/>
    <cellStyle name="쉼표 2 2 2 2 2 3 5" xfId="53269" xr:uid="{4E7D905C-E1E3-4216-9A4B-EB138C8F253A}"/>
    <cellStyle name="쉼표 2 2 2 2 2 3 6" xfId="49318" xr:uid="{C6B8F3BC-2980-4104-AA02-5E221C47A38C}"/>
    <cellStyle name="쉼표 2 2 2 2 2 3 7" xfId="27021" xr:uid="{A29C64E5-DE4A-43F6-9DB9-32A97AA61609}"/>
    <cellStyle name="쉼표 2 2 2 2 2 4" xfId="27025" xr:uid="{4B6B1BE1-083F-417F-BF6A-A00A0636E2F3}"/>
    <cellStyle name="쉼표 2 2 2 2 2 4 2" xfId="49322" xr:uid="{31795382-60A6-4EE9-9D90-9D70AF3FC747}"/>
    <cellStyle name="쉼표 2 2 2 2 2 5" xfId="27026" xr:uid="{869490A0-6E81-4F86-B447-B010016C7F0B}"/>
    <cellStyle name="쉼표 2 2 2 2 2 5 2" xfId="49323" xr:uid="{E9903095-7524-4929-B93A-BD7155CA3AEF}"/>
    <cellStyle name="쉼표 2 2 2 2 2 6" xfId="51236" xr:uid="{0BD00F08-823E-4403-9718-662EB0C64DF5}"/>
    <cellStyle name="쉼표 2 2 2 2 2 7" xfId="49313" xr:uid="{8AB27C8F-3872-46A8-B11A-8448DBF62AC8}"/>
    <cellStyle name="쉼표 2 2 2 2 3" xfId="1638" xr:uid="{C747156D-06EA-4E3A-AC78-1129D6FD7897}"/>
    <cellStyle name="쉼표 2 2 2 2 3 2" xfId="2685" xr:uid="{2A9EFB7A-9EA4-47A9-B767-871C4263D6D2}"/>
    <cellStyle name="쉼표 2 2 2 2 3 2 2" xfId="27028" xr:uid="{424AD20A-4C2A-44C9-9F69-13E2F120DD74}"/>
    <cellStyle name="쉼표 2 2 2 2 3 2 2 2" xfId="49326" xr:uid="{A757E05B-5589-4325-871D-4486D787FF79}"/>
    <cellStyle name="쉼표 2 2 2 2 3 2 3" xfId="27029" xr:uid="{7697AA82-E8C1-4E9A-9612-D13130DD2282}"/>
    <cellStyle name="쉼표 2 2 2 2 3 2 3 2" xfId="49327" xr:uid="{6169844A-5F07-415C-AC5A-235C35456988}"/>
    <cellStyle name="쉼표 2 2 2 2 3 2 4" xfId="27030" xr:uid="{CD01941B-1E4E-424A-AADD-E40E3E94B81E}"/>
    <cellStyle name="쉼표 2 2 2 2 3 2 4 2" xfId="49328" xr:uid="{3AB5C78C-A8FD-487B-8865-AB51E8B8F0DB}"/>
    <cellStyle name="쉼표 2 2 2 2 3 2 5" xfId="52773" xr:uid="{BD7CAA32-FF89-4555-A273-0E255027455A}"/>
    <cellStyle name="쉼표 2 2 2 2 3 2 6" xfId="49325" xr:uid="{2DD0444A-1E8A-46F1-B694-32DF406A0A3E}"/>
    <cellStyle name="쉼표 2 2 2 2 3 2 7" xfId="27027" xr:uid="{C4E9FF8F-0748-43A7-8578-70CB671D6D8E}"/>
    <cellStyle name="쉼표 2 2 2 2 3 3" xfId="27031" xr:uid="{7D60B53C-210A-450C-9A0D-0B11B9F128E1}"/>
    <cellStyle name="쉼표 2 2 2 2 3 3 2" xfId="49329" xr:uid="{7150A91B-C4B0-4BBF-9146-0BD4F146D5DB}"/>
    <cellStyle name="쉼표 2 2 2 2 3 4" xfId="27032" xr:uid="{DC032ED7-686C-4163-81EB-3A9AA3B594BE}"/>
    <cellStyle name="쉼표 2 2 2 2 3 4 2" xfId="49330" xr:uid="{C40E9412-A44F-4141-B09D-FD2C88234D34}"/>
    <cellStyle name="쉼표 2 2 2 2 3 5" xfId="51730" xr:uid="{28F848FF-0A72-46DF-A71D-7134E88F8FE1}"/>
    <cellStyle name="쉼표 2 2 2 2 3 6" xfId="49324" xr:uid="{AF97B8A9-0498-40D0-8F20-BB32CBEC2493}"/>
    <cellStyle name="쉼표 2 2 2 2 4" xfId="3677" xr:uid="{16AF9E43-3FAA-4F90-93F1-623E398C4AF6}"/>
    <cellStyle name="쉼표 2 2 2 2 4 2" xfId="27033" xr:uid="{586AB015-624A-4E5E-9A18-74BC4B3A291C}"/>
    <cellStyle name="쉼표 2 2 2 2 4 2 2" xfId="49332" xr:uid="{043F396F-C3A2-4955-8E78-E86DD2BD4C6B}"/>
    <cellStyle name="쉼표 2 2 2 2 4 3" xfId="27034" xr:uid="{7E3D10F3-4F94-4C4A-BA29-00D1E8DB688A}"/>
    <cellStyle name="쉼표 2 2 2 2 4 3 2" xfId="49333" xr:uid="{ADD1D335-581B-440C-9F2D-7DD6F89C0633}"/>
    <cellStyle name="쉼표 2 2 2 2 4 4" xfId="27035" xr:uid="{5035DB2F-7CA0-486C-9768-D458CEBEC408}"/>
    <cellStyle name="쉼표 2 2 2 2 4 4 2" xfId="49334" xr:uid="{F5729DE0-6A89-4DCC-B73B-48608B33DBD4}"/>
    <cellStyle name="쉼표 2 2 2 2 4 5" xfId="53764" xr:uid="{21DA36AF-6838-48D2-B154-3FBC040BBC3F}"/>
    <cellStyle name="쉼표 2 2 2 2 4 6" xfId="49331" xr:uid="{8E9EF3A6-0022-4325-A510-D7C7713B4A1C}"/>
    <cellStyle name="쉼표 2 2 2 2 5" xfId="4350" xr:uid="{0A52B2EF-0345-4CF8-A584-5E7B80E7E68F}"/>
    <cellStyle name="쉼표 2 2 2 2 5 2" xfId="27036" xr:uid="{89389D61-78F8-4619-AEB6-30ABE93154A0}"/>
    <cellStyle name="쉼표 2 2 2 2 5 2 2" xfId="49336" xr:uid="{B38BB958-B705-4D0E-A0F6-35E6DED77B45}"/>
    <cellStyle name="쉼표 2 2 2 2 5 3" xfId="27037" xr:uid="{2F3B520D-7647-4E8A-93B5-047742825D41}"/>
    <cellStyle name="쉼표 2 2 2 2 5 3 2" xfId="49337" xr:uid="{A4A8C843-7465-4638-9445-EC6E42F4A160}"/>
    <cellStyle name="쉼표 2 2 2 2 5 4" xfId="27038" xr:uid="{7AB6B3FD-3F8B-4894-BAE0-C509C09BDF9A}"/>
    <cellStyle name="쉼표 2 2 2 2 5 4 2" xfId="49338" xr:uid="{3EDF07BC-7403-47A9-814D-83FCF2DDD570}"/>
    <cellStyle name="쉼표 2 2 2 2 5 5" xfId="54437" xr:uid="{01679328-80C7-4B5A-90B3-3065C3634056}"/>
    <cellStyle name="쉼표 2 2 2 2 5 6" xfId="49335" xr:uid="{D0B72D3F-AA42-42B2-979F-F8EC85740FC7}"/>
    <cellStyle name="쉼표 2 2 2 2 6" xfId="2164" xr:uid="{0B524AB6-539A-4CAC-A673-7E93A86F25A1}"/>
    <cellStyle name="쉼표 2 2 2 2 6 2" xfId="27040" xr:uid="{DC7B98BF-9531-4DD1-8DAF-F85D0BFEF8E5}"/>
    <cellStyle name="쉼표 2 2 2 2 6 2 2" xfId="49340" xr:uid="{9672E566-2FCA-443B-BE91-88CB3F4A0AFB}"/>
    <cellStyle name="쉼표 2 2 2 2 6 3" xfId="27041" xr:uid="{BA0C3E20-9868-4DAB-9EB7-52179158B9A1}"/>
    <cellStyle name="쉼표 2 2 2 2 6 3 2" xfId="49341" xr:uid="{4E82D3A6-169B-43CE-B8CE-0A3C59A46865}"/>
    <cellStyle name="쉼표 2 2 2 2 6 4" xfId="27042" xr:uid="{019ECB8C-C283-404F-BD7D-608F17700AC5}"/>
    <cellStyle name="쉼표 2 2 2 2 6 4 2" xfId="49342" xr:uid="{9B268548-4E54-4AA7-A9D7-195872686437}"/>
    <cellStyle name="쉼표 2 2 2 2 6 5" xfId="52253" xr:uid="{9286DDE8-90F3-443B-969B-E7836929CFE0}"/>
    <cellStyle name="쉼표 2 2 2 2 6 6" xfId="49339" xr:uid="{E566ADDC-F449-4795-8086-5D42BF167996}"/>
    <cellStyle name="쉼표 2 2 2 2 6 7" xfId="27039" xr:uid="{8D2EC8EF-B101-4CE8-AB37-1B99D650E766}"/>
    <cellStyle name="쉼표 2 2 2 2 7" xfId="27043" xr:uid="{8641DE64-0AC1-4F7B-A747-6AAF02E83466}"/>
    <cellStyle name="쉼표 2 2 2 2 7 2" xfId="49343" xr:uid="{9E1FF7EF-E768-4B2D-AD10-78FFE217E6A0}"/>
    <cellStyle name="쉼표 2 2 2 2 8" xfId="27044" xr:uid="{97FCF052-DAF0-4BF0-9CF1-C84CCCB2C5EA}"/>
    <cellStyle name="쉼표 2 2 2 2 8 2" xfId="49344" xr:uid="{C6DB9553-DEB3-422B-AE8B-8D9B5A56CA9D}"/>
    <cellStyle name="쉼표 2 2 2 2 9" xfId="50733" xr:uid="{C60A9171-73FC-42C4-A4F3-6F150912462E}"/>
    <cellStyle name="쉼표 2 2 2 3" xfId="896" xr:uid="{9ABF7489-E874-455B-8B34-20521430499D}"/>
    <cellStyle name="쉼표 2 2 2 3 2" xfId="4599" xr:uid="{40817DCB-9A7B-4300-8965-CEBA661D7FCA}"/>
    <cellStyle name="쉼표 2 2 2 3 2 2" xfId="27045" xr:uid="{4C3A57B5-17B1-435C-8032-ED8B5A2C36E1}"/>
    <cellStyle name="쉼표 2 2 2 3 2 2 2" xfId="49347" xr:uid="{79BF6BDF-61B5-4319-960E-F68459048D85}"/>
    <cellStyle name="쉼표 2 2 2 3 2 3" xfId="27046" xr:uid="{29E30BB1-1E83-4A6A-B0DD-AE4475FBB8D5}"/>
    <cellStyle name="쉼표 2 2 2 3 2 3 2" xfId="49348" xr:uid="{65257787-AE7F-4E4E-B048-52797DECD912}"/>
    <cellStyle name="쉼표 2 2 2 3 2 4" xfId="27047" xr:uid="{FF91C757-B0B8-411D-A66E-D01043AE082F}"/>
    <cellStyle name="쉼표 2 2 2 3 2 4 2" xfId="49349" xr:uid="{D13D5ED4-9C40-4A53-81C5-2184930139C4}"/>
    <cellStyle name="쉼표 2 2 2 3 2 5" xfId="54686" xr:uid="{F6F11489-099E-419A-A839-2FF30D81685B}"/>
    <cellStyle name="쉼표 2 2 2 3 2 6" xfId="49346" xr:uid="{8F6C927C-BC88-47EA-9B4A-A14F331F8F0F}"/>
    <cellStyle name="쉼표 2 2 2 3 3" xfId="2934" xr:uid="{CAA42235-64C1-4C06-94CA-B0DB7B6E9AB5}"/>
    <cellStyle name="쉼표 2 2 2 3 3 2" xfId="27049" xr:uid="{EEBC9A81-4AD7-4693-81BD-AFDCB002CE41}"/>
    <cellStyle name="쉼표 2 2 2 3 3 2 2" xfId="49351" xr:uid="{0F16A0B6-1061-4115-B6DE-5A2414D056B3}"/>
    <cellStyle name="쉼표 2 2 2 3 3 3" xfId="27050" xr:uid="{1A7D2EB1-C56F-4E41-B4DD-1EB130856075}"/>
    <cellStyle name="쉼표 2 2 2 3 3 3 2" xfId="49352" xr:uid="{AA97C69E-9C10-4D7E-8D1A-4DFB8C8C8A74}"/>
    <cellStyle name="쉼표 2 2 2 3 3 4" xfId="27051" xr:uid="{64D90384-C48D-41C5-9DBA-277984412386}"/>
    <cellStyle name="쉼표 2 2 2 3 3 4 2" xfId="49353" xr:uid="{CDFD1BDF-7975-4FD8-8FC9-F7BBF43384DF}"/>
    <cellStyle name="쉼표 2 2 2 3 3 5" xfId="53021" xr:uid="{8AE5970A-4963-415B-AB65-5DE09A9D71A4}"/>
    <cellStyle name="쉼표 2 2 2 3 3 6" xfId="49350" xr:uid="{2CFC8CF9-6BAD-41B4-B857-DD71683CAD2A}"/>
    <cellStyle name="쉼표 2 2 2 3 3 7" xfId="27048" xr:uid="{C3082061-7BF9-4D55-BF29-9DEFC683172F}"/>
    <cellStyle name="쉼표 2 2 2 3 4" xfId="27052" xr:uid="{5E08F28D-267B-4E40-A08C-1E9B78A6474C}"/>
    <cellStyle name="쉼표 2 2 2 3 4 2" xfId="49354" xr:uid="{0B38C9BD-EBDC-4CF1-A1A4-A56878A55E52}"/>
    <cellStyle name="쉼표 2 2 2 3 5" xfId="27053" xr:uid="{27D13B5B-C7A9-41C1-8E65-E72DD8146111}"/>
    <cellStyle name="쉼표 2 2 2 3 5 2" xfId="49355" xr:uid="{78D502F7-530A-4E81-951E-45B2B96326B2}"/>
    <cellStyle name="쉼표 2 2 2 3 6" xfId="50988" xr:uid="{71C6F979-F46A-4D24-84AF-D1274574C3B8}"/>
    <cellStyle name="쉼표 2 2 2 3 7" xfId="49345" xr:uid="{25674742-0CD9-4E37-AEDD-65B73C402409}"/>
    <cellStyle name="쉼표 2 2 2 4" xfId="1391" xr:uid="{C1147019-0E91-437F-8846-FE8A92536817}"/>
    <cellStyle name="쉼표 2 2 2 4 2" xfId="2437" xr:uid="{6CCF7545-AC35-41DE-832B-215B720C256B}"/>
    <cellStyle name="쉼표 2 2 2 4 2 2" xfId="27055" xr:uid="{6E46C5B1-9F61-4793-9665-CBE9EBA66352}"/>
    <cellStyle name="쉼표 2 2 2 4 2 2 2" xfId="49358" xr:uid="{99255D5E-87C8-4AE2-94FD-DF160393BE7E}"/>
    <cellStyle name="쉼표 2 2 2 4 2 3" xfId="27056" xr:uid="{39122D51-4A44-4F0B-9739-9E8CC0AB499A}"/>
    <cellStyle name="쉼표 2 2 2 4 2 3 2" xfId="49359" xr:uid="{71A9CA64-3F3A-4758-97D7-90A8AD83FB26}"/>
    <cellStyle name="쉼표 2 2 2 4 2 4" xfId="27057" xr:uid="{088C0225-3861-4A10-8C95-BE7DE88BDE18}"/>
    <cellStyle name="쉼표 2 2 2 4 2 4 2" xfId="49360" xr:uid="{9BB75633-50E4-4D43-9CE4-444D14F3E644}"/>
    <cellStyle name="쉼표 2 2 2 4 2 5" xfId="52525" xr:uid="{421074CD-DFBB-471A-B950-F4707D57DAE7}"/>
    <cellStyle name="쉼표 2 2 2 4 2 6" xfId="49357" xr:uid="{1FFE17D5-9E2D-46AF-B2C0-F3A4113260C0}"/>
    <cellStyle name="쉼표 2 2 2 4 2 7" xfId="27054" xr:uid="{0DDBB217-EEC5-4495-8C44-39A25C3EABA7}"/>
    <cellStyle name="쉼표 2 2 2 4 3" xfId="27058" xr:uid="{FC2DFA9D-FF0D-4DC2-AF07-94018571B6CC}"/>
    <cellStyle name="쉼표 2 2 2 4 3 2" xfId="49361" xr:uid="{1874FD02-37EC-4D19-8C69-C895E1000A89}"/>
    <cellStyle name="쉼표 2 2 2 4 4" xfId="27059" xr:uid="{134F68A9-25DB-44AE-9B3C-CDAFE9430477}"/>
    <cellStyle name="쉼표 2 2 2 4 4 2" xfId="49362" xr:uid="{3C9AB5B9-349C-4BE7-9CE2-AB15C7E0BC41}"/>
    <cellStyle name="쉼표 2 2 2 4 5" xfId="51483" xr:uid="{4850B7B3-645C-4EA8-AFB2-35E0B6A437D3}"/>
    <cellStyle name="쉼표 2 2 2 4 6" xfId="49356" xr:uid="{37EA0223-3A98-44AB-AC1E-9E3F7C441C8F}"/>
    <cellStyle name="쉼표 2 2 2 5" xfId="3428" xr:uid="{BE4B2909-B85F-430E-8D46-9404C5C93814}"/>
    <cellStyle name="쉼표 2 2 2 5 2" xfId="27060" xr:uid="{6F91B240-3585-4E1E-8EB9-786092CA70C4}"/>
    <cellStyle name="쉼표 2 2 2 5 2 2" xfId="49364" xr:uid="{D1B27C69-8FDB-4D78-B75D-F4CDF33CA8AE}"/>
    <cellStyle name="쉼표 2 2 2 5 3" xfId="27061" xr:uid="{266DCAC9-DEEB-487E-AD5B-06A5315FE627}"/>
    <cellStyle name="쉼표 2 2 2 5 3 2" xfId="49365" xr:uid="{71C7D994-446E-4367-BDD7-B6C607DB6BF7}"/>
    <cellStyle name="쉼표 2 2 2 5 4" xfId="27062" xr:uid="{74A7184D-E9BA-4B5C-8DF0-C50B638E8E52}"/>
    <cellStyle name="쉼표 2 2 2 5 4 2" xfId="49366" xr:uid="{126EAAE3-AD92-4716-9DD1-D6420924D923}"/>
    <cellStyle name="쉼표 2 2 2 5 5" xfId="53515" xr:uid="{5A30D55A-4B87-4C1D-8575-5ECA487779C9}"/>
    <cellStyle name="쉼표 2 2 2 5 6" xfId="49363" xr:uid="{A5D9AD72-E881-4618-8856-98C07C143721}"/>
    <cellStyle name="쉼표 2 2 2 6" xfId="4075" xr:uid="{62520B88-5A4C-4092-A5F6-D247B8AD610F}"/>
    <cellStyle name="쉼표 2 2 2 6 2" xfId="27063" xr:uid="{5CC96B1D-0DA1-42B8-9B00-73FB33DC3AC4}"/>
    <cellStyle name="쉼표 2 2 2 6 2 2" xfId="49368" xr:uid="{0AD15668-F0D6-46BA-A33F-89E52F0D4A86}"/>
    <cellStyle name="쉼표 2 2 2 6 3" xfId="27064" xr:uid="{6CD98326-BE23-4B5F-8E4A-F0586252A9A4}"/>
    <cellStyle name="쉼표 2 2 2 6 3 2" xfId="49369" xr:uid="{81AA9B86-04BA-4E87-8C0C-D883E170ADCF}"/>
    <cellStyle name="쉼표 2 2 2 6 4" xfId="27065" xr:uid="{C077F3B1-73BD-4F24-B6AD-5BA86FB72D28}"/>
    <cellStyle name="쉼표 2 2 2 6 4 2" xfId="49370" xr:uid="{05885C96-6482-4B4D-9F53-5255483C4725}"/>
    <cellStyle name="쉼표 2 2 2 6 5" xfId="54162" xr:uid="{D118BAA3-3F18-4C2E-BB91-245B96ED73E8}"/>
    <cellStyle name="쉼표 2 2 2 6 6" xfId="49367" xr:uid="{731D8B62-C884-4D6F-ADB1-39A7DA6F51C1}"/>
    <cellStyle name="쉼표 2 2 2 7" xfId="1917" xr:uid="{2023BC4F-E474-4B9F-B41F-12E77D0AFBB2}"/>
    <cellStyle name="쉼표 2 2 2 7 2" xfId="27067" xr:uid="{20043AEE-BF27-4534-A595-FBEDC9B7CA82}"/>
    <cellStyle name="쉼표 2 2 2 7 2 2" xfId="49372" xr:uid="{B70CFF75-D2B6-4F16-A63F-6B03A3AB58E1}"/>
    <cellStyle name="쉼표 2 2 2 7 3" xfId="27068" xr:uid="{43725928-A9A6-4A1A-8564-28960E7FF832}"/>
    <cellStyle name="쉼표 2 2 2 7 3 2" xfId="49373" xr:uid="{8189670C-B457-490E-B755-EF19388E6C13}"/>
    <cellStyle name="쉼표 2 2 2 7 4" xfId="27069" xr:uid="{7BE8D872-5E57-41F3-A7E7-76F5E2ED1573}"/>
    <cellStyle name="쉼표 2 2 2 7 4 2" xfId="49374" xr:uid="{1A2DA567-1246-4E51-A690-E63EAFE0D3E9}"/>
    <cellStyle name="쉼표 2 2 2 7 5" xfId="52006" xr:uid="{DD176635-0E57-45FE-800D-641320AB5D40}"/>
    <cellStyle name="쉼표 2 2 2 7 6" xfId="49371" xr:uid="{FC362142-4DD6-44F6-BD15-3A9D5A8E4B02}"/>
    <cellStyle name="쉼표 2 2 2 7 7" xfId="27066" xr:uid="{3827D7E3-8977-457B-B733-93D56B986CEE}"/>
    <cellStyle name="쉼표 2 2 2 8" xfId="27070" xr:uid="{DB2FD331-DB11-4BFE-8B7B-DE08BDA12B6D}"/>
    <cellStyle name="쉼표 2 2 2 8 2" xfId="49375" xr:uid="{7D215D77-53E6-47F6-9DD5-B656A1E542B0}"/>
    <cellStyle name="쉼표 2 2 2 9" xfId="27071" xr:uid="{0B7E2806-FDF1-41B7-829F-56819BA83193}"/>
    <cellStyle name="쉼표 2 2 2 9 2" xfId="49376" xr:uid="{37C0CA39-1C80-45A8-B53E-A5F43B2E910D}"/>
    <cellStyle name="쉼표 2 2 3" xfId="516" xr:uid="{806BBCA6-A154-4599-9598-89E30BADF77E}"/>
    <cellStyle name="쉼표 2 2 3 10" xfId="49377" xr:uid="{FE4053F0-CC7F-4B68-8D1E-E907B0EBDE37}"/>
    <cellStyle name="쉼표 2 2 3 2" xfId="1021" xr:uid="{79C80AA0-9CC8-45B6-9849-D462D8768398}"/>
    <cellStyle name="쉼표 2 2 3 2 2" xfId="4724" xr:uid="{7D967E29-74E3-4BAA-B18F-4932599320EA}"/>
    <cellStyle name="쉼표 2 2 3 2 2 2" xfId="27072" xr:uid="{4A40E195-AFC9-42FD-A52E-0B686B863121}"/>
    <cellStyle name="쉼표 2 2 3 2 2 2 2" xfId="49380" xr:uid="{032B729D-8A7F-4CD4-AFFB-C44E13855306}"/>
    <cellStyle name="쉼표 2 2 3 2 2 3" xfId="27073" xr:uid="{D21A0B72-F2E9-4292-9C67-9CCB2B6DCC3F}"/>
    <cellStyle name="쉼표 2 2 3 2 2 3 2" xfId="49381" xr:uid="{700AFCC5-D5A0-4AE7-B577-90E2D80AE255}"/>
    <cellStyle name="쉼표 2 2 3 2 2 4" xfId="27074" xr:uid="{1B9BBC98-FB6A-4C91-8A78-95B0C734701B}"/>
    <cellStyle name="쉼표 2 2 3 2 2 4 2" xfId="49382" xr:uid="{6AF3D7BF-75C1-4E43-B656-CF7976A7C7E3}"/>
    <cellStyle name="쉼표 2 2 3 2 2 5" xfId="54811" xr:uid="{0F552242-BE55-48DF-9655-78647ED46F61}"/>
    <cellStyle name="쉼표 2 2 3 2 2 6" xfId="49379" xr:uid="{62C73195-E953-49BD-A800-3EDD2E46B1DE}"/>
    <cellStyle name="쉼표 2 2 3 2 3" xfId="3059" xr:uid="{CCD26964-D5CC-4F46-A860-3EA0BDA87158}"/>
    <cellStyle name="쉼표 2 2 3 2 3 2" xfId="27076" xr:uid="{CF9679B4-E6B4-4064-835B-EC6AAEC7E6A0}"/>
    <cellStyle name="쉼표 2 2 3 2 3 2 2" xfId="49384" xr:uid="{EA32E7C4-F806-4B11-9681-EB8A5A0C4479}"/>
    <cellStyle name="쉼표 2 2 3 2 3 3" xfId="27077" xr:uid="{1B7933BB-864A-484F-BAEC-D302C20564A5}"/>
    <cellStyle name="쉼표 2 2 3 2 3 3 2" xfId="49385" xr:uid="{650120E6-D0BF-4669-83DE-CA13D46DFA1D}"/>
    <cellStyle name="쉼표 2 2 3 2 3 4" xfId="27078" xr:uid="{7F1BD105-DFA8-4B2F-918E-BAD1FF2A098D}"/>
    <cellStyle name="쉼표 2 2 3 2 3 4 2" xfId="49386" xr:uid="{ABD7B7AD-030B-4BA9-BE6E-251560260AC1}"/>
    <cellStyle name="쉼표 2 2 3 2 3 5" xfId="53146" xr:uid="{241E0D16-A7D5-49CD-B96B-7DE0EBF08098}"/>
    <cellStyle name="쉼표 2 2 3 2 3 6" xfId="49383" xr:uid="{3404AFD0-85B6-46D3-AB48-64E31DF74A90}"/>
    <cellStyle name="쉼표 2 2 3 2 3 7" xfId="27075" xr:uid="{9AD121BB-6D56-4DDD-B201-D7068D7CD6C0}"/>
    <cellStyle name="쉼표 2 2 3 2 4" xfId="27079" xr:uid="{66385886-BF0F-4318-9C2D-3468FB5298D2}"/>
    <cellStyle name="쉼표 2 2 3 2 4 2" xfId="49387" xr:uid="{DBD99F0A-F4C7-4272-9216-B8C9724AB65E}"/>
    <cellStyle name="쉼표 2 2 3 2 5" xfId="27080" xr:uid="{22FF15CE-8947-46A8-8635-528CD9D0273D}"/>
    <cellStyle name="쉼표 2 2 3 2 5 2" xfId="49388" xr:uid="{3764E1BB-11EF-4AD4-9774-AF190CDAE2BD}"/>
    <cellStyle name="쉼표 2 2 3 2 6" xfId="51113" xr:uid="{B0696559-4DF1-45CA-A8B0-30ADE194222D}"/>
    <cellStyle name="쉼표 2 2 3 2 7" xfId="49378" xr:uid="{A45F1BA0-A16B-42C7-AFAB-B1B30139EC1B}"/>
    <cellStyle name="쉼표 2 2 3 3" xfId="1515" xr:uid="{C675AEC7-4812-4EE6-A065-DF046BD6BC5B}"/>
    <cellStyle name="쉼표 2 2 3 3 2" xfId="2562" xr:uid="{9C69A668-3971-401A-86E8-7CF1CF8D3A59}"/>
    <cellStyle name="쉼표 2 2 3 3 2 2" xfId="27082" xr:uid="{1920C6FA-733A-473A-A922-BD63AA72AD2A}"/>
    <cellStyle name="쉼표 2 2 3 3 2 2 2" xfId="49391" xr:uid="{7D43438D-9848-434D-A063-5B8A14ED8DC3}"/>
    <cellStyle name="쉼표 2 2 3 3 2 3" xfId="27083" xr:uid="{A9AF9974-6935-4A2B-8309-E5CFB1F9606D}"/>
    <cellStyle name="쉼표 2 2 3 3 2 3 2" xfId="49392" xr:uid="{945E142F-9912-4961-9B02-348122656CF1}"/>
    <cellStyle name="쉼표 2 2 3 3 2 4" xfId="27084" xr:uid="{F7FAF71F-4DA7-4A1C-9754-61F94772239C}"/>
    <cellStyle name="쉼표 2 2 3 3 2 4 2" xfId="49393" xr:uid="{D3D9BD42-CBC7-4DC0-A737-9750D4FDC82A}"/>
    <cellStyle name="쉼표 2 2 3 3 2 5" xfId="52650" xr:uid="{11A75191-2450-4EF1-A6CF-D46061810CD0}"/>
    <cellStyle name="쉼표 2 2 3 3 2 6" xfId="49390" xr:uid="{8B7B079C-795F-4709-A24B-A528E8328C83}"/>
    <cellStyle name="쉼표 2 2 3 3 2 7" xfId="27081" xr:uid="{782777AF-6A22-4EDB-B8F1-B959907F7B72}"/>
    <cellStyle name="쉼표 2 2 3 3 3" xfId="27085" xr:uid="{3661BF6A-9EB8-4DF4-9C62-E78774A3B5AB}"/>
    <cellStyle name="쉼표 2 2 3 3 3 2" xfId="49394" xr:uid="{47CCF019-6BB8-413C-AF13-BE48FFF7D2C7}"/>
    <cellStyle name="쉼표 2 2 3 3 4" xfId="27086" xr:uid="{2B42CCDC-2CD1-4BB4-BCE6-D4A07B84FDE7}"/>
    <cellStyle name="쉼표 2 2 3 3 4 2" xfId="49395" xr:uid="{0B255001-D41D-46DE-AF34-AA397F72A7DB}"/>
    <cellStyle name="쉼표 2 2 3 3 5" xfId="51607" xr:uid="{0F3BEDDA-FA87-4FA4-B8B5-54082B2F1E37}"/>
    <cellStyle name="쉼표 2 2 3 3 6" xfId="49389" xr:uid="{609A1B25-6BA9-492B-BE5C-061399D7D6EA}"/>
    <cellStyle name="쉼표 2 2 3 4" xfId="3554" xr:uid="{538A75D7-BA1A-4388-90A6-11771FDBB971}"/>
    <cellStyle name="쉼표 2 2 3 4 2" xfId="27087" xr:uid="{1E2C999C-5BDE-4D89-A39D-7E325A9E4FDE}"/>
    <cellStyle name="쉼표 2 2 3 4 2 2" xfId="49397" xr:uid="{79BD1C10-7941-4D37-B3CB-533F57D74184}"/>
    <cellStyle name="쉼표 2 2 3 4 3" xfId="27088" xr:uid="{053657DC-8BA3-4AD4-BDFC-0CE1B0F74944}"/>
    <cellStyle name="쉼표 2 2 3 4 3 2" xfId="49398" xr:uid="{A5EFD856-AD5C-4225-8514-C8051080F7F0}"/>
    <cellStyle name="쉼표 2 2 3 4 4" xfId="27089" xr:uid="{44F91DB9-C1CC-4CE2-8114-9F9140194EBD}"/>
    <cellStyle name="쉼표 2 2 3 4 4 2" xfId="49399" xr:uid="{B05A7E6E-785B-4A21-9419-9CD8BD5F8EA2}"/>
    <cellStyle name="쉼표 2 2 3 4 5" xfId="53641" xr:uid="{380AF8E2-A025-4723-A1F5-2EA3D1C60BC9}"/>
    <cellStyle name="쉼표 2 2 3 4 6" xfId="49396" xr:uid="{0B3F4874-DE95-4BEC-857C-E087648E0249}"/>
    <cellStyle name="쉼표 2 2 3 5" xfId="4227" xr:uid="{CDA89EBA-4CE2-40CA-B3F3-F4E217610C11}"/>
    <cellStyle name="쉼표 2 2 3 5 2" xfId="27090" xr:uid="{495FD669-D9E6-4251-9AF5-077EF4F877E4}"/>
    <cellStyle name="쉼표 2 2 3 5 2 2" xfId="49401" xr:uid="{8DEFA132-46DA-455C-AB9A-433C8A2B994F}"/>
    <cellStyle name="쉼표 2 2 3 5 3" xfId="27091" xr:uid="{BBAC9993-ECA6-4493-BBAA-9DDD8CAC2BFA}"/>
    <cellStyle name="쉼표 2 2 3 5 3 2" xfId="49402" xr:uid="{86ECB042-5154-4A71-888C-222B3DAFCE11}"/>
    <cellStyle name="쉼표 2 2 3 5 4" xfId="27092" xr:uid="{F1D77132-448D-4081-87CB-75BA922F5B04}"/>
    <cellStyle name="쉼표 2 2 3 5 4 2" xfId="49403" xr:uid="{0B9DB145-B74F-4014-9D65-58DD9227FC1D}"/>
    <cellStyle name="쉼표 2 2 3 5 5" xfId="54314" xr:uid="{DAA692A5-8014-4AFC-BC1C-B286F59B8380}"/>
    <cellStyle name="쉼표 2 2 3 5 6" xfId="49400" xr:uid="{EB507BB5-AF7C-4C75-A95A-70F0B3BAC993}"/>
    <cellStyle name="쉼표 2 2 3 6" xfId="2041" xr:uid="{DFD25C80-E565-4678-A450-40346B882A5E}"/>
    <cellStyle name="쉼표 2 2 3 6 2" xfId="27094" xr:uid="{FCB0C9BE-B60E-43E7-8550-C2065596C195}"/>
    <cellStyle name="쉼표 2 2 3 6 2 2" xfId="49405" xr:uid="{DAD085BE-04AA-414E-896C-C0A72FD19632}"/>
    <cellStyle name="쉼표 2 2 3 6 3" xfId="27095" xr:uid="{0355E3BB-4031-4F3F-823A-D1EFD95E0574}"/>
    <cellStyle name="쉼표 2 2 3 6 3 2" xfId="49406" xr:uid="{C36B63A9-9E04-4E0A-9353-3F3B8710263D}"/>
    <cellStyle name="쉼표 2 2 3 6 4" xfId="27096" xr:uid="{ABF98A82-2585-4EC1-998B-B7F51DA23F7E}"/>
    <cellStyle name="쉼표 2 2 3 6 4 2" xfId="49407" xr:uid="{AE1CC216-110D-4B88-AF8C-B54E81481721}"/>
    <cellStyle name="쉼표 2 2 3 6 5" xfId="52130" xr:uid="{B93F1F54-4951-46D3-B564-C394939A532C}"/>
    <cellStyle name="쉼표 2 2 3 6 6" xfId="49404" xr:uid="{90C1B579-BD14-4A0D-AA37-16CDFAE9965B}"/>
    <cellStyle name="쉼표 2 2 3 6 7" xfId="27093" xr:uid="{BA86DBEC-64CD-4256-9AD7-63C21D8B2B15}"/>
    <cellStyle name="쉼표 2 2 3 7" xfId="27097" xr:uid="{EC5F365B-1074-474D-9A33-7C7DFD1722C5}"/>
    <cellStyle name="쉼표 2 2 3 7 2" xfId="49408" xr:uid="{04479A77-5283-4514-8298-D9C977722AA4}"/>
    <cellStyle name="쉼표 2 2 3 8" xfId="27098" xr:uid="{080C3CD3-F607-4049-8BCB-CB032EC8F033}"/>
    <cellStyle name="쉼표 2 2 3 8 2" xfId="49409" xr:uid="{1EEDDDBE-BB97-4909-AFBB-01A80CE7ED1C}"/>
    <cellStyle name="쉼표 2 2 3 9" xfId="50610" xr:uid="{3D4870CA-D840-456D-B62F-FAC2A16287D0}"/>
    <cellStyle name="쉼표 2 2 4" xfId="773" xr:uid="{C78F078A-E84C-4741-BE24-AC04B8E03530}"/>
    <cellStyle name="쉼표 2 2 4 2" xfId="4476" xr:uid="{66EF75AB-0BB3-4E10-850F-EDBFEDEE9C71}"/>
    <cellStyle name="쉼표 2 2 4 2 2" xfId="27099" xr:uid="{97D17338-C525-46FC-8A6E-54CDF1D15FBD}"/>
    <cellStyle name="쉼표 2 2 4 2 2 2" xfId="49412" xr:uid="{006BBA32-D745-4DFA-84BF-35ABD172E4AB}"/>
    <cellStyle name="쉼표 2 2 4 2 3" xfId="27100" xr:uid="{AD86AEBE-2D47-4E02-88B8-B0BA112267A1}"/>
    <cellStyle name="쉼표 2 2 4 2 3 2" xfId="49413" xr:uid="{0D531787-969A-4F3B-B597-8D2592BD49F3}"/>
    <cellStyle name="쉼표 2 2 4 2 4" xfId="27101" xr:uid="{DBD43B4B-69DF-431D-A4A5-C7CA0CAB1912}"/>
    <cellStyle name="쉼표 2 2 4 2 4 2" xfId="49414" xr:uid="{57C6C618-530A-49AA-A333-A21C2BB2F9BF}"/>
    <cellStyle name="쉼표 2 2 4 2 5" xfId="54563" xr:uid="{E694B149-E19E-4D5E-97F3-ABFB92BF4FA6}"/>
    <cellStyle name="쉼표 2 2 4 2 6" xfId="49411" xr:uid="{FBC1DDC6-20A0-4CD4-9F3A-6C256FB29A76}"/>
    <cellStyle name="쉼표 2 2 4 3" xfId="2811" xr:uid="{46157484-E3F7-4E07-B8AC-DEE07A941C2A}"/>
    <cellStyle name="쉼표 2 2 4 3 2" xfId="27103" xr:uid="{AD22DFA9-E94C-4B88-AFED-D2C8788B3F37}"/>
    <cellStyle name="쉼표 2 2 4 3 2 2" xfId="49416" xr:uid="{E6C3FA63-E074-4B1F-A47A-78BD1D625E8D}"/>
    <cellStyle name="쉼표 2 2 4 3 3" xfId="27104" xr:uid="{9D948E48-D432-4E60-881D-FF773A26D70C}"/>
    <cellStyle name="쉼표 2 2 4 3 3 2" xfId="49417" xr:uid="{CC0B05FC-B4DA-4A1B-A430-C12785DA05E6}"/>
    <cellStyle name="쉼표 2 2 4 3 4" xfId="27105" xr:uid="{1A745472-32D2-4DEC-B102-0C6442F7D27B}"/>
    <cellStyle name="쉼표 2 2 4 3 4 2" xfId="49418" xr:uid="{7B117492-9DE0-4C0E-AC36-6109F98543C8}"/>
    <cellStyle name="쉼표 2 2 4 3 5" xfId="52898" xr:uid="{B10DCA49-3F50-4D3E-8070-AC0E0D9D13C0}"/>
    <cellStyle name="쉼표 2 2 4 3 6" xfId="49415" xr:uid="{456E8369-9247-4599-8E6A-96AED6A79A47}"/>
    <cellStyle name="쉼표 2 2 4 3 7" xfId="27102" xr:uid="{45869F26-525F-4ED0-A301-73D1DF8FFFAA}"/>
    <cellStyle name="쉼표 2 2 4 4" xfId="27106" xr:uid="{95F10E7C-8DB9-474B-BA6B-F50C8C676CC1}"/>
    <cellStyle name="쉼표 2 2 4 4 2" xfId="49419" xr:uid="{7ABB3883-609D-42E3-8648-F19FE959FF61}"/>
    <cellStyle name="쉼표 2 2 4 5" xfId="27107" xr:uid="{C3DA04E6-7D91-4815-8440-766D535AFDFB}"/>
    <cellStyle name="쉼표 2 2 4 5 2" xfId="49420" xr:uid="{141EC577-BA41-49BD-99A7-07562506D43C}"/>
    <cellStyle name="쉼표 2 2 4 6" xfId="50865" xr:uid="{5685BE06-F527-4F13-9414-1E6425E888A8}"/>
    <cellStyle name="쉼표 2 2 4 7" xfId="49410" xr:uid="{FC45CBC8-1053-44F0-AD2C-99FEFDFDFE2A}"/>
    <cellStyle name="쉼표 2 2 5" xfId="1268" xr:uid="{0544B0F3-0D9C-4880-AB4E-6B70ABCCABCF}"/>
    <cellStyle name="쉼표 2 2 5 2" xfId="2313" xr:uid="{DC9E9DD3-A92A-4FA1-8EE5-3BDB0F6256B4}"/>
    <cellStyle name="쉼표 2 2 5 2 2" xfId="27109" xr:uid="{3E64A3BD-83C4-4988-93B0-37AB02FBAAD8}"/>
    <cellStyle name="쉼표 2 2 5 2 2 2" xfId="49423" xr:uid="{DF4D3E05-B910-4AB0-8E9C-74CE2E76B538}"/>
    <cellStyle name="쉼표 2 2 5 2 3" xfId="27110" xr:uid="{E2119076-E576-4C9C-80FC-45AF9B11A4F9}"/>
    <cellStyle name="쉼표 2 2 5 2 3 2" xfId="49424" xr:uid="{0465F81A-1FAE-44CD-9232-4A2653DCB501}"/>
    <cellStyle name="쉼표 2 2 5 2 4" xfId="27111" xr:uid="{33CBAD26-D3A2-4A08-884F-81DC84F1A727}"/>
    <cellStyle name="쉼표 2 2 5 2 4 2" xfId="49425" xr:uid="{B98A289B-228D-45C2-BA01-E464FFEED73B}"/>
    <cellStyle name="쉼표 2 2 5 2 5" xfId="52401" xr:uid="{DD00E21B-396C-48FE-B58B-04B193227E79}"/>
    <cellStyle name="쉼표 2 2 5 2 6" xfId="49422" xr:uid="{7A4AB54E-FE46-422D-88A0-942AC10559BC}"/>
    <cellStyle name="쉼표 2 2 5 2 7" xfId="27108" xr:uid="{0C929B21-9E52-4080-BDB1-67AA28D97B01}"/>
    <cellStyle name="쉼표 2 2 5 3" xfId="27112" xr:uid="{167CE292-7E7B-450B-A02B-BF4B447F3FC6}"/>
    <cellStyle name="쉼표 2 2 5 3 2" xfId="49426" xr:uid="{C5CED329-F8CA-43E2-AE74-6294FD4E8506}"/>
    <cellStyle name="쉼표 2 2 5 4" xfId="27113" xr:uid="{93794674-0B75-44C4-939B-592B92DAD888}"/>
    <cellStyle name="쉼표 2 2 5 4 2" xfId="49427" xr:uid="{015A1DCF-B043-40AE-B32A-C728DA51F80E}"/>
    <cellStyle name="쉼표 2 2 5 5" xfId="51360" xr:uid="{A7627B37-6AC7-4639-B2AD-228DF8775F62}"/>
    <cellStyle name="쉼표 2 2 5 6" xfId="49421" xr:uid="{70537E03-A1AE-4D0F-92B5-05E6D99E7D19}"/>
    <cellStyle name="쉼표 2 2 6" xfId="3305" xr:uid="{CAC7EC9F-73D1-4731-8E06-3D38F2F5A479}"/>
    <cellStyle name="쉼표 2 2 6 2" xfId="27114" xr:uid="{B9BA3A54-047C-4408-8293-7C89C0071D19}"/>
    <cellStyle name="쉼표 2 2 6 2 2" xfId="49429" xr:uid="{06B5D86A-2C26-4132-9267-9B5FF062075B}"/>
    <cellStyle name="쉼표 2 2 6 3" xfId="27115" xr:uid="{B2543A87-D685-4A99-B081-0DFF13911104}"/>
    <cellStyle name="쉼표 2 2 6 3 2" xfId="49430" xr:uid="{ACBBCA8E-2BC8-4124-A9DF-B5CEC062490D}"/>
    <cellStyle name="쉼표 2 2 6 4" xfId="27116" xr:uid="{D4485705-80A1-4F20-A7FD-687B912CD8D2}"/>
    <cellStyle name="쉼표 2 2 6 4 2" xfId="49431" xr:uid="{367C5F07-FD93-4192-A73E-BB32421339D4}"/>
    <cellStyle name="쉼표 2 2 6 5" xfId="53392" xr:uid="{58ACF013-CC7B-4D05-AAF5-D38938128238}"/>
    <cellStyle name="쉼표 2 2 6 6" xfId="49428" xr:uid="{8BC7D612-9A34-4828-B842-7809809BC46D}"/>
    <cellStyle name="쉼표 2 2 7" xfId="3889" xr:uid="{CFC97A46-CF26-4B6C-9A05-4C62D98EFDCB}"/>
    <cellStyle name="쉼표 2 2 7 2" xfId="27117" xr:uid="{2B8FE9B1-2C1B-4943-9C62-8E655DC20F72}"/>
    <cellStyle name="쉼표 2 2 7 2 2" xfId="49433" xr:uid="{D87CABFD-E34B-45AB-B087-96809D4C0D62}"/>
    <cellStyle name="쉼표 2 2 7 3" xfId="27118" xr:uid="{CAB2A36A-B594-4024-BEE5-83C133F3C026}"/>
    <cellStyle name="쉼표 2 2 7 3 2" xfId="49434" xr:uid="{E9195B52-8A53-4639-B539-DCA3438A9587}"/>
    <cellStyle name="쉼표 2 2 7 4" xfId="27119" xr:uid="{09B507FD-E789-4FC1-B73F-254735785E6A}"/>
    <cellStyle name="쉼표 2 2 7 4 2" xfId="49435" xr:uid="{51500B7F-C5EA-42AC-B959-75050270526E}"/>
    <cellStyle name="쉼표 2 2 7 5" xfId="53976" xr:uid="{BF9A4D46-73D4-4002-A305-7C633C86001E}"/>
    <cellStyle name="쉼표 2 2 7 6" xfId="49432" xr:uid="{6599B4CC-8BDD-4BC0-82AE-ACE3F3E2A819}"/>
    <cellStyle name="쉼표 2 2 8" xfId="1793" xr:uid="{09A466E4-AFA4-425B-A349-E180E928C828}"/>
    <cellStyle name="쉼표 2 2 8 2" xfId="27121" xr:uid="{A9BD9389-4282-4024-BD64-BDA9D061F839}"/>
    <cellStyle name="쉼표 2 2 8 2 2" xfId="49437" xr:uid="{D8C821B0-8D4E-4A50-A925-7935AE401E61}"/>
    <cellStyle name="쉼표 2 2 8 3" xfId="27122" xr:uid="{CE25DDD6-5566-4F16-A1FB-9B88CB7A2581}"/>
    <cellStyle name="쉼표 2 2 8 3 2" xfId="49438" xr:uid="{F7A149A7-E3A8-40AA-9ECA-3AD432DC6FF0}"/>
    <cellStyle name="쉼표 2 2 8 4" xfId="27123" xr:uid="{9D81315C-7C83-4CDF-97CC-A82E8C28A631}"/>
    <cellStyle name="쉼표 2 2 8 4 2" xfId="49439" xr:uid="{9E89A76C-3521-4010-9512-A4154497AA5C}"/>
    <cellStyle name="쉼표 2 2 8 5" xfId="51882" xr:uid="{26A1DABB-5032-40D5-9E23-D3E3FE568F27}"/>
    <cellStyle name="쉼표 2 2 8 6" xfId="49436" xr:uid="{A8FD4BE0-328A-46FA-B27A-0B507FE41F73}"/>
    <cellStyle name="쉼표 2 2 8 7" xfId="27120" xr:uid="{3D95E5AE-7884-41E5-B410-6782CEBC7496}"/>
    <cellStyle name="쉼표 2 2 9" xfId="27124" xr:uid="{EF989976-02A3-4AD4-8905-EE384F231E12}"/>
    <cellStyle name="쉼표 2 2 9 2" xfId="49440" xr:uid="{2A1F70B3-63DF-4F67-96FE-CEB8FEC1E13B}"/>
    <cellStyle name="쉼표 2 3" xfId="277" xr:uid="{AAC3B86C-0728-4877-B9C4-1CA01DCFC9EA}"/>
    <cellStyle name="쉼표 2 3 10" xfId="50373" xr:uid="{5FAB611B-006E-4797-8BB7-843FC28C19C4}"/>
    <cellStyle name="쉼표 2 3 11" xfId="49441" xr:uid="{2171B4E6-E2E8-4975-920D-3EA7FD8131AE}"/>
    <cellStyle name="쉼표 2 3 2" xfId="586" xr:uid="{B0C67107-2A71-4E52-B4D8-0CBD8CB6E191}"/>
    <cellStyle name="쉼표 2 3 2 10" xfId="49442" xr:uid="{8C2C090E-E5BD-4F46-A575-3AFBDCB3E5F3}"/>
    <cellStyle name="쉼표 2 3 2 2" xfId="1091" xr:uid="{5C1FAAE2-ACFE-4AA3-8FC7-AB908920C73F}"/>
    <cellStyle name="쉼표 2 3 2 2 2" xfId="4794" xr:uid="{8AE17176-125C-4D25-BA92-DD6F325B2912}"/>
    <cellStyle name="쉼표 2 3 2 2 2 2" xfId="27125" xr:uid="{3BA09514-3D16-4158-9CCD-CDFF844CC407}"/>
    <cellStyle name="쉼표 2 3 2 2 2 2 2" xfId="49445" xr:uid="{3676641A-3639-43AB-ADBA-E5684199A105}"/>
    <cellStyle name="쉼표 2 3 2 2 2 3" xfId="27126" xr:uid="{8C3ACF8C-9E13-4AB2-9293-DFE183F14D84}"/>
    <cellStyle name="쉼표 2 3 2 2 2 3 2" xfId="49446" xr:uid="{03080DA6-5BBC-4DD3-95F9-3E88A28FA339}"/>
    <cellStyle name="쉼표 2 3 2 2 2 4" xfId="27127" xr:uid="{CEAF002C-5E7C-4AE5-AD0C-9ED23E46889C}"/>
    <cellStyle name="쉼표 2 3 2 2 2 4 2" xfId="49447" xr:uid="{ED0B314D-A949-431A-B17B-E5F7AAA46ED5}"/>
    <cellStyle name="쉼표 2 3 2 2 2 5" xfId="54881" xr:uid="{A58683FC-A01E-4DB1-A715-B8FEE0D11C7D}"/>
    <cellStyle name="쉼표 2 3 2 2 2 6" xfId="49444" xr:uid="{566216FE-BCFC-43A9-BD7D-0CAFCFABA2A2}"/>
    <cellStyle name="쉼표 2 3 2 2 3" xfId="3129" xr:uid="{A7F64B74-35B8-4E93-929E-ABB53B7412AC}"/>
    <cellStyle name="쉼표 2 3 2 2 3 2" xfId="27129" xr:uid="{B81984B6-4BC4-4BAE-AED5-407D50D0153A}"/>
    <cellStyle name="쉼표 2 3 2 2 3 2 2" xfId="49449" xr:uid="{6E281535-90A7-4FA8-A151-E78808F63F49}"/>
    <cellStyle name="쉼표 2 3 2 2 3 3" xfId="27130" xr:uid="{80FDE67E-4E21-4710-9E78-8699790CEEA2}"/>
    <cellStyle name="쉼표 2 3 2 2 3 3 2" xfId="49450" xr:uid="{8CD9CB8F-130A-4D46-AFA2-3FC975D09BDB}"/>
    <cellStyle name="쉼표 2 3 2 2 3 4" xfId="27131" xr:uid="{E88DAAC3-4694-4F34-9342-6A6F6DFA8848}"/>
    <cellStyle name="쉼표 2 3 2 2 3 4 2" xfId="49451" xr:uid="{6712D5DB-26C5-4686-9C22-765E6D4531EB}"/>
    <cellStyle name="쉼표 2 3 2 2 3 5" xfId="53216" xr:uid="{BA3D73AF-334D-4BCE-B5A7-7746E162278D}"/>
    <cellStyle name="쉼표 2 3 2 2 3 6" xfId="49448" xr:uid="{DCB57767-F252-45D4-88C2-4C9ABF933C48}"/>
    <cellStyle name="쉼표 2 3 2 2 3 7" xfId="27128" xr:uid="{553A2A0A-84B8-4BD7-9E21-CDB723A8B3D2}"/>
    <cellStyle name="쉼표 2 3 2 2 4" xfId="27132" xr:uid="{F5DE40DA-CABC-4C62-8957-276CB1AE93FA}"/>
    <cellStyle name="쉼표 2 3 2 2 4 2" xfId="49452" xr:uid="{182E6380-8D3E-417A-9D37-4FCC7964A0BD}"/>
    <cellStyle name="쉼표 2 3 2 2 5" xfId="27133" xr:uid="{063E6A35-0AC3-4870-A246-BBFAD5C59648}"/>
    <cellStyle name="쉼표 2 3 2 2 5 2" xfId="49453" xr:uid="{78A9C129-C595-41AC-8FE0-472B7223E2D4}"/>
    <cellStyle name="쉼표 2 3 2 2 6" xfId="51183" xr:uid="{8E318730-6FA6-42D4-ACEC-93E0DCB1A784}"/>
    <cellStyle name="쉼표 2 3 2 2 7" xfId="49443" xr:uid="{2F9E1F48-5CD4-4C93-BF4A-3D79C02A835D}"/>
    <cellStyle name="쉼표 2 3 2 3" xfId="1585" xr:uid="{BC931717-1E06-4A97-ABD4-C08191B8E7E7}"/>
    <cellStyle name="쉼표 2 3 2 3 2" xfId="2632" xr:uid="{944444EC-80B2-45BF-8A62-369DDCC948D5}"/>
    <cellStyle name="쉼표 2 3 2 3 2 2" xfId="27135" xr:uid="{C4376F3B-BB59-4AA6-A232-FCFC241F09FE}"/>
    <cellStyle name="쉼표 2 3 2 3 2 2 2" xfId="49456" xr:uid="{29149CA6-96FA-49AC-89C7-6A1E4E308EA6}"/>
    <cellStyle name="쉼표 2 3 2 3 2 3" xfId="27136" xr:uid="{F36E8884-3459-4A9C-9789-B1B86D935373}"/>
    <cellStyle name="쉼표 2 3 2 3 2 3 2" xfId="49457" xr:uid="{91BFA886-BE00-4A64-860F-56C47A4DC32E}"/>
    <cellStyle name="쉼표 2 3 2 3 2 4" xfId="27137" xr:uid="{F888B2FD-2B67-4681-AF1E-AA6C8D68A16F}"/>
    <cellStyle name="쉼표 2 3 2 3 2 4 2" xfId="49458" xr:uid="{C758CF44-56EB-49DC-9C5B-1180F3248BC6}"/>
    <cellStyle name="쉼표 2 3 2 3 2 5" xfId="52720" xr:uid="{585E8C00-1EC0-4F6B-BD83-4650FF7602E1}"/>
    <cellStyle name="쉼표 2 3 2 3 2 6" xfId="49455" xr:uid="{306E9171-BB2E-4854-BAB1-027D6D0198FC}"/>
    <cellStyle name="쉼표 2 3 2 3 2 7" xfId="27134" xr:uid="{2E39DA85-8DE6-44F9-8102-5E9957C23D58}"/>
    <cellStyle name="쉼표 2 3 2 3 3" xfId="27138" xr:uid="{6400AADC-2DD5-4736-B480-CA8DA8712602}"/>
    <cellStyle name="쉼표 2 3 2 3 3 2" xfId="49459" xr:uid="{D8091F22-5EC1-4FF3-9A4C-70F780E9F3D2}"/>
    <cellStyle name="쉼표 2 3 2 3 4" xfId="27139" xr:uid="{85AD180A-47D6-46F9-87AA-762BC72C049F}"/>
    <cellStyle name="쉼표 2 3 2 3 4 2" xfId="49460" xr:uid="{576EA2CC-9669-41E7-9B42-5FE33CDB37FA}"/>
    <cellStyle name="쉼표 2 3 2 3 5" xfId="51677" xr:uid="{017A1EDB-1ED4-4E07-9C49-CCE54456AD7E}"/>
    <cellStyle name="쉼표 2 3 2 3 6" xfId="49454" xr:uid="{DD59102D-35F9-4535-B37C-37D1954E7A2E}"/>
    <cellStyle name="쉼표 2 3 2 4" xfId="3624" xr:uid="{DABB239A-8519-4BCF-B516-912DC652C304}"/>
    <cellStyle name="쉼표 2 3 2 4 2" xfId="27140" xr:uid="{B175589F-89A0-4149-8AE2-1D81E069F5BD}"/>
    <cellStyle name="쉼표 2 3 2 4 2 2" xfId="49462" xr:uid="{06F57D98-68DE-4F83-BF9D-026407C422E7}"/>
    <cellStyle name="쉼표 2 3 2 4 3" xfId="27141" xr:uid="{9431F719-123D-4DD5-9683-9C5FAB2A28E5}"/>
    <cellStyle name="쉼표 2 3 2 4 3 2" xfId="49463" xr:uid="{5F7B11D4-B4D2-4C47-966A-44B03D518AFB}"/>
    <cellStyle name="쉼표 2 3 2 4 4" xfId="27142" xr:uid="{54E218D1-5182-4F78-9277-BD0A6592EEE3}"/>
    <cellStyle name="쉼표 2 3 2 4 4 2" xfId="49464" xr:uid="{4BDCCA4D-5B97-4975-A0DA-E4B44A64110B}"/>
    <cellStyle name="쉼표 2 3 2 4 5" xfId="53711" xr:uid="{6A2309AA-CF10-472D-9CE7-9FB382EF9731}"/>
    <cellStyle name="쉼표 2 3 2 4 6" xfId="49461" xr:uid="{B14EF0CD-863F-4B53-9BAA-622A6A80FA6D}"/>
    <cellStyle name="쉼표 2 3 2 5" xfId="4297" xr:uid="{512B879B-D63A-4D9B-B7B6-D547893A33CE}"/>
    <cellStyle name="쉼표 2 3 2 5 2" xfId="27143" xr:uid="{E1137620-8062-4558-B4CD-0DB026BCEDC4}"/>
    <cellStyle name="쉼표 2 3 2 5 2 2" xfId="49466" xr:uid="{5E90D586-66E5-46CB-973F-49250E4CFF32}"/>
    <cellStyle name="쉼표 2 3 2 5 3" xfId="27144" xr:uid="{D3847144-E0AD-4A8D-8EA8-AA8FABA9E5A5}"/>
    <cellStyle name="쉼표 2 3 2 5 3 2" xfId="49467" xr:uid="{C7FA2994-9C8D-41BD-BF83-EF3B2F892B0E}"/>
    <cellStyle name="쉼표 2 3 2 5 4" xfId="27145" xr:uid="{565360AD-25C2-40AA-AD01-7C6BC91BC308}"/>
    <cellStyle name="쉼표 2 3 2 5 4 2" xfId="49468" xr:uid="{34DC653F-6D74-46BA-A42A-CA7036AED4B0}"/>
    <cellStyle name="쉼표 2 3 2 5 5" xfId="54384" xr:uid="{E16FA573-4C87-427D-8F51-120593C1B97F}"/>
    <cellStyle name="쉼표 2 3 2 5 6" xfId="49465" xr:uid="{FCEF4C8F-8ADF-4768-BF29-1B5855AF660A}"/>
    <cellStyle name="쉼표 2 3 2 6" xfId="2111" xr:uid="{67C4CDBA-1D9C-4DB8-9E23-4F6E167303D7}"/>
    <cellStyle name="쉼표 2 3 2 6 2" xfId="27147" xr:uid="{240C959C-596B-44EC-A667-FCFE0E7772FE}"/>
    <cellStyle name="쉼표 2 3 2 6 2 2" xfId="49470" xr:uid="{69DEC1C9-CA57-4E5B-B8A1-9518D2861EFB}"/>
    <cellStyle name="쉼표 2 3 2 6 3" xfId="27148" xr:uid="{5136A009-9881-486D-800A-6B60197C8440}"/>
    <cellStyle name="쉼표 2 3 2 6 3 2" xfId="49471" xr:uid="{6EC56F34-F7DF-41A3-8C77-372298FF5B39}"/>
    <cellStyle name="쉼표 2 3 2 6 4" xfId="27149" xr:uid="{1C1E784A-2FDF-42AA-B0CE-8CCA9C612914}"/>
    <cellStyle name="쉼표 2 3 2 6 4 2" xfId="49472" xr:uid="{A5083808-277D-4D0C-B8CA-46D9B7647C02}"/>
    <cellStyle name="쉼표 2 3 2 6 5" xfId="52200" xr:uid="{D7A14D0D-C861-42D2-ACDF-DF4B3F563107}"/>
    <cellStyle name="쉼표 2 3 2 6 6" xfId="49469" xr:uid="{71F8A305-3BB2-4B60-A95B-88A89D1A19FF}"/>
    <cellStyle name="쉼표 2 3 2 6 7" xfId="27146" xr:uid="{E6F64BCB-4919-4ECA-994F-D246D1C01DC4}"/>
    <cellStyle name="쉼표 2 3 2 7" xfId="27150" xr:uid="{9D7E49A5-295F-4103-9C8C-E7DA38970A5B}"/>
    <cellStyle name="쉼표 2 3 2 7 2" xfId="49473" xr:uid="{64BFDC01-8AE1-41C1-90BE-5B30FD2F31DC}"/>
    <cellStyle name="쉼표 2 3 2 8" xfId="27151" xr:uid="{8951FF78-748C-4A16-A3C5-79F1A42B0D2F}"/>
    <cellStyle name="쉼표 2 3 2 8 2" xfId="49474" xr:uid="{7A6A5F3C-7211-4A18-93C1-1EA53DF4871B}"/>
    <cellStyle name="쉼표 2 3 2 9" xfId="50680" xr:uid="{D2E51BD2-5AA5-4E44-A8FB-80DF1FC4AF69}"/>
    <cellStyle name="쉼표 2 3 3" xfId="843" xr:uid="{8A5C3916-D05A-4F35-82E3-189AF7F1F40D}"/>
    <cellStyle name="쉼표 2 3 3 2" xfId="4546" xr:uid="{EC8DFF19-F246-4F66-89DE-316CF92E776C}"/>
    <cellStyle name="쉼표 2 3 3 2 2" xfId="27152" xr:uid="{FAB7E7F7-D450-437D-8496-6570D4C089EE}"/>
    <cellStyle name="쉼표 2 3 3 2 2 2" xfId="49477" xr:uid="{25DB9DB5-0431-4311-8DB1-40C740A3C2CD}"/>
    <cellStyle name="쉼표 2 3 3 2 3" xfId="27153" xr:uid="{D1F30CDD-0A41-4188-BFD3-FF3A97E90B0F}"/>
    <cellStyle name="쉼표 2 3 3 2 3 2" xfId="49478" xr:uid="{2D95A18A-E7ED-4582-A15F-13405AC4BE0C}"/>
    <cellStyle name="쉼표 2 3 3 2 4" xfId="27154" xr:uid="{29B2A5FC-1FC6-434E-9192-0D2E22D05FFB}"/>
    <cellStyle name="쉼표 2 3 3 2 4 2" xfId="49479" xr:uid="{5E703415-6C2C-49E9-92F6-53674710020A}"/>
    <cellStyle name="쉼표 2 3 3 2 5" xfId="54633" xr:uid="{6DE7B7CA-07BE-4649-96B0-B3EADAEEC436}"/>
    <cellStyle name="쉼표 2 3 3 2 6" xfId="49476" xr:uid="{A5D086A1-54B5-447D-AD7C-AD148453898C}"/>
    <cellStyle name="쉼표 2 3 3 3" xfId="2881" xr:uid="{B5F6AE53-5B4A-4FE9-853A-B6B50BA33AA1}"/>
    <cellStyle name="쉼표 2 3 3 3 2" xfId="27156" xr:uid="{629AD3C4-B0FF-4105-8AFE-4D6C8F465F2F}"/>
    <cellStyle name="쉼표 2 3 3 3 2 2" xfId="49481" xr:uid="{BFB57657-490D-4D27-80B5-F35C8899D2B4}"/>
    <cellStyle name="쉼표 2 3 3 3 3" xfId="27157" xr:uid="{8E7E11C0-FCCF-48E6-B1D2-AA7630B7657D}"/>
    <cellStyle name="쉼표 2 3 3 3 3 2" xfId="49482" xr:uid="{8617308F-2093-4B90-AB26-5CC77E7CC527}"/>
    <cellStyle name="쉼표 2 3 3 3 4" xfId="27158" xr:uid="{BB7E1A2A-13FB-42C7-824C-4675FC658977}"/>
    <cellStyle name="쉼표 2 3 3 3 4 2" xfId="49483" xr:uid="{372B5955-4C3E-4AEA-BAA2-52420B02C5CB}"/>
    <cellStyle name="쉼표 2 3 3 3 5" xfId="52968" xr:uid="{83D32458-2C3F-4DE0-BFB8-4C53D70E28F4}"/>
    <cellStyle name="쉼표 2 3 3 3 6" xfId="49480" xr:uid="{0C642402-B74E-4B1D-AEB8-6F4C2EE05620}"/>
    <cellStyle name="쉼표 2 3 3 3 7" xfId="27155" xr:uid="{38A7F0DF-8C18-439A-BCD9-C1F017EE9DE9}"/>
    <cellStyle name="쉼표 2 3 3 4" xfId="27159" xr:uid="{5BDB9CA0-2695-4511-A397-DC02C1EF907D}"/>
    <cellStyle name="쉼표 2 3 3 4 2" xfId="49484" xr:uid="{5E21C9DD-88F6-4FF8-871E-259B75D16629}"/>
    <cellStyle name="쉼표 2 3 3 5" xfId="27160" xr:uid="{2CAE1A58-B1A8-4C61-B9AE-0FDFDD7F529B}"/>
    <cellStyle name="쉼표 2 3 3 5 2" xfId="49485" xr:uid="{47A995F0-65A7-4636-833F-6A0567AA8946}"/>
    <cellStyle name="쉼표 2 3 3 6" xfId="50935" xr:uid="{7AA0E35A-B856-4423-AE6F-8C1F0AC4CE8A}"/>
    <cellStyle name="쉼표 2 3 3 7" xfId="49475" xr:uid="{A6B9A69D-EE6A-46BD-AB87-2F113CE8D581}"/>
    <cellStyle name="쉼표 2 3 4" xfId="1338" xr:uid="{F6218603-99FE-4EE2-ABCE-B850A29D10D1}"/>
    <cellStyle name="쉼표 2 3 4 2" xfId="2384" xr:uid="{DFF2817B-6138-4306-A9EF-ACF2E9C630BD}"/>
    <cellStyle name="쉼표 2 3 4 2 2" xfId="27162" xr:uid="{89283967-549A-478A-8F97-E0BF78ADA76B}"/>
    <cellStyle name="쉼표 2 3 4 2 2 2" xfId="49488" xr:uid="{71508581-806D-44CA-93FA-543D7299199C}"/>
    <cellStyle name="쉼표 2 3 4 2 3" xfId="27163" xr:uid="{65D7AFAB-7EE3-447E-8682-5CB66C81269C}"/>
    <cellStyle name="쉼표 2 3 4 2 3 2" xfId="49489" xr:uid="{4330DD05-4E9C-4FFB-8DA9-A56038A23A2C}"/>
    <cellStyle name="쉼표 2 3 4 2 4" xfId="27164" xr:uid="{0D2929AC-A00F-40B4-9404-2C128102CB4E}"/>
    <cellStyle name="쉼표 2 3 4 2 4 2" xfId="49490" xr:uid="{718E8004-79AC-4007-AEF0-E4B4146F9A9E}"/>
    <cellStyle name="쉼표 2 3 4 2 5" xfId="52472" xr:uid="{7882B5AB-2B0B-4320-9F86-AEF2628B2D20}"/>
    <cellStyle name="쉼표 2 3 4 2 6" xfId="49487" xr:uid="{FD879CE4-3F36-477B-86A2-52AEB5737B0B}"/>
    <cellStyle name="쉼표 2 3 4 2 7" xfId="27161" xr:uid="{6690054B-5C3D-4947-B2EB-D6C42AB5D01F}"/>
    <cellStyle name="쉼표 2 3 4 3" xfId="27165" xr:uid="{72C28635-C466-440A-BF15-17754771F656}"/>
    <cellStyle name="쉼표 2 3 4 3 2" xfId="49491" xr:uid="{16943F96-D426-48D8-B313-A4A87D7A9291}"/>
    <cellStyle name="쉼표 2 3 4 4" xfId="27166" xr:uid="{828671CE-589F-4352-9619-B1739D0EF4E0}"/>
    <cellStyle name="쉼표 2 3 4 4 2" xfId="49492" xr:uid="{8FFFEC8E-307C-4662-AD11-EAFB969849AF}"/>
    <cellStyle name="쉼표 2 3 4 5" xfId="51430" xr:uid="{EA00A705-F479-4F98-94FA-3AEC20521102}"/>
    <cellStyle name="쉼표 2 3 4 6" xfId="49486" xr:uid="{577470B1-028A-401B-87E0-79B7A0CA0424}"/>
    <cellStyle name="쉼표 2 3 5" xfId="3375" xr:uid="{0F552F48-032F-40EF-BBC4-BC4469DCDDDD}"/>
    <cellStyle name="쉼표 2 3 5 2" xfId="27167" xr:uid="{1975E699-B0B1-4EA3-9F05-01F0FE289DA5}"/>
    <cellStyle name="쉼표 2 3 5 2 2" xfId="49494" xr:uid="{A1DEE5EE-D276-454C-BF40-AD15386CCD33}"/>
    <cellStyle name="쉼표 2 3 5 3" xfId="27168" xr:uid="{082E3571-3FAE-40D1-AA54-B834CE5CABDE}"/>
    <cellStyle name="쉼표 2 3 5 3 2" xfId="49495" xr:uid="{0EB6639A-0F57-4945-BE5C-7DD556E645B2}"/>
    <cellStyle name="쉼표 2 3 5 4" xfId="27169" xr:uid="{AEE1D26E-A000-4415-84F4-6249E31BDFB0}"/>
    <cellStyle name="쉼표 2 3 5 4 2" xfId="49496" xr:uid="{9D261EAC-C8F2-4C00-A7F6-04877E44A469}"/>
    <cellStyle name="쉼표 2 3 5 5" xfId="53462" xr:uid="{A51C3A6C-8CF7-461A-B878-F6A21E719719}"/>
    <cellStyle name="쉼표 2 3 5 6" xfId="49493" xr:uid="{B75FE0D6-28BA-4811-91A7-D833FB22B50B}"/>
    <cellStyle name="쉼표 2 3 6" xfId="3991" xr:uid="{13A7A395-6A79-4CB4-B028-2C50E224CDF1}"/>
    <cellStyle name="쉼표 2 3 6 2" xfId="27170" xr:uid="{7CE58D42-D67B-400E-8F84-0053B9188C10}"/>
    <cellStyle name="쉼표 2 3 6 2 2" xfId="49498" xr:uid="{330D8899-F0B4-4F45-AF16-49E70D87499A}"/>
    <cellStyle name="쉼표 2 3 6 3" xfId="27171" xr:uid="{7833BEE1-0358-4537-A3F1-DF7549CEB37D}"/>
    <cellStyle name="쉼표 2 3 6 3 2" xfId="49499" xr:uid="{B453D946-7D6A-486C-8DAC-0C969EA6368D}"/>
    <cellStyle name="쉼표 2 3 6 4" xfId="27172" xr:uid="{4CDBD5F2-678D-40B6-8C51-AEF9CF478CEF}"/>
    <cellStyle name="쉼표 2 3 6 4 2" xfId="49500" xr:uid="{2D60D89E-1C49-41EA-874C-F01D2F216188}"/>
    <cellStyle name="쉼표 2 3 6 5" xfId="54078" xr:uid="{2FCD2298-83CC-4429-8473-80C58A0A5B93}"/>
    <cellStyle name="쉼표 2 3 6 6" xfId="49497" xr:uid="{BB96795E-E5A6-40CA-94E1-AD08E13928BA}"/>
    <cellStyle name="쉼표 2 3 7" xfId="1864" xr:uid="{1C3AD1DE-1294-4935-8796-5D41387E77D8}"/>
    <cellStyle name="쉼표 2 3 7 2" xfId="27174" xr:uid="{0762FB1A-FF3B-4B1F-9EEB-8EA8309AC0C5}"/>
    <cellStyle name="쉼표 2 3 7 2 2" xfId="49502" xr:uid="{8FA93893-6159-4705-A44C-41354126A83C}"/>
    <cellStyle name="쉼표 2 3 7 3" xfId="27175" xr:uid="{0DDEFF00-B61A-4245-8402-ED25D4EC5DEE}"/>
    <cellStyle name="쉼표 2 3 7 3 2" xfId="49503" xr:uid="{E4F544C4-B481-4340-87F8-A6ECFF597303}"/>
    <cellStyle name="쉼표 2 3 7 4" xfId="27176" xr:uid="{E58B3065-3318-481E-AEE1-F927E0DBBE31}"/>
    <cellStyle name="쉼표 2 3 7 4 2" xfId="49504" xr:uid="{6E78F61E-1566-46F1-AE14-F5D1E6F36A8C}"/>
    <cellStyle name="쉼표 2 3 7 5" xfId="51953" xr:uid="{C0D0425F-D204-4FCA-84F3-ACF6179B3A4E}"/>
    <cellStyle name="쉼표 2 3 7 6" xfId="49501" xr:uid="{E1A5FE45-25EF-4707-8FA4-D1A059BC6B8E}"/>
    <cellStyle name="쉼표 2 3 7 7" xfId="27173" xr:uid="{9A89091D-7535-44A3-86BD-44D35D32DDF2}"/>
    <cellStyle name="쉼표 2 3 8" xfId="27177" xr:uid="{0BB0F70F-0B88-4758-95D6-506EF15A0AB7}"/>
    <cellStyle name="쉼표 2 3 8 2" xfId="49505" xr:uid="{A745F94E-99BB-4C32-A133-EDF5A5BFBC4B}"/>
    <cellStyle name="쉼표 2 3 9" xfId="27178" xr:uid="{3692468D-48F3-442E-AF01-8AA100F817BA}"/>
    <cellStyle name="쉼표 2 3 9 2" xfId="49506" xr:uid="{D3962DD5-010E-485D-A9E9-F1B3000C157D}"/>
    <cellStyle name="쉼표 2 4" xfId="464" xr:uid="{F49BA80B-B4F9-4F57-AF95-844D1F0AE80C}"/>
    <cellStyle name="쉼표 2 4 10" xfId="49507" xr:uid="{2B4F1B19-3DE9-4613-9FE7-6D3E0D8FEF86}"/>
    <cellStyle name="쉼표 2 4 2" xfId="969" xr:uid="{06D135A1-71E3-45A4-883B-78E6180BCBC4}"/>
    <cellStyle name="쉼표 2 4 2 2" xfId="4672" xr:uid="{B6697087-9C2B-46C3-B922-075055693A4C}"/>
    <cellStyle name="쉼표 2 4 2 2 2" xfId="27179" xr:uid="{9E3194B4-0AF7-449C-80F9-064B01FFDB58}"/>
    <cellStyle name="쉼표 2 4 2 2 2 2" xfId="49510" xr:uid="{011FA2EB-F8C6-400C-AA19-83E4002E864F}"/>
    <cellStyle name="쉼표 2 4 2 2 3" xfId="27180" xr:uid="{578788CD-0197-4127-B3C0-1E571D3E7D0D}"/>
    <cellStyle name="쉼표 2 4 2 2 3 2" xfId="49511" xr:uid="{DD7841C4-1D58-4317-9C16-6660B5856710}"/>
    <cellStyle name="쉼표 2 4 2 2 4" xfId="27181" xr:uid="{328D2CF3-E3FE-4B3C-8975-44E3603FD186}"/>
    <cellStyle name="쉼표 2 4 2 2 4 2" xfId="49512" xr:uid="{F5597654-D45B-45C7-BAD0-DE84367D9F25}"/>
    <cellStyle name="쉼표 2 4 2 2 5" xfId="54759" xr:uid="{79ADB119-C2E7-49B2-93E4-B224A4AA0840}"/>
    <cellStyle name="쉼표 2 4 2 2 6" xfId="49509" xr:uid="{DFCF2170-C6A8-49F3-80E9-68C1527DE589}"/>
    <cellStyle name="쉼표 2 4 2 3" xfId="3007" xr:uid="{E73181AD-5168-4ED0-A483-BEB978036506}"/>
    <cellStyle name="쉼표 2 4 2 3 2" xfId="27183" xr:uid="{8A712909-79B2-4C18-9BA5-07585A380BB6}"/>
    <cellStyle name="쉼표 2 4 2 3 2 2" xfId="49514" xr:uid="{AFC19A4F-9B91-475E-9727-BABE7395DDF2}"/>
    <cellStyle name="쉼표 2 4 2 3 3" xfId="27184" xr:uid="{6EF6F146-F0BA-4B7D-B394-3EE0ED08EA89}"/>
    <cellStyle name="쉼표 2 4 2 3 3 2" xfId="49515" xr:uid="{F642D9F8-0204-4E0D-8438-759C9596070F}"/>
    <cellStyle name="쉼표 2 4 2 3 4" xfId="27185" xr:uid="{722297F3-93BE-4840-90E1-C346EBC4E0A3}"/>
    <cellStyle name="쉼표 2 4 2 3 4 2" xfId="49516" xr:uid="{A1344A1E-0B66-4298-9043-0E7C68B22426}"/>
    <cellStyle name="쉼표 2 4 2 3 5" xfId="53094" xr:uid="{15812EC5-DEF1-415C-ACCB-0C35814B604A}"/>
    <cellStyle name="쉼표 2 4 2 3 6" xfId="49513" xr:uid="{C4EDDBFB-BADB-41D9-BAC8-4F7767AFF0BE}"/>
    <cellStyle name="쉼표 2 4 2 3 7" xfId="27182" xr:uid="{0257FB93-C9D2-4EB0-AC2D-E326D6B379BF}"/>
    <cellStyle name="쉼표 2 4 2 4" xfId="27186" xr:uid="{F7E05094-627A-4D9B-9012-FE29D9B6E4E4}"/>
    <cellStyle name="쉼표 2 4 2 4 2" xfId="49517" xr:uid="{FD7C8359-CE61-424A-8785-53BC4F4DD1DE}"/>
    <cellStyle name="쉼표 2 4 2 5" xfId="27187" xr:uid="{97E42DD4-391F-4A08-99B0-B37E1D6264F6}"/>
    <cellStyle name="쉼표 2 4 2 5 2" xfId="49518" xr:uid="{F545ABE0-F254-4373-94ED-0408CA536921}"/>
    <cellStyle name="쉼표 2 4 2 6" xfId="51061" xr:uid="{4B4130D1-CC49-4B04-9F93-E9CC83BBAB94}"/>
    <cellStyle name="쉼표 2 4 2 7" xfId="49508" xr:uid="{C4D9D2EA-07DA-42FE-BD78-28386FDD4663}"/>
    <cellStyle name="쉼표 2 4 3" xfId="1463" xr:uid="{50F143F9-7894-4E08-AB4C-85C5DA8B051B}"/>
    <cellStyle name="쉼표 2 4 3 2" xfId="2510" xr:uid="{07357394-44F2-424D-80C4-0F644DDCA3D1}"/>
    <cellStyle name="쉼표 2 4 3 2 2" xfId="27189" xr:uid="{F6B842FA-151E-4A85-A566-81FAC313123A}"/>
    <cellStyle name="쉼표 2 4 3 2 2 2" xfId="49521" xr:uid="{26EDACE0-55DB-4A72-8B29-F56D8BD2B7EB}"/>
    <cellStyle name="쉼표 2 4 3 2 3" xfId="27190" xr:uid="{8D6D7AC2-2E17-47BC-AD6C-8A3193784DD6}"/>
    <cellStyle name="쉼표 2 4 3 2 3 2" xfId="49522" xr:uid="{3A59F080-7B87-4B94-B463-28E52DFFC7CE}"/>
    <cellStyle name="쉼표 2 4 3 2 4" xfId="27191" xr:uid="{41159933-18D0-47D0-B5D3-75A25F182D24}"/>
    <cellStyle name="쉼표 2 4 3 2 4 2" xfId="49523" xr:uid="{47F2D48B-77B5-4C2A-A9FB-BB5AB0661CCC}"/>
    <cellStyle name="쉼표 2 4 3 2 5" xfId="52598" xr:uid="{92FBBA99-5E6F-4CA0-B034-B6D7526B6BA6}"/>
    <cellStyle name="쉼표 2 4 3 2 6" xfId="49520" xr:uid="{63B1C2FF-0172-4ACD-AFA6-F54D17C17E61}"/>
    <cellStyle name="쉼표 2 4 3 2 7" xfId="27188" xr:uid="{EF91E81F-590F-4492-8086-B94C2E110B9C}"/>
    <cellStyle name="쉼표 2 4 3 3" xfId="27192" xr:uid="{FBE3CEEB-1CD3-4405-A98D-BEE0D7EFAA6A}"/>
    <cellStyle name="쉼표 2 4 3 3 2" xfId="49524" xr:uid="{67751729-08D7-4892-96CC-1DDBE24E2661}"/>
    <cellStyle name="쉼표 2 4 3 4" xfId="27193" xr:uid="{248993E9-8141-45D6-B4C1-DB986C60BE0B}"/>
    <cellStyle name="쉼표 2 4 3 4 2" xfId="49525" xr:uid="{D01F0956-5F40-4FE7-B215-B37D93925780}"/>
    <cellStyle name="쉼표 2 4 3 5" xfId="51555" xr:uid="{7E9BAC50-E9AE-4E72-8083-3556864E7AFB}"/>
    <cellStyle name="쉼표 2 4 3 6" xfId="49519" xr:uid="{689C3F95-2636-42EC-835B-D42720D2B21E}"/>
    <cellStyle name="쉼표 2 4 4" xfId="3502" xr:uid="{1ADB3FF3-7AE8-4E8B-97AF-A17A13CCCA96}"/>
    <cellStyle name="쉼표 2 4 4 2" xfId="27194" xr:uid="{76F2C4F1-AF28-43D6-A88D-C2E1CA472AB7}"/>
    <cellStyle name="쉼표 2 4 4 2 2" xfId="49527" xr:uid="{119C8AB6-2760-494C-AD26-87227737B208}"/>
    <cellStyle name="쉼표 2 4 4 3" xfId="27195" xr:uid="{E2685C93-B6DA-4F60-8ACE-8858D6765898}"/>
    <cellStyle name="쉼표 2 4 4 3 2" xfId="49528" xr:uid="{A5B1CB65-4486-4F18-88B1-C7B71ED4738B}"/>
    <cellStyle name="쉼표 2 4 4 4" xfId="27196" xr:uid="{74AC3544-6DD8-491D-9903-3F81E51EB3FA}"/>
    <cellStyle name="쉼표 2 4 4 4 2" xfId="49529" xr:uid="{8A764924-1A34-4C77-BEF7-B77D150C7E77}"/>
    <cellStyle name="쉼표 2 4 4 5" xfId="53589" xr:uid="{48835DCD-A18D-4E1B-BAB5-DAF49FDF4796}"/>
    <cellStyle name="쉼표 2 4 4 6" xfId="49526" xr:uid="{6FDD7C22-C744-4707-96FE-4AF996B5F2EA}"/>
    <cellStyle name="쉼표 2 4 5" xfId="4175" xr:uid="{E09B6294-D22F-474D-B327-9D1720009F2C}"/>
    <cellStyle name="쉼표 2 4 5 2" xfId="27197" xr:uid="{7F2D7C59-4061-4914-9CDC-2F4CDADBA42F}"/>
    <cellStyle name="쉼표 2 4 5 2 2" xfId="49531" xr:uid="{ACD21A08-2350-44F6-B6AC-C404B604A323}"/>
    <cellStyle name="쉼표 2 4 5 3" xfId="27198" xr:uid="{72D84B90-2F1C-4978-AB8C-4E1CAFFBA01C}"/>
    <cellStyle name="쉼표 2 4 5 3 2" xfId="49532" xr:uid="{061724E4-DE60-4847-A77C-35CBD305505C}"/>
    <cellStyle name="쉼표 2 4 5 4" xfId="27199" xr:uid="{113E6672-A3D6-4D28-A295-F6BC4B739DDF}"/>
    <cellStyle name="쉼표 2 4 5 4 2" xfId="49533" xr:uid="{FD369D37-3243-4B48-B50E-A3A31191329E}"/>
    <cellStyle name="쉼표 2 4 5 5" xfId="54262" xr:uid="{8C64B95A-6A91-4D8B-990C-05DE09701F30}"/>
    <cellStyle name="쉼표 2 4 5 6" xfId="49530" xr:uid="{C339B4AE-65D2-40EC-AD2A-E22B936D693F}"/>
    <cellStyle name="쉼표 2 4 6" xfId="1989" xr:uid="{CB6E207C-16D5-4025-8547-0C2A8FFB1AC5}"/>
    <cellStyle name="쉼표 2 4 6 2" xfId="27201" xr:uid="{348DB10D-2E62-4523-8D4B-3E1A5505252D}"/>
    <cellStyle name="쉼표 2 4 6 2 2" xfId="49535" xr:uid="{4506B039-78FD-4B7D-A517-6653ADD990F0}"/>
    <cellStyle name="쉼표 2 4 6 3" xfId="27202" xr:uid="{429D2602-E8CB-4FAE-8BEE-9EB505C56F86}"/>
    <cellStyle name="쉼표 2 4 6 3 2" xfId="49536" xr:uid="{FA014F5E-CCA9-4FA4-989A-083CF8BAF00A}"/>
    <cellStyle name="쉼표 2 4 6 4" xfId="27203" xr:uid="{B84E3B98-80D1-4C66-9637-B267630DD8F5}"/>
    <cellStyle name="쉼표 2 4 6 4 2" xfId="49537" xr:uid="{D25613EF-9269-4AF1-A1E6-1C4387D3E9D9}"/>
    <cellStyle name="쉼표 2 4 6 5" xfId="52078" xr:uid="{0E954D94-8CAB-4D07-9E88-6451220377A8}"/>
    <cellStyle name="쉼표 2 4 6 6" xfId="49534" xr:uid="{8412D947-6C3D-430D-850C-105678D21DC7}"/>
    <cellStyle name="쉼표 2 4 6 7" xfId="27200" xr:uid="{7CA847C2-3AD8-486F-B9C4-D6F6AB85A8D0}"/>
    <cellStyle name="쉼표 2 4 7" xfId="27204" xr:uid="{ED22E6E8-F9BF-4E5E-AF64-EEABA204540A}"/>
    <cellStyle name="쉼표 2 4 7 2" xfId="49538" xr:uid="{A9FDD040-F359-4B92-A6D8-1B54015400A5}"/>
    <cellStyle name="쉼표 2 4 8" xfId="27205" xr:uid="{8717FF15-B090-42A3-9071-B252C006986C}"/>
    <cellStyle name="쉼표 2 4 8 2" xfId="49539" xr:uid="{991A6E85-5BFA-41A6-9C3A-138EC8277DC5}"/>
    <cellStyle name="쉼표 2 4 9" xfId="50558" xr:uid="{A30F4A7A-365F-4E12-A858-D6046B4AA189}"/>
    <cellStyle name="쉼표 2 5" xfId="721" xr:uid="{ABFA2C06-4EA9-469C-925D-4D2C78F7673F}"/>
    <cellStyle name="쉼표 2 5 2" xfId="4424" xr:uid="{E47DD54C-7CE0-4691-98F1-30597A6EB3E7}"/>
    <cellStyle name="쉼표 2 5 2 2" xfId="27206" xr:uid="{93DF8922-4836-4F7C-8C5C-AF31E781EB4A}"/>
    <cellStyle name="쉼표 2 5 2 2 2" xfId="49542" xr:uid="{9CF9608D-8006-437A-B299-5BE2CB995FDE}"/>
    <cellStyle name="쉼표 2 5 2 3" xfId="27207" xr:uid="{C95E5592-B8F0-463F-81FF-ED5B5D471C2D}"/>
    <cellStyle name="쉼표 2 5 2 3 2" xfId="49543" xr:uid="{DAA5BC4E-29D6-4213-BCE0-FFD0C10B9B86}"/>
    <cellStyle name="쉼표 2 5 2 4" xfId="27208" xr:uid="{4C3BA9C0-97B1-4B10-AB55-CD1610F872CC}"/>
    <cellStyle name="쉼표 2 5 2 4 2" xfId="49544" xr:uid="{718EE63E-D447-40B9-AE7A-29D5EB36459E}"/>
    <cellStyle name="쉼표 2 5 2 5" xfId="54511" xr:uid="{115DA215-6F75-44DD-81D2-B9FF785C9DFD}"/>
    <cellStyle name="쉼표 2 5 2 6" xfId="49541" xr:uid="{D3B5AACA-AECD-4B7E-9251-6DF757716436}"/>
    <cellStyle name="쉼표 2 5 3" xfId="2759" xr:uid="{B62F3110-62A5-4BDB-A94B-528ECA7A1B11}"/>
    <cellStyle name="쉼표 2 5 3 2" xfId="27210" xr:uid="{E2547A2E-BFCA-4DAE-BBD1-4C59C98F176B}"/>
    <cellStyle name="쉼표 2 5 3 2 2" xfId="49546" xr:uid="{C3C77705-4B1B-4898-BABC-31FEC2F2EF3C}"/>
    <cellStyle name="쉼표 2 5 3 3" xfId="27211" xr:uid="{06C3F399-6B10-4D11-8001-DBFBFECB0DAA}"/>
    <cellStyle name="쉼표 2 5 3 3 2" xfId="49547" xr:uid="{EABAA6D3-21B4-408B-8CF5-88C5CDB1838C}"/>
    <cellStyle name="쉼표 2 5 3 4" xfId="27212" xr:uid="{51E41B78-C85C-47BC-A0EB-5FE0B213B480}"/>
    <cellStyle name="쉼표 2 5 3 4 2" xfId="49548" xr:uid="{8B175ED8-0E77-4C70-81DA-405A8443C61F}"/>
    <cellStyle name="쉼표 2 5 3 5" xfId="52846" xr:uid="{F0924F7F-AB5F-4DBD-A759-D564ACF826FD}"/>
    <cellStyle name="쉼표 2 5 3 6" xfId="49545" xr:uid="{14DD140A-9FAF-4FA7-AB04-BE62A64B211B}"/>
    <cellStyle name="쉼표 2 5 3 7" xfId="27209" xr:uid="{6E63CA6A-90D1-4D50-8524-833D2712A166}"/>
    <cellStyle name="쉼표 2 5 4" xfId="27213" xr:uid="{A2DC3F4A-C5EA-4B5A-9585-2F5919683A2E}"/>
    <cellStyle name="쉼표 2 5 4 2" xfId="49549" xr:uid="{FA7F18BC-B5DD-4BC4-8F6D-72A88E586950}"/>
    <cellStyle name="쉼표 2 5 5" xfId="27214" xr:uid="{9E6D3A1A-170D-40C6-B031-14BE4D434812}"/>
    <cellStyle name="쉼표 2 5 5 2" xfId="49550" xr:uid="{4E17E02C-C28E-4429-B3C9-7B4AF12B0C44}"/>
    <cellStyle name="쉼표 2 5 6" xfId="50813" xr:uid="{0E24B37C-8D26-441C-801B-0ECA9654F2AD}"/>
    <cellStyle name="쉼표 2 5 7" xfId="49540" xr:uid="{F81BEF16-8856-422E-8965-E6B2C25A85D3}"/>
    <cellStyle name="쉼표 2 6" xfId="1216" xr:uid="{2A6BDE1C-EC40-429D-8915-26E8AE28D72C}"/>
    <cellStyle name="쉼표 2 6 2" xfId="2244" xr:uid="{5193E3EF-CAA8-49DA-AA1B-768965CDF51D}"/>
    <cellStyle name="쉼표 2 6 2 2" xfId="27216" xr:uid="{EF829E94-88F2-461F-A01F-3F84E4FDC005}"/>
    <cellStyle name="쉼표 2 6 2 2 2" xfId="49553" xr:uid="{EC846B03-DEEF-49F6-8F13-8A85506A14DC}"/>
    <cellStyle name="쉼표 2 6 2 3" xfId="27217" xr:uid="{60BA81A4-8BDB-4185-AA4B-10A858C1036A}"/>
    <cellStyle name="쉼표 2 6 2 3 2" xfId="49554" xr:uid="{61B64978-D59F-4FC3-AAF0-8E211492005C}"/>
    <cellStyle name="쉼표 2 6 2 4" xfId="27218" xr:uid="{7D21506F-8ED6-4156-976D-E3CE377B248D}"/>
    <cellStyle name="쉼표 2 6 2 4 2" xfId="49555" xr:uid="{07122BB0-A0D9-476C-B306-45F1613B10F0}"/>
    <cellStyle name="쉼표 2 6 2 5" xfId="52332" xr:uid="{A891BF68-67DD-4C79-8908-A40704665173}"/>
    <cellStyle name="쉼표 2 6 2 6" xfId="49552" xr:uid="{13D73AD5-391B-4CC3-9032-A1DB0E68112A}"/>
    <cellStyle name="쉼표 2 6 2 7" xfId="27215" xr:uid="{22F002CD-2BEE-4841-98F9-AE7A09DF6C22}"/>
    <cellStyle name="쉼표 2 6 3" xfId="27219" xr:uid="{1866D1D6-60F3-41B7-8214-861B03F19F7F}"/>
    <cellStyle name="쉼표 2 6 3 2" xfId="49556" xr:uid="{A20D54B0-C77B-4F3C-80C2-1ABAB0D12085}"/>
    <cellStyle name="쉼표 2 6 4" xfId="27220" xr:uid="{D4C6B6A8-BBF6-4765-A117-749D0C8ECE7E}"/>
    <cellStyle name="쉼표 2 6 4 2" xfId="49557" xr:uid="{023343FE-0200-4AF0-AB2C-CC4E970EAD68}"/>
    <cellStyle name="쉼표 2 6 5" xfId="51308" xr:uid="{CD2FB3C9-287E-44F6-8FE3-1662FD19219C}"/>
    <cellStyle name="쉼표 2 6 6" xfId="49551" xr:uid="{73B890FB-864C-440F-A2BA-CFA27F03EDFE}"/>
    <cellStyle name="쉼표 2 7" xfId="3253" xr:uid="{1FEC9E90-C8CD-417C-A242-3FEE44DB4580}"/>
    <cellStyle name="쉼표 2 7 2" xfId="27221" xr:uid="{A8A4F1B6-55A0-4A7D-B5E4-C0DB172CD80F}"/>
    <cellStyle name="쉼표 2 7 2 2" xfId="49559" xr:uid="{80F8E008-43E5-4486-9A6A-A1036D1EAF30}"/>
    <cellStyle name="쉼표 2 7 3" xfId="27222" xr:uid="{EA6CC9EA-526A-49D0-AC65-2494ECBF659B}"/>
    <cellStyle name="쉼표 2 7 3 2" xfId="49560" xr:uid="{797F6F38-BC7D-4CBB-95BF-9EA6B75B27CA}"/>
    <cellStyle name="쉼표 2 7 4" xfId="27223" xr:uid="{70A8C3F4-3637-45CD-91F3-B3BE03182EE2}"/>
    <cellStyle name="쉼표 2 7 4 2" xfId="49561" xr:uid="{55697CF4-AFAA-433A-AAC9-90D9F93AC59B}"/>
    <cellStyle name="쉼표 2 7 5" xfId="53340" xr:uid="{0AA73577-83A6-44C5-AACC-6CD9E88D4A60}"/>
    <cellStyle name="쉼표 2 7 6" xfId="49558" xr:uid="{DEE04E35-3B29-494C-ADCD-0F9BDA68645B}"/>
    <cellStyle name="쉼표 2 8" xfId="3791" xr:uid="{8B96400D-AC32-4B1E-B91C-017123EEAF34}"/>
    <cellStyle name="쉼표 2 8 2" xfId="27224" xr:uid="{FC406451-61BA-4881-B084-C61895A367A3}"/>
    <cellStyle name="쉼표 2 8 2 2" xfId="49563" xr:uid="{7F499338-CCC4-42CA-A599-8A2F846645F8}"/>
    <cellStyle name="쉼표 2 8 3" xfId="27225" xr:uid="{934C7B7B-D227-43ED-9970-37D32D2ADCF8}"/>
    <cellStyle name="쉼표 2 8 3 2" xfId="49564" xr:uid="{67988B57-7D0C-4FED-8B97-F01564B7206B}"/>
    <cellStyle name="쉼표 2 8 4" xfId="27226" xr:uid="{F40C58C2-2472-47E3-88F7-B1391FB5D788}"/>
    <cellStyle name="쉼표 2 8 4 2" xfId="49565" xr:uid="{B598F64A-FFE3-4334-BE3E-C71BEC1C5E9D}"/>
    <cellStyle name="쉼표 2 8 5" xfId="53878" xr:uid="{02D7EB7E-8384-47B0-9EE8-FDD5EFD7C672}"/>
    <cellStyle name="쉼표 2 8 6" xfId="49562" xr:uid="{A69E2F79-9296-4284-9C3E-B7243BBB84C9}"/>
    <cellStyle name="쉼표 2 9" xfId="1725" xr:uid="{D12ADCFE-6B8E-4E81-A392-C8A56D8DC8FC}"/>
    <cellStyle name="쉼표 2 9 2" xfId="27228" xr:uid="{955B47A5-7A80-4DF4-8A07-230362B8F2CA}"/>
    <cellStyle name="쉼표 2 9 2 2" xfId="49567" xr:uid="{A05917FC-957F-4029-8D23-D9C8EAE0EE72}"/>
    <cellStyle name="쉼표 2 9 3" xfId="27229" xr:uid="{022C22CE-543E-4E74-B36A-79381275358F}"/>
    <cellStyle name="쉼표 2 9 3 2" xfId="49568" xr:uid="{67AA27A2-B545-4060-984E-8C6E157D6031}"/>
    <cellStyle name="쉼표 2 9 4" xfId="27230" xr:uid="{0A217E61-CE82-4C80-BBA7-751E93495F1A}"/>
    <cellStyle name="쉼표 2 9 4 2" xfId="49569" xr:uid="{4F06C315-32FA-4FA7-9E27-D05DD1F12CC0}"/>
    <cellStyle name="쉼표 2 9 5" xfId="51814" xr:uid="{5E85F102-4322-4502-A62C-C674F40E6FE9}"/>
    <cellStyle name="쉼표 2 9 6" xfId="49566" xr:uid="{1736C52C-0D96-4725-B1E7-FF87A455FACE}"/>
    <cellStyle name="쉼표 2 9 7" xfId="27227" xr:uid="{16667022-7E89-429D-9420-9C76972DA409}"/>
    <cellStyle name="쉼표 3" xfId="162" xr:uid="{432EEA9D-B2BF-4FFF-BF7E-D02268E64E48}"/>
    <cellStyle name="쉼표 3 10" xfId="27231" xr:uid="{2EF2FF72-8FFB-4FA3-A428-59403C7F8902}"/>
    <cellStyle name="쉼표 3 10 2" xfId="49571" xr:uid="{CCB23581-FCFE-4D82-855F-A9157FA1F224}"/>
    <cellStyle name="쉼표 3 11" xfId="50259" xr:uid="{66862937-4952-4460-85D6-197FC8D59C5F}"/>
    <cellStyle name="쉼표 3 12" xfId="49570" xr:uid="{67266416-3518-4AEE-B6A4-7C9097DDEB74}"/>
    <cellStyle name="쉼표 3 2" xfId="350" xr:uid="{A5E67C08-4345-438C-ACBB-E7F6E99E8873}"/>
    <cellStyle name="쉼표 3 2 10" xfId="50446" xr:uid="{4BDB1D0A-3746-46FF-A5B0-A36B7476F972}"/>
    <cellStyle name="쉼표 3 2 11" xfId="49572" xr:uid="{10912C3B-614E-4B1D-98D6-25FD628A02D1}"/>
    <cellStyle name="쉼표 3 2 2" xfId="632" xr:uid="{4D650D9C-3FF2-4A95-BFBF-B94BA7BA344F}"/>
    <cellStyle name="쉼표 3 2 2 10" xfId="49573" xr:uid="{EB06A2CE-98FB-4008-9B1B-E28C146843C3}"/>
    <cellStyle name="쉼표 3 2 2 2" xfId="1137" xr:uid="{920BDDDD-99AE-4876-94C0-68C9E1D913FC}"/>
    <cellStyle name="쉼표 3 2 2 2 2" xfId="4840" xr:uid="{80E66157-D13D-4B93-A457-9B4CEACA2F47}"/>
    <cellStyle name="쉼표 3 2 2 2 2 2" xfId="27232" xr:uid="{08BAB68D-FCE0-48D0-8556-651EE39F3DCD}"/>
    <cellStyle name="쉼표 3 2 2 2 2 2 2" xfId="49576" xr:uid="{3E72E542-B6FF-457E-AF8E-D633487D8B97}"/>
    <cellStyle name="쉼표 3 2 2 2 2 3" xfId="27233" xr:uid="{C3AE8628-CE25-4FD1-AD2A-C84E35614B51}"/>
    <cellStyle name="쉼표 3 2 2 2 2 3 2" xfId="49577" xr:uid="{02881E06-EECA-44FE-817F-D3D8A4EA41C7}"/>
    <cellStyle name="쉼표 3 2 2 2 2 4" xfId="27234" xr:uid="{82DD7B60-1DB5-49A8-879E-9C2417DE3365}"/>
    <cellStyle name="쉼표 3 2 2 2 2 4 2" xfId="49578" xr:uid="{9CDF3320-19B1-438A-90E8-FAA4E6A7D774}"/>
    <cellStyle name="쉼표 3 2 2 2 2 5" xfId="54927" xr:uid="{8B0B54BE-9864-478B-8EBC-B8DAAD6DE494}"/>
    <cellStyle name="쉼표 3 2 2 2 2 6" xfId="49575" xr:uid="{C1765FFD-A2A3-4BB7-9591-C0122EAD3D9B}"/>
    <cellStyle name="쉼표 3 2 2 2 3" xfId="3175" xr:uid="{45AA402C-6D25-484F-BEA0-4E9D4B39DE02}"/>
    <cellStyle name="쉼표 3 2 2 2 3 2" xfId="27236" xr:uid="{4A73245B-6A21-4A46-BD77-2616D7B330EC}"/>
    <cellStyle name="쉼표 3 2 2 2 3 2 2" xfId="49580" xr:uid="{CF70D158-FCFC-408E-9948-EF790034FEBE}"/>
    <cellStyle name="쉼표 3 2 2 2 3 3" xfId="27237" xr:uid="{8FAEADA6-4F61-4DA5-87FB-185BAC5E2103}"/>
    <cellStyle name="쉼표 3 2 2 2 3 3 2" xfId="49581" xr:uid="{7E1F6AD6-35C6-4D2C-9D17-B7542261A052}"/>
    <cellStyle name="쉼표 3 2 2 2 3 4" xfId="27238" xr:uid="{E97AF0F7-E4FF-47C5-8250-F63C1C23022E}"/>
    <cellStyle name="쉼표 3 2 2 2 3 4 2" xfId="49582" xr:uid="{7FB92837-C657-4112-91EB-AEDB217B4DFF}"/>
    <cellStyle name="쉼표 3 2 2 2 3 5" xfId="53262" xr:uid="{A0ADCDEC-9869-4DFF-A196-3FBD3DA91721}"/>
    <cellStyle name="쉼표 3 2 2 2 3 6" xfId="49579" xr:uid="{F9B6B983-8411-40AA-BC92-55575905A07D}"/>
    <cellStyle name="쉼표 3 2 2 2 3 7" xfId="27235" xr:uid="{85108765-4DA8-4A45-B9A4-F57D4B9FE9CB}"/>
    <cellStyle name="쉼표 3 2 2 2 4" xfId="27239" xr:uid="{D7DA7E8A-694B-4937-AE40-AE0596FB05C4}"/>
    <cellStyle name="쉼표 3 2 2 2 4 2" xfId="49583" xr:uid="{0BC1B493-4A45-42D2-B2F0-152AE75E6989}"/>
    <cellStyle name="쉼표 3 2 2 2 5" xfId="27240" xr:uid="{2D56B3CE-4915-458F-A71D-837723D54A43}"/>
    <cellStyle name="쉼표 3 2 2 2 5 2" xfId="49584" xr:uid="{035816E4-A9F3-4E32-B2E7-DC243D22AF55}"/>
    <cellStyle name="쉼표 3 2 2 2 6" xfId="51229" xr:uid="{018442C1-DA6A-41A0-B9F2-0EFDC593BA26}"/>
    <cellStyle name="쉼표 3 2 2 2 7" xfId="49574" xr:uid="{1F0CF6BB-3580-4EEB-81A6-58D2645F3EDE}"/>
    <cellStyle name="쉼표 3 2 2 3" xfId="1631" xr:uid="{18448017-9681-409D-8786-071038B1F120}"/>
    <cellStyle name="쉼표 3 2 2 3 2" xfId="2678" xr:uid="{CD5DEB53-F094-4F84-920C-44200B9B4413}"/>
    <cellStyle name="쉼표 3 2 2 3 2 2" xfId="27242" xr:uid="{7B8F6139-D7FA-4201-BDD2-89F570100BE6}"/>
    <cellStyle name="쉼표 3 2 2 3 2 2 2" xfId="49587" xr:uid="{1C148546-5311-4560-8643-8E133F5B6EAA}"/>
    <cellStyle name="쉼표 3 2 2 3 2 3" xfId="27243" xr:uid="{61B3BF18-68A8-4D2B-8AE4-B2220D41845D}"/>
    <cellStyle name="쉼표 3 2 2 3 2 3 2" xfId="49588" xr:uid="{731DCDB8-ACAC-409D-9101-83AC97758637}"/>
    <cellStyle name="쉼표 3 2 2 3 2 4" xfId="27244" xr:uid="{733B6B0E-E15C-4547-9C50-067393072C14}"/>
    <cellStyle name="쉼표 3 2 2 3 2 4 2" xfId="49589" xr:uid="{FE1FDE65-7CD9-44A1-80FD-C7F0518A4750}"/>
    <cellStyle name="쉼표 3 2 2 3 2 5" xfId="52766" xr:uid="{4A601932-D6EF-4274-962C-6FDADF30F6A7}"/>
    <cellStyle name="쉼표 3 2 2 3 2 6" xfId="49586" xr:uid="{84AB71CF-0A4C-41EE-8357-8B41C61F57B9}"/>
    <cellStyle name="쉼표 3 2 2 3 2 7" xfId="27241" xr:uid="{19FA4488-03E4-40AC-9493-30369A87C556}"/>
    <cellStyle name="쉼표 3 2 2 3 3" xfId="27245" xr:uid="{7B13A39A-2496-4E88-87DF-E6EA3103A78C}"/>
    <cellStyle name="쉼표 3 2 2 3 3 2" xfId="49590" xr:uid="{E4C00E7D-85E0-4E52-8259-FE51F1FA3B39}"/>
    <cellStyle name="쉼표 3 2 2 3 4" xfId="27246" xr:uid="{5DA86938-F732-4A6F-9281-DAB7C80EF887}"/>
    <cellStyle name="쉼표 3 2 2 3 4 2" xfId="49591" xr:uid="{5E2CD61B-3ECD-4C2A-BD6E-083D63F623F5}"/>
    <cellStyle name="쉼표 3 2 2 3 5" xfId="51723" xr:uid="{085861AE-60A7-4BA6-914D-9280F2A050F7}"/>
    <cellStyle name="쉼표 3 2 2 3 6" xfId="49585" xr:uid="{4CC4A400-D3B2-4307-AE6A-C52861BF96F0}"/>
    <cellStyle name="쉼표 3 2 2 4" xfId="3670" xr:uid="{2D96CE2C-7812-4BA9-BED8-9408C449AFCE}"/>
    <cellStyle name="쉼표 3 2 2 4 2" xfId="27247" xr:uid="{879C6533-7FB7-4D98-8CB2-3DB73E08403A}"/>
    <cellStyle name="쉼표 3 2 2 4 2 2" xfId="49593" xr:uid="{73C0A86F-1AB1-4861-BA4F-D056C9ACE982}"/>
    <cellStyle name="쉼표 3 2 2 4 3" xfId="27248" xr:uid="{5E6288DF-23A6-4E96-8624-32EF9AC3CDCC}"/>
    <cellStyle name="쉼표 3 2 2 4 3 2" xfId="49594" xr:uid="{26B74FE4-A672-4639-A835-56A229169957}"/>
    <cellStyle name="쉼표 3 2 2 4 4" xfId="27249" xr:uid="{067AC334-5859-4F12-9306-2037D09C5DD7}"/>
    <cellStyle name="쉼표 3 2 2 4 4 2" xfId="49595" xr:uid="{F3F63456-1D49-4731-A0AE-75A14C430F78}"/>
    <cellStyle name="쉼표 3 2 2 4 5" xfId="53757" xr:uid="{21731DD8-C4DD-4F03-B696-F8C62CEB2EB7}"/>
    <cellStyle name="쉼표 3 2 2 4 6" xfId="49592" xr:uid="{2004DEFD-502A-4A44-A5E1-BB1AEBC7EB65}"/>
    <cellStyle name="쉼표 3 2 2 5" xfId="4343" xr:uid="{6A81EE7C-35B5-4E6B-B550-A339B98D2CFB}"/>
    <cellStyle name="쉼표 3 2 2 5 2" xfId="27250" xr:uid="{81420071-6733-45F0-8D29-560AA2F90DA2}"/>
    <cellStyle name="쉼표 3 2 2 5 2 2" xfId="49597" xr:uid="{9D6F764B-79E0-4DB4-9250-9B24420945DF}"/>
    <cellStyle name="쉼표 3 2 2 5 3" xfId="27251" xr:uid="{4107F4D5-2D64-46B2-BAF4-EA55D8FCE5AF}"/>
    <cellStyle name="쉼표 3 2 2 5 3 2" xfId="49598" xr:uid="{FCDBADE2-17C6-4A2E-A8EE-495F2789466C}"/>
    <cellStyle name="쉼표 3 2 2 5 4" xfId="27252" xr:uid="{D1A8B22B-4793-4BC2-ABB9-85C1F831B17E}"/>
    <cellStyle name="쉼표 3 2 2 5 4 2" xfId="49599" xr:uid="{9A307F07-E189-462D-B346-FD4406AA1011}"/>
    <cellStyle name="쉼표 3 2 2 5 5" xfId="54430" xr:uid="{16681A78-D8B5-4565-8E49-41822CA94C33}"/>
    <cellStyle name="쉼표 3 2 2 5 6" xfId="49596" xr:uid="{C066069D-0E5B-4974-8143-8C701494AD83}"/>
    <cellStyle name="쉼표 3 2 2 6" xfId="2157" xr:uid="{08DF372F-A870-44F5-AF64-9E1140CBED21}"/>
    <cellStyle name="쉼표 3 2 2 6 2" xfId="27254" xr:uid="{C2256644-5CBC-4CC6-B00E-071FBA2B9E64}"/>
    <cellStyle name="쉼표 3 2 2 6 2 2" xfId="49601" xr:uid="{FE5744B1-97C0-408D-B11B-0093D0F6CF2E}"/>
    <cellStyle name="쉼표 3 2 2 6 3" xfId="27255" xr:uid="{3291FC13-6A80-415C-8593-322B80B671E6}"/>
    <cellStyle name="쉼표 3 2 2 6 3 2" xfId="49602" xr:uid="{4EDC94A7-7549-4FF2-96BB-73AAE28A33EE}"/>
    <cellStyle name="쉼표 3 2 2 6 4" xfId="27256" xr:uid="{9263A435-3CCC-48CC-AE4C-96086633FEA3}"/>
    <cellStyle name="쉼표 3 2 2 6 4 2" xfId="49603" xr:uid="{B9269308-9D49-42AA-907F-A7CFCA0D4058}"/>
    <cellStyle name="쉼표 3 2 2 6 5" xfId="52246" xr:uid="{F21C0A1D-B934-4075-88A4-0537D2B67537}"/>
    <cellStyle name="쉼표 3 2 2 6 6" xfId="49600" xr:uid="{E27B8C04-BD44-4931-AA48-915090A10FB9}"/>
    <cellStyle name="쉼표 3 2 2 6 7" xfId="27253" xr:uid="{A48CF6BD-CBF2-40DC-B564-9D09EE97EB08}"/>
    <cellStyle name="쉼표 3 2 2 7" xfId="27257" xr:uid="{CABA9FA1-C783-4111-AB04-F8E210E183A9}"/>
    <cellStyle name="쉼표 3 2 2 7 2" xfId="49604" xr:uid="{23F7DB0A-ED6A-4897-90F9-0FC1A7F01DB4}"/>
    <cellStyle name="쉼표 3 2 2 8" xfId="27258" xr:uid="{29893558-2FAD-4F28-8AFD-6A65DC4E3E58}"/>
    <cellStyle name="쉼표 3 2 2 8 2" xfId="49605" xr:uid="{A5AB6DC9-E90E-4BE5-92B6-448144ABC48E}"/>
    <cellStyle name="쉼표 3 2 2 9" xfId="50726" xr:uid="{373A378C-3E9F-4BA4-8214-329368BBBB3B}"/>
    <cellStyle name="쉼표 3 2 3" xfId="889" xr:uid="{9508B067-95A1-476C-A38A-9354F0377D70}"/>
    <cellStyle name="쉼표 3 2 3 2" xfId="4592" xr:uid="{DF86E458-8DC1-4279-AC6D-DE9E70F650B9}"/>
    <cellStyle name="쉼표 3 2 3 2 2" xfId="27259" xr:uid="{B3FFDC43-C159-42A6-855D-A2B3DD1F2DD0}"/>
    <cellStyle name="쉼표 3 2 3 2 2 2" xfId="49608" xr:uid="{9BD37F4C-5FC7-4623-B37C-09647183A3D4}"/>
    <cellStyle name="쉼표 3 2 3 2 3" xfId="27260" xr:uid="{E8A68768-5442-4273-A799-FFB199942995}"/>
    <cellStyle name="쉼표 3 2 3 2 3 2" xfId="49609" xr:uid="{1F7D1DDC-B2F4-4ADF-A812-F0CA66D93CFC}"/>
    <cellStyle name="쉼표 3 2 3 2 4" xfId="27261" xr:uid="{5924378D-43F5-4148-9120-CC21823D493C}"/>
    <cellStyle name="쉼표 3 2 3 2 4 2" xfId="49610" xr:uid="{5279665B-0DD7-4F7D-9DD6-BC51FD360C89}"/>
    <cellStyle name="쉼표 3 2 3 2 5" xfId="54679" xr:uid="{73250D75-CA13-4658-9205-8EDE03F0B987}"/>
    <cellStyle name="쉼표 3 2 3 2 6" xfId="49607" xr:uid="{846B1A3F-1926-4078-A650-2A5E239F9BB8}"/>
    <cellStyle name="쉼표 3 2 3 3" xfId="2927" xr:uid="{CC51B737-A33F-4297-81B8-00CBA04639E3}"/>
    <cellStyle name="쉼표 3 2 3 3 2" xfId="27263" xr:uid="{1BA31203-0CF6-47BF-87B3-E09FB706E690}"/>
    <cellStyle name="쉼표 3 2 3 3 2 2" xfId="49612" xr:uid="{29AD16B5-DFBD-425B-B735-A109957D2215}"/>
    <cellStyle name="쉼표 3 2 3 3 3" xfId="27264" xr:uid="{C9022E01-EAC6-4ADB-A72F-DDFB57E25BB5}"/>
    <cellStyle name="쉼표 3 2 3 3 3 2" xfId="49613" xr:uid="{8C61A3F4-CA32-4E7F-A6A3-1CE252306512}"/>
    <cellStyle name="쉼표 3 2 3 3 4" xfId="27265" xr:uid="{74C70899-522D-4208-B9F2-FE52B82F35B4}"/>
    <cellStyle name="쉼표 3 2 3 3 4 2" xfId="49614" xr:uid="{213171EE-2193-4BD9-8757-146EFCA51D07}"/>
    <cellStyle name="쉼표 3 2 3 3 5" xfId="53014" xr:uid="{C91DF311-5963-42C6-A487-291A8223BAA7}"/>
    <cellStyle name="쉼표 3 2 3 3 6" xfId="49611" xr:uid="{DBC06A15-31C3-45A1-8425-D397D9D8D5A1}"/>
    <cellStyle name="쉼표 3 2 3 3 7" xfId="27262" xr:uid="{5FCD4B70-6C37-42C2-9223-3F69C9A2572E}"/>
    <cellStyle name="쉼표 3 2 3 4" xfId="27266" xr:uid="{99963783-D6E0-4200-9E7F-ECE2F72E3E2E}"/>
    <cellStyle name="쉼표 3 2 3 4 2" xfId="49615" xr:uid="{5AE4AEC4-BBC2-4526-9251-1DFFD0CA3DA1}"/>
    <cellStyle name="쉼표 3 2 3 5" xfId="27267" xr:uid="{0E699708-8376-4C43-8F6E-3DC744621D36}"/>
    <cellStyle name="쉼표 3 2 3 5 2" xfId="49616" xr:uid="{1A0F951B-523A-4C56-827F-8D1D88B6AB3A}"/>
    <cellStyle name="쉼표 3 2 3 6" xfId="50981" xr:uid="{E73F4E6C-FBF4-44B5-A48C-4002D50231D0}"/>
    <cellStyle name="쉼표 3 2 3 7" xfId="49606" xr:uid="{4B43F1BC-769E-43F6-931C-F47CB2611FE3}"/>
    <cellStyle name="쉼표 3 2 4" xfId="1384" xr:uid="{EF69483D-7131-45E9-988A-2BBD4E70FDED}"/>
    <cellStyle name="쉼표 3 2 4 2" xfId="2430" xr:uid="{085EFA04-4382-4D24-818A-8C3DA4B2F930}"/>
    <cellStyle name="쉼표 3 2 4 2 2" xfId="27269" xr:uid="{B8768EB7-9C8F-45CF-9FA0-C303193A6112}"/>
    <cellStyle name="쉼표 3 2 4 2 2 2" xfId="49619" xr:uid="{3F30F06F-64EA-448F-9898-18763D6F4E68}"/>
    <cellStyle name="쉼표 3 2 4 2 3" xfId="27270" xr:uid="{CE205DED-C883-461F-8831-F4C20201B1B7}"/>
    <cellStyle name="쉼표 3 2 4 2 3 2" xfId="49620" xr:uid="{FA0BF7D1-8454-435F-B93D-F37827517C0E}"/>
    <cellStyle name="쉼표 3 2 4 2 4" xfId="27271" xr:uid="{3AFAAAB5-6E9D-4FF5-8C78-526806C493D9}"/>
    <cellStyle name="쉼표 3 2 4 2 4 2" xfId="49621" xr:uid="{F7A0B92A-A6DC-4D7E-8739-BA9ACE2A88BC}"/>
    <cellStyle name="쉼표 3 2 4 2 5" xfId="52518" xr:uid="{34D70241-68F4-4863-B5B9-5FEAF6E347C4}"/>
    <cellStyle name="쉼표 3 2 4 2 6" xfId="49618" xr:uid="{21F54829-458E-4BD8-89E5-0BD7B4C8DB87}"/>
    <cellStyle name="쉼표 3 2 4 2 7" xfId="27268" xr:uid="{5F7E582E-263B-4E1C-B624-07D63C15D5D2}"/>
    <cellStyle name="쉼표 3 2 4 3" xfId="27272" xr:uid="{DA0E9778-1010-4BF3-8BBF-6EDF7B0559FC}"/>
    <cellStyle name="쉼표 3 2 4 3 2" xfId="49622" xr:uid="{4DFDA293-2AA8-43F3-AAE7-94A8D06061AF}"/>
    <cellStyle name="쉼표 3 2 4 4" xfId="27273" xr:uid="{A4C3F50F-C669-47F0-BC3A-8A3F607BD882}"/>
    <cellStyle name="쉼표 3 2 4 4 2" xfId="49623" xr:uid="{C5E2A2C4-E8B0-4573-BC6D-F0E9B52C747B}"/>
    <cellStyle name="쉼표 3 2 4 5" xfId="51476" xr:uid="{814AD8FB-FA3C-4E11-B4DA-B066819ABFB7}"/>
    <cellStyle name="쉼표 3 2 4 6" xfId="49617" xr:uid="{61DF7B99-CBC2-41A0-AB83-A723D376642E}"/>
    <cellStyle name="쉼표 3 2 5" xfId="3421" xr:uid="{F0923696-0F5A-4711-9B26-47771A78EEB2}"/>
    <cellStyle name="쉼표 3 2 5 2" xfId="27274" xr:uid="{3EC46561-C521-4404-874C-DDFAD6E02A8F}"/>
    <cellStyle name="쉼표 3 2 5 2 2" xfId="49625" xr:uid="{FB096A4A-1FE6-45EC-9844-031B547C5FF9}"/>
    <cellStyle name="쉼표 3 2 5 3" xfId="27275" xr:uid="{E9893B00-59CB-46E1-90E0-357A7C4220E6}"/>
    <cellStyle name="쉼표 3 2 5 3 2" xfId="49626" xr:uid="{4B847250-3716-40DA-94D6-D9929CAC8EEC}"/>
    <cellStyle name="쉼표 3 2 5 4" xfId="27276" xr:uid="{2F98D0CB-0B3F-4044-8752-E0BED9621D0D}"/>
    <cellStyle name="쉼표 3 2 5 4 2" xfId="49627" xr:uid="{3FFE7354-1934-47FF-ACB6-035FF25FBDB0}"/>
    <cellStyle name="쉼표 3 2 5 5" xfId="53508" xr:uid="{E09D1F26-36E2-4C39-986B-D395BC3544FE}"/>
    <cellStyle name="쉼표 3 2 5 6" xfId="49624" xr:uid="{FFA917A1-F464-4E20-8168-04C440C7F3C7}"/>
    <cellStyle name="쉼표 3 2 6" xfId="4064" xr:uid="{1F12E5BE-D6D8-4AA4-9D6F-6136710B1737}"/>
    <cellStyle name="쉼표 3 2 6 2" xfId="27277" xr:uid="{38F98C76-2C7C-4D59-818E-FFAF68F84EB8}"/>
    <cellStyle name="쉼표 3 2 6 2 2" xfId="49629" xr:uid="{A8E56F2A-AB1B-4111-B3CE-656CCB599994}"/>
    <cellStyle name="쉼표 3 2 6 3" xfId="27278" xr:uid="{EADB3737-D75C-4B19-9045-F0ED183F8945}"/>
    <cellStyle name="쉼표 3 2 6 3 2" xfId="49630" xr:uid="{85F5F86E-F5EA-4182-BDEC-BB7D9749E408}"/>
    <cellStyle name="쉼표 3 2 6 4" xfId="27279" xr:uid="{9861FE3F-7EB3-4ED8-8DF8-9541AC36361D}"/>
    <cellStyle name="쉼표 3 2 6 4 2" xfId="49631" xr:uid="{A3007E49-9DF7-452B-BF75-532595946E82}"/>
    <cellStyle name="쉼표 3 2 6 5" xfId="54151" xr:uid="{78852EA9-9C56-44DD-8985-2CB769CCE228}"/>
    <cellStyle name="쉼표 3 2 6 6" xfId="49628" xr:uid="{EF9A5552-83D5-4468-9D8A-208C9BC291E9}"/>
    <cellStyle name="쉼표 3 2 7" xfId="1910" xr:uid="{7B020432-BD3C-4ECD-A852-FEC657B9E4CE}"/>
    <cellStyle name="쉼표 3 2 7 2" xfId="27281" xr:uid="{70A5D668-1BE1-43A8-B062-DA68DA036F29}"/>
    <cellStyle name="쉼표 3 2 7 2 2" xfId="49633" xr:uid="{0D0315A8-712D-4C38-8C58-8C0A13BABE55}"/>
    <cellStyle name="쉼표 3 2 7 3" xfId="27282" xr:uid="{0EADE654-DCAF-422C-9A29-C86ABA9C17B5}"/>
    <cellStyle name="쉼표 3 2 7 3 2" xfId="49634" xr:uid="{6DE9E5E2-71F3-4CA4-AFB3-8ADF3D1C4062}"/>
    <cellStyle name="쉼표 3 2 7 4" xfId="27283" xr:uid="{D58E18E4-EFD5-4623-A056-1556AD9BD799}"/>
    <cellStyle name="쉼표 3 2 7 4 2" xfId="49635" xr:uid="{C4468B0E-7E38-4FF4-B24C-F94A7D5A210C}"/>
    <cellStyle name="쉼표 3 2 7 5" xfId="51999" xr:uid="{8164281C-B856-4B71-B2D2-B3CC2A4DD8ED}"/>
    <cellStyle name="쉼표 3 2 7 6" xfId="49632" xr:uid="{5C3DC1C4-28D4-431C-AA69-ECEB1404D919}"/>
    <cellStyle name="쉼표 3 2 7 7" xfId="27280" xr:uid="{B4FF058B-6A6F-4FCB-B758-63139BC84059}"/>
    <cellStyle name="쉼표 3 2 8" xfId="27284" xr:uid="{423D62AE-C293-42BA-8EE3-11CC7391CBFC}"/>
    <cellStyle name="쉼표 3 2 8 2" xfId="49636" xr:uid="{87A46FE8-58C0-4920-9B96-A901F4AC2A6E}"/>
    <cellStyle name="쉼표 3 2 9" xfId="27285" xr:uid="{81340741-E8CA-497D-AFC0-4BC393BC0970}"/>
    <cellStyle name="쉼표 3 2 9 2" xfId="49637" xr:uid="{1F66085B-579E-4BA0-8E59-2C9341626F27}"/>
    <cellStyle name="쉼표 3 3" xfId="509" xr:uid="{6F62D53C-8B53-4774-9060-BB51C5B5A30C}"/>
    <cellStyle name="쉼표 3 3 10" xfId="49638" xr:uid="{3BCB7CE7-491B-43AA-B1C9-2FC5F1DF4913}"/>
    <cellStyle name="쉼표 3 3 2" xfId="1014" xr:uid="{FACAD788-334C-47AD-83BE-6509AF69FFAA}"/>
    <cellStyle name="쉼표 3 3 2 2" xfId="4717" xr:uid="{CCC16541-A9EF-4592-AC11-03735B5E455D}"/>
    <cellStyle name="쉼표 3 3 2 2 2" xfId="27286" xr:uid="{A54F7FF5-B5FF-478E-8C57-759B532C11AA}"/>
    <cellStyle name="쉼표 3 3 2 2 2 2" xfId="49641" xr:uid="{77269519-46B5-4203-BA6F-EAB8E0DA145D}"/>
    <cellStyle name="쉼표 3 3 2 2 3" xfId="27287" xr:uid="{2724DE67-1D15-4ECA-B317-F345C0EC0F49}"/>
    <cellStyle name="쉼표 3 3 2 2 3 2" xfId="49642" xr:uid="{985B66A5-3169-44E3-87C1-979AE4BA348D}"/>
    <cellStyle name="쉼표 3 3 2 2 4" xfId="27288" xr:uid="{2B4F1ED6-B8BD-4513-98DE-8DB1890CD67F}"/>
    <cellStyle name="쉼표 3 3 2 2 4 2" xfId="49643" xr:uid="{F3E36674-1CAC-4206-99D2-C23F73F20384}"/>
    <cellStyle name="쉼표 3 3 2 2 5" xfId="54804" xr:uid="{53CFF718-CC96-462B-8DF2-3C1218AB5DA0}"/>
    <cellStyle name="쉼표 3 3 2 2 6" xfId="49640" xr:uid="{77844424-0FBE-4370-8195-16964559D159}"/>
    <cellStyle name="쉼표 3 3 2 3" xfId="3052" xr:uid="{91B4C7C0-8390-4D1E-9771-9EA11E4BBB14}"/>
    <cellStyle name="쉼표 3 3 2 3 2" xfId="27290" xr:uid="{51DF348D-EEEC-400F-B52E-4C957D25106F}"/>
    <cellStyle name="쉼표 3 3 2 3 2 2" xfId="49645" xr:uid="{6EB218BB-80CF-45F2-B44C-E495655820B7}"/>
    <cellStyle name="쉼표 3 3 2 3 3" xfId="27291" xr:uid="{FEFD2102-803B-44C6-A624-B34419AF1746}"/>
    <cellStyle name="쉼표 3 3 2 3 3 2" xfId="49646" xr:uid="{9607EA02-AFDF-49D4-A17A-9688773BD6EE}"/>
    <cellStyle name="쉼표 3 3 2 3 4" xfId="27292" xr:uid="{BDD533FB-7A86-46EA-AB37-762116412FCA}"/>
    <cellStyle name="쉼표 3 3 2 3 4 2" xfId="49647" xr:uid="{C68D74F6-C7AC-435C-BB63-6C1218A208A3}"/>
    <cellStyle name="쉼표 3 3 2 3 5" xfId="53139" xr:uid="{EC09C676-7BCB-4B3E-9EB7-77DC8E1C8C59}"/>
    <cellStyle name="쉼표 3 3 2 3 6" xfId="49644" xr:uid="{C2B334E8-D87B-457F-975C-3EAC6E047C01}"/>
    <cellStyle name="쉼표 3 3 2 3 7" xfId="27289" xr:uid="{2E914F3C-2DE8-4E9D-BE7B-47B64C80E18E}"/>
    <cellStyle name="쉼표 3 3 2 4" xfId="27293" xr:uid="{659F5A4A-EF9F-4224-B5D4-C2ED692AD190}"/>
    <cellStyle name="쉼표 3 3 2 4 2" xfId="49648" xr:uid="{5305E279-F992-4264-882C-8D2CA1AC5E4F}"/>
    <cellStyle name="쉼표 3 3 2 5" xfId="27294" xr:uid="{1E606D8E-F24F-453A-9385-6487DCE4E65E}"/>
    <cellStyle name="쉼표 3 3 2 5 2" xfId="49649" xr:uid="{AF5AD1AE-F6D8-4C45-97EA-E4C4B6ACBC10}"/>
    <cellStyle name="쉼표 3 3 2 6" xfId="51106" xr:uid="{C6A707D5-5983-4898-A369-3C13E2FEF7B3}"/>
    <cellStyle name="쉼표 3 3 2 7" xfId="49639" xr:uid="{7DB3A982-E464-4388-AC43-2CC8E9B2D081}"/>
    <cellStyle name="쉼표 3 3 3" xfId="1508" xr:uid="{FA8DCE7F-37AA-42D0-BF61-E76E3655D64E}"/>
    <cellStyle name="쉼표 3 3 3 2" xfId="2555" xr:uid="{ACB4C1B8-889C-4783-8BC3-B003FDF16751}"/>
    <cellStyle name="쉼표 3 3 3 2 2" xfId="27296" xr:uid="{9A75E3A8-4635-4932-8677-A8AD08D4CEE4}"/>
    <cellStyle name="쉼표 3 3 3 2 2 2" xfId="49652" xr:uid="{1E384913-5AFC-42E0-B6CD-37A49F34A106}"/>
    <cellStyle name="쉼표 3 3 3 2 3" xfId="27297" xr:uid="{BB26BA13-99AA-45F4-9360-F351204BD208}"/>
    <cellStyle name="쉼표 3 3 3 2 3 2" xfId="49653" xr:uid="{3DD44E1E-D9F6-40BA-A9C0-EE750594614C}"/>
    <cellStyle name="쉼표 3 3 3 2 4" xfId="27298" xr:uid="{0EA5152A-0CA9-4C46-9E52-C615F89CC964}"/>
    <cellStyle name="쉼표 3 3 3 2 4 2" xfId="49654" xr:uid="{3B873B27-9DD9-4B67-9914-B05D97B729E5}"/>
    <cellStyle name="쉼표 3 3 3 2 5" xfId="52643" xr:uid="{959E1BC5-8D22-4BE3-BF2C-F69ACBC2776E}"/>
    <cellStyle name="쉼표 3 3 3 2 6" xfId="49651" xr:uid="{24148C6A-63F4-43ED-BC90-F26B76308C40}"/>
    <cellStyle name="쉼표 3 3 3 2 7" xfId="27295" xr:uid="{8376F58B-E582-4222-982E-5F761710CFE8}"/>
    <cellStyle name="쉼표 3 3 3 3" xfId="27299" xr:uid="{F7CD512F-661A-4153-AE9C-579D6FB206FD}"/>
    <cellStyle name="쉼표 3 3 3 3 2" xfId="49655" xr:uid="{32A5E3DF-A20E-406B-AF19-CB4AB5DEDAAC}"/>
    <cellStyle name="쉼표 3 3 3 4" xfId="27300" xr:uid="{F51C6C16-B05E-480F-8A2C-9B357E1273C2}"/>
    <cellStyle name="쉼표 3 3 3 4 2" xfId="49656" xr:uid="{8CB1D8E9-1F3D-4898-B503-2BF3A07A5E14}"/>
    <cellStyle name="쉼표 3 3 3 5" xfId="51600" xr:uid="{684B261D-D56F-464F-9F80-218C44622C09}"/>
    <cellStyle name="쉼표 3 3 3 6" xfId="49650" xr:uid="{CDC5436C-AF03-46A8-B44D-EF16EAA71D30}"/>
    <cellStyle name="쉼표 3 3 4" xfId="3547" xr:uid="{E788B969-FBD9-4F45-B7A0-03F650E46DAC}"/>
    <cellStyle name="쉼표 3 3 4 2" xfId="27301" xr:uid="{121F5B19-11DF-423B-B79C-BD80BD174748}"/>
    <cellStyle name="쉼표 3 3 4 2 2" xfId="49658" xr:uid="{EA098567-4CA2-4F01-8252-83B35AAA38E3}"/>
    <cellStyle name="쉼표 3 3 4 3" xfId="27302" xr:uid="{A2E7238C-FE83-492F-84CC-E1F84E56CB99}"/>
    <cellStyle name="쉼표 3 3 4 3 2" xfId="49659" xr:uid="{D1DA9EDE-2A92-4201-8AF0-7299074BD134}"/>
    <cellStyle name="쉼표 3 3 4 4" xfId="27303" xr:uid="{F3F50DFE-7477-43F3-9349-FC588E2B88B4}"/>
    <cellStyle name="쉼표 3 3 4 4 2" xfId="49660" xr:uid="{393811D7-EB3B-4CA8-B2C2-58FE3B2EEA9B}"/>
    <cellStyle name="쉼표 3 3 4 5" xfId="53634" xr:uid="{E7B68F14-F282-4E5D-9380-E25D48046256}"/>
    <cellStyle name="쉼표 3 3 4 6" xfId="49657" xr:uid="{C8B939D8-4CDF-4743-8834-3E281F6B1FEA}"/>
    <cellStyle name="쉼표 3 3 5" xfId="4220" xr:uid="{1DF15271-D864-47FE-A52C-723B6EA7D752}"/>
    <cellStyle name="쉼표 3 3 5 2" xfId="27304" xr:uid="{68E19718-BFBC-43DA-87E1-2571DAA01F8A}"/>
    <cellStyle name="쉼표 3 3 5 2 2" xfId="49662" xr:uid="{1FCC5D99-7374-4BC7-AC60-F65E7DDDE0CB}"/>
    <cellStyle name="쉼표 3 3 5 3" xfId="27305" xr:uid="{51D97A78-11D3-46C9-B407-0014F84F294F}"/>
    <cellStyle name="쉼표 3 3 5 3 2" xfId="49663" xr:uid="{2FC2A6D8-E676-41F4-8626-D1CA5100FFFC}"/>
    <cellStyle name="쉼표 3 3 5 4" xfId="27306" xr:uid="{59A7525E-DE10-43BB-A9AE-3A2EC0267D44}"/>
    <cellStyle name="쉼표 3 3 5 4 2" xfId="49664" xr:uid="{0C6BC026-22CF-44E5-BAC0-832A0D186ACD}"/>
    <cellStyle name="쉼표 3 3 5 5" xfId="54307" xr:uid="{801A9FFF-F522-4E5C-BF66-73EA61101EB3}"/>
    <cellStyle name="쉼표 3 3 5 6" xfId="49661" xr:uid="{373A41D0-57C5-4079-B796-A1BA8B6FD6E5}"/>
    <cellStyle name="쉼표 3 3 6" xfId="2034" xr:uid="{265194A4-9257-456D-98DB-C66D16920131}"/>
    <cellStyle name="쉼표 3 3 6 2" xfId="27308" xr:uid="{88983422-FEF2-45BD-928A-F04B96595A1C}"/>
    <cellStyle name="쉼표 3 3 6 2 2" xfId="49666" xr:uid="{ACE65404-2518-497E-B8E8-6E8551579B76}"/>
    <cellStyle name="쉼표 3 3 6 3" xfId="27309" xr:uid="{DF947D9B-3DBC-4836-B731-99B7A78302DB}"/>
    <cellStyle name="쉼표 3 3 6 3 2" xfId="49667" xr:uid="{AEAE6DCB-D074-407D-8B69-C0B57BE0D60F}"/>
    <cellStyle name="쉼표 3 3 6 4" xfId="27310" xr:uid="{9783D978-D311-4D78-9CDC-11A52E266862}"/>
    <cellStyle name="쉼표 3 3 6 4 2" xfId="49668" xr:uid="{44F30806-493E-414B-9D19-6181A871269F}"/>
    <cellStyle name="쉼표 3 3 6 5" xfId="52123" xr:uid="{DDBBF474-0694-491B-811D-849FAFDBC0A3}"/>
    <cellStyle name="쉼표 3 3 6 6" xfId="49665" xr:uid="{A5214805-4981-4182-89DB-819AF14F4293}"/>
    <cellStyle name="쉼표 3 3 6 7" xfId="27307" xr:uid="{7AA8D724-61A7-466A-BA33-2A5D73B923ED}"/>
    <cellStyle name="쉼표 3 3 7" xfId="27311" xr:uid="{8D90133F-CF36-4EE1-8109-26ADE6D412CF}"/>
    <cellStyle name="쉼표 3 3 7 2" xfId="49669" xr:uid="{CDE4FC60-D491-4AFC-9B41-21506430900E}"/>
    <cellStyle name="쉼표 3 3 8" xfId="27312" xr:uid="{279FC9EE-4F16-42B8-8C50-AFE70AC9BB6A}"/>
    <cellStyle name="쉼표 3 3 8 2" xfId="49670" xr:uid="{D9C1EC0B-3977-4502-8AF9-72B7109967E0}"/>
    <cellStyle name="쉼표 3 3 9" xfId="50603" xr:uid="{EA864CEB-C8B1-4A91-A95E-1B6FBD535DE8}"/>
    <cellStyle name="쉼표 3 4" xfId="766" xr:uid="{0AC40BFB-AF37-4030-BD4D-EE2B33D393D6}"/>
    <cellStyle name="쉼표 3 4 2" xfId="4469" xr:uid="{82487648-1ACB-4B49-B1CD-B968F669367E}"/>
    <cellStyle name="쉼표 3 4 2 2" xfId="27313" xr:uid="{8F50D658-9D1A-4708-8BB0-FEDCC369F16C}"/>
    <cellStyle name="쉼표 3 4 2 2 2" xfId="49673" xr:uid="{47F1526A-5B0D-4B30-8A17-742713E880FB}"/>
    <cellStyle name="쉼표 3 4 2 3" xfId="27314" xr:uid="{7720B54B-77D0-42F0-A0B1-EC8509C84301}"/>
    <cellStyle name="쉼표 3 4 2 3 2" xfId="49674" xr:uid="{018C4DBA-0C72-42D7-A5FB-FEA9787B503B}"/>
    <cellStyle name="쉼표 3 4 2 4" xfId="27315" xr:uid="{0BB2C9B7-D1DF-455F-B1CF-AB375735983C}"/>
    <cellStyle name="쉼표 3 4 2 4 2" xfId="49675" xr:uid="{0E0A332F-CE06-4175-A34D-AC1F2700AF8B}"/>
    <cellStyle name="쉼표 3 4 2 5" xfId="54556" xr:uid="{73B96655-43D0-4B8C-8DEA-CBCCB2BD66CE}"/>
    <cellStyle name="쉼표 3 4 2 6" xfId="49672" xr:uid="{665D5809-2C81-437A-A5EA-E16F0D687EB4}"/>
    <cellStyle name="쉼표 3 4 3" xfId="2804" xr:uid="{E7DB7C4A-56E3-4140-9999-10C629590CC9}"/>
    <cellStyle name="쉼표 3 4 3 2" xfId="27317" xr:uid="{DE8EDBAA-9EBC-433C-8A91-674EC9413F8A}"/>
    <cellStyle name="쉼표 3 4 3 2 2" xfId="49677" xr:uid="{65275395-6284-4869-88B4-4A581DECD4D5}"/>
    <cellStyle name="쉼표 3 4 3 3" xfId="27318" xr:uid="{B214A100-F4E6-4CA6-A5D3-0E2FEE09DAB7}"/>
    <cellStyle name="쉼표 3 4 3 3 2" xfId="49678" xr:uid="{6B39EC19-1E82-431D-8372-BA83265F6A3C}"/>
    <cellStyle name="쉼표 3 4 3 4" xfId="27319" xr:uid="{BD4B4C27-C574-46F2-B1BB-56C6508A30BA}"/>
    <cellStyle name="쉼표 3 4 3 4 2" xfId="49679" xr:uid="{2B7DDF51-E953-4E9F-AB3F-77E573ABCD20}"/>
    <cellStyle name="쉼표 3 4 3 5" xfId="52891" xr:uid="{F1C662ED-D21D-4851-8F4E-723109737B97}"/>
    <cellStyle name="쉼표 3 4 3 6" xfId="49676" xr:uid="{DEFDFAF4-467B-42A6-9100-F1EAD645C7B7}"/>
    <cellStyle name="쉼표 3 4 3 7" xfId="27316" xr:uid="{A6EBA49C-E479-4A7D-B2FD-5B55D4AF7146}"/>
    <cellStyle name="쉼표 3 4 4" xfId="27320" xr:uid="{5CA28FEB-2CB0-4C7F-86DC-00EC905616C7}"/>
    <cellStyle name="쉼표 3 4 4 2" xfId="49680" xr:uid="{42BFA7EF-2085-4384-9430-26A242EE1CB4}"/>
    <cellStyle name="쉼표 3 4 5" xfId="27321" xr:uid="{F72CA88C-4ABA-442D-9CA6-AADAAFA95BE9}"/>
    <cellStyle name="쉼표 3 4 5 2" xfId="49681" xr:uid="{FFFF34D7-E7A0-464F-945D-448175758C6F}"/>
    <cellStyle name="쉼표 3 4 6" xfId="50858" xr:uid="{16E40198-EB74-4EE7-A965-13A2FD8377F7}"/>
    <cellStyle name="쉼표 3 4 7" xfId="49671" xr:uid="{5420F1B4-23E7-4404-A079-9788199123C4}"/>
    <cellStyle name="쉼표 3 5" xfId="1261" xr:uid="{5912E0C0-14A5-4652-ACF3-2C4EC4E4C88E}"/>
    <cellStyle name="쉼표 3 5 2" xfId="2306" xr:uid="{827BD605-7636-4748-A541-441653F120B6}"/>
    <cellStyle name="쉼표 3 5 2 2" xfId="27323" xr:uid="{7AACADD9-827A-480F-8761-CCF56BDC0EA4}"/>
    <cellStyle name="쉼표 3 5 2 2 2" xfId="49684" xr:uid="{F0FB3560-F428-4060-817E-AFAE750C1759}"/>
    <cellStyle name="쉼표 3 5 2 3" xfId="27324" xr:uid="{866CA2F7-6404-4960-AE43-DD0C67932C69}"/>
    <cellStyle name="쉼표 3 5 2 3 2" xfId="49685" xr:uid="{CC19BE5E-CAB0-4D45-B70D-DE05F2ABF8E9}"/>
    <cellStyle name="쉼표 3 5 2 4" xfId="27325" xr:uid="{BC44CE7A-A984-4A8E-9EAF-054BFF62CA3C}"/>
    <cellStyle name="쉼표 3 5 2 4 2" xfId="49686" xr:uid="{18B3F727-F3BB-4195-B1F4-74C8156D0D6A}"/>
    <cellStyle name="쉼표 3 5 2 5" xfId="52394" xr:uid="{06B2C351-9E12-48CE-8590-C53D776F6806}"/>
    <cellStyle name="쉼표 3 5 2 6" xfId="49683" xr:uid="{53035AAE-4320-44DC-AE1D-250BBA81B24F}"/>
    <cellStyle name="쉼표 3 5 2 7" xfId="27322" xr:uid="{0506572C-D1D4-47C9-9AB9-4CD4F64B7A48}"/>
    <cellStyle name="쉼표 3 5 3" xfId="27326" xr:uid="{10DF5C1D-6553-4C40-8117-40F96255911D}"/>
    <cellStyle name="쉼표 3 5 3 2" xfId="49687" xr:uid="{ED50698E-E140-4233-A88B-8686554B51D6}"/>
    <cellStyle name="쉼표 3 5 4" xfId="27327" xr:uid="{CE7668E5-29E1-4098-BE73-4F6CB95B32A8}"/>
    <cellStyle name="쉼표 3 5 4 2" xfId="49688" xr:uid="{A620A364-0D24-4053-BA88-2172BE4E63C0}"/>
    <cellStyle name="쉼표 3 5 5" xfId="51353" xr:uid="{EA156E8E-B4A4-4782-AC69-5D895D31FDC7}"/>
    <cellStyle name="쉼표 3 5 6" xfId="49682" xr:uid="{7D8DD8EC-3BAD-4497-9D9F-0B5351232571}"/>
    <cellStyle name="쉼표 3 6" xfId="3298" xr:uid="{C5B5B7AD-B2D0-4620-93EE-73663ADB4B95}"/>
    <cellStyle name="쉼표 3 6 2" xfId="27328" xr:uid="{6595B7EA-DC51-4F1D-9D32-3EDF13E3A4F3}"/>
    <cellStyle name="쉼표 3 6 2 2" xfId="49690" xr:uid="{AC409CC5-A38E-4CE2-8345-6A7793A5B57D}"/>
    <cellStyle name="쉼표 3 6 3" xfId="27329" xr:uid="{00DD7B52-2831-4E3A-BA61-196DA7CA38AD}"/>
    <cellStyle name="쉼표 3 6 3 2" xfId="49691" xr:uid="{E09F3CBF-78A5-4336-ABA1-0772C65A759C}"/>
    <cellStyle name="쉼표 3 6 4" xfId="27330" xr:uid="{6EC358BC-DB36-4E99-B7BD-EA973FEED6F7}"/>
    <cellStyle name="쉼표 3 6 4 2" xfId="49692" xr:uid="{4B7F4489-7915-4594-AF49-D4DB9F1D4CED}"/>
    <cellStyle name="쉼표 3 6 5" xfId="53385" xr:uid="{ED3EDEEC-B9CF-46A4-9A1A-B9D9633FF78C}"/>
    <cellStyle name="쉼표 3 6 6" xfId="49689" xr:uid="{342A54CE-4C77-4983-97ED-974D2177D23E}"/>
    <cellStyle name="쉼표 3 7" xfId="3878" xr:uid="{28E6066E-D6C0-4218-9EF2-7FA2FF79AF9E}"/>
    <cellStyle name="쉼표 3 7 2" xfId="27331" xr:uid="{6CA1E4B3-720E-4C20-8BD3-D7D618B961CF}"/>
    <cellStyle name="쉼표 3 7 2 2" xfId="49694" xr:uid="{F4CD1C52-DE23-4FFD-854F-6ECDBA397406}"/>
    <cellStyle name="쉼표 3 7 3" xfId="27332" xr:uid="{60A4313A-614E-4090-AE3C-C42F6D88057C}"/>
    <cellStyle name="쉼표 3 7 3 2" xfId="49695" xr:uid="{6E7701F3-FFB9-4A3E-9EFA-39A1848E3EF9}"/>
    <cellStyle name="쉼표 3 7 4" xfId="27333" xr:uid="{F952E51F-FE1F-4129-A568-C75997E49ACC}"/>
    <cellStyle name="쉼표 3 7 4 2" xfId="49696" xr:uid="{E7272F82-FB65-4D3B-ADBE-17DAADE90488}"/>
    <cellStyle name="쉼표 3 7 5" xfId="53965" xr:uid="{DA9BEE23-860B-4149-9E15-CCC047331133}"/>
    <cellStyle name="쉼표 3 7 6" xfId="49693" xr:uid="{9A571985-5F98-41A1-8BC7-B9BDFED22026}"/>
    <cellStyle name="쉼표 3 8" xfId="1786" xr:uid="{D5754BED-8303-4977-9700-2A494DCE86B8}"/>
    <cellStyle name="쉼표 3 8 2" xfId="27335" xr:uid="{CA636346-18DA-4868-A9B6-6B6EA1C4C567}"/>
    <cellStyle name="쉼표 3 8 2 2" xfId="49698" xr:uid="{2AB4A978-37F7-4443-BC43-71024C38C8CA}"/>
    <cellStyle name="쉼표 3 8 3" xfId="27336" xr:uid="{7FFB4DED-E9D1-4487-BA90-880C7DCA8995}"/>
    <cellStyle name="쉼표 3 8 3 2" xfId="49699" xr:uid="{EE1E055F-D695-42A0-AA9A-46C3918A3EFA}"/>
    <cellStyle name="쉼표 3 8 4" xfId="27337" xr:uid="{6C7535AE-ACF5-44CA-9C74-38A3FC337D86}"/>
    <cellStyle name="쉼표 3 8 4 2" xfId="49700" xr:uid="{909A3F67-ACAB-4858-895B-114E3938F645}"/>
    <cellStyle name="쉼표 3 8 5" xfId="51875" xr:uid="{37428321-5611-4B3D-91F0-BCD47B57CC5A}"/>
    <cellStyle name="쉼표 3 8 6" xfId="49697" xr:uid="{EBC82B08-1A0C-4FD5-B088-056288E57A1C}"/>
    <cellStyle name="쉼표 3 8 7" xfId="27334" xr:uid="{6FC602E4-8E51-40EB-957F-BF7F85B0FAC3}"/>
    <cellStyle name="쉼표 3 9" xfId="27338" xr:uid="{C20C89E7-8F05-48CC-B1AE-C566EB74DD40}"/>
    <cellStyle name="쉼표 3 9 2" xfId="49701" xr:uid="{7CFAA656-D8E3-43AB-A609-C9127DD33BCF}"/>
    <cellStyle name="연결된 셀" xfId="25" builtinId="24" customBuiltin="1"/>
    <cellStyle name="요약" xfId="29" builtinId="25" customBuiltin="1"/>
    <cellStyle name="一般 3" xfId="144" xr:uid="{607537A7-F48A-47E6-A5A2-58CA391B58EB}"/>
    <cellStyle name="一般 3 2" xfId="146" xr:uid="{F824DC28-AC6D-4E8B-AF65-A7C3CD2B604F}"/>
    <cellStyle name="一般 3 2 2" xfId="27777" xr:uid="{66BD9DA3-E450-46FA-9B8E-8956670BDA57}"/>
    <cellStyle name="一般 3 2 3" xfId="27778" xr:uid="{67440863-2E0B-41DA-897A-D91D8FDE4DB6}"/>
    <cellStyle name="一般 3 2 3 2" xfId="50132" xr:uid="{43E8AF97-8F5D-492E-950D-610EAFCF69A1}"/>
    <cellStyle name="一般 3 2 4" xfId="50243" xr:uid="{9C6D4E72-2D7C-4D2E-AAED-326736E9779C}"/>
    <cellStyle name="一般 3 2 5" xfId="27776" xr:uid="{6C233AF0-1782-491E-B622-7B40CFD4342E}"/>
    <cellStyle name="一般 3 3" xfId="27779" xr:uid="{0AB6CAB9-3B3E-4E9A-A74E-E684E1AFE77D}"/>
    <cellStyle name="一般 3 4" xfId="27780" xr:uid="{E1D59F7A-4EDE-4B2D-9605-185C608A551F}"/>
    <cellStyle name="一般 3 4 2" xfId="50133" xr:uid="{FD9F5603-C410-41DD-8479-535B0862D3B6}"/>
    <cellStyle name="一般 3 5" xfId="50242" xr:uid="{D737E1CD-B1E6-41D1-8237-EB66E9C6DC14}"/>
    <cellStyle name="一般 3 6" xfId="27775" xr:uid="{52B5E7F3-C94F-4E90-9B92-20F6E49BA745}"/>
    <cellStyle name="一般_Sheet1" xfId="145" xr:uid="{CAAD4C32-4843-4017-8D27-4E3370883113}"/>
    <cellStyle name="입력" xfId="22" builtinId="20" customBuiltin="1"/>
    <cellStyle name="제목" xfId="15" builtinId="15" customBuiltin="1"/>
    <cellStyle name="제목 1" xfId="16" builtinId="16" customBuiltin="1"/>
    <cellStyle name="제목 2" xfId="17" builtinId="17" customBuiltin="1"/>
    <cellStyle name="제목 3" xfId="18" builtinId="18" customBuiltin="1"/>
    <cellStyle name="제목 4" xfId="19" builtinId="19" customBuiltin="1"/>
    <cellStyle name="좋음" xfId="20" builtinId="26" customBuiltin="1"/>
    <cellStyle name="千位分隔[0] 5" xfId="3767" xr:uid="{D9642E95-A31A-4FFD-9347-52921454EF31}"/>
    <cellStyle name="千位分隔[0] 5 2" xfId="27782" xr:uid="{1CC7BE84-DFBE-4A23-BA9A-E0A7F56226BA}"/>
    <cellStyle name="千位分隔[0] 5 2 2" xfId="50135" xr:uid="{05096321-3D9D-40EF-BFB4-0E0900241550}"/>
    <cellStyle name="千位分隔[0] 5 3" xfId="27783" xr:uid="{3CCE2754-53D2-4F99-B822-06D0322E7FA3}"/>
    <cellStyle name="千位分隔[0] 5 3 2" xfId="50136" xr:uid="{C4221E8B-7A2D-4EF5-8DBC-31490DD5416F}"/>
    <cellStyle name="千位分隔[0] 5 4" xfId="53854" xr:uid="{DCF4758A-5268-46C8-9614-7F53D897DA40}"/>
    <cellStyle name="千位分隔[0] 5 5" xfId="50134" xr:uid="{8E8A4974-6BEB-4545-A0EC-94206EC84DBD}"/>
    <cellStyle name="千位分隔[0] 5 6" xfId="27781" xr:uid="{A7A7C240-B833-41B1-8865-174B3848FE16}"/>
    <cellStyle name="출력" xfId="23" builtinId="21" customBuiltin="1"/>
    <cellStyle name="通貨_3" xfId="457" xr:uid="{A3BD6023-F504-400D-A159-3B5C086EC9C7}"/>
    <cellStyle name="표준" xfId="0" builtinId="0"/>
    <cellStyle name="표준 2" xfId="65" xr:uid="{269CC7C7-97C8-4051-ABE0-4D7AEFCB333D}"/>
    <cellStyle name="표준 2 2" xfId="66" xr:uid="{AE40A504-D034-473B-9593-C1843FA471D8}"/>
    <cellStyle name="표준 2 2 2" xfId="27341" xr:uid="{CA8984CA-5851-47BB-9082-3C3F7522EFD6}"/>
    <cellStyle name="표준 2 2 2 2" xfId="49703" xr:uid="{3A2369C3-59C5-49A1-B167-BEC63554A8DE}"/>
    <cellStyle name="표준 2 2 3" xfId="27342" xr:uid="{D43881A1-3990-4DB2-A528-D2A188713D89}"/>
    <cellStyle name="표준 2 2 3 2" xfId="49704" xr:uid="{6F313D74-427E-467B-BF3F-B72864C8FAEA}"/>
    <cellStyle name="표준 2 2 4" xfId="50166" xr:uid="{41D14B9B-27AF-45EE-ACEC-B522C8944A52}"/>
    <cellStyle name="표준 2 2 5" xfId="49702" xr:uid="{0526C6BC-C529-4E90-9C1D-83C2946FB04F}"/>
    <cellStyle name="표준 2 2 6" xfId="27340" xr:uid="{574BF70F-0EB6-4B09-99DD-F256CE4F0E0D}"/>
    <cellStyle name="표준 2 3" xfId="5657" xr:uid="{F0FD5A01-98C5-4AC6-A470-6C5E9F954897}"/>
    <cellStyle name="표준 2 3 2" xfId="27344" xr:uid="{1A3F8533-082D-424F-B2D1-0803F23EA848}"/>
    <cellStyle name="표준 2 3 3" xfId="27345" xr:uid="{49F56ED8-D756-4124-939C-641164958D0A}"/>
    <cellStyle name="표준 2 3 3 2" xfId="49705" xr:uid="{75AD4BA5-B8BD-41BB-8B4A-7C009036E187}"/>
    <cellStyle name="표준 2 3 4" xfId="55743" xr:uid="{ED6298BB-15D3-4630-B376-81550A0FA31F}"/>
    <cellStyle name="표준 2 3 5" xfId="27343" xr:uid="{5800D612-EC16-4803-9128-1050653CD7C1}"/>
    <cellStyle name="표준 2 4" xfId="27346" xr:uid="{9EB6ED3C-0117-44D6-9399-6FD264212C14}"/>
    <cellStyle name="표준 2 5" xfId="27347" xr:uid="{22EE29DF-A165-404A-B425-8131537C8101}"/>
    <cellStyle name="표준 2 5 2" xfId="49706" xr:uid="{A76C96AA-CC12-46F3-8197-625DF1AAC215}"/>
    <cellStyle name="표준 2 6" xfId="50165" xr:uid="{33CBCBDB-F50C-45F1-89D0-A0C396778410}"/>
    <cellStyle name="표준 2 7" xfId="27339" xr:uid="{FC961C8B-9FC9-4D0B-A7C1-34644475D4C1}"/>
    <cellStyle name="표준 261" xfId="11" xr:uid="{00000000-0005-0000-0000-00000A000000}"/>
    <cellStyle name="표준 261 10" xfId="27349" xr:uid="{3F210A92-4877-479D-BC6B-C176C7303DCA}"/>
    <cellStyle name="표준 261 10 2" xfId="49708" xr:uid="{59D3CAA2-5D6A-457E-B00E-DE5F40A1B7DF}"/>
    <cellStyle name="표준 261 11" xfId="50145" xr:uid="{8DC28812-845B-4CB7-AE11-AAB0FD7EF638}"/>
    <cellStyle name="표준 261 12" xfId="49707" xr:uid="{275AD886-850C-47F4-865B-5E05300B43B7}"/>
    <cellStyle name="표준 261 13" xfId="27348" xr:uid="{D97E952C-9EC9-4FAA-AB72-C4C1E1193421}"/>
    <cellStyle name="표준 261 2" xfId="88" xr:uid="{EEDD8E1C-400D-4262-8159-F7997E8D8CEF}"/>
    <cellStyle name="표준 261 2 10" xfId="27350" xr:uid="{391DCB6E-62C0-496C-B87A-85E96CBC7040}"/>
    <cellStyle name="표준 261 2 2" xfId="194" xr:uid="{896379DA-2BB7-49AD-A0A8-C52D00B27F0B}"/>
    <cellStyle name="표준 261 2 2 2" xfId="4" xr:uid="{00000000-0005-0000-0000-00000B000000}"/>
    <cellStyle name="표준 261 2 2 2 2" xfId="3782" xr:uid="{6F779ABA-9616-40FA-A520-5B3A46372C83}"/>
    <cellStyle name="표준 261 2 2 2 2 2" xfId="27354" xr:uid="{0007CE11-5C8C-4669-B99C-09D73EEBE30F}"/>
    <cellStyle name="표준 261 2 2 2 2 2 2" xfId="49713" xr:uid="{32EB018B-58B1-4903-9B5A-48F0EE9425E7}"/>
    <cellStyle name="표준 261 2 2 2 2 3" xfId="27355" xr:uid="{E23C9926-B83A-40EE-93C3-759E764BC56B}"/>
    <cellStyle name="표준 261 2 2 2 2 3 2" xfId="49714" xr:uid="{F79719B5-75E8-4D73-9E82-2EE5DD55BFF0}"/>
    <cellStyle name="표준 261 2 2 2 2 4" xfId="27356" xr:uid="{61422188-9968-49B5-A4A8-FA122D42452F}"/>
    <cellStyle name="표준 261 2 2 2 2 4 2" xfId="49715" xr:uid="{3514CC7A-D215-419D-94FE-4A2DB1E8A764}"/>
    <cellStyle name="표준 261 2 2 2 2 5" xfId="53869" xr:uid="{CE306D43-98FF-4598-A16D-28F83D519756}"/>
    <cellStyle name="표준 261 2 2 2 2 6" xfId="49712" xr:uid="{E6B50CC3-B254-455B-8799-21628CD4ED2D}"/>
    <cellStyle name="표준 261 2 2 2 2 7" xfId="27353" xr:uid="{79C4533F-55D7-4DC4-B422-E3C6DA9A948F}"/>
    <cellStyle name="표준 261 2 2 2 3" xfId="27357" xr:uid="{1A8FB09F-1359-4D25-B0A1-17D68E01961A}"/>
    <cellStyle name="표준 261 2 2 2 3 2" xfId="49716" xr:uid="{3A5AC42A-A5B3-4D53-ABE1-B1651EEE20E7}"/>
    <cellStyle name="표준 261 2 2 2 4" xfId="27358" xr:uid="{60E7E7A0-FB58-456F-B269-E8813B521F3D}"/>
    <cellStyle name="표준 261 2 2 2 4 2" xfId="49717" xr:uid="{A56318ED-FDFA-4573-947C-B6F3C5F00D26}"/>
    <cellStyle name="표준 261 2 2 2 5" xfId="27359" xr:uid="{D6727C59-641C-4726-B4E5-56BC05E11917}"/>
    <cellStyle name="표준 261 2 2 2 5 2" xfId="49718" xr:uid="{8A20E028-22F2-4320-9305-E2E71FDBE514}"/>
    <cellStyle name="표준 261 2 2 2 6" xfId="50158" xr:uid="{8E9B9FD1-2B0B-4175-A12F-FBB492A8CAE9}"/>
    <cellStyle name="표준 261 2 2 2 7" xfId="49711" xr:uid="{34D8B72A-E24F-44E6-B7FD-0C75A563A708}"/>
    <cellStyle name="표준 261 2 2 2 8" xfId="27352" xr:uid="{C9F3DC62-E8FC-4434-9DE2-D4AE8A83319B}"/>
    <cellStyle name="표준 261 2 2 3" xfId="3910" xr:uid="{F48ACD1C-2DF0-492A-9B11-2EB58F904B12}"/>
    <cellStyle name="표준 261 2 2 3 2" xfId="27361" xr:uid="{57F19716-BBCE-40E3-A155-6E4884E0DE83}"/>
    <cellStyle name="표준 261 2 2 3 2 2" xfId="49720" xr:uid="{1182362D-49A9-4D6A-9835-87452E479494}"/>
    <cellStyle name="표준 261 2 2 3 3" xfId="27362" xr:uid="{DBBF955B-7D1A-432E-B4A5-272FB5CD7C97}"/>
    <cellStyle name="표준 261 2 2 3 3 2" xfId="49721" xr:uid="{663EC265-3375-4D31-9A9E-422D48C690E7}"/>
    <cellStyle name="표준 261 2 2 3 4" xfId="27363" xr:uid="{36D6240C-8897-4CF5-866A-DEACA1DB8DCD}"/>
    <cellStyle name="표준 261 2 2 3 4 2" xfId="49722" xr:uid="{F608536E-F0C1-419B-8936-18E7AEB2F4C8}"/>
    <cellStyle name="표준 261 2 2 3 5" xfId="53997" xr:uid="{8B57759C-F4D7-4400-B59E-A0424D79A956}"/>
    <cellStyle name="표준 261 2 2 3 6" xfId="49719" xr:uid="{2A9BFFE1-6527-4720-BABF-6024446674AA}"/>
    <cellStyle name="표준 261 2 2 3 7" xfId="27360" xr:uid="{E633B285-7586-45E7-A47A-75F3C8E11F15}"/>
    <cellStyle name="표준 261 2 2 4" xfId="27364" xr:uid="{DD90B980-D79F-4BDF-8CAF-29FCBF90E4AB}"/>
    <cellStyle name="표준 261 2 2 4 2" xfId="49723" xr:uid="{BA9A12BF-6E58-42E3-A4AD-FBFB4394E7DB}"/>
    <cellStyle name="표준 261 2 2 5" xfId="27365" xr:uid="{D2FDBEC2-CA0F-48D5-A853-176632B3B8E4}"/>
    <cellStyle name="표준 261 2 2 5 2" xfId="49724" xr:uid="{43BEBF66-A605-4334-8DFC-B44F4202EC40}"/>
    <cellStyle name="표준 261 2 2 6" xfId="27366" xr:uid="{27C88E00-0710-40B6-9D7C-4004E9D9A262}"/>
    <cellStyle name="표준 261 2 2 6 2" xfId="49725" xr:uid="{8E5AE10F-A1B6-4479-8FC9-7567B2736789}"/>
    <cellStyle name="표준 261 2 2 7" xfId="50291" xr:uid="{89A06B07-4BDF-49A4-8C42-DDBEA502E670}"/>
    <cellStyle name="표준 261 2 2 8" xfId="49710" xr:uid="{63046ABE-86E2-464D-A9C5-1B75EEB4E00B}"/>
    <cellStyle name="표준 261 2 2 9" xfId="27351" xr:uid="{7C8CE969-E854-4670-8118-97DCE3F65637}"/>
    <cellStyle name="표준 261 2 3" xfId="287" xr:uid="{ACBFD878-773F-4807-AAE9-9CFE420E3178}"/>
    <cellStyle name="표준 261 2 3 2" xfId="4001" xr:uid="{EA7DDC29-6AA3-4481-8E6C-54A4905BD69D}"/>
    <cellStyle name="표준 261 2 3 2 2" xfId="27369" xr:uid="{30986A01-FB6E-4063-9A14-93C3B19B2F86}"/>
    <cellStyle name="표준 261 2 3 2 2 2" xfId="49728" xr:uid="{7C456E44-8E0C-4548-9900-D16D91B2ECBB}"/>
    <cellStyle name="표준 261 2 3 2 3" xfId="27370" xr:uid="{F8506A0C-4CE9-4D7F-883B-5BA9D34502EF}"/>
    <cellStyle name="표준 261 2 3 2 3 2" xfId="49729" xr:uid="{1BAEC64B-C972-47E6-8B32-CBD74D2D261A}"/>
    <cellStyle name="표준 261 2 3 2 4" xfId="27371" xr:uid="{A695B943-795E-4277-820F-6BD9990ECC0E}"/>
    <cellStyle name="표준 261 2 3 2 4 2" xfId="49730" xr:uid="{5BCB9C05-D621-4011-BADA-A5F9AA6D1E76}"/>
    <cellStyle name="표준 261 2 3 2 5" xfId="54088" xr:uid="{5498443A-547C-4813-8F59-4F327E15E663}"/>
    <cellStyle name="표준 261 2 3 2 6" xfId="49727" xr:uid="{0581C0E5-31C2-41F0-8592-8B4714DA32F9}"/>
    <cellStyle name="표준 261 2 3 2 7" xfId="27368" xr:uid="{DABDBADF-89A3-4E6E-BB20-6C6C79D6DF0C}"/>
    <cellStyle name="표준 261 2 3 3" xfId="27372" xr:uid="{422462C8-7EDB-4B0F-BE93-3F1A36EC0F31}"/>
    <cellStyle name="표준 261 2 3 3 2" xfId="49731" xr:uid="{620D45AE-CB54-4270-88F4-70756D17B90B}"/>
    <cellStyle name="표준 261 2 3 4" xfId="27373" xr:uid="{A1A2BADC-B013-4685-9EEB-2CEDBC1DC97B}"/>
    <cellStyle name="표준 261 2 3 4 2" xfId="49732" xr:uid="{CDC52985-CC6D-4EF4-968B-F5178D608953}"/>
    <cellStyle name="표준 261 2 3 5" xfId="27374" xr:uid="{CB524B62-B33F-4A5D-88C5-702F0B5FD617}"/>
    <cellStyle name="표준 261 2 3 5 2" xfId="49733" xr:uid="{43A327B2-4498-4D18-9228-BBE3213ADF74}"/>
    <cellStyle name="표준 261 2 3 6" xfId="50383" xr:uid="{185A9719-72B5-4ACC-9DC0-DB9AA969F15A}"/>
    <cellStyle name="표준 261 2 3 7" xfId="49726" xr:uid="{2EBC1A94-D160-49AD-9DE5-7C5CA6E29EE0}"/>
    <cellStyle name="표준 261 2 3 8" xfId="27367" xr:uid="{B746AD50-E070-48D8-929F-44870E0F7224}"/>
    <cellStyle name="표준 261 2 4" xfId="3811" xr:uid="{8A19B7F3-8E8E-4B5C-A791-CAC2EC12925F}"/>
    <cellStyle name="표준 261 2 4 2" xfId="27376" xr:uid="{63B9C826-B953-42EF-9986-090DD6FE415A}"/>
    <cellStyle name="표준 261 2 4 2 2" xfId="49735" xr:uid="{A2BD2B37-E118-4DD6-95C7-C7A5E4C2389A}"/>
    <cellStyle name="표준 261 2 4 3" xfId="27377" xr:uid="{A79A2152-E077-40D5-A502-FAA696DE3F64}"/>
    <cellStyle name="표준 261 2 4 3 2" xfId="49736" xr:uid="{10A1AEAF-BFA6-4C04-9AE4-8C4B47159304}"/>
    <cellStyle name="표준 261 2 4 4" xfId="27378" xr:uid="{12755CDE-39BE-42D5-BAF0-50591D261098}"/>
    <cellStyle name="표준 261 2 4 4 2" xfId="49737" xr:uid="{28B971B6-1A12-43F7-BD4B-04B0E43A9289}"/>
    <cellStyle name="표준 261 2 4 5" xfId="53898" xr:uid="{10940C91-8CCF-4C4E-B92E-3256F51CFDA5}"/>
    <cellStyle name="표준 261 2 4 6" xfId="49734" xr:uid="{329C2585-64AE-4ED8-A1CF-FFD356C5E307}"/>
    <cellStyle name="표준 261 2 4 7" xfId="27375" xr:uid="{C4D13958-FE61-41B2-848E-C1DC9C6BF949}"/>
    <cellStyle name="표준 261 2 5" xfId="27379" xr:uid="{A781E4A5-2301-4876-BDD5-FAE94B7BCCA5}"/>
    <cellStyle name="표준 261 2 5 2" xfId="49738" xr:uid="{32D769C2-8E81-409B-80E5-88503B5876CE}"/>
    <cellStyle name="표준 261 2 6" xfId="27380" xr:uid="{4CB9635D-4EA2-4C27-8F1A-5A4265FC71A1}"/>
    <cellStyle name="표준 261 2 6 2" xfId="49739" xr:uid="{D7184AA9-E7E4-4710-BC5E-B19EC5CDBC2D}"/>
    <cellStyle name="표준 261 2 7" xfId="27381" xr:uid="{9BE58C6B-72F8-4324-A4FF-42B709D9D98A}"/>
    <cellStyle name="표준 261 2 7 2" xfId="49740" xr:uid="{DA2F4B05-2EC8-49E4-A783-CE3D5D2F114C}"/>
    <cellStyle name="표준 261 2 8" xfId="50188" xr:uid="{9AF27AEE-07C5-462F-BC8B-22460681C228}"/>
    <cellStyle name="표준 261 2 9" xfId="49709" xr:uid="{E5E50029-8ABB-4983-94D9-9A32192AC6B1}"/>
    <cellStyle name="표준 261 3" xfId="105" xr:uid="{73013228-AB08-45C1-94C1-DB0826115C3E}"/>
    <cellStyle name="표준 261 3 10" xfId="27382" xr:uid="{A22559F9-1B89-44AC-8AEA-F3E3C48AC619}"/>
    <cellStyle name="표준 261 3 2" xfId="211" xr:uid="{BC819AC5-AB8A-4152-BF92-2224E1B2F417}"/>
    <cellStyle name="표준 261 3 2 2" xfId="397" xr:uid="{DC4C86D4-3836-464C-AA64-346DE91F6C8B}"/>
    <cellStyle name="표준 261 3 2 2 2" xfId="4111" xr:uid="{CC8E4BFD-7E15-4CE0-81D5-AB461E47E1C4}"/>
    <cellStyle name="표준 261 3 2 2 2 2" xfId="27386" xr:uid="{868B32FE-0411-42FC-B360-729190E053CB}"/>
    <cellStyle name="표준 261 3 2 2 2 2 2" xfId="49745" xr:uid="{7ACDBD9A-7A6C-4DCC-9706-9AD60DD78727}"/>
    <cellStyle name="표준 261 3 2 2 2 3" xfId="27387" xr:uid="{21280376-9858-4532-A78F-C8B26305D6AD}"/>
    <cellStyle name="표준 261 3 2 2 2 3 2" xfId="49746" xr:uid="{6AD06A39-BD2B-4678-9C7C-9988B91453D1}"/>
    <cellStyle name="표준 261 3 2 2 2 4" xfId="27388" xr:uid="{89981345-C0E3-4DBB-B8CC-3DADDEC23F3F}"/>
    <cellStyle name="표준 261 3 2 2 2 4 2" xfId="49747" xr:uid="{52BACBD4-50CC-4164-B668-54D4216588F1}"/>
    <cellStyle name="표준 261 3 2 2 2 5" xfId="54198" xr:uid="{743865E3-5281-4424-B32F-0139419453A3}"/>
    <cellStyle name="표준 261 3 2 2 2 6" xfId="49744" xr:uid="{EDD59F7B-ADCA-4C98-A0B9-D1081D076D3E}"/>
    <cellStyle name="표준 261 3 2 2 2 7" xfId="27385" xr:uid="{A211F1B6-4FD7-446A-963A-A863B7D52923}"/>
    <cellStyle name="표준 261 3 2 2 3" xfId="27389" xr:uid="{E275F67A-301B-4CB9-8413-EBA45005AF9E}"/>
    <cellStyle name="표준 261 3 2 2 3 2" xfId="49748" xr:uid="{7B2C9078-8A3D-47EA-9511-42E9762A53DA}"/>
    <cellStyle name="표준 261 3 2 2 4" xfId="27390" xr:uid="{C074B614-81B8-455A-8BB8-80F65728AE32}"/>
    <cellStyle name="표준 261 3 2 2 4 2" xfId="49749" xr:uid="{DF50F199-7D21-403C-A4E9-FFEF9D6A8D99}"/>
    <cellStyle name="표준 261 3 2 2 5" xfId="27391" xr:uid="{34671A09-5505-437F-B84F-C9D3EAF0ECD9}"/>
    <cellStyle name="표준 261 3 2 2 5 2" xfId="49750" xr:uid="{2B91E8FD-2EFB-41FE-ACC5-536D336A4DFC}"/>
    <cellStyle name="표준 261 3 2 2 6" xfId="50493" xr:uid="{00713903-7516-45E6-90B7-045D982F85D8}"/>
    <cellStyle name="표준 261 3 2 2 7" xfId="49743" xr:uid="{CECD6D7A-6211-400A-BD73-03F134617179}"/>
    <cellStyle name="표준 261 3 2 2 8" xfId="27384" xr:uid="{2885BC28-008D-420E-A361-CA51167C3159}"/>
    <cellStyle name="표준 261 3 2 3" xfId="3927" xr:uid="{D59957A0-08B3-466E-8EF3-3FBEDDBFDE06}"/>
    <cellStyle name="표준 261 3 2 3 2" xfId="27393" xr:uid="{9EA717E4-FAE3-451E-A279-98D46EB35708}"/>
    <cellStyle name="표준 261 3 2 3 2 2" xfId="49752" xr:uid="{10C99A63-5D85-465B-BD34-A25259F9BB6F}"/>
    <cellStyle name="표준 261 3 2 3 3" xfId="27394" xr:uid="{AD39C838-4960-4A4F-8172-D0DC2666DFF5}"/>
    <cellStyle name="표준 261 3 2 3 3 2" xfId="49753" xr:uid="{99EDE7DA-533A-47BC-96CD-71878AA27FA9}"/>
    <cellStyle name="표준 261 3 2 3 4" xfId="27395" xr:uid="{7F0AE75B-14FB-4E0A-AFBF-487706F6303C}"/>
    <cellStyle name="표준 261 3 2 3 4 2" xfId="49754" xr:uid="{182418EE-EA46-423F-B7A7-EABE4B70EAE6}"/>
    <cellStyle name="표준 261 3 2 3 5" xfId="54014" xr:uid="{417930D3-6413-4902-B199-89401CA61C42}"/>
    <cellStyle name="표준 261 3 2 3 6" xfId="49751" xr:uid="{01035CBD-0A3F-479B-B871-4DB13AD81DE8}"/>
    <cellStyle name="표준 261 3 2 3 7" xfId="27392" xr:uid="{4419FDE7-0BA8-42BB-A91B-A7A29F6C82BB}"/>
    <cellStyle name="표준 261 3 2 4" xfId="27396" xr:uid="{70DEA3EA-53E7-4BEB-B857-B72009D77385}"/>
    <cellStyle name="표준 261 3 2 4 2" xfId="49755" xr:uid="{434F1245-D681-486B-B3C6-DE5F6AE603D4}"/>
    <cellStyle name="표준 261 3 2 5" xfId="27397" xr:uid="{DA554A04-31B5-48A8-8760-CF6583C87396}"/>
    <cellStyle name="표준 261 3 2 5 2" xfId="49756" xr:uid="{74443B39-1F67-4F18-8D48-3AC070B16B35}"/>
    <cellStyle name="표준 261 3 2 6" xfId="27398" xr:uid="{732AD2CC-F90B-4FD9-953D-1C2B5A733C42}"/>
    <cellStyle name="표준 261 3 2 6 2" xfId="49757" xr:uid="{D64B25A6-43AE-4967-B357-218966BDA911}"/>
    <cellStyle name="표준 261 3 2 7" xfId="50308" xr:uid="{FBFC63F4-55DF-49DC-84E2-1D08843E8CF8}"/>
    <cellStyle name="표준 261 3 2 8" xfId="49742" xr:uid="{56D44098-96DD-4A88-ACA8-AFC66948F5E6}"/>
    <cellStyle name="표준 261 3 2 9" xfId="27383" xr:uid="{33EC71AE-8997-43AB-9E75-67B80BEA2A4D}"/>
    <cellStyle name="표준 261 3 3" xfId="304" xr:uid="{34F39A48-ADD1-49F5-880F-0B8632D7A45E}"/>
    <cellStyle name="표준 261 3 3 2" xfId="4018" xr:uid="{EB5183EC-EA0B-40AB-9293-D490AF15661B}"/>
    <cellStyle name="표준 261 3 3 2 2" xfId="27401" xr:uid="{A968CCAE-1CA5-45D0-84AC-1931F1824E40}"/>
    <cellStyle name="표준 261 3 3 2 2 2" xfId="49760" xr:uid="{E09DD7EF-02D7-40C8-A91A-50E6DB3C75AC}"/>
    <cellStyle name="표준 261 3 3 2 3" xfId="27402" xr:uid="{C1C04D09-895D-4288-AF16-A3E9C8F98DB9}"/>
    <cellStyle name="표준 261 3 3 2 3 2" xfId="49761" xr:uid="{19F51790-E483-4ED1-89BE-15DD9FE915B0}"/>
    <cellStyle name="표준 261 3 3 2 4" xfId="27403" xr:uid="{FC381F3E-FBF7-4336-BF8C-91FB1C46FD47}"/>
    <cellStyle name="표준 261 3 3 2 4 2" xfId="49762" xr:uid="{903978E0-0A5B-466C-8475-BE8BA5B398B4}"/>
    <cellStyle name="표준 261 3 3 2 5" xfId="54105" xr:uid="{08A363F5-819E-40F2-93A7-7F25347D0ABA}"/>
    <cellStyle name="표준 261 3 3 2 6" xfId="49759" xr:uid="{6E8CED56-DE33-4D3C-A11D-954A9ABC0AEF}"/>
    <cellStyle name="표준 261 3 3 2 7" xfId="27400" xr:uid="{FE59784B-292E-42E8-8C1D-368CE2BADC0B}"/>
    <cellStyle name="표준 261 3 3 3" xfId="27404" xr:uid="{6A65E04A-930D-43D0-9C18-A4D522EE7EFA}"/>
    <cellStyle name="표준 261 3 3 3 2" xfId="49763" xr:uid="{5626BC7B-7D9F-45A5-90CB-54D426E80E2B}"/>
    <cellStyle name="표준 261 3 3 4" xfId="27405" xr:uid="{0DBA64C5-1816-4B00-A338-5AC091296F6A}"/>
    <cellStyle name="표준 261 3 3 4 2" xfId="49764" xr:uid="{CF489669-7D77-4D96-98D0-67E91F466654}"/>
    <cellStyle name="표준 261 3 3 5" xfId="27406" xr:uid="{C031106E-2A45-472E-A34E-3D4993B5EFB6}"/>
    <cellStyle name="표준 261 3 3 5 2" xfId="49765" xr:uid="{7436AE83-8152-442A-8FA9-A6D34CBAED56}"/>
    <cellStyle name="표준 261 3 3 6" xfId="50400" xr:uid="{73287292-940E-4867-8E03-E9AF52C85893}"/>
    <cellStyle name="표준 261 3 3 7" xfId="49758" xr:uid="{521B0EAF-EF8E-4A1A-AAC0-FFB7836D56F4}"/>
    <cellStyle name="표준 261 3 3 8" xfId="27399" xr:uid="{3F9B53DF-AA95-46C4-83EE-F75AFB954E56}"/>
    <cellStyle name="표준 261 3 4" xfId="3828" xr:uid="{4535A344-D26A-4709-949A-BDE1C8245567}"/>
    <cellStyle name="표준 261 3 4 2" xfId="27408" xr:uid="{78B16AF4-10A2-4174-83E6-46D1CAB58F96}"/>
    <cellStyle name="표준 261 3 4 2 2" xfId="49767" xr:uid="{E3C6530B-608B-4849-A322-968BCE1F5120}"/>
    <cellStyle name="표준 261 3 4 3" xfId="27409" xr:uid="{8A935A59-2834-447D-98CA-502EA76EDC25}"/>
    <cellStyle name="표준 261 3 4 3 2" xfId="49768" xr:uid="{49619D1B-2D4D-4FF1-8DAB-B3FF6B623DE2}"/>
    <cellStyle name="표준 261 3 4 4" xfId="27410" xr:uid="{410947DD-B38C-4E34-AF25-08458443DBFD}"/>
    <cellStyle name="표준 261 3 4 4 2" xfId="49769" xr:uid="{4693E90D-F3B1-4D37-A366-14AA2EC0C54C}"/>
    <cellStyle name="표준 261 3 4 5" xfId="53915" xr:uid="{7796E158-9F5B-4FE3-9A08-C19515622550}"/>
    <cellStyle name="표준 261 3 4 6" xfId="49766" xr:uid="{F6F0E4EC-E779-4CA6-B856-97344CD814D6}"/>
    <cellStyle name="표준 261 3 4 7" xfId="27407" xr:uid="{30B6FFAE-8C5E-432F-B2DA-BC542A426959}"/>
    <cellStyle name="표준 261 3 5" xfId="27411" xr:uid="{12D1A25D-1A39-4672-AB4B-6F14623EA4F4}"/>
    <cellStyle name="표준 261 3 5 2" xfId="49770" xr:uid="{794A5200-41CE-4E73-9DA7-3AFD8C6CCEBA}"/>
    <cellStyle name="표준 261 3 6" xfId="27412" xr:uid="{FAEDEFC7-D875-487B-8B0A-3C9059CAE20D}"/>
    <cellStyle name="표준 261 3 6 2" xfId="49771" xr:uid="{243D7185-BD24-45C7-ABB6-05D263EA6843}"/>
    <cellStyle name="표준 261 3 7" xfId="27413" xr:uid="{0609BB32-C237-442C-B8CD-29E48AC545A9}"/>
    <cellStyle name="표준 261 3 7 2" xfId="49772" xr:uid="{8C7F97EE-C17D-4D1F-95CD-22E4E3224B70}"/>
    <cellStyle name="표준 261 3 8" xfId="50205" xr:uid="{EB1A8443-0AC5-401B-B1EE-162A941699A8}"/>
    <cellStyle name="표준 261 3 9" xfId="49741" xr:uid="{7D24CE33-B815-4CC3-8340-5CF6D1A6DDB3}"/>
    <cellStyle name="표준 261 4" xfId="113" xr:uid="{563E8E76-21A5-49A5-8FF3-B2A107978577}"/>
    <cellStyle name="표준 261 4 10" xfId="27414" xr:uid="{CBBE811D-11C5-4C5B-A5DA-609847DFCC12}"/>
    <cellStyle name="표준 261 4 2" xfId="218" xr:uid="{92CBC4F5-4275-429A-9850-C3B9AF4F9C99}"/>
    <cellStyle name="표준 261 4 2 2" xfId="404" xr:uid="{DF3EAC7A-8F90-4DBC-83B9-68900D1C6033}"/>
    <cellStyle name="표준 261 4 2 2 2" xfId="4118" xr:uid="{AF097EAB-7C85-4DC9-9FA9-AC1569A22983}"/>
    <cellStyle name="표준 261 4 2 2 2 2" xfId="27418" xr:uid="{119B6823-FFEC-4F75-95BE-9A49BD129975}"/>
    <cellStyle name="표준 261 4 2 2 2 2 2" xfId="49777" xr:uid="{36A509F8-501F-4737-BC36-46721B080007}"/>
    <cellStyle name="표준 261 4 2 2 2 3" xfId="27419" xr:uid="{E7427489-770B-42C8-82C7-AD13CD15267E}"/>
    <cellStyle name="표준 261 4 2 2 2 3 2" xfId="49778" xr:uid="{5D07A16B-B68C-4EAE-A460-70D349477646}"/>
    <cellStyle name="표준 261 4 2 2 2 4" xfId="27420" xr:uid="{857D0F94-79F3-4499-A523-8D1F026FF946}"/>
    <cellStyle name="표준 261 4 2 2 2 4 2" xfId="49779" xr:uid="{E2564F71-91D1-462D-8CFE-76A42A252454}"/>
    <cellStyle name="표준 261 4 2 2 2 5" xfId="54205" xr:uid="{5DDFB674-8AFC-4B12-BBB2-626D1FE9EF73}"/>
    <cellStyle name="표준 261 4 2 2 2 6" xfId="49776" xr:uid="{D22F2F95-2438-4525-984C-41FCBF1DBF77}"/>
    <cellStyle name="표준 261 4 2 2 2 7" xfId="27417" xr:uid="{21E13B7A-DEDE-4CFE-B57F-C599ECC574EE}"/>
    <cellStyle name="표준 261 4 2 2 3" xfId="27421" xr:uid="{8473F7F4-620E-4409-B9D2-7B781D1A4A47}"/>
    <cellStyle name="표준 261 4 2 2 3 2" xfId="49780" xr:uid="{0A659BF4-F8D5-4984-8916-820120E36A4B}"/>
    <cellStyle name="표준 261 4 2 2 4" xfId="27422" xr:uid="{51693E45-F026-4B8E-8897-D69CDE35423F}"/>
    <cellStyle name="표준 261 4 2 2 4 2" xfId="49781" xr:uid="{FCCC6A79-9A6D-4921-B408-4597CC85BED8}"/>
    <cellStyle name="표준 261 4 2 2 5" xfId="27423" xr:uid="{9F9A4DCF-7E46-4A1B-9C61-AC90FEEDCC75}"/>
    <cellStyle name="표준 261 4 2 2 5 2" xfId="49782" xr:uid="{05A26DC8-66EF-4E55-B78F-01E007F94B08}"/>
    <cellStyle name="표준 261 4 2 2 6" xfId="50500" xr:uid="{CBBC0A8A-527F-48FE-83EB-948AA76A6344}"/>
    <cellStyle name="표준 261 4 2 2 7" xfId="49775" xr:uid="{46376B04-56DC-4D7A-96DD-15CA6A9C8478}"/>
    <cellStyle name="표준 261 4 2 2 8" xfId="27416" xr:uid="{0EE17389-F07A-4136-BA01-AB3177385183}"/>
    <cellStyle name="표준 261 4 2 3" xfId="3934" xr:uid="{6F712867-C1DE-4AE5-ABD7-A3ECCDE333B3}"/>
    <cellStyle name="표준 261 4 2 3 2" xfId="27425" xr:uid="{BD07EAA5-677F-427C-84BA-2D4FDEC9128C}"/>
    <cellStyle name="표준 261 4 2 3 2 2" xfId="49784" xr:uid="{28BDB4C0-E479-4F98-AA83-8302A1999DD2}"/>
    <cellStyle name="표준 261 4 2 3 3" xfId="27426" xr:uid="{5ABC7414-FDF1-43BC-B6A8-ADEDC79EA15E}"/>
    <cellStyle name="표준 261 4 2 3 3 2" xfId="49785" xr:uid="{7FED137F-D85C-4B79-9EE3-5FE914E23CBD}"/>
    <cellStyle name="표준 261 4 2 3 4" xfId="27427" xr:uid="{BB32B6D1-0B20-4594-8AC1-EA1BCD2A8109}"/>
    <cellStyle name="표준 261 4 2 3 4 2" xfId="49786" xr:uid="{88FFD6A8-01F8-490B-8E1C-F6A7B9C46AD8}"/>
    <cellStyle name="표준 261 4 2 3 5" xfId="54021" xr:uid="{B19DFC91-FFB9-41E3-B1BB-8BFCAD0E6982}"/>
    <cellStyle name="표준 261 4 2 3 6" xfId="49783" xr:uid="{F61B08DB-1CA1-4A19-8C98-6B7E577D4016}"/>
    <cellStyle name="표준 261 4 2 3 7" xfId="27424" xr:uid="{3E477F9B-AAE7-4583-8654-FEF1AC37CC48}"/>
    <cellStyle name="표준 261 4 2 4" xfId="27428" xr:uid="{E9AE06FB-4FE4-4A24-8286-95420C3DF3CF}"/>
    <cellStyle name="표준 261 4 2 4 2" xfId="49787" xr:uid="{4E686794-E340-4566-ADDF-A937FC28EBD0}"/>
    <cellStyle name="표준 261 4 2 5" xfId="27429" xr:uid="{B9BEB422-DD59-4EA9-9BE7-0AA744CDAB45}"/>
    <cellStyle name="표준 261 4 2 5 2" xfId="49788" xr:uid="{828D147B-B688-4006-B2D5-5233562335F0}"/>
    <cellStyle name="표준 261 4 2 6" xfId="27430" xr:uid="{7836C2C4-5C7D-456D-826A-B1F72EC4BCBA}"/>
    <cellStyle name="표준 261 4 2 6 2" xfId="49789" xr:uid="{FA5138B5-BC0C-4197-A431-C707DA2A4937}"/>
    <cellStyle name="표준 261 4 2 7" xfId="50315" xr:uid="{90E16DC6-546F-4C71-8D11-12EACF0DDF78}"/>
    <cellStyle name="표준 261 4 2 8" xfId="49774" xr:uid="{C25D9196-DF01-4392-B120-B12B046E0574}"/>
    <cellStyle name="표준 261 4 2 9" xfId="27415" xr:uid="{EC9B0E7C-25A2-4372-BD8C-7A004859AAEC}"/>
    <cellStyle name="표준 261 4 3" xfId="311" xr:uid="{9E5BA39F-B5B2-4962-9DF2-BCCAF82C8CBB}"/>
    <cellStyle name="표준 261 4 3 2" xfId="4025" xr:uid="{E6AF516C-533B-4B87-A319-E39BEC088A92}"/>
    <cellStyle name="표준 261 4 3 2 2" xfId="27433" xr:uid="{3D2CD944-9C89-42EB-86EC-31351B7035C3}"/>
    <cellStyle name="표준 261 4 3 2 2 2" xfId="49792" xr:uid="{A2AB567A-FCA6-4288-BA17-48C91880BE7E}"/>
    <cellStyle name="표준 261 4 3 2 3" xfId="27434" xr:uid="{BF660F08-184E-4E2C-90D7-2E49E45A10BC}"/>
    <cellStyle name="표준 261 4 3 2 3 2" xfId="49793" xr:uid="{A4A54FE9-7077-4262-A021-50FFD6EE70CD}"/>
    <cellStyle name="표준 261 4 3 2 4" xfId="27435" xr:uid="{EEC73EF1-8131-4638-894D-06585C8CF74A}"/>
    <cellStyle name="표준 261 4 3 2 4 2" xfId="49794" xr:uid="{F7A78836-BA6E-4635-AC5E-9FE3A00CC4BA}"/>
    <cellStyle name="표준 261 4 3 2 5" xfId="54112" xr:uid="{7C3F89F2-21D5-4B2C-8128-0426B7195225}"/>
    <cellStyle name="표준 261 4 3 2 6" xfId="49791" xr:uid="{15DBB4DC-2C85-4E7A-8806-3802A4195332}"/>
    <cellStyle name="표준 261 4 3 2 7" xfId="27432" xr:uid="{273AF753-A88B-4D31-B3B6-43EE2F014DDA}"/>
    <cellStyle name="표준 261 4 3 3" xfId="27436" xr:uid="{68BFE409-55A5-4A50-B88C-C326D6AE96C8}"/>
    <cellStyle name="표준 261 4 3 3 2" xfId="49795" xr:uid="{5363556D-2A8F-49D6-9853-AD725BFDC0C0}"/>
    <cellStyle name="표준 261 4 3 4" xfId="27437" xr:uid="{FB293F00-76B7-4BD2-9FE5-31B731FB6F24}"/>
    <cellStyle name="표준 261 4 3 4 2" xfId="49796" xr:uid="{BBD043E5-5B59-453B-A9BC-0815CFE0EF31}"/>
    <cellStyle name="표준 261 4 3 5" xfId="27438" xr:uid="{F671C5FD-BDE7-45AB-8D2F-B23B6B881B86}"/>
    <cellStyle name="표준 261 4 3 5 2" xfId="49797" xr:uid="{B8C0E89D-EDE5-4578-B536-60B711E901FA}"/>
    <cellStyle name="표준 261 4 3 6" xfId="50407" xr:uid="{E06B23DD-A95C-401F-A393-9FCBEDFC814B}"/>
    <cellStyle name="표준 261 4 3 7" xfId="49790" xr:uid="{2B3B2D7E-2CB7-485D-9F80-D884E79D50D5}"/>
    <cellStyle name="표준 261 4 3 8" xfId="27431" xr:uid="{B2C956F0-DF59-46A0-8892-6C8966F2C829}"/>
    <cellStyle name="표준 261 4 4" xfId="3835" xr:uid="{A388E9D0-A210-4F9E-BF81-3465C89FDC9E}"/>
    <cellStyle name="표준 261 4 4 2" xfId="27440" xr:uid="{3B2F7F2C-2C14-4D56-9FD3-65C83A56B3FC}"/>
    <cellStyle name="표준 261 4 4 2 2" xfId="49799" xr:uid="{1FC87B11-7F95-4FFD-B119-C466C7EFE4A5}"/>
    <cellStyle name="표준 261 4 4 3" xfId="27441" xr:uid="{243A7494-586F-49A7-A362-A16BC23782C5}"/>
    <cellStyle name="표준 261 4 4 3 2" xfId="49800" xr:uid="{C729C7C3-4FDC-4C62-B297-31C3A2458AE1}"/>
    <cellStyle name="표준 261 4 4 4" xfId="27442" xr:uid="{757C41FF-ED66-42C1-83E2-D97AA83EFF8F}"/>
    <cellStyle name="표준 261 4 4 4 2" xfId="49801" xr:uid="{D19FCF21-EDC4-4F4E-80FF-2748ABBF2940}"/>
    <cellStyle name="표준 261 4 4 5" xfId="53922" xr:uid="{2DD8F645-3C9D-40B7-936D-226E9BC937E6}"/>
    <cellStyle name="표준 261 4 4 6" xfId="49798" xr:uid="{3ED5C88E-1F8D-43FF-BF13-BAD17C9C4C86}"/>
    <cellStyle name="표준 261 4 4 7" xfId="27439" xr:uid="{138E5E17-1624-49DF-BA4D-B53E27473939}"/>
    <cellStyle name="표준 261 4 5" xfId="27443" xr:uid="{8AC8CE37-5F8B-4D17-8DC2-B28DBEA53D9A}"/>
    <cellStyle name="표준 261 4 5 2" xfId="49802" xr:uid="{5582097C-D583-46D4-A809-331BD4DDF091}"/>
    <cellStyle name="표준 261 4 6" xfId="27444" xr:uid="{324159A4-40A6-4638-88E8-ECF91913090F}"/>
    <cellStyle name="표준 261 4 6 2" xfId="49803" xr:uid="{72C0E943-10E9-46C0-81CA-68FF2DDBF351}"/>
    <cellStyle name="표준 261 4 7" xfId="27445" xr:uid="{7CAA9527-9BFF-4977-A556-365E9592C303}"/>
    <cellStyle name="표준 261 4 7 2" xfId="49804" xr:uid="{8838326E-972B-4AD9-B2B4-49A9F4685DD3}"/>
    <cellStyle name="표준 261 4 8" xfId="50212" xr:uid="{65AAC17C-6080-4328-ABCD-5DE77F164ED1}"/>
    <cellStyle name="표준 261 4 9" xfId="49773" xr:uid="{6835BB63-3E68-4E4D-B2C7-7709A8DF3E4E}"/>
    <cellStyle name="표준 261 5" xfId="163" xr:uid="{8A63FA3E-30C4-4D00-BECB-3C3386292DCF}"/>
    <cellStyle name="표준 261 5 2" xfId="351" xr:uid="{C3251B2B-430A-4617-A3CC-058C6095A28D}"/>
    <cellStyle name="표준 261 5 2 2" xfId="4065" xr:uid="{A27BA28C-CE61-496F-AE58-195A88568312}"/>
    <cellStyle name="표준 261 5 2 2 2" xfId="27449" xr:uid="{3B7D4D06-C2AC-42DA-A1B6-078E126BADCD}"/>
    <cellStyle name="표준 261 5 2 2 2 2" xfId="49808" xr:uid="{5F3AB59E-AB53-4B7B-BD1E-E77BC6E518CB}"/>
    <cellStyle name="표준 261 5 2 2 3" xfId="27450" xr:uid="{7C958FE0-1D43-4FE1-90E7-1F794758BF10}"/>
    <cellStyle name="표준 261 5 2 2 3 2" xfId="49809" xr:uid="{F9E9D15D-96A7-4C6A-9E1E-DCDBCE6A9BEF}"/>
    <cellStyle name="표준 261 5 2 2 4" xfId="27451" xr:uid="{C980E1AE-1BA1-467F-A11B-730F7CCC2511}"/>
    <cellStyle name="표준 261 5 2 2 4 2" xfId="49810" xr:uid="{581D36A1-F799-4563-971F-36D6A71B5B7A}"/>
    <cellStyle name="표준 261 5 2 2 5" xfId="54152" xr:uid="{5293A38A-1A6A-453C-8487-95F2CD94FB95}"/>
    <cellStyle name="표준 261 5 2 2 6" xfId="49807" xr:uid="{E488EFC0-FA9B-48D2-AD6C-716F74F10176}"/>
    <cellStyle name="표준 261 5 2 2 7" xfId="27448" xr:uid="{6C2E8152-B948-4D00-B758-769DD100D541}"/>
    <cellStyle name="표준 261 5 2 3" xfId="27452" xr:uid="{F2FA5C25-34C5-43BD-902A-8FAEDE7B7467}"/>
    <cellStyle name="표준 261 5 2 3 2" xfId="49811" xr:uid="{7B873C1E-DFC5-4876-A823-0348CE0BF17C}"/>
    <cellStyle name="표준 261 5 2 4" xfId="27453" xr:uid="{BB63993E-B5CA-4CB5-A643-248011FC56FF}"/>
    <cellStyle name="표준 261 5 2 4 2" xfId="49812" xr:uid="{C13691E6-32AC-4C96-A3A2-0B11B2C4BB8D}"/>
    <cellStyle name="표준 261 5 2 5" xfId="27454" xr:uid="{502DD9CB-B415-4ADE-BBE3-87472794AFBD}"/>
    <cellStyle name="표준 261 5 2 5 2" xfId="49813" xr:uid="{DDC26281-9674-4C68-A921-EE2F41FC8926}"/>
    <cellStyle name="표준 261 5 2 6" xfId="50447" xr:uid="{208E5B44-0B7E-4045-94E1-0127A006B319}"/>
    <cellStyle name="표준 261 5 2 7" xfId="49806" xr:uid="{021E30ED-9AF2-4832-9CE0-9C0B19C6E789}"/>
    <cellStyle name="표준 261 5 2 8" xfId="27447" xr:uid="{61CDBD2E-E060-4900-8459-3F04C47A986A}"/>
    <cellStyle name="표준 261 5 3" xfId="3879" xr:uid="{0F082A34-47ED-4A78-851F-7A528B207947}"/>
    <cellStyle name="표준 261 5 3 2" xfId="27456" xr:uid="{AC90D0CB-E5D0-4092-A13E-33DC92667C2A}"/>
    <cellStyle name="표준 261 5 3 2 2" xfId="49815" xr:uid="{E4B8CD2F-2BD3-4124-8ECC-D7BC6FCB5C38}"/>
    <cellStyle name="표준 261 5 3 3" xfId="27457" xr:uid="{34FC17C6-E48A-4FEA-BFEC-20349E0090BE}"/>
    <cellStyle name="표준 261 5 3 3 2" xfId="49816" xr:uid="{8409F00B-4594-4035-B537-7AD9F5E99612}"/>
    <cellStyle name="표준 261 5 3 4" xfId="27458" xr:uid="{7BAA65C4-B92F-4CB2-B4A3-295723335EB7}"/>
    <cellStyle name="표준 261 5 3 4 2" xfId="49817" xr:uid="{AE7F93DF-2F8F-41C9-B1B4-B5C1AF8816D9}"/>
    <cellStyle name="표준 261 5 3 5" xfId="53966" xr:uid="{20C78AFE-D705-44BE-98F7-6187C4A258E3}"/>
    <cellStyle name="표준 261 5 3 6" xfId="49814" xr:uid="{9CD72A98-92BB-4AA6-9146-01818B4D72DA}"/>
    <cellStyle name="표준 261 5 3 7" xfId="27455" xr:uid="{3482C615-D855-4BC2-BFB3-0E5DE1896E5C}"/>
    <cellStyle name="표준 261 5 4" xfId="27459" xr:uid="{627B4290-041D-44BE-9FAD-EC92935EAE7C}"/>
    <cellStyle name="표준 261 5 4 2" xfId="49818" xr:uid="{1AB0F097-0B5B-4F1A-A404-B08D4540C8EC}"/>
    <cellStyle name="표준 261 5 5" xfId="27460" xr:uid="{2CEEE6A2-0FF6-461B-9595-E7B7F6309CC4}"/>
    <cellStyle name="표준 261 5 5 2" xfId="49819" xr:uid="{37770C69-BA0E-4C5A-A4FC-024E6C76F095}"/>
    <cellStyle name="표준 261 5 6" xfId="27461" xr:uid="{60E6B839-F7A0-4767-ADEB-D92F4B1743DA}"/>
    <cellStyle name="표준 261 5 6 2" xfId="49820" xr:uid="{B2D6B9C5-AB2E-4EEC-B2B8-AA50A5147EBD}"/>
    <cellStyle name="표준 261 5 7" xfId="50260" xr:uid="{07B91EFD-0F40-4D56-BE56-2760C86900D3}"/>
    <cellStyle name="표준 261 5 8" xfId="49805" xr:uid="{4977EB3A-CB5A-44BE-9F51-2B39633889B3}"/>
    <cellStyle name="표준 261 5 9" xfId="27446" xr:uid="{448C38AF-D0BB-4CC6-BBD5-4DFD35C81202}"/>
    <cellStyle name="표준 261 6" xfId="268" xr:uid="{80EDB29E-DEAC-4423-9518-05FFB1C8A5A4}"/>
    <cellStyle name="표준 261 6 2" xfId="3982" xr:uid="{DB30C6F8-EB9B-42F2-B698-26EDBA671A34}"/>
    <cellStyle name="표준 261 6 2 2" xfId="27464" xr:uid="{FEF48FA3-1463-4664-8D16-84D06CCA28CB}"/>
    <cellStyle name="표준 261 6 2 2 2" xfId="49823" xr:uid="{A3EB1A7B-B99A-4494-996A-FF12029A2096}"/>
    <cellStyle name="표준 261 6 2 3" xfId="27465" xr:uid="{2D4FD039-120B-4AE6-8F49-0265D6F8B8C3}"/>
    <cellStyle name="표준 261 6 2 3 2" xfId="49824" xr:uid="{5D4F1951-C4DB-4C1D-9448-91FFA5A28808}"/>
    <cellStyle name="표준 261 6 2 4" xfId="27466" xr:uid="{F7ACF766-F020-4E3D-92BB-2C6AF3F65F40}"/>
    <cellStyle name="표준 261 6 2 4 2" xfId="49825" xr:uid="{84B8C4AF-A242-4FA5-BB01-D65FF8D28D8A}"/>
    <cellStyle name="표준 261 6 2 5" xfId="54069" xr:uid="{3DC3F3D0-EA88-4E18-BA0D-DA751284EE80}"/>
    <cellStyle name="표준 261 6 2 6" xfId="49822" xr:uid="{311B6C6E-D32E-4CD3-8194-8C3AED9AD6D7}"/>
    <cellStyle name="표준 261 6 2 7" xfId="27463" xr:uid="{58163A19-D615-4C03-8958-482351EF26AB}"/>
    <cellStyle name="표준 261 6 3" xfId="27467" xr:uid="{2E8372E2-5B66-4E3D-9E32-E5A0B6D8D25D}"/>
    <cellStyle name="표준 261 6 3 2" xfId="49826" xr:uid="{A745C40A-AA4F-4C67-87C5-ED930EDD5A3B}"/>
    <cellStyle name="표준 261 6 4" xfId="27468" xr:uid="{BC8EC80B-CDF8-4331-85B8-AAEA7153CC2E}"/>
    <cellStyle name="표준 261 6 4 2" xfId="49827" xr:uid="{2C3D3727-9E23-4B5F-85FA-C22867EACA8E}"/>
    <cellStyle name="표준 261 6 5" xfId="27469" xr:uid="{9515F56B-4ABF-413F-A45F-11C53EA10E4F}"/>
    <cellStyle name="표준 261 6 5 2" xfId="49828" xr:uid="{3867662A-3386-4FB0-891D-6A39689A43A0}"/>
    <cellStyle name="표준 261 6 6" xfId="50364" xr:uid="{6A4894A6-12DA-4C47-982C-9443702850B1}"/>
    <cellStyle name="표준 261 6 7" xfId="49821" xr:uid="{E3EBA0B5-6BA2-4322-9023-1840AE1C821A}"/>
    <cellStyle name="표준 261 6 8" xfId="27462" xr:uid="{6092D490-3D92-486E-8249-53C8EEAC7826}"/>
    <cellStyle name="표준 261 7" xfId="3771" xr:uid="{B74B7A60-5861-4E48-A8DF-5F0F4B88AAA5}"/>
    <cellStyle name="표준 261 7 2" xfId="27471" xr:uid="{9E4DBF19-A5B0-436D-AFB2-B760F3C2194B}"/>
    <cellStyle name="표준 261 7 2 2" xfId="49830" xr:uid="{2BB0A3CB-5660-46D3-B54C-1EC40FFC189C}"/>
    <cellStyle name="표준 261 7 3" xfId="27472" xr:uid="{A9513D3F-E1C5-400B-8D06-8CBA480EE384}"/>
    <cellStyle name="표준 261 7 3 2" xfId="49831" xr:uid="{67C36FA7-C7B5-4016-8E21-B7D58390C6A1}"/>
    <cellStyle name="표준 261 7 4" xfId="27473" xr:uid="{64C18CCE-CE2C-47A0-8C3A-09B715965D91}"/>
    <cellStyle name="표준 261 7 4 2" xfId="49832" xr:uid="{B7BEA4F5-CED1-4500-AE3D-DBC20AE7C478}"/>
    <cellStyle name="표준 261 7 5" xfId="53858" xr:uid="{BFAFA05E-C647-4EC7-B357-B50E2FFF4E96}"/>
    <cellStyle name="표준 261 7 6" xfId="49829" xr:uid="{2E7F1327-2640-4FA1-AB33-A837BF96F80A}"/>
    <cellStyle name="표준 261 7 7" xfId="27470" xr:uid="{A7882D82-7890-4BF8-BC69-EAA8A41CA41F}"/>
    <cellStyle name="표준 261 8" xfId="27474" xr:uid="{AD8CE73E-BDB8-49D5-AF99-B051D415D5BA}"/>
    <cellStyle name="표준 261 8 2" xfId="49833" xr:uid="{1E8E0D92-6E2C-401C-ADBB-AB435F333387}"/>
    <cellStyle name="표준 261 9" xfId="27475" xr:uid="{AFD80951-5A2A-4DF9-BA0E-5318334F623B}"/>
    <cellStyle name="표준 261 9 2" xfId="49834" xr:uid="{810CAACC-BC6B-4F11-BA48-622BA7324F17}"/>
    <cellStyle name="표준 3" xfId="69" xr:uid="{A40FF750-3E67-4EB8-BC42-C95EFB017168}"/>
    <cellStyle name="표준 3 10" xfId="49835" xr:uid="{D4E8CAE8-3F45-48AF-8649-F212B8D8AE36}"/>
    <cellStyle name="표준 3 11" xfId="27476" xr:uid="{7560C9F6-96BE-49FA-AFA8-60450636E108}"/>
    <cellStyle name="표준 3 2" xfId="97" xr:uid="{4FBC3406-E8F1-40B8-9A1B-81ECFCD3CFC2}"/>
    <cellStyle name="표준 3 2 10" xfId="27477" xr:uid="{B28C4576-6476-4E35-9A8E-DE1164698CCF}"/>
    <cellStyle name="표준 3 2 2" xfId="203" xr:uid="{3235622A-FA18-488C-B7AE-0EB07F618055}"/>
    <cellStyle name="표준 3 2 2 2" xfId="389" xr:uid="{53586FEF-6AB8-4579-95EE-AEC098D27293}"/>
    <cellStyle name="표준 3 2 2 2 2" xfId="4103" xr:uid="{5030A2AA-1362-4168-9405-6434C24A9304}"/>
    <cellStyle name="표준 3 2 2 2 2 2" xfId="27481" xr:uid="{A1C2AA39-626D-4F54-9FCE-ECFF64DFFE85}"/>
    <cellStyle name="표준 3 2 2 2 2 2 2" xfId="49840" xr:uid="{AC97DA80-D613-4286-B564-F466B98B643B}"/>
    <cellStyle name="표준 3 2 2 2 2 3" xfId="27482" xr:uid="{4D0C488D-E963-4F16-BA40-638EFDDFDE87}"/>
    <cellStyle name="표준 3 2 2 2 2 3 2" xfId="49841" xr:uid="{27DA5BCF-F536-4F74-A86D-CCD9A159362F}"/>
    <cellStyle name="표준 3 2 2 2 2 4" xfId="27483" xr:uid="{735FB7EE-1382-43F6-92E1-5F491B01CBC4}"/>
    <cellStyle name="표준 3 2 2 2 2 4 2" xfId="49842" xr:uid="{F4AA1C62-CDCB-45F0-9836-69A84937A1E3}"/>
    <cellStyle name="표준 3 2 2 2 2 5" xfId="54190" xr:uid="{3C86C979-F448-4927-AA06-E62655357301}"/>
    <cellStyle name="표준 3 2 2 2 2 6" xfId="49839" xr:uid="{BB6D89AA-FC8A-4052-959A-E72205771447}"/>
    <cellStyle name="표준 3 2 2 2 2 7" xfId="27480" xr:uid="{B41D14BB-2149-4BE5-A9AD-A056E61CCDC8}"/>
    <cellStyle name="표준 3 2 2 2 3" xfId="27484" xr:uid="{8BF36567-06DD-485C-B946-5FB93162A1E3}"/>
    <cellStyle name="표준 3 2 2 2 3 2" xfId="49843" xr:uid="{DB92A272-501E-48A8-9C3A-38CE152DB292}"/>
    <cellStyle name="표준 3 2 2 2 4" xfId="27485" xr:uid="{33969459-176B-4F1A-92C8-D3BE3DA8D202}"/>
    <cellStyle name="표준 3 2 2 2 4 2" xfId="49844" xr:uid="{697B1140-733D-417F-A1EC-4C5D4DA66EE0}"/>
    <cellStyle name="표준 3 2 2 2 5" xfId="27486" xr:uid="{C006A0D2-722B-40B0-8157-50D11FC70AAD}"/>
    <cellStyle name="표준 3 2 2 2 5 2" xfId="49845" xr:uid="{01FF393E-3C79-4FE0-B201-BB2ADAD7C276}"/>
    <cellStyle name="표준 3 2 2 2 6" xfId="50485" xr:uid="{A897137E-CD6D-4371-8586-F36D79677CE5}"/>
    <cellStyle name="표준 3 2 2 2 7" xfId="49838" xr:uid="{775EF34E-BBE0-47FA-9404-680AD248E30D}"/>
    <cellStyle name="표준 3 2 2 2 8" xfId="27479" xr:uid="{443229FC-4CE2-4111-B005-A027C56ED8BE}"/>
    <cellStyle name="표준 3 2 2 3" xfId="3919" xr:uid="{E6D63809-7F84-45B4-99D8-E8478B161ACE}"/>
    <cellStyle name="표준 3 2 2 3 2" xfId="27488" xr:uid="{E101B257-D7D3-4FFA-A880-CF15CBD3484D}"/>
    <cellStyle name="표준 3 2 2 3 2 2" xfId="49847" xr:uid="{FABD558B-0406-4242-9325-77521A3CEA33}"/>
    <cellStyle name="표준 3 2 2 3 3" xfId="27489" xr:uid="{52BFB7A2-FA6D-4D54-8FDB-1C2347DF2C8E}"/>
    <cellStyle name="표준 3 2 2 3 3 2" xfId="49848" xr:uid="{C3B6FB59-BC49-4112-AB51-CC368BBCA239}"/>
    <cellStyle name="표준 3 2 2 3 4" xfId="27490" xr:uid="{C2F0E0FA-F6DE-4450-921F-BB5DDA8FA176}"/>
    <cellStyle name="표준 3 2 2 3 4 2" xfId="49849" xr:uid="{AB609C6F-3E2B-474A-BA12-AC976BF43C02}"/>
    <cellStyle name="표준 3 2 2 3 5" xfId="54006" xr:uid="{824F0B66-9204-45D8-A18F-3F26D94F23EC}"/>
    <cellStyle name="표준 3 2 2 3 6" xfId="49846" xr:uid="{13756D47-3CF9-4BA6-A333-19BCDD2015FB}"/>
    <cellStyle name="표준 3 2 2 3 7" xfId="27487" xr:uid="{6158E239-D822-4973-8FB6-82AB0A85B033}"/>
    <cellStyle name="표준 3 2 2 4" xfId="27491" xr:uid="{A10514EC-6139-4159-9469-6F065507C7E0}"/>
    <cellStyle name="표준 3 2 2 4 2" xfId="49850" xr:uid="{C1D2C282-7389-4472-8117-BB22031C8E3B}"/>
    <cellStyle name="표준 3 2 2 5" xfId="27492" xr:uid="{D22F8E5D-4C7C-4EA3-A2CA-30FABB6BA9BB}"/>
    <cellStyle name="표준 3 2 2 5 2" xfId="49851" xr:uid="{00F6124B-E922-4B54-9213-ABEBE5DAC891}"/>
    <cellStyle name="표준 3 2 2 6" xfId="27493" xr:uid="{6EF4DA54-B430-4C60-9148-48AE87F44BE4}"/>
    <cellStyle name="표준 3 2 2 6 2" xfId="49852" xr:uid="{1584F2E1-D1C8-400C-88E2-FC3C2F2309B1}"/>
    <cellStyle name="표준 3 2 2 7" xfId="50300" xr:uid="{EB79E45F-7639-4821-8E1F-4E13C6F2AD79}"/>
    <cellStyle name="표준 3 2 2 8" xfId="49837" xr:uid="{B0A6EE76-30D4-4351-9DB8-EDC21D4F8E82}"/>
    <cellStyle name="표준 3 2 2 9" xfId="27478" xr:uid="{D67C7C58-183C-4E5C-88DC-F1649ECD5586}"/>
    <cellStyle name="표준 3 2 3" xfId="296" xr:uid="{411B6F2D-E288-457B-8873-25A70EC04DA7}"/>
    <cellStyle name="표준 3 2 3 2" xfId="4010" xr:uid="{04E71F7C-AC04-4823-AFC7-FF7497802EDA}"/>
    <cellStyle name="표준 3 2 3 2 2" xfId="27496" xr:uid="{37D9F014-8199-42BE-81C2-D2CEB0548CE2}"/>
    <cellStyle name="표준 3 2 3 2 2 2" xfId="49855" xr:uid="{09A6C62E-144E-4D72-BFF1-5A43E2B5A785}"/>
    <cellStyle name="표준 3 2 3 2 3" xfId="27497" xr:uid="{1D7CF287-0894-4CCE-BA4D-7B225ABE6B60}"/>
    <cellStyle name="표준 3 2 3 2 3 2" xfId="49856" xr:uid="{C34E41C5-9772-4CA0-9F5D-276C858E5291}"/>
    <cellStyle name="표준 3 2 3 2 4" xfId="27498" xr:uid="{B6838207-AFF2-4B72-921D-C50EB8CFCCA2}"/>
    <cellStyle name="표준 3 2 3 2 4 2" xfId="49857" xr:uid="{80CE1099-2105-44E1-B1DB-9E7BCAECE7F6}"/>
    <cellStyle name="표준 3 2 3 2 5" xfId="54097" xr:uid="{87369853-EA8B-4725-A602-6236E9AE8EB0}"/>
    <cellStyle name="표준 3 2 3 2 6" xfId="49854" xr:uid="{6C44722E-66EF-4F5E-94CC-04E0F43FE975}"/>
    <cellStyle name="표준 3 2 3 2 7" xfId="27495" xr:uid="{9965B006-748B-489C-9152-3D37FE33EB7E}"/>
    <cellStyle name="표준 3 2 3 3" xfId="27499" xr:uid="{38047099-26C5-4DC5-9E3E-8A6408AFCD66}"/>
    <cellStyle name="표준 3 2 3 3 2" xfId="49858" xr:uid="{EA9CE638-D66F-425F-A778-9B268FABE0E3}"/>
    <cellStyle name="표준 3 2 3 4" xfId="27500" xr:uid="{A58911BD-7128-4EE3-9A11-C772E05D8A7A}"/>
    <cellStyle name="표준 3 2 3 4 2" xfId="49859" xr:uid="{9F9F8F95-1746-4F77-910C-84159290228A}"/>
    <cellStyle name="표준 3 2 3 5" xfId="27501" xr:uid="{317DD7FF-BA33-47B0-B399-9FCEC4E52223}"/>
    <cellStyle name="표준 3 2 3 5 2" xfId="49860" xr:uid="{5FE83BBD-72CB-4E05-BCB5-9666B908F06C}"/>
    <cellStyle name="표준 3 2 3 6" xfId="50392" xr:uid="{BB3ED2AD-AD2F-4D00-B13E-F83185FFF022}"/>
    <cellStyle name="표준 3 2 3 7" xfId="49853" xr:uid="{5ECDB9BD-7EFA-427D-84FF-BCD92F19CAA3}"/>
    <cellStyle name="표준 3 2 3 8" xfId="27494" xr:uid="{7FB47100-1978-44D7-9036-331036F2D001}"/>
    <cellStyle name="표준 3 2 4" xfId="3820" xr:uid="{87226F12-5ABD-4DD3-BD84-3EE5E6EEFD55}"/>
    <cellStyle name="표준 3 2 4 2" xfId="27503" xr:uid="{197ECEF7-5262-441F-B71F-8979C4969976}"/>
    <cellStyle name="표준 3 2 4 2 2" xfId="49862" xr:uid="{6535265E-7824-4822-8735-3263C3915C87}"/>
    <cellStyle name="표준 3 2 4 3" xfId="27504" xr:uid="{9086776B-7D3B-43D6-9361-3C242C30E970}"/>
    <cellStyle name="표준 3 2 4 3 2" xfId="49863" xr:uid="{711554B1-96D0-4D2D-BA3E-F9B1CECC3145}"/>
    <cellStyle name="표준 3 2 4 4" xfId="27505" xr:uid="{778139DF-F1FA-4CED-BCC5-C7868410AFA6}"/>
    <cellStyle name="표준 3 2 4 4 2" xfId="49864" xr:uid="{E764AB91-EFF6-406C-8151-A180884A5E0A}"/>
    <cellStyle name="표준 3 2 4 5" xfId="53907" xr:uid="{20FA9A65-BD02-44A3-B96F-9ED6E42A15D4}"/>
    <cellStyle name="표준 3 2 4 6" xfId="49861" xr:uid="{58F2F444-EBCB-4574-9182-325FED0E9A55}"/>
    <cellStyle name="표준 3 2 4 7" xfId="27502" xr:uid="{E4C6F83C-885C-42FB-B78B-80E26E07BB14}"/>
    <cellStyle name="표준 3 2 5" xfId="27506" xr:uid="{387B8978-D54B-46B8-BB97-C3FC2B63C5D8}"/>
    <cellStyle name="표준 3 2 5 2" xfId="49865" xr:uid="{87ABF5B9-ABB8-43CD-953B-1EBAECE29A80}"/>
    <cellStyle name="표준 3 2 6" xfId="27507" xr:uid="{14F4BF5A-546D-4D3E-B354-B2A8A450D570}"/>
    <cellStyle name="표준 3 2 6 2" xfId="49866" xr:uid="{1D3CEDAA-B4BC-453B-A998-E2FBB8CC1327}"/>
    <cellStyle name="표준 3 2 7" xfId="27508" xr:uid="{FB3420B7-F852-4487-90CE-A79AAAD4F517}"/>
    <cellStyle name="표준 3 2 7 2" xfId="49867" xr:uid="{C063E3E6-375C-4EB2-BB74-0C785CF1A281}"/>
    <cellStyle name="표준 3 2 8" xfId="50197" xr:uid="{BFB07C89-381E-4C62-813E-D3C5AF04FB6C}"/>
    <cellStyle name="표준 3 2 9" xfId="49836" xr:uid="{34078661-1DF4-439E-A2F1-56C6F31020C5}"/>
    <cellStyle name="표준 3 3" xfId="174" xr:uid="{64A0B9BC-C359-4D93-81C6-B9AD1396C49D}"/>
    <cellStyle name="표준 3 3 2" xfId="362" xr:uid="{98D6AB18-337C-409B-86ED-21047F7C340D}"/>
    <cellStyle name="표준 3 3 2 2" xfId="4076" xr:uid="{6E4850F1-B7C4-4B30-BC91-5C862C00D6B4}"/>
    <cellStyle name="표준 3 3 2 2 2" xfId="27512" xr:uid="{D3E3AF0D-26D7-4062-9D9F-5F45E99F37F0}"/>
    <cellStyle name="표준 3 3 2 2 2 2" xfId="49871" xr:uid="{FAC7F7E6-E64B-44CF-B87B-063ABFEA8AD2}"/>
    <cellStyle name="표준 3 3 2 2 3" xfId="27513" xr:uid="{90F8D0A2-305B-41EE-8B05-E6547B7CBDAB}"/>
    <cellStyle name="표준 3 3 2 2 3 2" xfId="49872" xr:uid="{D1A1F8F8-4777-4F1C-BCEA-5C932418F78B}"/>
    <cellStyle name="표준 3 3 2 2 4" xfId="27514" xr:uid="{E631EEE2-666A-4E4F-B8B7-969ECEC459A5}"/>
    <cellStyle name="표준 3 3 2 2 4 2" xfId="49873" xr:uid="{8D363A6C-A6D7-4BED-BAEE-59B620CE3DAF}"/>
    <cellStyle name="표준 3 3 2 2 5" xfId="54163" xr:uid="{5A253513-0134-4D5D-9EE1-9C81CF284C52}"/>
    <cellStyle name="표준 3 3 2 2 6" xfId="49870" xr:uid="{F89BC8C9-202E-4D6D-81C2-68B5C752A4B0}"/>
    <cellStyle name="표준 3 3 2 2 7" xfId="27511" xr:uid="{B5C859B9-3698-4D82-80EA-0B4205814098}"/>
    <cellStyle name="표준 3 3 2 3" xfId="27515" xr:uid="{175F3444-7B63-47D1-B0BA-C728F5816283}"/>
    <cellStyle name="표준 3 3 2 3 2" xfId="49874" xr:uid="{AB36D24A-ECB8-4E22-BAB1-FD06C3740861}"/>
    <cellStyle name="표준 3 3 2 4" xfId="27516" xr:uid="{180E9454-3E0D-44F1-9B76-1DE2E2551D30}"/>
    <cellStyle name="표준 3 3 2 4 2" xfId="49875" xr:uid="{E2D3D914-64CF-49F0-A88C-DF315F1A497D}"/>
    <cellStyle name="표준 3 3 2 5" xfId="27517" xr:uid="{FC2AA82D-0B0C-4E7F-A6AC-2AA7BAA5B71B}"/>
    <cellStyle name="표준 3 3 2 5 2" xfId="49876" xr:uid="{510827B1-0C6C-4BE1-BA23-7503F15673F6}"/>
    <cellStyle name="표준 3 3 2 6" xfId="50458" xr:uid="{3BE794D8-7EE6-4A80-87CD-1AE064E60A7E}"/>
    <cellStyle name="표준 3 3 2 7" xfId="49869" xr:uid="{F2AFFA90-F7E5-4E70-8FA6-05A408CEC158}"/>
    <cellStyle name="표준 3 3 2 8" xfId="27510" xr:uid="{B153218A-4D6C-404A-A2B1-CE8E7D6CCCEA}"/>
    <cellStyle name="표준 3 3 3" xfId="3890" xr:uid="{FC2F018A-E778-419E-AFBF-3FE4A4C75E8B}"/>
    <cellStyle name="표준 3 3 3 2" xfId="27519" xr:uid="{93C7B81D-3553-451D-A661-6B5D27C11C2E}"/>
    <cellStyle name="표준 3 3 3 2 2" xfId="49878" xr:uid="{49DEBCF6-3AAC-44C5-9C68-CB7CE1A3412B}"/>
    <cellStyle name="표준 3 3 3 3" xfId="27520" xr:uid="{8757F74D-4E8E-45D3-9354-58F57FD55132}"/>
    <cellStyle name="표준 3 3 3 3 2" xfId="49879" xr:uid="{32E4585D-FF66-4D6E-8DA7-18A50DB9B302}"/>
    <cellStyle name="표준 3 3 3 4" xfId="27521" xr:uid="{EDB5E8CD-0542-4D27-A0AE-6B9C1F8F0002}"/>
    <cellStyle name="표준 3 3 3 4 2" xfId="49880" xr:uid="{3CA2C1C7-6E5F-442B-B6C3-469E441E95FE}"/>
    <cellStyle name="표준 3 3 3 5" xfId="53977" xr:uid="{4B14D01C-06B8-43EC-B87C-B2C6F688F3B7}"/>
    <cellStyle name="표준 3 3 3 6" xfId="49877" xr:uid="{841BAF68-4CB1-4E21-AABA-FCD50942FE5B}"/>
    <cellStyle name="표준 3 3 3 7" xfId="27518" xr:uid="{7E63037A-C3BE-4FE5-9063-AF72C5B9CA2C}"/>
    <cellStyle name="표준 3 3 4" xfId="27522" xr:uid="{2732DA35-D0BE-4B45-8160-7C744C74B596}"/>
    <cellStyle name="표준 3 3 4 2" xfId="49881" xr:uid="{D323602A-7EF7-4559-A0A6-7B2204E77BF7}"/>
    <cellStyle name="표준 3 3 5" xfId="27523" xr:uid="{093B759D-3BD8-4614-B253-DBC8B5CEDB49}"/>
    <cellStyle name="표준 3 3 5 2" xfId="49882" xr:uid="{85D0DA7E-B739-471F-B3E4-03981F15FF09}"/>
    <cellStyle name="표준 3 3 6" xfId="27524" xr:uid="{1E57E122-EC81-4B55-8012-82073CAB7D65}"/>
    <cellStyle name="표준 3 3 6 2" xfId="49883" xr:uid="{4CA6692C-B6C6-4F3C-A9E8-74A6D7E2B08C}"/>
    <cellStyle name="표준 3 3 7" xfId="50271" xr:uid="{C4AB5552-D116-4662-98A9-D3049C46B609}"/>
    <cellStyle name="표준 3 3 8" xfId="49868" xr:uid="{91498ED6-A48A-4B99-BA30-1BC17BACDF92}"/>
    <cellStyle name="표준 3 3 9" xfId="27509" xr:uid="{FCBB2F4C-E7B8-44AA-B0E4-DABCB6A0EC45}"/>
    <cellStyle name="표준 3 4" xfId="278" xr:uid="{DEA30465-C054-4725-9DD3-C327DD22DB1A}"/>
    <cellStyle name="표준 3 4 2" xfId="3992" xr:uid="{03084F82-D633-43E2-94C4-67A1CDD4D033}"/>
    <cellStyle name="표준 3 4 2 2" xfId="27527" xr:uid="{BBC595EA-FD5F-4CDB-965E-B49ED0EC4D1E}"/>
    <cellStyle name="표준 3 4 2 2 2" xfId="49886" xr:uid="{FE169762-E4EB-4BA7-92CF-F6577EB1D5E6}"/>
    <cellStyle name="표준 3 4 2 3" xfId="27528" xr:uid="{055674C2-A5DF-4D54-8889-6733945C2854}"/>
    <cellStyle name="표준 3 4 2 3 2" xfId="49887" xr:uid="{C7A5B471-AA4D-4487-AC56-CBC38F69396E}"/>
    <cellStyle name="표준 3 4 2 4" xfId="27529" xr:uid="{CF6B7FDE-F8DD-4291-97A3-967001475F16}"/>
    <cellStyle name="표준 3 4 2 4 2" xfId="49888" xr:uid="{F0733973-4DDD-4D7A-972F-35BBAB2B8309}"/>
    <cellStyle name="표준 3 4 2 5" xfId="54079" xr:uid="{34DC345F-66B7-4517-A8B3-7ACB5604AAA6}"/>
    <cellStyle name="표준 3 4 2 6" xfId="49885" xr:uid="{3113A6BC-25B5-4FF7-869D-EF50FA7ECBA6}"/>
    <cellStyle name="표준 3 4 2 7" xfId="27526" xr:uid="{F202D689-FF04-46C1-91CA-AA1BCE7BFD40}"/>
    <cellStyle name="표준 3 4 3" xfId="27530" xr:uid="{5349EADE-C4FA-4532-92AA-562B3789727B}"/>
    <cellStyle name="표준 3 4 3 2" xfId="49889" xr:uid="{90A54882-C393-43D3-BD1D-B3C104697338}"/>
    <cellStyle name="표준 3 4 4" xfId="27531" xr:uid="{ABE6E07D-64A4-4960-AA08-6E3E14DBC2B6}"/>
    <cellStyle name="표준 3 4 4 2" xfId="49890" xr:uid="{12F37389-90CC-4589-983F-D7A58C294E65}"/>
    <cellStyle name="표준 3 4 5" xfId="27532" xr:uid="{16AD3A5E-9026-41B8-BAED-E3B7E775630E}"/>
    <cellStyle name="표준 3 4 5 2" xfId="49891" xr:uid="{7418AC2E-FDDF-47DB-8D4B-03ECDF2FE7B9}"/>
    <cellStyle name="표준 3 4 6" xfId="50374" xr:uid="{E2984D7E-E14E-460E-9B71-B11B8DA63E90}"/>
    <cellStyle name="표준 3 4 7" xfId="49884" xr:uid="{583A610C-FD66-415E-A2AF-D105D2A2CC0A}"/>
    <cellStyle name="표준 3 4 8" xfId="27525" xr:uid="{6E432A67-7D0C-40BF-B048-FF06C4BA2CE7}"/>
    <cellStyle name="표준 3 5" xfId="3792" xr:uid="{BD977874-7625-4DE3-BB73-6EE814D32F9B}"/>
    <cellStyle name="표준 3 5 2" xfId="27534" xr:uid="{12D73CF7-044B-4DC5-A8A5-2E96A8FA9155}"/>
    <cellStyle name="표준 3 5 2 2" xfId="49893" xr:uid="{F117A433-1385-47EC-9F2D-B72A1F5B557F}"/>
    <cellStyle name="표준 3 5 3" xfId="27535" xr:uid="{E6AE1BE1-3E48-470C-8D91-9592C228850B}"/>
    <cellStyle name="표준 3 5 3 2" xfId="49894" xr:uid="{04AFAA0D-F994-4080-8BEB-628CE4432FB2}"/>
    <cellStyle name="표준 3 5 4" xfId="27536" xr:uid="{4FB1D1E1-6453-4D40-840A-62C8D1A16F73}"/>
    <cellStyle name="표준 3 5 4 2" xfId="49895" xr:uid="{A405C7DC-DB88-492B-A713-7357DFD93C49}"/>
    <cellStyle name="표준 3 5 5" xfId="53879" xr:uid="{DBE878FF-2B7B-49DA-BAC7-7EF4BF3FBAD2}"/>
    <cellStyle name="표준 3 5 6" xfId="49892" xr:uid="{0A3F9EC8-0E18-4C18-976E-7F0AC03D20D5}"/>
    <cellStyle name="표준 3 5 7" xfId="27533" xr:uid="{587DB517-2337-4DA8-9CC8-BB2B83490FA0}"/>
    <cellStyle name="표준 3 6" xfId="27537" xr:uid="{9E84CE90-3598-414E-BF3A-959ED78FFD84}"/>
    <cellStyle name="표준 3 6 2" xfId="49896" xr:uid="{CAB652B4-509B-4B29-ACCF-49A77CAF5748}"/>
    <cellStyle name="표준 3 7" xfId="27538" xr:uid="{1309EB37-C431-4DAA-84AA-B1895120BB50}"/>
    <cellStyle name="표준 3 7 2" xfId="49897" xr:uid="{CECDB507-35BE-4E56-B638-3E8966B659E4}"/>
    <cellStyle name="표준 3 8" xfId="27539" xr:uid="{345554F2-492D-4EED-BFA3-BE4DA35C9D8C}"/>
    <cellStyle name="표준 3 8 2" xfId="49898" xr:uid="{069D0590-6660-40F0-8731-E66887C03AC7}"/>
    <cellStyle name="표준 3 9" xfId="50169" xr:uid="{86F3F454-FB06-470E-A967-46BCC81722BD}"/>
    <cellStyle name="표준 348" xfId="7" xr:uid="{00000000-0005-0000-0000-00000C000000}"/>
    <cellStyle name="표준 348 10" xfId="50147" xr:uid="{2D80811B-9A63-4344-B7C6-C83AAF262746}"/>
    <cellStyle name="표준 348 11" xfId="49899" xr:uid="{619239E1-43B1-43BF-B0F9-2CF3B40153FC}"/>
    <cellStyle name="표준 348 12" xfId="27540" xr:uid="{57883339-ECCE-48FE-AD14-4CA6EC7C024D}"/>
    <cellStyle name="표준 348 2" xfId="93" xr:uid="{AF5F5646-C562-4786-B74C-0199C2890436}"/>
    <cellStyle name="표준 348 2 10" xfId="27541" xr:uid="{003458E5-610C-426A-8EE3-9310AC4009B3}"/>
    <cellStyle name="표준 348 2 2" xfId="199" xr:uid="{FC146A86-FD10-450D-9131-32A6E81EAE44}"/>
    <cellStyle name="표준 348 2 2 2" xfId="385" xr:uid="{7750411B-7DB6-41EA-8EFB-08046720FE52}"/>
    <cellStyle name="표준 348 2 2 2 2" xfId="4099" xr:uid="{591A0285-908D-4D28-9178-A8F739423FC9}"/>
    <cellStyle name="표준 348 2 2 2 2 2" xfId="27545" xr:uid="{D5546CAA-04EE-4A35-909F-2CAC6844046B}"/>
    <cellStyle name="표준 348 2 2 2 2 2 2" xfId="49904" xr:uid="{5C2F9649-3291-4FF0-B1F1-828CB63C8516}"/>
    <cellStyle name="표준 348 2 2 2 2 3" xfId="27546" xr:uid="{D995083C-DE18-4570-96AF-69F06A63BB80}"/>
    <cellStyle name="표준 348 2 2 2 2 3 2" xfId="49905" xr:uid="{84A9751C-A1E1-4258-BB30-CA48F13AAB9E}"/>
    <cellStyle name="표준 348 2 2 2 2 4" xfId="27547" xr:uid="{C66525CD-B8C8-4606-B47F-2FEC2A69C1A6}"/>
    <cellStyle name="표준 348 2 2 2 2 4 2" xfId="49906" xr:uid="{ED921FA4-8990-41F5-AE3E-5D29E827CBB7}"/>
    <cellStyle name="표준 348 2 2 2 2 5" xfId="54186" xr:uid="{37F82809-F72B-4538-8A44-9B4356A9AD9C}"/>
    <cellStyle name="표준 348 2 2 2 2 6" xfId="49903" xr:uid="{25C93641-818C-45C6-8B64-5FADB2C3916D}"/>
    <cellStyle name="표준 348 2 2 2 2 7" xfId="27544" xr:uid="{2E8F419F-46E2-42CD-B2E5-E6C8C9350C09}"/>
    <cellStyle name="표준 348 2 2 2 3" xfId="27548" xr:uid="{C89159D4-FD34-4B20-8FF6-08034D74FB6F}"/>
    <cellStyle name="표준 348 2 2 2 3 2" xfId="49907" xr:uid="{AE052BA9-3113-421D-B716-B30747329B98}"/>
    <cellStyle name="표준 348 2 2 2 4" xfId="27549" xr:uid="{BC9578AF-D5EE-495C-884F-7C3F53FABE36}"/>
    <cellStyle name="표준 348 2 2 2 4 2" xfId="49908" xr:uid="{AF75CC61-4E02-48D8-AAC9-8DF79EABF3A9}"/>
    <cellStyle name="표준 348 2 2 2 5" xfId="27550" xr:uid="{6D831B69-4A58-4CB4-AAE1-3A2E1C0824FD}"/>
    <cellStyle name="표준 348 2 2 2 5 2" xfId="49909" xr:uid="{CC8B4083-8DE1-4A0D-9644-FAC93DB6F64D}"/>
    <cellStyle name="표준 348 2 2 2 6" xfId="50481" xr:uid="{DB3C84EF-1CD9-49CD-94D3-025A7AF15FCE}"/>
    <cellStyle name="표준 348 2 2 2 7" xfId="49902" xr:uid="{59617E20-143F-496F-8540-0B244115168C}"/>
    <cellStyle name="표준 348 2 2 2 8" xfId="27543" xr:uid="{25FB63E0-FB2D-434C-87BD-7F7DE7C66048}"/>
    <cellStyle name="표준 348 2 2 3" xfId="3915" xr:uid="{126E2F2D-1FDA-4F2E-901D-4C8422C50223}"/>
    <cellStyle name="표준 348 2 2 3 2" xfId="27552" xr:uid="{8F25EB18-1446-428B-88F1-87DA74E06662}"/>
    <cellStyle name="표준 348 2 2 3 2 2" xfId="49911" xr:uid="{AF7A5382-6EAB-44D7-ABAD-45B50961E80F}"/>
    <cellStyle name="표준 348 2 2 3 3" xfId="27553" xr:uid="{FA74BEA0-F1EC-4857-B1AE-E09EE4BD8BCE}"/>
    <cellStyle name="표준 348 2 2 3 3 2" xfId="49912" xr:uid="{238A5977-341A-4759-BDF8-EB06E6D2492B}"/>
    <cellStyle name="표준 348 2 2 3 4" xfId="27554" xr:uid="{C1027DBD-D3B1-4C2E-9470-528912D044B1}"/>
    <cellStyle name="표준 348 2 2 3 4 2" xfId="49913" xr:uid="{47FBC6E7-02CD-4C19-8DBA-8026121E1112}"/>
    <cellStyle name="표준 348 2 2 3 5" xfId="54002" xr:uid="{06BF9548-5929-433A-8EB8-01B20833F308}"/>
    <cellStyle name="표준 348 2 2 3 6" xfId="49910" xr:uid="{D374A9F8-9371-4E02-A64E-D1E3B9069599}"/>
    <cellStyle name="표준 348 2 2 3 7" xfId="27551" xr:uid="{8239A629-D433-432B-8C24-1FE2CDF284E3}"/>
    <cellStyle name="표준 348 2 2 4" xfId="27555" xr:uid="{DCDA6C5C-9235-4969-8FB2-3FB09D927EAB}"/>
    <cellStyle name="표준 348 2 2 4 2" xfId="49914" xr:uid="{F332DFBD-FE5F-43A7-8C1A-7419F6135510}"/>
    <cellStyle name="표준 348 2 2 5" xfId="27556" xr:uid="{6431086B-75AD-4341-9DAF-553A0C61BDC5}"/>
    <cellStyle name="표준 348 2 2 5 2" xfId="49915" xr:uid="{FC12378A-3A9A-4404-9FE2-C69D684B2720}"/>
    <cellStyle name="표준 348 2 2 6" xfId="27557" xr:uid="{143DAC5C-3A0F-4BB9-8BBC-D01A60744AA4}"/>
    <cellStyle name="표준 348 2 2 6 2" xfId="49916" xr:uid="{731B2E69-3692-4981-83E0-33A419B0B4C7}"/>
    <cellStyle name="표준 348 2 2 7" xfId="50296" xr:uid="{BFADDAA2-42DF-40A8-87D4-6F2651280835}"/>
    <cellStyle name="표준 348 2 2 8" xfId="49901" xr:uid="{57F388C5-F2AC-488E-9F75-CC15710550F2}"/>
    <cellStyle name="표준 348 2 2 9" xfId="27542" xr:uid="{31BC972D-9C5E-4DA2-BE09-44E09DE45EC1}"/>
    <cellStyle name="표준 348 2 3" xfId="292" xr:uid="{F9ED258A-491A-4D6D-8D7A-0BF3D7A9EA91}"/>
    <cellStyle name="표준 348 2 3 2" xfId="4006" xr:uid="{9230154D-D3D4-4B35-B466-98F72897B1A4}"/>
    <cellStyle name="표준 348 2 3 2 2" xfId="27560" xr:uid="{9DAD5769-422C-47AE-9378-0928B468AC23}"/>
    <cellStyle name="표준 348 2 3 2 2 2" xfId="49919" xr:uid="{D00F0EC9-3474-49E0-8454-0B959DBEBA75}"/>
    <cellStyle name="표준 348 2 3 2 3" xfId="27561" xr:uid="{0F3F65E6-266E-49D9-B3C3-70D9914E1DD3}"/>
    <cellStyle name="표준 348 2 3 2 3 2" xfId="49920" xr:uid="{244AD385-3DBF-42BB-9AE0-85D0A004A1AD}"/>
    <cellStyle name="표준 348 2 3 2 4" xfId="27562" xr:uid="{41D8310B-8206-477A-A347-87AA8D86A407}"/>
    <cellStyle name="표준 348 2 3 2 4 2" xfId="49921" xr:uid="{6E08A1B6-5DF9-48BC-8D39-E037B40602FF}"/>
    <cellStyle name="표준 348 2 3 2 5" xfId="54093" xr:uid="{8D45C976-AD55-4255-BD8D-9F371D95ABC0}"/>
    <cellStyle name="표준 348 2 3 2 6" xfId="49918" xr:uid="{AA805DE6-5272-435C-97C6-830E43D18353}"/>
    <cellStyle name="표준 348 2 3 2 7" xfId="27559" xr:uid="{4A2B1E48-55AD-4E06-AB40-D438BFFA0E9E}"/>
    <cellStyle name="표준 348 2 3 3" xfId="27563" xr:uid="{3F111165-CE76-4DA0-BB4D-829E305EB33B}"/>
    <cellStyle name="표준 348 2 3 3 2" xfId="49922" xr:uid="{36D28C66-78D4-44C8-A72C-DE8A2C1BBD44}"/>
    <cellStyle name="표준 348 2 3 4" xfId="27564" xr:uid="{129D337D-9E84-42BC-9984-D236B8990C6A}"/>
    <cellStyle name="표준 348 2 3 4 2" xfId="49923" xr:uid="{A0C6E03A-BC2D-4073-AC2D-E85602A17679}"/>
    <cellStyle name="표준 348 2 3 5" xfId="27565" xr:uid="{701DCD4E-ADE3-448D-88F1-9E9BF5C50488}"/>
    <cellStyle name="표준 348 2 3 5 2" xfId="49924" xr:uid="{AB59D268-BD9A-47F4-BEED-F08DD3D7F2EF}"/>
    <cellStyle name="표준 348 2 3 6" xfId="50388" xr:uid="{42643A1A-2365-4338-903F-0D9F3E1FDB5D}"/>
    <cellStyle name="표준 348 2 3 7" xfId="49917" xr:uid="{441C4083-F0BF-4A23-B1EA-47C4B527BAD9}"/>
    <cellStyle name="표준 348 2 3 8" xfId="27558" xr:uid="{6DF674B9-5DB9-40BD-A2CD-C9D8CA2DAD77}"/>
    <cellStyle name="표준 348 2 4" xfId="3816" xr:uid="{E326CAF2-3541-4613-AB6F-6643456C6990}"/>
    <cellStyle name="표준 348 2 4 2" xfId="27567" xr:uid="{91058929-CCF9-4299-8055-26335E1F9564}"/>
    <cellStyle name="표준 348 2 4 2 2" xfId="49926" xr:uid="{34796645-746D-4CA5-A06D-64324E1D77D3}"/>
    <cellStyle name="표준 348 2 4 3" xfId="27568" xr:uid="{AADA8451-4CBB-4DA3-B089-98EE84C41D7D}"/>
    <cellStyle name="표준 348 2 4 3 2" xfId="49927" xr:uid="{9829F5FD-E9A3-4CF3-9E17-14EF486AF9BE}"/>
    <cellStyle name="표준 348 2 4 4" xfId="27569" xr:uid="{41CAEBC3-FE28-4CB8-A731-6224C8141B60}"/>
    <cellStyle name="표준 348 2 4 4 2" xfId="49928" xr:uid="{B274EFFC-71E1-4BA2-AD2C-87412342CED0}"/>
    <cellStyle name="표준 348 2 4 5" xfId="53903" xr:uid="{F24DC1EC-826F-4AEC-971F-EEE8A6D12F39}"/>
    <cellStyle name="표준 348 2 4 6" xfId="49925" xr:uid="{3ACE19BF-7924-42B0-B286-BD245C287E17}"/>
    <cellStyle name="표준 348 2 4 7" xfId="27566" xr:uid="{365495FB-CE66-49EF-B21A-7EE44CE7259B}"/>
    <cellStyle name="표준 348 2 5" xfId="27570" xr:uid="{8BEB8993-2489-4D37-92AE-71C2714A49BF}"/>
    <cellStyle name="표준 348 2 5 2" xfId="49929" xr:uid="{27A32236-0BD4-4149-93C2-18BBCCDEBC12}"/>
    <cellStyle name="표준 348 2 6" xfId="27571" xr:uid="{EE3C8ACC-EED2-413F-8E71-D36D276AD664}"/>
    <cellStyle name="표준 348 2 6 2" xfId="49930" xr:uid="{089903E2-6D4B-4391-9084-213D1744C56D}"/>
    <cellStyle name="표준 348 2 7" xfId="27572" xr:uid="{F4341B77-7F97-4E0F-AA2C-1B5C4330A15F}"/>
    <cellStyle name="표준 348 2 7 2" xfId="49931" xr:uid="{0329ACC5-F5D4-402F-8345-E58996D81C38}"/>
    <cellStyle name="표준 348 2 8" xfId="50193" xr:uid="{2622500D-CBBF-4EF9-983D-B12A990AD200}"/>
    <cellStyle name="표준 348 2 9" xfId="49900" xr:uid="{613E86DC-9811-4633-BF42-A2613E64B4A0}"/>
    <cellStyle name="표준 348 3" xfId="110" xr:uid="{6F065957-08FC-402A-A176-31E0BF1DB190}"/>
    <cellStyle name="표준 348 3 10" xfId="27573" xr:uid="{606E6256-AC4F-4FBB-A2B5-1FFC03F60CCF}"/>
    <cellStyle name="표준 348 3 2" xfId="216" xr:uid="{7DE68AA0-DF0B-4B89-9CB7-45BA5241419E}"/>
    <cellStyle name="표준 348 3 2 2" xfId="402" xr:uid="{581C3E4B-8494-48FF-9AB3-9D03A7ABD33E}"/>
    <cellStyle name="표준 348 3 2 2 2" xfId="4116" xr:uid="{0552C12B-2D56-4388-878A-C85CAE98D7A6}"/>
    <cellStyle name="표준 348 3 2 2 2 2" xfId="27577" xr:uid="{D2806F3A-86D1-4784-BB3D-4DBCF4FE8164}"/>
    <cellStyle name="표준 348 3 2 2 2 2 2" xfId="49936" xr:uid="{9D42220C-4EB2-4A04-A573-BE7163030337}"/>
    <cellStyle name="표준 348 3 2 2 2 3" xfId="27578" xr:uid="{E352FA11-1C36-492B-9910-D89521CE1ACE}"/>
    <cellStyle name="표준 348 3 2 2 2 3 2" xfId="49937" xr:uid="{46F2817B-CB26-42D5-BC80-2EB2032B9D52}"/>
    <cellStyle name="표준 348 3 2 2 2 4" xfId="27579" xr:uid="{4020A121-80B9-4B33-AD68-4BC34E4BC32B}"/>
    <cellStyle name="표준 348 3 2 2 2 4 2" xfId="49938" xr:uid="{8B9D9DB8-37F8-4E20-B9AC-DB1DA01FE975}"/>
    <cellStyle name="표준 348 3 2 2 2 5" xfId="54203" xr:uid="{3D77FCA4-BD2E-41DF-9013-19512684AA6E}"/>
    <cellStyle name="표준 348 3 2 2 2 6" xfId="49935" xr:uid="{49D39443-9A90-420B-B92E-6C7BB2963098}"/>
    <cellStyle name="표준 348 3 2 2 2 7" xfId="27576" xr:uid="{2CF4B6E6-4085-4DA6-9339-1E70C8F955F3}"/>
    <cellStyle name="표준 348 3 2 2 3" xfId="27580" xr:uid="{D2FDCE28-16CD-4A55-A3BC-C9AF51BF76CC}"/>
    <cellStyle name="표준 348 3 2 2 3 2" xfId="49939" xr:uid="{206D27F0-9559-4E2F-A9DF-D4AA645BF20E}"/>
    <cellStyle name="표준 348 3 2 2 4" xfId="27581" xr:uid="{8B3B9F50-EF66-4DE7-B925-94E90276C19D}"/>
    <cellStyle name="표준 348 3 2 2 4 2" xfId="49940" xr:uid="{7A5760BF-F8EA-4170-83D1-8F809DB3A839}"/>
    <cellStyle name="표준 348 3 2 2 5" xfId="27582" xr:uid="{9CBB632C-1CAD-4289-B381-FCC6C8AEF9FB}"/>
    <cellStyle name="표준 348 3 2 2 5 2" xfId="49941" xr:uid="{2D5A894A-5BEF-4779-B73D-F27FEBDC6B96}"/>
    <cellStyle name="표준 348 3 2 2 6" xfId="50498" xr:uid="{2232878A-DAC2-4035-9786-3AB741482B84}"/>
    <cellStyle name="표준 348 3 2 2 7" xfId="49934" xr:uid="{A29E64DB-436D-47E8-A882-262C9C74CB19}"/>
    <cellStyle name="표준 348 3 2 2 8" xfId="27575" xr:uid="{3AE4D168-C9F1-46B7-9314-349B05FA2243}"/>
    <cellStyle name="표준 348 3 2 3" xfId="3932" xr:uid="{FD3C9C54-9A8D-4FD2-8066-C6EA9D194249}"/>
    <cellStyle name="표준 348 3 2 3 2" xfId="27584" xr:uid="{E54F1DC5-C721-40A9-9B8D-35089ADC06D9}"/>
    <cellStyle name="표준 348 3 2 3 2 2" xfId="49943" xr:uid="{FE5DFDE8-3398-45CB-9735-40FEB4F2FDE9}"/>
    <cellStyle name="표준 348 3 2 3 3" xfId="27585" xr:uid="{862CF448-2687-45A1-AAB5-135EFD0F6C88}"/>
    <cellStyle name="표준 348 3 2 3 3 2" xfId="49944" xr:uid="{948FE74D-DF20-4247-85A8-6EBAD98E6C3F}"/>
    <cellStyle name="표준 348 3 2 3 4" xfId="27586" xr:uid="{7183AF93-696C-488C-B0FB-AB2B193FFE31}"/>
    <cellStyle name="표준 348 3 2 3 4 2" xfId="49945" xr:uid="{73B039E2-CFAA-4021-B8CD-E2B9704CD149}"/>
    <cellStyle name="표준 348 3 2 3 5" xfId="54019" xr:uid="{CBBCE8C1-865E-42D4-8142-3DFBF6E314F7}"/>
    <cellStyle name="표준 348 3 2 3 6" xfId="49942" xr:uid="{14B3EEB7-6DD1-4C7D-A479-C0E1B7DAD89B}"/>
    <cellStyle name="표준 348 3 2 3 7" xfId="27583" xr:uid="{8584A1CC-2D75-4BF8-ADE5-D1A44FC3F552}"/>
    <cellStyle name="표준 348 3 2 4" xfId="27587" xr:uid="{99961CC6-680D-4170-ABBB-BBB5F5FD6AE4}"/>
    <cellStyle name="표준 348 3 2 4 2" xfId="49946" xr:uid="{AB467ABB-AC4F-41C4-96DF-86C5DFC6702C}"/>
    <cellStyle name="표준 348 3 2 5" xfId="27588" xr:uid="{F0F9ADC7-7A23-43E6-A766-740441EDF475}"/>
    <cellStyle name="표준 348 3 2 5 2" xfId="49947" xr:uid="{4428CD3E-5EBD-4CD5-81EA-C138D3477376}"/>
    <cellStyle name="표준 348 3 2 6" xfId="27589" xr:uid="{E8C978D2-F053-4EC2-85A5-5B2673247A60}"/>
    <cellStyle name="표준 348 3 2 6 2" xfId="49948" xr:uid="{D7DA9099-8C63-4C3E-A358-96DE10E92594}"/>
    <cellStyle name="표준 348 3 2 7" xfId="50313" xr:uid="{04BD6018-0DE0-4AED-B65B-547519B5CE44}"/>
    <cellStyle name="표준 348 3 2 8" xfId="49933" xr:uid="{0C43B5A5-22DE-4DEA-83BB-1C11FDEC304B}"/>
    <cellStyle name="표준 348 3 2 9" xfId="27574" xr:uid="{57599E04-961B-4F28-B57E-8B38E26B3E0F}"/>
    <cellStyle name="표준 348 3 3" xfId="309" xr:uid="{F8AF431C-6EBE-45A7-B9E4-8D60795BED7A}"/>
    <cellStyle name="표준 348 3 3 2" xfId="4023" xr:uid="{26DBC508-02A4-47B1-BC39-F3D439D404FB}"/>
    <cellStyle name="표준 348 3 3 2 2" xfId="27592" xr:uid="{6A7E5801-6B5E-4A7E-89EF-CFE44F2E69D8}"/>
    <cellStyle name="표준 348 3 3 2 2 2" xfId="49951" xr:uid="{E0E343FC-3B8D-4354-8FBD-B766D7D4BDE3}"/>
    <cellStyle name="표준 348 3 3 2 3" xfId="27593" xr:uid="{919F2268-EEB9-446D-BAA2-491B6DC714AF}"/>
    <cellStyle name="표준 348 3 3 2 3 2" xfId="49952" xr:uid="{54CFE295-4314-431C-ADBA-9535DC8D7FB4}"/>
    <cellStyle name="표준 348 3 3 2 4" xfId="27594" xr:uid="{BC730491-85E2-4766-9755-A06AF0E711EF}"/>
    <cellStyle name="표준 348 3 3 2 4 2" xfId="49953" xr:uid="{2BCAA4BC-2585-4D84-942C-AF0B92DD93E2}"/>
    <cellStyle name="표준 348 3 3 2 5" xfId="54110" xr:uid="{DFC139B9-8D48-4D2C-BFAB-825CFB1BAA21}"/>
    <cellStyle name="표준 348 3 3 2 6" xfId="49950" xr:uid="{5D99F35E-E9EB-4D84-9C28-DE24E105665D}"/>
    <cellStyle name="표준 348 3 3 2 7" xfId="27591" xr:uid="{1C519B61-EC14-4FB6-A27C-6C95F97B0FFD}"/>
    <cellStyle name="표준 348 3 3 3" xfId="27595" xr:uid="{6CFBF019-757A-4FD0-A2EE-1D1CA7C7D58A}"/>
    <cellStyle name="표준 348 3 3 3 2" xfId="49954" xr:uid="{F7D3EDFE-5372-41AB-B24C-06013E84659C}"/>
    <cellStyle name="표준 348 3 3 4" xfId="27596" xr:uid="{8A66C6DA-8D21-43C5-B380-C521510FEF02}"/>
    <cellStyle name="표준 348 3 3 4 2" xfId="49955" xr:uid="{C4B4CC09-FF1C-44C0-86B8-E4279BECAE54}"/>
    <cellStyle name="표준 348 3 3 5" xfId="27597" xr:uid="{2A43D6C5-B34E-410F-A7FF-6C1FAAAFBD2E}"/>
    <cellStyle name="표준 348 3 3 5 2" xfId="49956" xr:uid="{ABF4ADAD-4226-4DEA-A5A3-B83AD4D22D1D}"/>
    <cellStyle name="표준 348 3 3 6" xfId="50405" xr:uid="{48E1336A-D0E3-48B0-A1B0-2F6510AE0DE6}"/>
    <cellStyle name="표준 348 3 3 7" xfId="49949" xr:uid="{2AE44170-DB19-45CD-9664-C1B7A18FCE4E}"/>
    <cellStyle name="표준 348 3 3 8" xfId="27590" xr:uid="{D464DECD-A41F-4B88-9F53-E1041D616A3B}"/>
    <cellStyle name="표준 348 3 4" xfId="3833" xr:uid="{1BC57DE6-723E-4832-9DB3-D175DFD05AC8}"/>
    <cellStyle name="표준 348 3 4 2" xfId="27599" xr:uid="{4234CB76-1EE3-461F-9DEA-AF2FC64047C5}"/>
    <cellStyle name="표준 348 3 4 2 2" xfId="49958" xr:uid="{076C5A81-64D5-44AA-AFBF-CB0F22E45E6F}"/>
    <cellStyle name="표준 348 3 4 3" xfId="27600" xr:uid="{0CFF48BC-1D76-4CDD-886D-09CC0CC051AF}"/>
    <cellStyle name="표준 348 3 4 3 2" xfId="49959" xr:uid="{6D34ECCF-FAE4-4ED0-944D-E1DE718D318B}"/>
    <cellStyle name="표준 348 3 4 4" xfId="27601" xr:uid="{E56892F5-C6F2-49B2-B228-C60FF26A08CD}"/>
    <cellStyle name="표준 348 3 4 4 2" xfId="49960" xr:uid="{D83146D7-F405-4E20-B864-2250238371D3}"/>
    <cellStyle name="표준 348 3 4 5" xfId="53920" xr:uid="{15759ED2-B469-4634-91AB-F4F9ABFFB785}"/>
    <cellStyle name="표준 348 3 4 6" xfId="49957" xr:uid="{69D3ACA0-7FBE-47B3-A76C-313DFBED8FA2}"/>
    <cellStyle name="표준 348 3 4 7" xfId="27598" xr:uid="{6DF8595F-303E-4E98-A1A7-EB2CB400145F}"/>
    <cellStyle name="표준 348 3 5" xfId="27602" xr:uid="{53AF74F5-0ECB-4A5B-8DA7-FB6428BDD453}"/>
    <cellStyle name="표준 348 3 5 2" xfId="49961" xr:uid="{63A440BE-FC9D-4F69-B25D-F8E84B36BA10}"/>
    <cellStyle name="표준 348 3 6" xfId="27603" xr:uid="{978D9211-6F4B-4B73-B757-3C7D152FD762}"/>
    <cellStyle name="표준 348 3 6 2" xfId="49962" xr:uid="{BA1269C9-8580-4370-BBE7-F43D615AE536}"/>
    <cellStyle name="표준 348 3 7" xfId="27604" xr:uid="{668C9409-73D8-47D1-89BF-DA7F82835535}"/>
    <cellStyle name="표준 348 3 7 2" xfId="49963" xr:uid="{E6FB1063-E278-4B3A-85AE-908599ED765D}"/>
    <cellStyle name="표준 348 3 8" xfId="50210" xr:uid="{6557A031-0EF9-468F-9A51-9C3D3561A5AF}"/>
    <cellStyle name="표준 348 3 9" xfId="49932" xr:uid="{1BA19C3D-0327-4E9F-928B-B1408CF91101}"/>
    <cellStyle name="표준 348 4" xfId="168" xr:uid="{4D821FDC-4597-4A49-AF5C-961D60273D5A}"/>
    <cellStyle name="표준 348 4 2" xfId="356" xr:uid="{95B5325E-E98B-43BE-A5A5-660AE652C23B}"/>
    <cellStyle name="표준 348 4 2 2" xfId="4070" xr:uid="{33DEDED5-4EE2-415D-BE97-B78E17FC4DF9}"/>
    <cellStyle name="표준 348 4 2 2 2" xfId="27608" xr:uid="{A260AF65-A457-4150-821B-963CE55D9274}"/>
    <cellStyle name="표준 348 4 2 2 2 2" xfId="49967" xr:uid="{D0B1DC9D-3A6D-4B11-B68A-0C69E63FECC0}"/>
    <cellStyle name="표준 348 4 2 2 3" xfId="27609" xr:uid="{1FFCBDB5-D2E8-462D-ABD5-E05AA4B00B59}"/>
    <cellStyle name="표준 348 4 2 2 3 2" xfId="49968" xr:uid="{7C1E6512-120A-4E1B-92DE-527428BEA82A}"/>
    <cellStyle name="표준 348 4 2 2 4" xfId="27610" xr:uid="{0D7A03AF-03CF-49B3-BFB9-709F03050BAB}"/>
    <cellStyle name="표준 348 4 2 2 4 2" xfId="49969" xr:uid="{FE0F8C74-2ACE-4496-A74B-EECD01272718}"/>
    <cellStyle name="표준 348 4 2 2 5" xfId="54157" xr:uid="{07333164-062D-476D-ABB7-395E1C74259F}"/>
    <cellStyle name="표준 348 4 2 2 6" xfId="49966" xr:uid="{3315B6BE-6778-4BAE-ADD8-B7C39410D787}"/>
    <cellStyle name="표준 348 4 2 2 7" xfId="27607" xr:uid="{CCDA6AD7-A849-4BE8-B6F7-1E4943084243}"/>
    <cellStyle name="표준 348 4 2 3" xfId="27611" xr:uid="{C58C8D55-17DE-4A45-ADA5-F4F56A98FB8C}"/>
    <cellStyle name="표준 348 4 2 3 2" xfId="49970" xr:uid="{D7DCB7D8-CE05-412E-BF8E-40892E0C2B4A}"/>
    <cellStyle name="표준 348 4 2 4" xfId="27612" xr:uid="{888C5C32-A776-4BBB-8AD9-C690741327DB}"/>
    <cellStyle name="표준 348 4 2 4 2" xfId="49971" xr:uid="{CF297D6F-DD46-4CCE-AA6B-9466D9622450}"/>
    <cellStyle name="표준 348 4 2 5" xfId="27613" xr:uid="{64319A2C-BB13-401D-9CC5-16BD107E59FC}"/>
    <cellStyle name="표준 348 4 2 5 2" xfId="49972" xr:uid="{B9296A93-48CC-4152-9D89-90CCF52080D5}"/>
    <cellStyle name="표준 348 4 2 6" xfId="50452" xr:uid="{6F7877B7-F9F4-4B52-8290-47BA1B487D8B}"/>
    <cellStyle name="표준 348 4 2 7" xfId="49965" xr:uid="{170EF92B-EBA6-4CBE-9B7E-9456894644A6}"/>
    <cellStyle name="표준 348 4 2 8" xfId="27606" xr:uid="{F0D1E708-998B-4AC8-8929-ACA3973B419D}"/>
    <cellStyle name="표준 348 4 3" xfId="3884" xr:uid="{F42AACE7-48C9-4964-A0DE-731F5A6B604D}"/>
    <cellStyle name="표준 348 4 3 2" xfId="27615" xr:uid="{6C1F0124-34D1-4D11-998E-87B5B2230F0C}"/>
    <cellStyle name="표준 348 4 3 2 2" xfId="49974" xr:uid="{A29B7E4C-86F6-4637-AC2D-1ED78C5BFC93}"/>
    <cellStyle name="표준 348 4 3 3" xfId="27616" xr:uid="{6F90262B-455F-4B06-B774-A0D3DB25FEF5}"/>
    <cellStyle name="표준 348 4 3 3 2" xfId="49975" xr:uid="{A789DE86-A56D-4AD8-908A-AC8DABF99307}"/>
    <cellStyle name="표준 348 4 3 4" xfId="27617" xr:uid="{D16B78D2-6C17-495C-8BBD-19407D186AC2}"/>
    <cellStyle name="표준 348 4 3 4 2" xfId="49976" xr:uid="{85AFF5FF-57C6-4600-B607-F06B60BCBD11}"/>
    <cellStyle name="표준 348 4 3 5" xfId="53971" xr:uid="{21B47396-ABDC-4158-9CE2-65A6EC74BD8C}"/>
    <cellStyle name="표준 348 4 3 6" xfId="49973" xr:uid="{B5C7C5EB-0899-4992-A66F-177169225ECE}"/>
    <cellStyle name="표준 348 4 3 7" xfId="27614" xr:uid="{4974268C-C034-4A17-94AA-642E44E1BAA1}"/>
    <cellStyle name="표준 348 4 4" xfId="27618" xr:uid="{D7D4DC88-278E-440F-86EB-AF4CEAF7A39C}"/>
    <cellStyle name="표준 348 4 4 2" xfId="49977" xr:uid="{C339082F-0981-480E-9D6A-0A19167F9145}"/>
    <cellStyle name="표준 348 4 5" xfId="27619" xr:uid="{F0A6D8C2-9BE2-4AEC-A478-0473EA5CE65C}"/>
    <cellStyle name="표준 348 4 5 2" xfId="49978" xr:uid="{878039AB-FD37-49C5-A334-997AAAED58F5}"/>
    <cellStyle name="표준 348 4 6" xfId="27620" xr:uid="{06ECF349-81AC-47EE-9FFD-1D6653B7A467}"/>
    <cellStyle name="표준 348 4 6 2" xfId="49979" xr:uid="{0A6609A6-5BE5-4EC1-A0CA-734D04E5CDE3}"/>
    <cellStyle name="표준 348 4 7" xfId="50265" xr:uid="{E8671375-1773-4D18-A9FB-7FD1C3F0654C}"/>
    <cellStyle name="표준 348 4 8" xfId="49964" xr:uid="{ABEDAC6C-4B93-45D1-A9BE-398D7C09920B}"/>
    <cellStyle name="표준 348 4 9" xfId="27605" xr:uid="{73DDBE7E-B6E6-4A13-A99B-95EF972B3CE5}"/>
    <cellStyle name="표준 348 5" xfId="273" xr:uid="{4F4DBB86-6C38-4B32-BA12-8737CD6E9E4A}"/>
    <cellStyle name="표준 348 5 2" xfId="3987" xr:uid="{0268E7B9-D45F-4B8A-83EB-19BBBBA65936}"/>
    <cellStyle name="표준 348 5 2 2" xfId="27623" xr:uid="{3D17E90C-1E8B-4561-A49F-B84ADF97ADBC}"/>
    <cellStyle name="표준 348 5 2 2 2" xfId="49982" xr:uid="{91D24B9D-3678-464D-9345-F8D67C2F5F34}"/>
    <cellStyle name="표준 348 5 2 3" xfId="27624" xr:uid="{9DEA54D6-1FEC-43A7-8F7A-DCD3C41C0EBA}"/>
    <cellStyle name="표준 348 5 2 3 2" xfId="49983" xr:uid="{A2DE019E-17E3-4365-9750-31355793A109}"/>
    <cellStyle name="표준 348 5 2 4" xfId="27625" xr:uid="{E385EBBD-0A82-4711-954B-E55667A4D694}"/>
    <cellStyle name="표준 348 5 2 4 2" xfId="49984" xr:uid="{283B9AE8-A1D5-4F21-AE6E-E5DB54FC60C2}"/>
    <cellStyle name="표준 348 5 2 5" xfId="54074" xr:uid="{FFFCB577-D540-471A-91F8-3BD8FA6FC6C3}"/>
    <cellStyle name="표준 348 5 2 6" xfId="49981" xr:uid="{AC8F4FE9-365F-4C7F-A99E-58FC4736CE31}"/>
    <cellStyle name="표준 348 5 2 7" xfId="27622" xr:uid="{ADFA79B7-07C7-4444-9024-E54A8DAA6709}"/>
    <cellStyle name="표준 348 5 3" xfId="27626" xr:uid="{4283F4A8-797B-4EEA-B9B2-2F7DF2FB412D}"/>
    <cellStyle name="표준 348 5 3 2" xfId="49985" xr:uid="{DB3A7665-C36D-40AB-ACA4-5CAB63E4455B}"/>
    <cellStyle name="표준 348 5 4" xfId="27627" xr:uid="{9FB1297D-5390-45BD-B01E-E9DA2F761AB4}"/>
    <cellStyle name="표준 348 5 4 2" xfId="49986" xr:uid="{E80D8B3D-0259-458A-9786-FB20FDAA682E}"/>
    <cellStyle name="표준 348 5 5" xfId="27628" xr:uid="{8CC8C1E5-EF41-401A-8E3A-8DCE14760171}"/>
    <cellStyle name="표준 348 5 5 2" xfId="49987" xr:uid="{3B63BE9D-9227-4B5F-AA00-4E7D6EF2A8F8}"/>
    <cellStyle name="표준 348 5 6" xfId="50369" xr:uid="{EE4741BF-D57E-498E-B3CF-0DF6E8D139C2}"/>
    <cellStyle name="표준 348 5 7" xfId="49980" xr:uid="{CFCBA406-2F9D-43BE-AA3C-1FE947E378A6}"/>
    <cellStyle name="표준 348 5 8" xfId="27621" xr:uid="{22325391-4456-4D3D-B66D-B6B5DCB8C9F2}"/>
    <cellStyle name="표준 348 6" xfId="3773" xr:uid="{CF6A71E8-C074-4F5F-B6CB-AEF5E443717D}"/>
    <cellStyle name="표준 348 6 2" xfId="27630" xr:uid="{8ECBE17B-1997-4961-9CA0-A8CEFF0DF598}"/>
    <cellStyle name="표준 348 6 2 2" xfId="49989" xr:uid="{279ECA16-623B-46CA-9662-0F30639E5489}"/>
    <cellStyle name="표준 348 6 3" xfId="27631" xr:uid="{827F9407-7049-4265-84B4-7A5768784F59}"/>
    <cellStyle name="표준 348 6 3 2" xfId="49990" xr:uid="{083C7581-8649-43AD-9C9E-9E6B411B6186}"/>
    <cellStyle name="표준 348 6 4" xfId="27632" xr:uid="{7453D73F-DE46-4DCD-ADEC-59DCD233571C}"/>
    <cellStyle name="표준 348 6 4 2" xfId="49991" xr:uid="{EFC9C18D-079C-4C5C-8F6B-CAF309533811}"/>
    <cellStyle name="표준 348 6 5" xfId="53860" xr:uid="{2F2B762D-7C46-495F-BA83-A4CE896BA4DE}"/>
    <cellStyle name="표준 348 6 6" xfId="49988" xr:uid="{710D57E4-A4C7-416D-A916-F109055F8324}"/>
    <cellStyle name="표준 348 6 7" xfId="27629" xr:uid="{E8A9D173-1FED-407A-A654-1F9B878BE352}"/>
    <cellStyle name="표준 348 7" xfId="27633" xr:uid="{D1437924-BC9A-46F2-828C-560ED86DAC56}"/>
    <cellStyle name="표준 348 7 2" xfId="49992" xr:uid="{D72C0070-B57F-4857-8A8E-9CB4D242CFCD}"/>
    <cellStyle name="표준 348 8" xfId="27634" xr:uid="{9211E320-D259-40CD-B1B4-0C2825A28430}"/>
    <cellStyle name="표준 348 8 2" xfId="49993" xr:uid="{5C942EC0-7827-4C62-BBBA-FB8F8358E91A}"/>
    <cellStyle name="표준 348 9" xfId="27635" xr:uid="{B32329E3-327F-44A5-B533-BFB9563389CC}"/>
    <cellStyle name="표준 348 9 2" xfId="49994" xr:uid="{A2A75A4B-73FB-436A-90C3-BC12927A778B}"/>
    <cellStyle name="표준 4" xfId="53" xr:uid="{4FC2C3F5-2E70-4357-828E-DAAE0AEA0E8A}"/>
    <cellStyle name="표준 4 10" xfId="27637" xr:uid="{BC10E219-128F-45B0-9894-6C98E2A04155}"/>
    <cellStyle name="표준 4 10 2" xfId="49996" xr:uid="{26CC4051-9876-422C-99DE-2EF322F8461D}"/>
    <cellStyle name="표준 4 11" xfId="50150" xr:uid="{FBF30DE4-2F59-4071-9709-7E2E616365CE}"/>
    <cellStyle name="표준 4 12" xfId="49995" xr:uid="{8012DEC9-7196-4323-984E-B124AF4E896D}"/>
    <cellStyle name="표준 4 13" xfId="27636" xr:uid="{292641A0-5BBA-4B25-94B0-138ADAA02EEC}"/>
    <cellStyle name="표준 4 2" xfId="86" xr:uid="{B5A22B61-14CD-4EEC-9A2B-425B92E76CFB}"/>
    <cellStyle name="표준 4 2 10" xfId="49997" xr:uid="{CEE0CFA8-5763-4D5D-8A87-C601C944C384}"/>
    <cellStyle name="표준 4 2 11" xfId="27638" xr:uid="{67828B23-AE88-4081-8C0A-87D9FB3F3BDC}"/>
    <cellStyle name="표준 4 2 2" xfId="103" xr:uid="{0F2DEB56-98EC-4B3C-A7DA-5C2519F3603C}"/>
    <cellStyle name="표준 4 2 2 10" xfId="27639" xr:uid="{85051174-C010-46AB-B61F-73CAEDE990E7}"/>
    <cellStyle name="표준 4 2 2 2" xfId="209" xr:uid="{5A489413-9FBE-4F04-874A-E2EC0E2D28FD}"/>
    <cellStyle name="표준 4 2 2 2 2" xfId="395" xr:uid="{4857BA0B-522E-4F44-826B-55788FCFDCF1}"/>
    <cellStyle name="표준 4 2 2 2 2 2" xfId="4109" xr:uid="{C1A28E17-48D9-4F63-8D46-9477A7266537}"/>
    <cellStyle name="표준 4 2 2 2 2 2 2" xfId="27643" xr:uid="{629363EC-4337-424F-8683-7A5C6487C30C}"/>
    <cellStyle name="표준 4 2 2 2 2 2 2 2" xfId="50002" xr:uid="{98AA04D2-D604-4D2F-B820-91AC694200E6}"/>
    <cellStyle name="표준 4 2 2 2 2 2 3" xfId="27644" xr:uid="{18C2E381-EC17-44EF-8114-AD7C20ED3223}"/>
    <cellStyle name="표준 4 2 2 2 2 2 3 2" xfId="50003" xr:uid="{A5AE40B3-CB6B-4E08-BF2C-75732D5424F8}"/>
    <cellStyle name="표준 4 2 2 2 2 2 4" xfId="27645" xr:uid="{CD7DF026-591A-4647-8E33-477424134B53}"/>
    <cellStyle name="표준 4 2 2 2 2 2 4 2" xfId="50004" xr:uid="{82757B1C-0EC7-417E-8CCC-952F428A4A02}"/>
    <cellStyle name="표준 4 2 2 2 2 2 5" xfId="54196" xr:uid="{568788D2-3EB1-4FAC-8ABE-31EAD5517D95}"/>
    <cellStyle name="표준 4 2 2 2 2 2 6" xfId="50001" xr:uid="{57143534-19F4-4E48-B909-9DEBBA26FF3B}"/>
    <cellStyle name="표준 4 2 2 2 2 2 7" xfId="27642" xr:uid="{151BD84D-BB58-4581-8C30-A36E85A9DF9E}"/>
    <cellStyle name="표준 4 2 2 2 2 3" xfId="27646" xr:uid="{D457B415-8548-4207-93B2-3436A10DF1D6}"/>
    <cellStyle name="표준 4 2 2 2 2 3 2" xfId="50005" xr:uid="{79DB940F-636C-4EC2-9155-4325F252ED14}"/>
    <cellStyle name="표준 4 2 2 2 2 4" xfId="27647" xr:uid="{33CC5AB8-9873-46F4-9B49-E20AB7C75D46}"/>
    <cellStyle name="표준 4 2 2 2 2 4 2" xfId="50006" xr:uid="{DA0CC2D3-45C3-4012-9FF6-0F58D851FE7E}"/>
    <cellStyle name="표준 4 2 2 2 2 5" xfId="27648" xr:uid="{629DC953-75FA-4190-AE3B-62D052014E86}"/>
    <cellStyle name="표준 4 2 2 2 2 5 2" xfId="50007" xr:uid="{3D9A8EDC-943D-4C76-A984-D1E415C76B08}"/>
    <cellStyle name="표준 4 2 2 2 2 6" xfId="50491" xr:uid="{797BAA97-5882-40FF-AF9A-9705D0F8D0D2}"/>
    <cellStyle name="표준 4 2 2 2 2 7" xfId="50000" xr:uid="{80C59AF5-32C7-4242-873C-68CCDE221C5D}"/>
    <cellStyle name="표준 4 2 2 2 2 8" xfId="27641" xr:uid="{4795647E-E1F9-46BA-8535-C1D250A99EA4}"/>
    <cellStyle name="표준 4 2 2 2 3" xfId="3925" xr:uid="{BC5B6782-9D3A-4C8C-878E-0B05E01A25B5}"/>
    <cellStyle name="표준 4 2 2 2 3 2" xfId="27650" xr:uid="{64843DF4-DD95-4AA0-90A5-A8A249E15ABB}"/>
    <cellStyle name="표준 4 2 2 2 3 2 2" xfId="50009" xr:uid="{994723F0-A3E1-4BFE-AB03-CD8FFF12AA93}"/>
    <cellStyle name="표준 4 2 2 2 3 3" xfId="27651" xr:uid="{0DC1A200-D190-4A6E-A179-F2E3525660F2}"/>
    <cellStyle name="표준 4 2 2 2 3 3 2" xfId="50010" xr:uid="{75FBA463-736E-4436-9E21-0FD0622B75B3}"/>
    <cellStyle name="표준 4 2 2 2 3 4" xfId="27652" xr:uid="{220B6A4E-431F-4EAD-99D5-404711151773}"/>
    <cellStyle name="표준 4 2 2 2 3 4 2" xfId="50011" xr:uid="{D75E22EF-486D-4022-A66B-D1C49A2FA867}"/>
    <cellStyle name="표준 4 2 2 2 3 5" xfId="54012" xr:uid="{A4B4F3F5-5F05-4DFA-ABDF-ABE82F135AEE}"/>
    <cellStyle name="표준 4 2 2 2 3 6" xfId="50008" xr:uid="{72EBBA6D-6B1D-4970-A97C-4341BE2C5E54}"/>
    <cellStyle name="표준 4 2 2 2 3 7" xfId="27649" xr:uid="{586CA87B-3B89-4D0B-8104-979E6405B309}"/>
    <cellStyle name="표준 4 2 2 2 4" xfId="27653" xr:uid="{2669DE63-1D08-4C95-A29F-5556404FCE5B}"/>
    <cellStyle name="표준 4 2 2 2 4 2" xfId="50012" xr:uid="{0B532FB2-E3A2-4C18-88C2-F9BB6434ED5E}"/>
    <cellStyle name="표준 4 2 2 2 5" xfId="27654" xr:uid="{4EA6FF6A-EAB8-4F53-BCCC-DE17DF28EEFA}"/>
    <cellStyle name="표준 4 2 2 2 5 2" xfId="50013" xr:uid="{56166E69-01B8-4613-A8F3-F2FFF8F1D4F2}"/>
    <cellStyle name="표준 4 2 2 2 6" xfId="27655" xr:uid="{54125F77-73E1-4747-A49C-C7205B45C87A}"/>
    <cellStyle name="표준 4 2 2 2 6 2" xfId="50014" xr:uid="{2F244F6A-6101-415D-B32E-26C3A8D6FA3F}"/>
    <cellStyle name="표준 4 2 2 2 7" xfId="50306" xr:uid="{0059BD45-BBE2-4BE0-9492-5165B1AF6B3C}"/>
    <cellStyle name="표준 4 2 2 2 8" xfId="49999" xr:uid="{FBE38A54-ED5A-4958-9027-1244FC2A7AAF}"/>
    <cellStyle name="표준 4 2 2 2 9" xfId="27640" xr:uid="{54F33B82-C0FC-4527-BC99-EF232397D1CF}"/>
    <cellStyle name="표준 4 2 2 3" xfId="302" xr:uid="{5359A3E2-0E2C-4A12-A2F8-002FF675F0B5}"/>
    <cellStyle name="표준 4 2 2 3 2" xfId="4016" xr:uid="{A6E8D60E-9A02-4B00-8DB0-EE560EB71348}"/>
    <cellStyle name="표준 4 2 2 3 2 2" xfId="27658" xr:uid="{4DC7080F-E157-43CB-B9A3-1741D0683C7A}"/>
    <cellStyle name="표준 4 2 2 3 2 2 2" xfId="50017" xr:uid="{FBBA7E73-93D6-4AB4-BFAB-316C4C2DF680}"/>
    <cellStyle name="표준 4 2 2 3 2 3" xfId="27659" xr:uid="{20267580-971C-4F76-913F-3DC985C4FC9F}"/>
    <cellStyle name="표준 4 2 2 3 2 3 2" xfId="50018" xr:uid="{AE083FD0-BC7B-49F0-A179-21B4E123F606}"/>
    <cellStyle name="표준 4 2 2 3 2 4" xfId="27660" xr:uid="{12B35558-8B28-4494-B1F1-5D56DF1B83B3}"/>
    <cellStyle name="표준 4 2 2 3 2 4 2" xfId="50019" xr:uid="{75C1C13D-16E8-4D64-9C8F-B42085EFF385}"/>
    <cellStyle name="표준 4 2 2 3 2 5" xfId="54103" xr:uid="{72964635-EB89-4B56-94EC-4D2F3E97EF84}"/>
    <cellStyle name="표준 4 2 2 3 2 6" xfId="50016" xr:uid="{006416AB-1C23-446A-A45E-257D54D3ED94}"/>
    <cellStyle name="표준 4 2 2 3 2 7" xfId="27657" xr:uid="{5CB0F175-644A-475D-9375-A7AB93A74E69}"/>
    <cellStyle name="표준 4 2 2 3 3" xfId="27661" xr:uid="{2F15283B-08D2-43D7-A1CD-2BA205A640A3}"/>
    <cellStyle name="표준 4 2 2 3 3 2" xfId="50020" xr:uid="{A39F40A5-FF0C-449C-856D-08257953DCE5}"/>
    <cellStyle name="표준 4 2 2 3 4" xfId="27662" xr:uid="{A0CBC084-0843-44D8-92E9-B92A00045C3E}"/>
    <cellStyle name="표준 4 2 2 3 4 2" xfId="50021" xr:uid="{6F6111AD-DC4B-4B42-B3DB-5F6D26A35883}"/>
    <cellStyle name="표준 4 2 2 3 5" xfId="27663" xr:uid="{E6646649-EBD5-460C-A367-A5DD73D499E9}"/>
    <cellStyle name="표준 4 2 2 3 5 2" xfId="50022" xr:uid="{232C0D54-CF27-42D6-93FC-3375B84670EF}"/>
    <cellStyle name="표준 4 2 2 3 6" xfId="50398" xr:uid="{3BC699BE-092E-46CF-992E-6114D96ADB91}"/>
    <cellStyle name="표준 4 2 2 3 7" xfId="50015" xr:uid="{8B309FFF-8C27-4FB5-AEDA-005BA089AAB6}"/>
    <cellStyle name="표준 4 2 2 3 8" xfId="27656" xr:uid="{702B1E97-875F-4613-B315-1A6A667156D1}"/>
    <cellStyle name="표준 4 2 2 4" xfId="3826" xr:uid="{8BF3D990-D066-4FC7-B216-51710C8E9C5A}"/>
    <cellStyle name="표준 4 2 2 4 2" xfId="27665" xr:uid="{44159760-9E8E-4080-9E92-A6157DAB0757}"/>
    <cellStyle name="표준 4 2 2 4 2 2" xfId="50024" xr:uid="{C2079C2C-5200-49BF-A4AE-503AEE0D86A8}"/>
    <cellStyle name="표준 4 2 2 4 3" xfId="27666" xr:uid="{04ADCA9D-9E1B-45BA-8B00-FAD029AE27EE}"/>
    <cellStyle name="표준 4 2 2 4 3 2" xfId="50025" xr:uid="{89218A0B-D800-4131-8008-CE802B2BD0C4}"/>
    <cellStyle name="표준 4 2 2 4 4" xfId="27667" xr:uid="{29E42CF2-8B8D-4946-9F37-6024BF9BDBDE}"/>
    <cellStyle name="표준 4 2 2 4 4 2" xfId="50026" xr:uid="{C07E4AF2-2839-427A-AE87-BABB21A32146}"/>
    <cellStyle name="표준 4 2 2 4 5" xfId="53913" xr:uid="{013118FB-9A9E-4EAA-80BC-6A2CFBF179A5}"/>
    <cellStyle name="표준 4 2 2 4 6" xfId="50023" xr:uid="{F212CCB7-CAA5-4D78-9318-A4133551542F}"/>
    <cellStyle name="표준 4 2 2 4 7" xfId="27664" xr:uid="{5DCDB650-BE6C-4948-BA42-907B7493BC25}"/>
    <cellStyle name="표준 4 2 2 5" xfId="27668" xr:uid="{76C52F06-A31E-4270-B7FD-A4AFDAA83B43}"/>
    <cellStyle name="표준 4 2 2 5 2" xfId="50027" xr:uid="{BFDD894D-7536-4E4F-AA2C-FC6E2E1B9591}"/>
    <cellStyle name="표준 4 2 2 6" xfId="27669" xr:uid="{AE355400-EBF6-458B-AA76-694A5C85590B}"/>
    <cellStyle name="표준 4 2 2 6 2" xfId="50028" xr:uid="{D7697F33-9073-4DAC-963D-D55FDE4260E7}"/>
    <cellStyle name="표준 4 2 2 7" xfId="27670" xr:uid="{82111EDA-D414-49E6-BFC9-A4AF7BC974EF}"/>
    <cellStyle name="표준 4 2 2 7 2" xfId="50029" xr:uid="{71B614C0-DE87-4867-9D6B-6EEB10E9B8F2}"/>
    <cellStyle name="표준 4 2 2 8" xfId="50203" xr:uid="{5C0632F3-6817-41E1-BB34-FB2FAEF38F71}"/>
    <cellStyle name="표준 4 2 2 9" xfId="49998" xr:uid="{FC4B4A1B-94C5-443E-A824-056CAE1F2080}"/>
    <cellStyle name="표준 4 2 3" xfId="192" xr:uid="{A9FCD43D-29BD-418F-A743-856A6216D251}"/>
    <cellStyle name="표준 4 2 3 2" xfId="380" xr:uid="{0CD76615-9CB1-4D7D-89C7-AC5010C12B9F}"/>
    <cellStyle name="표준 4 2 3 2 2" xfId="4094" xr:uid="{477CC140-AA5B-41CD-8AC9-3AC52C207903}"/>
    <cellStyle name="표준 4 2 3 2 2 2" xfId="27674" xr:uid="{4A4772AB-7CC5-42F7-B6C4-17CD2AD8C7E0}"/>
    <cellStyle name="표준 4 2 3 2 2 2 2" xfId="50033" xr:uid="{6A4205A7-2D37-41A2-814E-746922C0C0F9}"/>
    <cellStyle name="표준 4 2 3 2 2 3" xfId="27675" xr:uid="{DC11C37E-80ED-4BF8-96A2-F17DDABA9F60}"/>
    <cellStyle name="표준 4 2 3 2 2 3 2" xfId="50034" xr:uid="{81969045-96CB-4F41-84DC-808ED0C1416E}"/>
    <cellStyle name="표준 4 2 3 2 2 4" xfId="27676" xr:uid="{42675FC1-05FC-4B7E-AA78-DAE5C161A433}"/>
    <cellStyle name="표준 4 2 3 2 2 4 2" xfId="50035" xr:uid="{2FCDF5CE-41E6-4361-ADA5-10D038582C46}"/>
    <cellStyle name="표준 4 2 3 2 2 5" xfId="54181" xr:uid="{CA35EB60-38BE-47C5-8EA1-2403A72296F5}"/>
    <cellStyle name="표준 4 2 3 2 2 6" xfId="50032" xr:uid="{91A55DDF-4749-4FD6-B85E-307AA41DE636}"/>
    <cellStyle name="표준 4 2 3 2 2 7" xfId="27673" xr:uid="{BD8524C8-366E-4C83-88F7-AFFE0892743E}"/>
    <cellStyle name="표준 4 2 3 2 3" xfId="27677" xr:uid="{F59BDCAB-9720-41C5-B643-74E780C7C29D}"/>
    <cellStyle name="표준 4 2 3 2 3 2" xfId="50036" xr:uid="{56956AE0-2346-4A38-8A5C-9CB1928ABFFF}"/>
    <cellStyle name="표준 4 2 3 2 4" xfId="27678" xr:uid="{C5AFFD86-69FD-4B28-8DF0-5528B39CAC21}"/>
    <cellStyle name="표준 4 2 3 2 4 2" xfId="50037" xr:uid="{847CCD40-FC1A-4396-86AC-5B3978B87C89}"/>
    <cellStyle name="표준 4 2 3 2 5" xfId="27679" xr:uid="{AD257DDD-336A-4CE9-9EB2-7431647C2160}"/>
    <cellStyle name="표준 4 2 3 2 5 2" xfId="50038" xr:uid="{A81DBCBF-3E29-4C15-8373-3EF7AE818C31}"/>
    <cellStyle name="표준 4 2 3 2 6" xfId="50476" xr:uid="{6E2CA852-FD2C-4527-BC50-D9AC8813D735}"/>
    <cellStyle name="표준 4 2 3 2 7" xfId="50031" xr:uid="{644EF599-F65A-4941-A79F-685894CF43F6}"/>
    <cellStyle name="표준 4 2 3 2 8" xfId="27672" xr:uid="{26679698-C898-4BE7-9C49-565FADFC9BF7}"/>
    <cellStyle name="표준 4 2 3 3" xfId="3908" xr:uid="{86D96D4D-98FA-4571-B77C-A77912DA3E98}"/>
    <cellStyle name="표준 4 2 3 3 2" xfId="27681" xr:uid="{539C3822-D94D-46D9-83AA-BF04F34EDA13}"/>
    <cellStyle name="표준 4 2 3 3 2 2" xfId="50040" xr:uid="{EDE901FE-3081-4DD0-9BF6-4C332CC480D0}"/>
    <cellStyle name="표준 4 2 3 3 3" xfId="27682" xr:uid="{13B40E77-4484-45D0-89A4-509EE7F25069}"/>
    <cellStyle name="표준 4 2 3 3 3 2" xfId="50041" xr:uid="{A54357AC-ECA3-42E5-A2B6-590124DD52D9}"/>
    <cellStyle name="표준 4 2 3 3 4" xfId="27683" xr:uid="{8BFCED7C-5D36-48E3-A5B3-9D03E0CF5926}"/>
    <cellStyle name="표준 4 2 3 3 4 2" xfId="50042" xr:uid="{8C36C90E-EFE0-48D6-9861-84F40B29FD3E}"/>
    <cellStyle name="표준 4 2 3 3 5" xfId="53995" xr:uid="{BEE533C7-2889-476F-B7C5-95D70E4F5601}"/>
    <cellStyle name="표준 4 2 3 3 6" xfId="50039" xr:uid="{EEEAF24B-C43A-48F1-8CC1-87200401583E}"/>
    <cellStyle name="표준 4 2 3 3 7" xfId="27680" xr:uid="{0119FAA2-BDF6-4962-8C44-15ABFE6B248C}"/>
    <cellStyle name="표준 4 2 3 4" xfId="27684" xr:uid="{C8166070-512A-40F3-9CBA-4E46C3A650FE}"/>
    <cellStyle name="표준 4 2 3 4 2" xfId="50043" xr:uid="{B53031C6-5413-455E-97AB-4AA915713624}"/>
    <cellStyle name="표준 4 2 3 5" xfId="27685" xr:uid="{4BB6F8CB-E816-48A0-B037-3A734FCBEDA3}"/>
    <cellStyle name="표준 4 2 3 5 2" xfId="50044" xr:uid="{E0548064-96CB-4F9C-ADEB-11D1A94429F6}"/>
    <cellStyle name="표준 4 2 3 6" xfId="27686" xr:uid="{DEC4125F-38B9-4040-8CAE-7D78984DDDF3}"/>
    <cellStyle name="표준 4 2 3 6 2" xfId="50045" xr:uid="{1E7A405E-0C8C-4FAC-A527-323BC00521F9}"/>
    <cellStyle name="표준 4 2 3 7" xfId="50289" xr:uid="{2D81CB79-260F-4CC7-A065-267BF87FDBAD}"/>
    <cellStyle name="표준 4 2 3 8" xfId="50030" xr:uid="{3A803DC4-2F0B-441F-895F-334B2E9BC5D5}"/>
    <cellStyle name="표준 4 2 3 9" xfId="27671" xr:uid="{54A151AB-9951-4037-86F1-29CADB66630F}"/>
    <cellStyle name="표준 4 2 4" xfId="285" xr:uid="{DAD0DC79-BE5E-46A3-BE6C-D6AE1D0FA632}"/>
    <cellStyle name="표준 4 2 4 2" xfId="3999" xr:uid="{5540C8F1-8F7F-40D3-BF68-E268B0B0AE61}"/>
    <cellStyle name="표준 4 2 4 2 2" xfId="27689" xr:uid="{8F069CC5-69E6-4F86-A29A-7162185069A0}"/>
    <cellStyle name="표준 4 2 4 2 2 2" xfId="50048" xr:uid="{954B041A-31B3-4572-A583-F8171CCA32A5}"/>
    <cellStyle name="표준 4 2 4 2 3" xfId="27690" xr:uid="{68579062-2F47-497F-BCCA-4CC5D1D65BBB}"/>
    <cellStyle name="표준 4 2 4 2 3 2" xfId="50049" xr:uid="{C1893610-05D1-4D4E-8392-1E69243C0A38}"/>
    <cellStyle name="표준 4 2 4 2 4" xfId="27691" xr:uid="{1AB606B9-7CD5-4678-980A-F3B3B93977D3}"/>
    <cellStyle name="표준 4 2 4 2 4 2" xfId="50050" xr:uid="{A27D9A21-B297-40F9-AE77-F21E2D7203A4}"/>
    <cellStyle name="표준 4 2 4 2 5" xfId="54086" xr:uid="{6044744C-2434-4E4B-9385-7F860A328659}"/>
    <cellStyle name="표준 4 2 4 2 6" xfId="50047" xr:uid="{F6FD8812-0F31-43C2-8D64-F36E274DBD8E}"/>
    <cellStyle name="표준 4 2 4 2 7" xfId="27688" xr:uid="{EF7DAB97-8CE4-438C-B544-E4E0C0FA8178}"/>
    <cellStyle name="표준 4 2 4 3" xfId="27692" xr:uid="{BE4303D9-F467-4921-AC79-E917AF6F3C67}"/>
    <cellStyle name="표준 4 2 4 3 2" xfId="50051" xr:uid="{F8BA571E-4B53-41E4-A7F9-5D391028CE75}"/>
    <cellStyle name="표준 4 2 4 4" xfId="27693" xr:uid="{359D6D46-B5F7-4CEF-A62F-B8EF4EB16086}"/>
    <cellStyle name="표준 4 2 4 4 2" xfId="50052" xr:uid="{AB16F1A1-E76A-4061-88DA-66B1FEDDC79F}"/>
    <cellStyle name="표준 4 2 4 5" xfId="27694" xr:uid="{F40B70FA-4F14-4B9E-B213-B271F0B6E88C}"/>
    <cellStyle name="표준 4 2 4 5 2" xfId="50053" xr:uid="{4F751CB9-83FE-4FD2-AFF6-79CC6F59B8B1}"/>
    <cellStyle name="표준 4 2 4 6" xfId="50381" xr:uid="{981B7B91-C6F2-4FB8-BEF6-620DBECA60A9}"/>
    <cellStyle name="표준 4 2 4 7" xfId="50046" xr:uid="{4FBF8A3A-DDA7-40B7-A60E-C0C8AD6983BC}"/>
    <cellStyle name="표준 4 2 4 8" xfId="27687" xr:uid="{FD6BBBDF-0309-4984-8E0C-0B013AAE4EB7}"/>
    <cellStyle name="표준 4 2 5" xfId="3809" xr:uid="{25423235-FBE7-4F6F-BC04-B8C461917DBF}"/>
    <cellStyle name="표준 4 2 5 2" xfId="27696" xr:uid="{66CDF849-F742-4685-A198-0976830A146D}"/>
    <cellStyle name="표준 4 2 5 2 2" xfId="50055" xr:uid="{2E6186AF-779E-47CB-A724-CC653D1D8BBB}"/>
    <cellStyle name="표준 4 2 5 3" xfId="27697" xr:uid="{493F8549-CB26-498B-BE1A-A9353B504D7C}"/>
    <cellStyle name="표준 4 2 5 3 2" xfId="50056" xr:uid="{82D0B235-4CFC-450F-8E0F-12F907143B8D}"/>
    <cellStyle name="표준 4 2 5 4" xfId="27698" xr:uid="{766C066A-1B68-4B00-B6AD-8D0C4888D34A}"/>
    <cellStyle name="표준 4 2 5 4 2" xfId="50057" xr:uid="{00E5548E-B2FD-4025-9861-77409E7DFEBD}"/>
    <cellStyle name="표준 4 2 5 5" xfId="53896" xr:uid="{9D5A0C6B-7828-4112-BF3D-4E02E26EE934}"/>
    <cellStyle name="표준 4 2 5 6" xfId="50054" xr:uid="{F0696368-ABF2-4A77-85A9-0B96DE959A0C}"/>
    <cellStyle name="표준 4 2 5 7" xfId="27695" xr:uid="{251833E4-E002-48EF-B26E-4E33F379C04C}"/>
    <cellStyle name="표준 4 2 6" xfId="27699" xr:uid="{587DFD78-7CCF-4F62-8B64-63E7C5202C9B}"/>
    <cellStyle name="표준 4 2 6 2" xfId="50058" xr:uid="{0F6F3EA4-785A-40AC-85B2-80AA5031E0DC}"/>
    <cellStyle name="표준 4 2 7" xfId="27700" xr:uid="{0D46A179-FC00-4B57-9D7A-BEBAA161CC3A}"/>
    <cellStyle name="표준 4 2 7 2" xfId="50059" xr:uid="{2CBE847B-9681-4D62-BDE8-41258B3921EA}"/>
    <cellStyle name="표준 4 2 8" xfId="27701" xr:uid="{4376E730-2BB5-4F54-B013-0B99948712E1}"/>
    <cellStyle name="표준 4 2 8 2" xfId="50060" xr:uid="{EDE0D0D0-96A8-42EA-9035-CE07D5A93978}"/>
    <cellStyle name="표준 4 2 9" xfId="50186" xr:uid="{BA249B96-8819-40B9-90AD-CBA454BBBBE7}"/>
    <cellStyle name="표준 4 3" xfId="101" xr:uid="{224C4DA6-E903-4362-82D5-6572EBC6075F}"/>
    <cellStyle name="표준 4 3 10" xfId="27702" xr:uid="{F33D5C1E-597A-45AA-A464-A0A0BA286C75}"/>
    <cellStyle name="표준 4 3 2" xfId="207" xr:uid="{F4210C8E-D91E-4B36-9622-04156EB4FC7C}"/>
    <cellStyle name="표준 4 3 2 2" xfId="393" xr:uid="{5B709C92-7D8C-4A5D-9D4F-2744D40A2867}"/>
    <cellStyle name="표준 4 3 2 2 2" xfId="4107" xr:uid="{CBCDF670-658B-43C8-9072-83EB9264734A}"/>
    <cellStyle name="표준 4 3 2 2 2 2" xfId="27706" xr:uid="{CC5092E2-0C15-4359-9E92-8DFF37FC4A57}"/>
    <cellStyle name="표준 4 3 2 2 2 2 2" xfId="50065" xr:uid="{E4050A83-AA3B-4BAA-8D8C-176112672C75}"/>
    <cellStyle name="표준 4 3 2 2 2 3" xfId="27707" xr:uid="{C66BA810-A85E-4D23-A6F7-E7018F4E6BC1}"/>
    <cellStyle name="표준 4 3 2 2 2 3 2" xfId="50066" xr:uid="{297CF359-1AEE-460F-967B-89CE80319F46}"/>
    <cellStyle name="표준 4 3 2 2 2 4" xfId="27708" xr:uid="{D6C5A923-0E14-4950-AB49-D541E9255267}"/>
    <cellStyle name="표준 4 3 2 2 2 4 2" xfId="50067" xr:uid="{D75B27AD-5F53-4090-B698-FCB66D843CCA}"/>
    <cellStyle name="표준 4 3 2 2 2 5" xfId="54194" xr:uid="{E129BAA4-ECC5-4C2E-94E2-5544847B7003}"/>
    <cellStyle name="표준 4 3 2 2 2 6" xfId="50064" xr:uid="{D99B7980-D9D4-4224-A630-8D8A273B0057}"/>
    <cellStyle name="표준 4 3 2 2 2 7" xfId="27705" xr:uid="{F78B5EE7-D261-494B-AE37-8C2CF03DA875}"/>
    <cellStyle name="표준 4 3 2 2 3" xfId="27709" xr:uid="{840275A5-5544-4927-A73C-5986468758A8}"/>
    <cellStyle name="표준 4 3 2 2 3 2" xfId="50068" xr:uid="{3FBB562A-8DB3-4F80-ABE0-04E562F90AF5}"/>
    <cellStyle name="표준 4 3 2 2 4" xfId="27710" xr:uid="{5CC89F78-DED6-4288-A79C-A8E30A8C976C}"/>
    <cellStyle name="표준 4 3 2 2 4 2" xfId="50069" xr:uid="{6DE2BC2D-69FB-4218-9B4A-EF87CB98CB0B}"/>
    <cellStyle name="표준 4 3 2 2 5" xfId="27711" xr:uid="{D7DD5582-8A5B-443B-87F3-19E413C70864}"/>
    <cellStyle name="표준 4 3 2 2 5 2" xfId="50070" xr:uid="{FE2F2853-DE4E-4A3F-9105-DE0B4679D515}"/>
    <cellStyle name="표준 4 3 2 2 6" xfId="50489" xr:uid="{6253AA8A-69C8-4C59-B5ED-336979BE559A}"/>
    <cellStyle name="표준 4 3 2 2 7" xfId="50063" xr:uid="{334DE7F2-4230-4E42-9DAE-FBDEECE1B8BE}"/>
    <cellStyle name="표준 4 3 2 2 8" xfId="27704" xr:uid="{B5057F74-7051-4C41-8EF5-0A7AA12FB1E2}"/>
    <cellStyle name="표준 4 3 2 3" xfId="3923" xr:uid="{09B86BD9-AB9A-45FA-8083-2FDCD5949D00}"/>
    <cellStyle name="표준 4 3 2 3 2" xfId="27713" xr:uid="{A42F581F-D1C7-4267-ACD5-1656CF53DEDD}"/>
    <cellStyle name="표준 4 3 2 3 2 2" xfId="50072" xr:uid="{D6DACB73-C49A-407E-979B-EDB33CB8FC80}"/>
    <cellStyle name="표준 4 3 2 3 3" xfId="27714" xr:uid="{646BE92C-36EF-42F7-98B2-484C3A6891D2}"/>
    <cellStyle name="표준 4 3 2 3 3 2" xfId="50073" xr:uid="{B640B245-DC31-4460-8FE1-010A345DF857}"/>
    <cellStyle name="표준 4 3 2 3 4" xfId="27715" xr:uid="{B9C5FD91-3873-4DF4-ACAB-445B8EEEB775}"/>
    <cellStyle name="표준 4 3 2 3 4 2" xfId="50074" xr:uid="{84FDB01E-8667-4394-88D7-058A0B41209E}"/>
    <cellStyle name="표준 4 3 2 3 5" xfId="54010" xr:uid="{F86E504E-8BAB-4B6E-80C9-7ED623BD1702}"/>
    <cellStyle name="표준 4 3 2 3 6" xfId="50071" xr:uid="{A1C7EDE8-4B70-4471-8F24-22114F8D125F}"/>
    <cellStyle name="표준 4 3 2 3 7" xfId="27712" xr:uid="{DAD9DE51-79CF-4562-8BB1-FDDE5ED3D8C3}"/>
    <cellStyle name="표준 4 3 2 4" xfId="27716" xr:uid="{02B14C65-033B-4595-8AB2-741A297FD543}"/>
    <cellStyle name="표준 4 3 2 4 2" xfId="50075" xr:uid="{33E57606-57D1-4B6C-8483-B46E4A914588}"/>
    <cellStyle name="표준 4 3 2 5" xfId="27717" xr:uid="{15EFF0E4-90A3-4189-A587-D37891AD4202}"/>
    <cellStyle name="표준 4 3 2 5 2" xfId="50076" xr:uid="{15222CCC-01B2-40F2-814B-BED150C25463}"/>
    <cellStyle name="표준 4 3 2 6" xfId="27718" xr:uid="{DE5F7E67-7D62-40DD-A82B-E1641BC99EE8}"/>
    <cellStyle name="표준 4 3 2 6 2" xfId="50077" xr:uid="{7E6A921A-9F63-4E1C-B221-248999B9321E}"/>
    <cellStyle name="표준 4 3 2 7" xfId="50304" xr:uid="{D330B992-2DE8-4900-93BE-04AF6CE0EDC2}"/>
    <cellStyle name="표준 4 3 2 8" xfId="50062" xr:uid="{BD0E82B7-95EA-46D2-8655-6BE23A6AB686}"/>
    <cellStyle name="표준 4 3 2 9" xfId="27703" xr:uid="{6095A6F5-C3CF-48AF-8799-16E182C6408D}"/>
    <cellStyle name="표준 4 3 3" xfId="300" xr:uid="{785B2AA4-A971-42D7-A0B3-041363A094ED}"/>
    <cellStyle name="표준 4 3 3 2" xfId="4014" xr:uid="{56D0D197-2020-4714-83FD-4636500B730C}"/>
    <cellStyle name="표준 4 3 3 2 2" xfId="27721" xr:uid="{2E36CA72-8B53-4520-AF08-AAD19142F8FC}"/>
    <cellStyle name="표준 4 3 3 2 2 2" xfId="50080" xr:uid="{EE1376FC-ACDB-4535-9EEF-F66BEABCA10C}"/>
    <cellStyle name="표준 4 3 3 2 3" xfId="27722" xr:uid="{59D9707E-F45E-4132-A832-196E3F11AC58}"/>
    <cellStyle name="표준 4 3 3 2 3 2" xfId="50081" xr:uid="{D0F1C3B5-827F-46AC-9416-F49DFC189160}"/>
    <cellStyle name="표준 4 3 3 2 4" xfId="27723" xr:uid="{46C32C3B-3DE0-4616-A14E-CBF2ED139092}"/>
    <cellStyle name="표준 4 3 3 2 4 2" xfId="50082" xr:uid="{2604488F-AD7C-42BC-AF4A-7587E4001F12}"/>
    <cellStyle name="표준 4 3 3 2 5" xfId="54101" xr:uid="{CC722C7A-938C-4E92-A107-2E7D380868BB}"/>
    <cellStyle name="표준 4 3 3 2 6" xfId="50079" xr:uid="{7CBF3DC2-39B9-4479-99D2-0F5F7360630F}"/>
    <cellStyle name="표준 4 3 3 2 7" xfId="27720" xr:uid="{B6181BAD-C0CF-44D2-8E98-047F9EFE20E9}"/>
    <cellStyle name="표준 4 3 3 3" xfId="27724" xr:uid="{966D948D-9BC9-419D-9BBA-4441827C4360}"/>
    <cellStyle name="표준 4 3 3 3 2" xfId="50083" xr:uid="{719A64E5-1D60-4CC8-89AF-8D90333EF4A1}"/>
    <cellStyle name="표준 4 3 3 4" xfId="27725" xr:uid="{50C832FC-0627-4347-B2AF-3455FED758EB}"/>
    <cellStyle name="표준 4 3 3 4 2" xfId="50084" xr:uid="{61DDA982-D977-4752-859D-8FA00DBDE33F}"/>
    <cellStyle name="표준 4 3 3 5" xfId="27726" xr:uid="{ECB16EA1-42B0-42C7-97EC-5EFEFC457467}"/>
    <cellStyle name="표준 4 3 3 5 2" xfId="50085" xr:uid="{6883BD69-686D-485F-A0DD-CC59D177BA64}"/>
    <cellStyle name="표준 4 3 3 6" xfId="50396" xr:uid="{11FA2D81-BE52-49FA-9CFB-1DD209F66A29}"/>
    <cellStyle name="표준 4 3 3 7" xfId="50078" xr:uid="{22586BE4-2DF8-4497-A0EB-15C0675CAD6E}"/>
    <cellStyle name="표준 4 3 3 8" xfId="27719" xr:uid="{B3E31EEF-DB58-4FF5-8DD4-326DB549DB85}"/>
    <cellStyle name="표준 4 3 4" xfId="3824" xr:uid="{488C0C10-0216-43FF-A552-B01A18EF02C4}"/>
    <cellStyle name="표준 4 3 4 2" xfId="27728" xr:uid="{2D3ED86B-00AB-4678-961C-FC1382594F22}"/>
    <cellStyle name="표준 4 3 4 2 2" xfId="50087" xr:uid="{3A221DCB-81DD-43F7-B65F-481D8992530E}"/>
    <cellStyle name="표준 4 3 4 3" xfId="27729" xr:uid="{3C5677A3-4EF9-4706-9169-F5175F201612}"/>
    <cellStyle name="표준 4 3 4 3 2" xfId="50088" xr:uid="{C6599ED8-2816-4EB5-A948-55C92A7C8247}"/>
    <cellStyle name="표준 4 3 4 4" xfId="27730" xr:uid="{AD5E2771-4017-48F4-A992-4097348B4D8D}"/>
    <cellStyle name="표준 4 3 4 4 2" xfId="50089" xr:uid="{D935C3ED-2EA9-48ED-A217-965EE31FBD2B}"/>
    <cellStyle name="표준 4 3 4 5" xfId="53911" xr:uid="{1490CFAC-0032-4A47-8F1A-374C256648FC}"/>
    <cellStyle name="표준 4 3 4 6" xfId="50086" xr:uid="{5669A772-CBB4-42ED-ACFD-0B2CE7DBE075}"/>
    <cellStyle name="표준 4 3 4 7" xfId="27727" xr:uid="{A6485961-CDDD-4073-AA48-80A8204A23A5}"/>
    <cellStyle name="표준 4 3 5" xfId="27731" xr:uid="{724B1152-0AC2-42C2-A41B-85BDC6AEAADA}"/>
    <cellStyle name="표준 4 3 5 2" xfId="50090" xr:uid="{8626CC54-6AA7-4962-B2F3-8A372F7891DF}"/>
    <cellStyle name="표준 4 3 6" xfId="27732" xr:uid="{86E61CFF-99AD-4A8A-960B-7D85B7470CDF}"/>
    <cellStyle name="표준 4 3 6 2" xfId="50091" xr:uid="{6629BC17-CBD7-479B-A10C-B91920E12F8F}"/>
    <cellStyle name="표준 4 3 7" xfId="27733" xr:uid="{F6BF514B-C1F9-4115-AEA3-C61CFBE52DF7}"/>
    <cellStyle name="표준 4 3 7 2" xfId="50092" xr:uid="{86FCADE6-D490-4395-92FC-B431DD3E3BF7}"/>
    <cellStyle name="표준 4 3 8" xfId="50201" xr:uid="{590F9BEE-4AD5-4F9D-9CF5-F37D8A218CF9}"/>
    <cellStyle name="표준 4 3 9" xfId="50061" xr:uid="{4B7857F6-F3C7-4300-A8B7-A8B397801C46}"/>
    <cellStyle name="표준 4 4" xfId="189" xr:uid="{921CD583-A54C-4467-B2AE-A830574AF21E}"/>
    <cellStyle name="표준 4 4 2" xfId="377" xr:uid="{53FF04FB-9227-4428-9FD1-FFB9C87AD37D}"/>
    <cellStyle name="표준 4 4 2 2" xfId="4091" xr:uid="{ED814E20-967E-41CB-AA06-8B8C74FCA49B}"/>
    <cellStyle name="표준 4 4 2 2 2" xfId="27737" xr:uid="{05A7F088-A1DE-4A6F-8FB1-92FD0F357C1E}"/>
    <cellStyle name="표준 4 4 2 2 2 2" xfId="50096" xr:uid="{A8074F9D-E8D1-415C-BC53-D43BA98BE5BE}"/>
    <cellStyle name="표준 4 4 2 2 3" xfId="27738" xr:uid="{755DEEAE-6A3D-44A8-B9FC-31D27CB23573}"/>
    <cellStyle name="표준 4 4 2 2 3 2" xfId="50097" xr:uid="{55F4263E-29F4-4F61-A1A3-0AD76D6DD9BD}"/>
    <cellStyle name="표준 4 4 2 2 4" xfId="27739" xr:uid="{3895D831-FC2C-4A9D-B207-04F926EE185D}"/>
    <cellStyle name="표준 4 4 2 2 4 2" xfId="50098" xr:uid="{C3887ADA-5C2F-4E35-8135-71C1900A4EF2}"/>
    <cellStyle name="표준 4 4 2 2 5" xfId="54178" xr:uid="{F96FCA84-8B63-48FE-89E3-0B04850CF64D}"/>
    <cellStyle name="표준 4 4 2 2 6" xfId="50095" xr:uid="{A3CE331C-0319-46F8-8C87-E08DDC236098}"/>
    <cellStyle name="표준 4 4 2 2 7" xfId="27736" xr:uid="{C0269F88-EA5D-4DA3-AF6F-A399264E55D8}"/>
    <cellStyle name="표준 4 4 2 3" xfId="27740" xr:uid="{08CC0BBB-B0B2-4757-BD45-DAFC27BE400A}"/>
    <cellStyle name="표준 4 4 2 3 2" xfId="50099" xr:uid="{F083A53F-D5E4-4A93-B7FF-5EA54E2A67DA}"/>
    <cellStyle name="표준 4 4 2 4" xfId="27741" xr:uid="{AFA69674-D8ED-4ECC-AF6C-5CF7D7A33529}"/>
    <cellStyle name="표준 4 4 2 4 2" xfId="50100" xr:uid="{70ABC8DC-1531-4476-A932-35FAFA23F8B6}"/>
    <cellStyle name="표준 4 4 2 5" xfId="27742" xr:uid="{7F12A105-2C6F-47E8-9D77-6C4F99C3EE6B}"/>
    <cellStyle name="표준 4 4 2 5 2" xfId="50101" xr:uid="{F6150992-7D97-4556-A834-334522872928}"/>
    <cellStyle name="표준 4 4 2 6" xfId="50473" xr:uid="{5EA87F66-35B9-4D46-8027-D8EB1A511AB1}"/>
    <cellStyle name="표준 4 4 2 7" xfId="50094" xr:uid="{D1EAA343-DF90-4A72-95C8-1C810AAED487}"/>
    <cellStyle name="표준 4 4 2 8" xfId="27735" xr:uid="{0688E617-0855-443E-8EB5-0AC9A6F4E22E}"/>
    <cellStyle name="표준 4 4 3" xfId="3905" xr:uid="{3276EDF1-6334-487F-8247-B1A0138B76D9}"/>
    <cellStyle name="표준 4 4 3 2" xfId="27744" xr:uid="{8209D57F-DEAD-4F72-96A1-7593480874BF}"/>
    <cellStyle name="표준 4 4 3 2 2" xfId="50103" xr:uid="{5D3FC47B-B8E1-441F-A6E0-FB84D963CD99}"/>
    <cellStyle name="표준 4 4 3 3" xfId="27745" xr:uid="{CEF83677-7439-4B6C-9146-B6791623B44F}"/>
    <cellStyle name="표준 4 4 3 3 2" xfId="50104" xr:uid="{AE9FA2C2-4ACA-43D1-A971-A104A6CFFBDA}"/>
    <cellStyle name="표준 4 4 3 4" xfId="27746" xr:uid="{7402653C-0388-4E4D-B5AC-E20EEDEDEADC}"/>
    <cellStyle name="표준 4 4 3 4 2" xfId="50105" xr:uid="{262A913E-9EB5-451A-AF1F-5186CDDC6583}"/>
    <cellStyle name="표준 4 4 3 5" xfId="53992" xr:uid="{59888775-11C9-4C57-B37D-277706531782}"/>
    <cellStyle name="표준 4 4 3 6" xfId="50102" xr:uid="{860238BA-3D58-4016-8CAB-C9059CF517A7}"/>
    <cellStyle name="표준 4 4 3 7" xfId="27743" xr:uid="{EE92AB6D-BA7B-4224-9D4C-3748DCB334EC}"/>
    <cellStyle name="표준 4 4 4" xfId="27747" xr:uid="{106E8A31-DC35-4A57-8DE0-B01B1E24EF85}"/>
    <cellStyle name="표준 4 4 4 2" xfId="50106" xr:uid="{B9BEC0E8-C6CA-4FCE-91E7-CE5A6154EE0D}"/>
    <cellStyle name="표준 4 4 5" xfId="27748" xr:uid="{00040957-5FE8-489C-BB10-C767E683F5EE}"/>
    <cellStyle name="표준 4 4 5 2" xfId="50107" xr:uid="{48F894F8-69F2-484D-82B0-846F6DB527C9}"/>
    <cellStyle name="표준 4 4 6" xfId="27749" xr:uid="{5AF2D588-04A7-4C93-9DBE-D1FA6D1B34C2}"/>
    <cellStyle name="표준 4 4 6 2" xfId="50108" xr:uid="{E176F054-2265-449D-9CEE-EEFE0DA3CCCB}"/>
    <cellStyle name="표준 4 4 7" xfId="50286" xr:uid="{25125040-4064-430B-83EE-F69D6C93E98A}"/>
    <cellStyle name="표준 4 4 8" xfId="50093" xr:uid="{3EE1ACD9-1358-417E-BDA2-1F454EDE4726}"/>
    <cellStyle name="표준 4 4 9" xfId="27734" xr:uid="{6359B9AF-AAAD-408F-97D0-97DE056DD683}"/>
    <cellStyle name="표준 4 5" xfId="282" xr:uid="{05BB397C-34E9-4E74-8B40-1FF106A5EA30}"/>
    <cellStyle name="표준 4 5 2" xfId="3996" xr:uid="{2EF10AF3-6B92-432A-9188-D44B1282F2FD}"/>
    <cellStyle name="표준 4 5 2 2" xfId="27752" xr:uid="{8EA3BE41-BF57-45D0-9345-490AB461F90E}"/>
    <cellStyle name="표준 4 5 2 2 2" xfId="50111" xr:uid="{9CDCEE44-B093-475C-8734-54487BF9C63E}"/>
    <cellStyle name="표준 4 5 2 3" xfId="27753" xr:uid="{A8DAD739-8F55-4093-8622-803C2DAAE7BA}"/>
    <cellStyle name="표준 4 5 2 3 2" xfId="50112" xr:uid="{967CB0EE-4659-4A32-8EAB-4FDBF8CC3544}"/>
    <cellStyle name="표준 4 5 2 4" xfId="27754" xr:uid="{A8C08D6C-FDB8-46DD-AB6C-D155B90E80AF}"/>
    <cellStyle name="표준 4 5 2 4 2" xfId="50113" xr:uid="{4DDBDA97-AE7C-4461-B872-DBA077EE8E03}"/>
    <cellStyle name="표준 4 5 2 5" xfId="54083" xr:uid="{50FE838E-9DEA-451E-897A-3BE5F95ED4DD}"/>
    <cellStyle name="표준 4 5 2 6" xfId="50110" xr:uid="{3F43EEB7-D869-4E30-BD03-50C4DD4FA4FE}"/>
    <cellStyle name="표준 4 5 2 7" xfId="27751" xr:uid="{7B95E349-D973-4781-B74D-EFCE595784F5}"/>
    <cellStyle name="표준 4 5 3" xfId="27755" xr:uid="{4E4051C4-781C-4321-B65B-55FEFC696E84}"/>
    <cellStyle name="표준 4 5 3 2" xfId="50114" xr:uid="{A26EB622-C96E-46E9-A630-A8DBD4447369}"/>
    <cellStyle name="표준 4 5 4" xfId="27756" xr:uid="{F3F06F88-1A6F-4119-9EDD-BED1A77DC4E4}"/>
    <cellStyle name="표준 4 5 4 2" xfId="50115" xr:uid="{7B8A9282-B7BE-47E6-963D-0A454346C3BA}"/>
    <cellStyle name="표준 4 5 5" xfId="27757" xr:uid="{733B0186-1314-4EA9-84E7-4EDFD649A24D}"/>
    <cellStyle name="표준 4 5 5 2" xfId="50116" xr:uid="{69E9FEC0-40AE-40BB-B469-84CDE1EE042F}"/>
    <cellStyle name="표준 4 5 6" xfId="50378" xr:uid="{CE06AAAF-DB05-4AC2-B11D-968EF355618E}"/>
    <cellStyle name="표준 4 5 7" xfId="50109" xr:uid="{883DE63D-745A-4883-895C-6B838A2ABA41}"/>
    <cellStyle name="표준 4 5 8" xfId="27750" xr:uid="{E075325C-37F0-46FF-BB87-DB6C33AD6274}"/>
    <cellStyle name="표준 4 6" xfId="452" xr:uid="{E9B24322-7C2C-40A9-8BA8-D45D4D0A7FE0}"/>
    <cellStyle name="표준 4 6 2" xfId="4166" xr:uid="{75830A2D-93D8-4DC3-8908-F50FC0BE96E2}"/>
    <cellStyle name="표준 4 6 2 2" xfId="27760" xr:uid="{8F6D0259-0995-4F23-A8CF-DE9C72D07C27}"/>
    <cellStyle name="표준 4 6 2 2 2" xfId="50119" xr:uid="{C2415E96-49EE-4C65-B9F7-19082F5DFF05}"/>
    <cellStyle name="표준 4 6 2 3" xfId="27761" xr:uid="{32E03D5D-6924-4AB1-B273-FC2C61A72802}"/>
    <cellStyle name="표준 4 6 2 3 2" xfId="50120" xr:uid="{B914C516-C597-4350-A11C-1A137A743B7A}"/>
    <cellStyle name="표준 4 6 2 4" xfId="27762" xr:uid="{D0590A47-F119-444E-9FEC-1F19CDA25519}"/>
    <cellStyle name="표준 4 6 2 4 2" xfId="50121" xr:uid="{64569A9C-5362-4BB9-B897-72AFC603B2BA}"/>
    <cellStyle name="표준 4 6 2 5" xfId="54253" xr:uid="{0451463C-77AF-4AA8-BE6E-DC948ED7F8D3}"/>
    <cellStyle name="표준 4 6 2 6" xfId="50118" xr:uid="{B11E54A5-216C-4B35-BA69-D0E998D391E7}"/>
    <cellStyle name="표준 4 6 2 7" xfId="27759" xr:uid="{579D6557-61A4-41A6-AF9E-256121659953}"/>
    <cellStyle name="표준 4 6 3" xfId="27763" xr:uid="{97B24308-4E78-4F12-B84D-2C9818B1238B}"/>
    <cellStyle name="표준 4 6 3 2" xfId="50122" xr:uid="{BEDE9EDF-12E6-4FD3-8ABA-54D5791956A7}"/>
    <cellStyle name="표준 4 6 4" xfId="27764" xr:uid="{8AE7C442-5F8F-49C3-92ED-F7BB1CBDCE0B}"/>
    <cellStyle name="표준 4 6 4 2" xfId="50123" xr:uid="{6D0B8A7C-D621-49EA-A402-DC585604010E}"/>
    <cellStyle name="표준 4 6 5" xfId="27765" xr:uid="{E1FD9522-F889-423C-9F10-EB9F98BEF0C8}"/>
    <cellStyle name="표준 4 6 5 2" xfId="50124" xr:uid="{12E9D824-24C0-4F5A-916D-E2D7DC334913}"/>
    <cellStyle name="표준 4 6 6" xfId="50548" xr:uid="{EE83E176-1C9C-4BA6-866F-DB82B58DB001}"/>
    <cellStyle name="표준 4 6 7" xfId="50117" xr:uid="{8BBFADD0-3890-4FB1-8B5A-7938CB8814DF}"/>
    <cellStyle name="표준 4 6 8" xfId="27758" xr:uid="{DEDC233F-13A3-4C6C-A3DD-78E6A1CFD862}"/>
    <cellStyle name="표준 4 7" xfId="3776" xr:uid="{D63FEBD7-16A2-47EA-8408-DFC6A45ED052}"/>
    <cellStyle name="표준 4 7 2" xfId="27767" xr:uid="{9214A321-5D3E-4FC2-B50D-AF464869BC90}"/>
    <cellStyle name="표준 4 7 2 2" xfId="50126" xr:uid="{038E5154-A953-4AF5-8088-693E0D3981A2}"/>
    <cellStyle name="표준 4 7 3" xfId="27768" xr:uid="{F4D196A3-BAA9-4D6A-9CF7-5CA1DFE3D9F8}"/>
    <cellStyle name="표준 4 7 3 2" xfId="50127" xr:uid="{9E44CF1A-9B7C-4315-B6F3-C7BC11140BF4}"/>
    <cellStyle name="표준 4 7 4" xfId="27769" xr:uid="{AB9E40D1-B918-44AB-AA61-C99F642D71B8}"/>
    <cellStyle name="표준 4 7 4 2" xfId="50128" xr:uid="{F311187D-12BB-46E6-9191-EB299D9D399D}"/>
    <cellStyle name="표준 4 7 5" xfId="53863" xr:uid="{AD8959EE-8DC5-4DA7-941D-2C62A3729036}"/>
    <cellStyle name="표준 4 7 6" xfId="50125" xr:uid="{EBB6C46F-9BDC-4345-82F6-0DF2E79267C6}"/>
    <cellStyle name="표준 4 7 7" xfId="27766" xr:uid="{EE62DE75-F5A7-485A-BEEA-9D232CD6B1AB}"/>
    <cellStyle name="표준 4 8" xfId="27770" xr:uid="{CFBE942A-F3C4-4084-8A88-E841C01205DA}"/>
    <cellStyle name="표준 4 8 2" xfId="50129" xr:uid="{6FD2387D-6022-48AC-AEAB-EAB3B14EF6DA}"/>
    <cellStyle name="표준 4 9" xfId="27771" xr:uid="{2CDDC247-B4AA-4A8D-9126-411A862ADAF2}"/>
    <cellStyle name="표준 4 9 2" xfId="50130" xr:uid="{F24CC525-B2A1-4CBC-83D8-8B2F819F0C39}"/>
    <cellStyle name="표준 5" xfId="3764" xr:uid="{CC55A662-7283-4C6A-80F9-1F97CE70C351}"/>
    <cellStyle name="표준 5 2" xfId="27773" xr:uid="{A31EDDC0-E6BB-4AB5-A379-7AF6D34F17A8}"/>
    <cellStyle name="표준 5 3" xfId="27774" xr:uid="{7DAECF49-96AA-48B5-90BE-915193381A6C}"/>
    <cellStyle name="표준 5 3 2" xfId="50131" xr:uid="{EDBE65D7-139D-4411-8104-AC1FE9FD267C}"/>
    <cellStyle name="표준 5 4" xfId="53851" xr:uid="{558555AF-D621-44BF-A74F-E570CF322E7A}"/>
    <cellStyle name="표준 5 5" xfId="27772" xr:uid="{1FDD77E8-824E-4E12-BB0F-B86A0E9F4B81}"/>
    <cellStyle name="표준 6" xfId="5704" xr:uid="{8628CA5E-9AD8-47E0-B6E2-CBE4D36CE8BC}"/>
    <cellStyle name="標準_2" xfId="456" xr:uid="{4D7144D8-A7F4-4915-8646-6A1F983E6533}"/>
  </cellStyles>
  <dxfs count="26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 tint="-0.14975432599871821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strike/>
        <color theme="8" tint="-0.24994659260841701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strike/>
        <color theme="8" tint="-0.2499465926084170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754325998718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strike/>
        <color theme="8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strike/>
        <color theme="8" tint="-0.24994659260841701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strike/>
        <color theme="8" tint="-0.24994659260841701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strike/>
        <color theme="8" tint="-0.2499465926084170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strike/>
        <color theme="8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strike/>
        <color theme="8" tint="-0.24994659260841701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strike/>
        <color theme="8" tint="-0.24994659260841701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strike/>
        <color theme="8" tint="-0.24994659260841701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strike/>
        <color theme="8" tint="-0.2499465926084170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strike/>
        <color theme="8" tint="-0.24994659260841701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strike/>
        <color theme="8" tint="-0.24994659260841701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strike/>
        <color theme="8" tint="-0.24994659260841701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strike/>
        <color theme="8" tint="-0.24994659260841701"/>
      </font>
    </dxf>
    <dxf>
      <font>
        <color rgb="FFFF0000"/>
      </font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theme="0" tint="-0.149754325998718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0" tint="-0.149754325998718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strike/>
        <color theme="8" tint="-0.2499465926084170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strike/>
        <color theme="8" tint="-0.24994659260841701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strike/>
        <color theme="8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13DCA"/>
      <color rgb="FF1EBED4"/>
      <color rgb="FFFDECE3"/>
      <color rgb="FFD54AE4"/>
      <color rgb="FF75C43A"/>
      <color rgb="FF4F52CD"/>
      <color rgb="FF3552CB"/>
      <color rgb="FF444BD8"/>
      <color rgb="FF5E4C28"/>
      <color rgb="FF7962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323850</xdr:colOff>
      <xdr:row>19</xdr:row>
      <xdr:rowOff>171450</xdr:rowOff>
    </xdr:from>
    <xdr:to>
      <xdr:col>23</xdr:col>
      <xdr:colOff>571500</xdr:colOff>
      <xdr:row>29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E4786E-BF3E-440D-AD30-5FF996C10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800475"/>
          <a:ext cx="4105275" cy="1838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71</xdr:row>
      <xdr:rowOff>104775</xdr:rowOff>
    </xdr:from>
    <xdr:to>
      <xdr:col>6</xdr:col>
      <xdr:colOff>466725</xdr:colOff>
      <xdr:row>81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5094E6-DD9A-43BA-8EFC-6A3BB0C09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1675" y="8496300"/>
          <a:ext cx="4105275" cy="1838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87</xdr:row>
      <xdr:rowOff>66675</xdr:rowOff>
    </xdr:from>
    <xdr:to>
      <xdr:col>6</xdr:col>
      <xdr:colOff>95250</xdr:colOff>
      <xdr:row>97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A811D2-CA35-4B7C-975A-091445A81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3025" y="9410700"/>
          <a:ext cx="4105275" cy="1838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87</xdr:row>
      <xdr:rowOff>66675</xdr:rowOff>
    </xdr:from>
    <xdr:to>
      <xdr:col>6</xdr:col>
      <xdr:colOff>95250</xdr:colOff>
      <xdr:row>97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B66959-78AC-489B-A2A6-88C97491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3025" y="16649700"/>
          <a:ext cx="4105275" cy="1838325"/>
        </a:xfrm>
        <a:prstGeom prst="rect">
          <a:avLst/>
        </a:prstGeom>
      </xdr:spPr>
    </xdr:pic>
    <xdr:clientData/>
  </xdr:twoCellAnchor>
  <xdr:twoCellAnchor editAs="oneCell">
    <xdr:from>
      <xdr:col>2</xdr:col>
      <xdr:colOff>99060</xdr:colOff>
      <xdr:row>73</xdr:row>
      <xdr:rowOff>137160</xdr:rowOff>
    </xdr:from>
    <xdr:to>
      <xdr:col>8</xdr:col>
      <xdr:colOff>239242</xdr:colOff>
      <xdr:row>85</xdr:row>
      <xdr:rowOff>9209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D514357-0A6D-424D-8BE8-C1DC51F71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2560" y="5311140"/>
          <a:ext cx="6304762" cy="25238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626745</xdr:colOff>
      <xdr:row>9</xdr:row>
      <xdr:rowOff>192405</xdr:rowOff>
    </xdr:from>
    <xdr:to>
      <xdr:col>17</xdr:col>
      <xdr:colOff>379095</xdr:colOff>
      <xdr:row>12</xdr:row>
      <xdr:rowOff>102870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09D56D-DAFC-4071-9030-31443869E68D}"/>
            </a:ext>
          </a:extLst>
        </xdr:cNvPr>
        <xdr:cNvSpPr txBox="1"/>
      </xdr:nvSpPr>
      <xdr:spPr>
        <a:xfrm rot="20967447">
          <a:off x="10627995" y="2164080"/>
          <a:ext cx="2419350" cy="56769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800" b="1">
              <a:solidFill>
                <a:srgbClr val="FF0000"/>
              </a:solidFill>
            </a:rPr>
            <a:t>UPDATE</a:t>
          </a:r>
          <a:endParaRPr lang="ko-KR" altLang="en-US" sz="1800" b="1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68.58\pba_smt\C:\DOCUME~1\ADMINI~1\LOCALS~1\Temp\DOCUME~1\ADMINI~1\LOCALS~1\Temp\windows\TEMP\ASI%20Capacity%20EOL-2001%20Apr(Apr.3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9888;&#50864;\D\WINDOWS\Profiles\&#51060;&#49440;&#46020;\My%20Documents\&#51060;&#49440;&#46020;\--MODEL--\X8\CPK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5.198.120\PROJECT\LED\11&#45380;&#46020;\PD55A1_BHS\TEST\STRESS\PD55A1_BHS_Stress_Analysis_format_101102-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Library" Target="MSQUERY/XLQUERY.XLA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72.26.68.58\pba_smt\Users\ADMINI~1\AppData\Local\Temp\&#49373;&#49328;&#44228;&#54925;\10&#50900;\Users\&#51076;&#50857;&#54788;\Documents\ITM%20Semiconductor%20Groupware%20Messenger%20&#48155;&#51008;%20&#54028;&#51068;\Documents%20and%20Settings\Administrator\Local%20Settings\Temporary%20Internet%20Files\Content.IE5\A74FULC7\&#44144;&#47000;&#52376;&#48324;&#44288;&#47532;.xls?4A3E25E9" TargetMode="External"/><Relationship Id="rId1" Type="http://schemas.openxmlformats.org/officeDocument/2006/relationships/externalLinkPath" Target="file:///\\4A3E25E9\&#44144;&#47000;&#52376;&#48324;&#44288;&#47532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68.58\pba_smt\Documents%20and%20Settings\Administrator\Local%20Settings\Temporary%20Internet%20Files\Content.IE5\A74FULC7\&#44144;&#47000;&#52376;&#48324;&#44288;&#4753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68.58\pba_smt\C:\DOCUME~1\ADMINI~1\LOCALS~1\Temp\DOCUME~1\ADMINI~1\LOCALS~1\Temp\windows\TEMP\ATK%20Capacity%20Nov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373;&#49328;&#44288;&#47532;&#44284;\C\DATA\M2\98\&#49892;&#51201;\1&#50900;&#49373;&#49328;2&#4428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457;&#55148;\C\&#51228;&#51312;MASTE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408;&#51656;&#44288;&#47532;\&#45824;&#52293;\lt181e2e3\&#51060;&#54805;&#51228;%20&#48177;&#51216;&#45824;&#52293;\&#54869;&#49328;05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ify (2)"/>
      <sheetName val="순서"/>
      <sheetName val="공문"/>
      <sheetName val="Notify"/>
      <sheetName val="SUM"/>
      <sheetName val="CAPA_CHART"/>
      <sheetName val="DATA"/>
      <sheetName val="INPUT"/>
      <sheetName val="Eol_Data"/>
      <sheetName val="Eol(K1 TQ)"/>
      <sheetName val="Eol(K3 TQ)"/>
      <sheetName val="Fol Capacity"/>
      <sheetName val="Module1"/>
      <sheetName val="Module2"/>
      <sheetName val="Notify_(2)"/>
      <sheetName val="Eol(K1_TQ)"/>
      <sheetName val="Eol(K3_TQ)"/>
      <sheetName val="Fol_Capacity"/>
      <sheetName val="Notify_(2)1"/>
      <sheetName val="Eol(K1_TQ)1"/>
      <sheetName val="Eol(K3_TQ)1"/>
      <sheetName val="Fol_Capacity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L5">
            <v>175.3</v>
          </cell>
        </row>
        <row r="6">
          <cell r="L6">
            <v>431.3</v>
          </cell>
        </row>
        <row r="7">
          <cell r="L7">
            <v>741.05</v>
          </cell>
        </row>
        <row r="8">
          <cell r="L8">
            <v>670.77499999999998</v>
          </cell>
        </row>
        <row r="9">
          <cell r="L9">
            <v>836.35</v>
          </cell>
        </row>
        <row r="10">
          <cell r="L10">
            <v>0</v>
          </cell>
        </row>
        <row r="11">
          <cell r="L11">
            <v>356.9</v>
          </cell>
        </row>
        <row r="12">
          <cell r="L12">
            <v>0</v>
          </cell>
        </row>
        <row r="13">
          <cell r="L13">
            <v>3211.6750000000002</v>
          </cell>
        </row>
        <row r="14">
          <cell r="L14">
            <v>139.19999999999999</v>
          </cell>
        </row>
        <row r="15">
          <cell r="L15">
            <v>868.3</v>
          </cell>
        </row>
        <row r="16">
          <cell r="L16">
            <v>65.599999999999994</v>
          </cell>
        </row>
        <row r="17">
          <cell r="L17">
            <v>0</v>
          </cell>
        </row>
        <row r="18">
          <cell r="L18">
            <v>728.5</v>
          </cell>
        </row>
        <row r="19">
          <cell r="L19">
            <v>50</v>
          </cell>
        </row>
        <row r="20">
          <cell r="L20">
            <v>78</v>
          </cell>
        </row>
        <row r="21">
          <cell r="L21">
            <v>25.5</v>
          </cell>
        </row>
        <row r="22">
          <cell r="L22">
            <v>2.5</v>
          </cell>
        </row>
        <row r="23">
          <cell r="L23">
            <v>0</v>
          </cell>
        </row>
        <row r="24">
          <cell r="L24">
            <v>5</v>
          </cell>
        </row>
        <row r="25">
          <cell r="L25">
            <v>38</v>
          </cell>
        </row>
        <row r="26">
          <cell r="L26">
            <v>5.6</v>
          </cell>
        </row>
        <row r="27">
          <cell r="L27">
            <v>0</v>
          </cell>
        </row>
        <row r="28">
          <cell r="L28">
            <v>220</v>
          </cell>
        </row>
        <row r="29">
          <cell r="L29">
            <v>6</v>
          </cell>
        </row>
        <row r="30">
          <cell r="L30">
            <v>2232.1999999999998</v>
          </cell>
        </row>
        <row r="31">
          <cell r="L31">
            <v>5443.875</v>
          </cell>
        </row>
        <row r="32">
          <cell r="L32">
            <v>5444</v>
          </cell>
        </row>
        <row r="33">
          <cell r="L33">
            <v>0.125</v>
          </cell>
        </row>
        <row r="34">
          <cell r="L34">
            <v>86.1</v>
          </cell>
        </row>
        <row r="35">
          <cell r="L35">
            <v>204.9</v>
          </cell>
        </row>
        <row r="36">
          <cell r="L36">
            <v>2.8</v>
          </cell>
        </row>
        <row r="37">
          <cell r="L37">
            <v>103</v>
          </cell>
        </row>
        <row r="38">
          <cell r="L38">
            <v>115.8</v>
          </cell>
        </row>
        <row r="39">
          <cell r="L39">
            <v>96.125</v>
          </cell>
        </row>
        <row r="40">
          <cell r="L40">
            <v>58.575000000000003</v>
          </cell>
        </row>
        <row r="41">
          <cell r="L41">
            <v>16.3</v>
          </cell>
        </row>
        <row r="42">
          <cell r="L42">
            <v>683.6</v>
          </cell>
        </row>
        <row r="43">
          <cell r="L43">
            <v>0</v>
          </cell>
        </row>
        <row r="44">
          <cell r="L44">
            <v>131.55000000000001</v>
          </cell>
        </row>
        <row r="45">
          <cell r="L45">
            <v>6.7</v>
          </cell>
        </row>
        <row r="46">
          <cell r="L46">
            <v>2.2999999999999998</v>
          </cell>
        </row>
        <row r="47">
          <cell r="L47">
            <v>1</v>
          </cell>
        </row>
        <row r="48">
          <cell r="L48">
            <v>28.425000000000001</v>
          </cell>
        </row>
        <row r="49">
          <cell r="L49">
            <v>7.0250000000000004</v>
          </cell>
        </row>
        <row r="50">
          <cell r="L50">
            <v>2</v>
          </cell>
        </row>
        <row r="51">
          <cell r="L51">
            <v>6.25</v>
          </cell>
        </row>
        <row r="54">
          <cell r="L54">
            <v>13.7</v>
          </cell>
        </row>
        <row r="56">
          <cell r="L56">
            <v>198.95000000000002</v>
          </cell>
        </row>
        <row r="57">
          <cell r="L57">
            <v>882.55000000000007</v>
          </cell>
        </row>
        <row r="59">
          <cell r="L59">
            <v>68.825000000000003</v>
          </cell>
        </row>
        <row r="60">
          <cell r="L60">
            <v>108.575</v>
          </cell>
        </row>
        <row r="61">
          <cell r="L61">
            <v>80.724999999999994</v>
          </cell>
        </row>
        <row r="62">
          <cell r="L62">
            <v>410.375</v>
          </cell>
        </row>
        <row r="63">
          <cell r="L63">
            <v>524.75</v>
          </cell>
        </row>
        <row r="64">
          <cell r="L64">
            <v>10.35</v>
          </cell>
        </row>
        <row r="65">
          <cell r="L65">
            <v>1.2</v>
          </cell>
        </row>
        <row r="66">
          <cell r="L66">
            <v>1.3</v>
          </cell>
        </row>
        <row r="67">
          <cell r="L67">
            <v>0.6</v>
          </cell>
        </row>
        <row r="68">
          <cell r="L68">
            <v>0</v>
          </cell>
        </row>
        <row r="69">
          <cell r="L69">
            <v>33.6</v>
          </cell>
        </row>
        <row r="70">
          <cell r="L70">
            <v>50.6</v>
          </cell>
        </row>
        <row r="71">
          <cell r="L71">
            <v>17.2</v>
          </cell>
        </row>
        <row r="72">
          <cell r="L72">
            <v>1</v>
          </cell>
        </row>
        <row r="73">
          <cell r="L73">
            <v>1.7</v>
          </cell>
        </row>
        <row r="74">
          <cell r="L74">
            <v>68.724999999999994</v>
          </cell>
        </row>
        <row r="75">
          <cell r="L75">
            <v>0</v>
          </cell>
        </row>
        <row r="76">
          <cell r="L76">
            <v>1379.5249999999996</v>
          </cell>
        </row>
        <row r="78">
          <cell r="L78">
            <v>1.8</v>
          </cell>
        </row>
        <row r="79">
          <cell r="L79">
            <v>7.1</v>
          </cell>
        </row>
        <row r="80">
          <cell r="L80">
            <v>19.3</v>
          </cell>
        </row>
        <row r="81">
          <cell r="L81">
            <v>10.5</v>
          </cell>
        </row>
        <row r="82">
          <cell r="L82">
            <v>0</v>
          </cell>
        </row>
        <row r="83">
          <cell r="L83">
            <v>0</v>
          </cell>
        </row>
        <row r="84">
          <cell r="L84">
            <v>427.6</v>
          </cell>
        </row>
        <row r="85">
          <cell r="L85">
            <v>112</v>
          </cell>
        </row>
        <row r="86">
          <cell r="L86">
            <v>217.35</v>
          </cell>
        </row>
        <row r="87">
          <cell r="L87">
            <v>238</v>
          </cell>
        </row>
        <row r="88">
          <cell r="L88">
            <v>0</v>
          </cell>
        </row>
        <row r="89">
          <cell r="L89">
            <v>6.5</v>
          </cell>
        </row>
        <row r="90">
          <cell r="L90">
            <v>604.20000000000005</v>
          </cell>
        </row>
        <row r="91">
          <cell r="L91">
            <v>0</v>
          </cell>
        </row>
        <row r="92">
          <cell r="L92">
            <v>70</v>
          </cell>
        </row>
        <row r="93">
          <cell r="L93">
            <v>0</v>
          </cell>
        </row>
        <row r="94">
          <cell r="L94">
            <v>65</v>
          </cell>
        </row>
        <row r="95">
          <cell r="L95">
            <v>69.099999999999994</v>
          </cell>
        </row>
        <row r="96">
          <cell r="L96">
            <v>2.6</v>
          </cell>
        </row>
        <row r="97">
          <cell r="L97">
            <v>3.7</v>
          </cell>
        </row>
        <row r="98">
          <cell r="L98">
            <v>1.3</v>
          </cell>
        </row>
        <row r="99">
          <cell r="L99">
            <v>1.4</v>
          </cell>
        </row>
        <row r="100">
          <cell r="L100">
            <v>50</v>
          </cell>
        </row>
        <row r="101">
          <cell r="L101">
            <v>94.2</v>
          </cell>
        </row>
        <row r="102">
          <cell r="L102">
            <v>0</v>
          </cell>
        </row>
        <row r="103">
          <cell r="L103">
            <v>0</v>
          </cell>
        </row>
        <row r="104">
          <cell r="L104">
            <v>12.25</v>
          </cell>
        </row>
        <row r="105">
          <cell r="L105">
            <v>0</v>
          </cell>
        </row>
        <row r="106">
          <cell r="L106">
            <v>6</v>
          </cell>
        </row>
        <row r="107">
          <cell r="L107">
            <v>2019.9</v>
          </cell>
        </row>
        <row r="109">
          <cell r="L109">
            <v>181.82499999999999</v>
          </cell>
        </row>
        <row r="110">
          <cell r="L110">
            <v>255.1</v>
          </cell>
        </row>
        <row r="111">
          <cell r="L111">
            <v>28.75</v>
          </cell>
        </row>
        <row r="112">
          <cell r="L112">
            <v>0</v>
          </cell>
        </row>
        <row r="113">
          <cell r="L113">
            <v>33.325000000000003</v>
          </cell>
        </row>
        <row r="114">
          <cell r="L114">
            <v>15.5</v>
          </cell>
        </row>
        <row r="115">
          <cell r="L115">
            <v>0</v>
          </cell>
        </row>
        <row r="116">
          <cell r="L116">
            <v>0</v>
          </cell>
        </row>
        <row r="117">
          <cell r="L117">
            <v>117.4</v>
          </cell>
        </row>
        <row r="118">
          <cell r="L118">
            <v>8.6999999999999993</v>
          </cell>
        </row>
        <row r="119">
          <cell r="L119">
            <v>6</v>
          </cell>
        </row>
        <row r="120">
          <cell r="L120">
            <v>0</v>
          </cell>
        </row>
        <row r="121">
          <cell r="L121">
            <v>53</v>
          </cell>
        </row>
        <row r="122">
          <cell r="L122">
            <v>0</v>
          </cell>
        </row>
        <row r="123">
          <cell r="L123">
            <v>0</v>
          </cell>
        </row>
        <row r="124">
          <cell r="L124">
            <v>103.825</v>
          </cell>
        </row>
        <row r="125">
          <cell r="L125">
            <v>3.4249999999999998</v>
          </cell>
        </row>
        <row r="126">
          <cell r="L126">
            <v>13.5</v>
          </cell>
        </row>
        <row r="127">
          <cell r="L127">
            <v>768.6</v>
          </cell>
        </row>
        <row r="128">
          <cell r="L128">
            <v>11.85</v>
          </cell>
        </row>
        <row r="129">
          <cell r="L129">
            <v>14</v>
          </cell>
        </row>
        <row r="130">
          <cell r="L130">
            <v>3.65</v>
          </cell>
        </row>
        <row r="131">
          <cell r="L131">
            <v>0</v>
          </cell>
        </row>
        <row r="132">
          <cell r="L132">
            <v>59</v>
          </cell>
        </row>
        <row r="133">
          <cell r="L133">
            <v>0.7</v>
          </cell>
        </row>
        <row r="134">
          <cell r="L134">
            <v>11</v>
          </cell>
        </row>
        <row r="135">
          <cell r="L135">
            <v>1.7250000000000001</v>
          </cell>
        </row>
        <row r="136">
          <cell r="L136">
            <v>11.6</v>
          </cell>
        </row>
        <row r="137">
          <cell r="L137">
            <v>11.7</v>
          </cell>
        </row>
        <row r="138">
          <cell r="L138">
            <v>6</v>
          </cell>
        </row>
        <row r="139">
          <cell r="L139">
            <v>3.1</v>
          </cell>
        </row>
        <row r="140">
          <cell r="L140">
            <v>36.700000000000003</v>
          </cell>
        </row>
        <row r="141">
          <cell r="L141">
            <v>0</v>
          </cell>
        </row>
        <row r="142">
          <cell r="L142">
            <v>0</v>
          </cell>
        </row>
        <row r="143">
          <cell r="L143">
            <v>1759.9749999999999</v>
          </cell>
        </row>
        <row r="144">
          <cell r="L144">
            <v>11485.825000000001</v>
          </cell>
        </row>
        <row r="146">
          <cell r="L146">
            <v>136.1</v>
          </cell>
        </row>
        <row r="147">
          <cell r="L147">
            <v>283.39999999999998</v>
          </cell>
        </row>
        <row r="148">
          <cell r="L148">
            <v>0</v>
          </cell>
        </row>
        <row r="149">
          <cell r="L149">
            <v>145.44999999999999</v>
          </cell>
        </row>
        <row r="150">
          <cell r="L150">
            <v>1.6</v>
          </cell>
        </row>
        <row r="151">
          <cell r="L151">
            <v>231.375</v>
          </cell>
        </row>
        <row r="152">
          <cell r="L152">
            <v>246.8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65.099999999999994</v>
          </cell>
        </row>
        <row r="156">
          <cell r="L156">
            <v>3.25</v>
          </cell>
        </row>
        <row r="157">
          <cell r="L157">
            <v>1113.075</v>
          </cell>
        </row>
        <row r="159">
          <cell r="L159">
            <v>8</v>
          </cell>
        </row>
        <row r="160">
          <cell r="L160">
            <v>0</v>
          </cell>
        </row>
        <row r="161">
          <cell r="L161">
            <v>20.074999999999999</v>
          </cell>
        </row>
        <row r="162">
          <cell r="L162">
            <v>77.2</v>
          </cell>
        </row>
        <row r="163">
          <cell r="L163">
            <v>22.175000000000001</v>
          </cell>
        </row>
        <row r="164">
          <cell r="L164">
            <v>12.9</v>
          </cell>
        </row>
        <row r="165">
          <cell r="L165">
            <v>4</v>
          </cell>
        </row>
        <row r="166">
          <cell r="L166">
            <v>12</v>
          </cell>
        </row>
        <row r="167">
          <cell r="L167">
            <v>0</v>
          </cell>
        </row>
        <row r="168">
          <cell r="L168">
            <v>3</v>
          </cell>
        </row>
        <row r="169">
          <cell r="L169">
            <v>15</v>
          </cell>
        </row>
        <row r="170">
          <cell r="L170">
            <v>11.9</v>
          </cell>
        </row>
        <row r="171">
          <cell r="L171">
            <v>0</v>
          </cell>
        </row>
        <row r="172">
          <cell r="L172">
            <v>3</v>
          </cell>
        </row>
        <row r="173">
          <cell r="L173">
            <v>1</v>
          </cell>
        </row>
        <row r="174">
          <cell r="L174">
            <v>0.6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5.25</v>
          </cell>
        </row>
        <row r="180">
          <cell r="L180">
            <v>0.8</v>
          </cell>
        </row>
        <row r="181">
          <cell r="L181">
            <v>6.1749999999999998</v>
          </cell>
        </row>
        <row r="182">
          <cell r="L182">
            <v>0</v>
          </cell>
        </row>
        <row r="183">
          <cell r="L183">
            <v>1.1000000000000001</v>
          </cell>
        </row>
        <row r="184">
          <cell r="L184">
            <v>21.55</v>
          </cell>
        </row>
        <row r="185">
          <cell r="L185">
            <v>3.9</v>
          </cell>
        </row>
        <row r="186">
          <cell r="L186">
            <v>105.97499999999999</v>
          </cell>
        </row>
        <row r="187">
          <cell r="L187">
            <v>21.4</v>
          </cell>
        </row>
        <row r="188">
          <cell r="L188">
            <v>21.3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0.1</v>
          </cell>
        </row>
        <row r="192">
          <cell r="L192">
            <v>13.6</v>
          </cell>
        </row>
        <row r="193">
          <cell r="L193">
            <v>85</v>
          </cell>
        </row>
        <row r="194">
          <cell r="L194">
            <v>158.67500000000001</v>
          </cell>
        </row>
        <row r="195">
          <cell r="L195">
            <v>20.9</v>
          </cell>
        </row>
        <row r="196">
          <cell r="L196">
            <v>132.32499999999999</v>
          </cell>
        </row>
        <row r="197">
          <cell r="L197">
            <v>0</v>
          </cell>
        </row>
        <row r="198">
          <cell r="L198">
            <v>2.5</v>
          </cell>
        </row>
        <row r="199">
          <cell r="L199">
            <v>1.65</v>
          </cell>
        </row>
        <row r="200">
          <cell r="L200">
            <v>0.125</v>
          </cell>
        </row>
        <row r="201">
          <cell r="L201">
            <v>0</v>
          </cell>
        </row>
        <row r="202">
          <cell r="L202">
            <v>0</v>
          </cell>
        </row>
        <row r="203">
          <cell r="L203">
            <v>18.925000000000001</v>
          </cell>
        </row>
        <row r="204">
          <cell r="L204">
            <v>0.1</v>
          </cell>
        </row>
        <row r="205">
          <cell r="L205">
            <v>0</v>
          </cell>
        </row>
        <row r="206">
          <cell r="L206">
            <v>0</v>
          </cell>
        </row>
        <row r="207">
          <cell r="L207">
            <v>0.5</v>
          </cell>
        </row>
        <row r="208">
          <cell r="L208">
            <v>0</v>
          </cell>
        </row>
        <row r="209">
          <cell r="L209">
            <v>0</v>
          </cell>
        </row>
        <row r="210">
          <cell r="L210">
            <v>0.35</v>
          </cell>
        </row>
        <row r="211">
          <cell r="L211">
            <v>42.6</v>
          </cell>
        </row>
        <row r="212">
          <cell r="L212">
            <v>1.5</v>
          </cell>
        </row>
        <row r="213">
          <cell r="L213">
            <v>0</v>
          </cell>
        </row>
        <row r="214">
          <cell r="L214">
            <v>11.75</v>
          </cell>
        </row>
        <row r="215">
          <cell r="L215">
            <v>5.0999999999999996</v>
          </cell>
        </row>
        <row r="216">
          <cell r="L216">
            <v>26.3</v>
          </cell>
        </row>
        <row r="217">
          <cell r="L217">
            <v>39.549999999999997</v>
          </cell>
        </row>
        <row r="218">
          <cell r="L218">
            <v>0</v>
          </cell>
        </row>
        <row r="219">
          <cell r="L219">
            <v>15.275</v>
          </cell>
        </row>
        <row r="220">
          <cell r="L220">
            <v>0</v>
          </cell>
        </row>
        <row r="221">
          <cell r="L221">
            <v>0</v>
          </cell>
        </row>
        <row r="222">
          <cell r="L222">
            <v>14.1</v>
          </cell>
        </row>
        <row r="223">
          <cell r="L223">
            <v>0</v>
          </cell>
        </row>
        <row r="224">
          <cell r="L224">
            <v>1.1000000000000001</v>
          </cell>
        </row>
        <row r="225">
          <cell r="L225">
            <v>3.8</v>
          </cell>
        </row>
        <row r="226">
          <cell r="L226">
            <v>974.125</v>
          </cell>
        </row>
        <row r="228">
          <cell r="L228">
            <v>31.5</v>
          </cell>
        </row>
        <row r="229">
          <cell r="L229">
            <v>22.225000000000001</v>
          </cell>
        </row>
        <row r="230">
          <cell r="L230">
            <v>5.5</v>
          </cell>
        </row>
        <row r="231">
          <cell r="L231">
            <v>179.125</v>
          </cell>
        </row>
        <row r="232">
          <cell r="L232">
            <v>1</v>
          </cell>
        </row>
        <row r="233">
          <cell r="L233">
            <v>0</v>
          </cell>
        </row>
        <row r="234">
          <cell r="L234">
            <v>87.525000000000006</v>
          </cell>
        </row>
        <row r="235">
          <cell r="L235">
            <v>50.725000000000001</v>
          </cell>
        </row>
        <row r="236">
          <cell r="L236">
            <v>0</v>
          </cell>
        </row>
        <row r="237">
          <cell r="L237">
            <v>0</v>
          </cell>
        </row>
        <row r="238">
          <cell r="L238">
            <v>377.6</v>
          </cell>
        </row>
        <row r="240">
          <cell r="L240">
            <v>11.9</v>
          </cell>
        </row>
        <row r="242">
          <cell r="L242">
            <v>7.4999999999999997E-2</v>
          </cell>
        </row>
        <row r="243">
          <cell r="L243">
            <v>1</v>
          </cell>
        </row>
        <row r="244">
          <cell r="L244">
            <v>1.075</v>
          </cell>
        </row>
        <row r="246">
          <cell r="L246">
            <v>2477.6999999999998</v>
          </cell>
        </row>
        <row r="248">
          <cell r="L248">
            <v>0</v>
          </cell>
        </row>
        <row r="249">
          <cell r="L249">
            <v>15.5</v>
          </cell>
        </row>
        <row r="250">
          <cell r="L250">
            <v>143.19999999999999</v>
          </cell>
        </row>
        <row r="251">
          <cell r="L251">
            <v>0.1</v>
          </cell>
        </row>
        <row r="252">
          <cell r="L252">
            <v>10.45</v>
          </cell>
        </row>
        <row r="253">
          <cell r="L253">
            <v>208.5</v>
          </cell>
        </row>
        <row r="254">
          <cell r="L254">
            <v>412.7</v>
          </cell>
        </row>
        <row r="255">
          <cell r="L255">
            <v>158.44999999999999</v>
          </cell>
        </row>
        <row r="256">
          <cell r="L256">
            <v>11</v>
          </cell>
        </row>
        <row r="257">
          <cell r="L257">
            <v>0</v>
          </cell>
        </row>
        <row r="258">
          <cell r="L258">
            <v>740.9</v>
          </cell>
        </row>
        <row r="259">
          <cell r="L259">
            <v>101.6</v>
          </cell>
        </row>
        <row r="260">
          <cell r="L260">
            <v>4</v>
          </cell>
        </row>
        <row r="261">
          <cell r="L261">
            <v>0</v>
          </cell>
        </row>
        <row r="262">
          <cell r="L262">
            <v>0</v>
          </cell>
        </row>
        <row r="263">
          <cell r="L263">
            <v>281.10000000000002</v>
          </cell>
        </row>
        <row r="264">
          <cell r="L264">
            <v>0</v>
          </cell>
        </row>
        <row r="265">
          <cell r="L265">
            <v>0</v>
          </cell>
        </row>
        <row r="266">
          <cell r="L266">
            <v>0</v>
          </cell>
        </row>
        <row r="267">
          <cell r="L267">
            <v>147.65</v>
          </cell>
        </row>
        <row r="268">
          <cell r="L268">
            <v>0</v>
          </cell>
        </row>
        <row r="269">
          <cell r="L269">
            <v>551.04999999999995</v>
          </cell>
        </row>
        <row r="270">
          <cell r="L270">
            <v>169.5</v>
          </cell>
        </row>
        <row r="271">
          <cell r="L271">
            <v>266.625</v>
          </cell>
        </row>
        <row r="272">
          <cell r="L272">
            <v>0</v>
          </cell>
        </row>
        <row r="273">
          <cell r="L273">
            <v>15.8</v>
          </cell>
        </row>
        <row r="274">
          <cell r="L274">
            <v>409.375</v>
          </cell>
        </row>
        <row r="275">
          <cell r="L275">
            <v>6</v>
          </cell>
        </row>
        <row r="276">
          <cell r="L276">
            <v>3.5</v>
          </cell>
        </row>
        <row r="277">
          <cell r="L277">
            <v>28.1</v>
          </cell>
        </row>
        <row r="278">
          <cell r="L278">
            <v>3685.1</v>
          </cell>
        </row>
        <row r="279">
          <cell r="L279">
            <v>3685.1</v>
          </cell>
        </row>
        <row r="280">
          <cell r="L280">
            <v>1.625</v>
          </cell>
        </row>
        <row r="281">
          <cell r="L281">
            <v>64.8</v>
          </cell>
        </row>
        <row r="282">
          <cell r="L282">
            <v>1.1000000000000001</v>
          </cell>
        </row>
        <row r="283">
          <cell r="L283">
            <v>16.100000000000001</v>
          </cell>
        </row>
        <row r="284">
          <cell r="L284">
            <v>0.1</v>
          </cell>
        </row>
        <row r="285">
          <cell r="L285">
            <v>0</v>
          </cell>
        </row>
        <row r="286">
          <cell r="L286">
            <v>0</v>
          </cell>
        </row>
        <row r="287">
          <cell r="L287">
            <v>1.3</v>
          </cell>
        </row>
        <row r="288">
          <cell r="L288">
            <v>33.4</v>
          </cell>
        </row>
        <row r="289">
          <cell r="L289">
            <v>1</v>
          </cell>
        </row>
        <row r="290">
          <cell r="L290">
            <v>547.375</v>
          </cell>
        </row>
        <row r="291">
          <cell r="L291">
            <v>51.3</v>
          </cell>
        </row>
        <row r="292">
          <cell r="L292">
            <v>1.325</v>
          </cell>
        </row>
        <row r="293">
          <cell r="L293">
            <v>5.35</v>
          </cell>
        </row>
        <row r="294">
          <cell r="L294">
            <v>0</v>
          </cell>
        </row>
        <row r="295">
          <cell r="L295">
            <v>10</v>
          </cell>
        </row>
        <row r="296">
          <cell r="L296">
            <v>7</v>
          </cell>
        </row>
        <row r="297">
          <cell r="L297">
            <v>0</v>
          </cell>
        </row>
        <row r="298">
          <cell r="L298">
            <v>285.85000000000002</v>
          </cell>
        </row>
        <row r="299">
          <cell r="L299">
            <v>21.55</v>
          </cell>
        </row>
        <row r="300">
          <cell r="L300">
            <v>51.7</v>
          </cell>
        </row>
        <row r="301">
          <cell r="L301">
            <v>300</v>
          </cell>
        </row>
        <row r="302">
          <cell r="L302">
            <v>38.325000000000003</v>
          </cell>
        </row>
        <row r="303">
          <cell r="L303">
            <v>0.15</v>
          </cell>
        </row>
        <row r="304">
          <cell r="L304">
            <v>84.275000000000006</v>
          </cell>
        </row>
        <row r="305">
          <cell r="L305">
            <v>0.1</v>
          </cell>
        </row>
        <row r="306">
          <cell r="L306">
            <v>0</v>
          </cell>
        </row>
        <row r="308">
          <cell r="L308">
            <v>1523.7250000000001</v>
          </cell>
        </row>
        <row r="309">
          <cell r="L309">
            <v>5208.8249999999998</v>
          </cell>
        </row>
        <row r="311">
          <cell r="L311">
            <v>6968.7999999999993</v>
          </cell>
        </row>
        <row r="313">
          <cell r="L313">
            <v>457.42500000000001</v>
          </cell>
        </row>
        <row r="314">
          <cell r="L314">
            <v>0</v>
          </cell>
        </row>
        <row r="315">
          <cell r="L315">
            <v>341.625</v>
          </cell>
        </row>
        <row r="316">
          <cell r="L316">
            <v>799.05</v>
          </cell>
        </row>
        <row r="318">
          <cell r="L318">
            <v>0</v>
          </cell>
        </row>
        <row r="319">
          <cell r="L319">
            <v>588</v>
          </cell>
        </row>
        <row r="320">
          <cell r="L320">
            <v>0</v>
          </cell>
        </row>
        <row r="321">
          <cell r="L321">
            <v>554.9</v>
          </cell>
        </row>
        <row r="322">
          <cell r="L322">
            <v>740</v>
          </cell>
        </row>
        <row r="323">
          <cell r="L323">
            <v>1.1000000000000001</v>
          </cell>
        </row>
        <row r="324">
          <cell r="L324">
            <v>644.5</v>
          </cell>
        </row>
        <row r="325">
          <cell r="L325">
            <v>3.8</v>
          </cell>
        </row>
        <row r="326">
          <cell r="L326">
            <v>526.70000000000005</v>
          </cell>
        </row>
        <row r="327">
          <cell r="L327">
            <v>1.4</v>
          </cell>
        </row>
        <row r="328">
          <cell r="L328">
            <v>21</v>
          </cell>
        </row>
        <row r="329">
          <cell r="L329">
            <v>3.8</v>
          </cell>
        </row>
        <row r="330">
          <cell r="L330">
            <v>8.6999999999999993</v>
          </cell>
        </row>
        <row r="331">
          <cell r="L331">
            <v>15.15</v>
          </cell>
        </row>
        <row r="332">
          <cell r="L332">
            <v>459.02499999999998</v>
          </cell>
        </row>
        <row r="333">
          <cell r="L333">
            <v>38.799999999999997</v>
          </cell>
        </row>
        <row r="334">
          <cell r="L334">
            <v>65.275000000000006</v>
          </cell>
        </row>
        <row r="335">
          <cell r="L335">
            <v>1797.175</v>
          </cell>
        </row>
        <row r="336">
          <cell r="L336">
            <v>58.475000000000001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VXXXXX"/>
      <sheetName val="981030"/>
      <sheetName val="CPK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CONTENS"/>
      <sheetName val="검토결과"/>
      <sheetName val="Resistor"/>
      <sheetName val="Capacitor"/>
      <sheetName val="Diode"/>
      <sheetName val="FET_BJT_SCR"/>
      <sheetName val="IC"/>
      <sheetName val="Inductor_ Etc"/>
      <sheetName val="SPEC"/>
      <sheetName val="보고서 작성방법"/>
    </sheetNames>
    <sheetDataSet>
      <sheetData sheetId="0" refreshError="1"/>
      <sheetData sheetId="1" refreshError="1"/>
      <sheetData sheetId="2" refreshError="1"/>
      <sheetData sheetId="3" refreshError="1">
        <row r="7">
          <cell r="O7">
            <v>24</v>
          </cell>
        </row>
        <row r="18">
          <cell r="O18">
            <v>24</v>
          </cell>
        </row>
      </sheetData>
      <sheetData sheetId="4" refreshError="1">
        <row r="35">
          <cell r="T35">
            <v>24</v>
          </cell>
        </row>
      </sheetData>
      <sheetData sheetId="5" refreshError="1">
        <row r="6">
          <cell r="T6">
            <v>24</v>
          </cell>
        </row>
        <row r="13">
          <cell r="T13">
            <v>24</v>
          </cell>
        </row>
        <row r="40">
          <cell r="T40">
            <v>24</v>
          </cell>
        </row>
      </sheetData>
      <sheetData sheetId="6" refreshError="1">
        <row r="6">
          <cell r="T6">
            <v>24</v>
          </cell>
        </row>
        <row r="19">
          <cell r="T19">
            <v>24</v>
          </cell>
        </row>
        <row r="29">
          <cell r="T29">
            <v>24</v>
          </cell>
        </row>
      </sheetData>
      <sheetData sheetId="7" refreshError="1">
        <row r="14">
          <cell r="T14">
            <v>24</v>
          </cell>
        </row>
      </sheetData>
      <sheetData sheetId="8" refreshError="1">
        <row r="6">
          <cell r="P6">
            <v>24</v>
          </cell>
        </row>
        <row r="29">
          <cell r="P29">
            <v>24</v>
          </cell>
        </row>
      </sheetData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QUERY"/>
      <sheetName val="Loc Table"/>
      <sheetName val="#REF"/>
      <sheetName val="DATE"/>
      <sheetName val="재료율"/>
      <sheetName val="XLQUERY.XLA"/>
      <sheetName val="Loc_Table"/>
      <sheetName val="XLQUERY_XLA"/>
      <sheetName val="MC Serial "/>
      <sheetName val="INPUT"/>
      <sheetName val="9609추"/>
      <sheetName val="LINE MH"/>
      <sheetName val="설치공사2"/>
      <sheetName val="해외법인"/>
      <sheetName val="Revenue"/>
      <sheetName val="ACI"/>
      <sheetName val="DT Category"/>
      <sheetName val="Database"/>
      <sheetName val="TMC_VP2001"/>
      <sheetName val="2017"/>
    </sheetNames>
    <definedNames>
      <definedName name="Register.DClick" refersTo="='XLQUERY'!$B$5"/>
    </definedNames>
    <sheetDataSet>
      <sheetData sheetId="0" refreshError="1">
        <row r="5">
          <cell r="B5" t="b">
            <v>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록관리"/>
      <sheetName val="입출고입력"/>
      <sheetName val="거래처별 현황"/>
      <sheetName val="(연결)일별현황"/>
      <sheetName val="월별현황"/>
      <sheetName val="현재고"/>
      <sheetName val="연결"/>
      <sheetName val="거래처별관리"/>
      <sheetName val="거래처별_현황"/>
    </sheetNames>
    <sheetDataSet>
      <sheetData sheetId="0">
        <row r="2">
          <cell r="C2" t="str">
            <v>자 재 명</v>
          </cell>
        </row>
        <row r="6">
          <cell r="F6" t="str">
            <v>안나엔지니어링</v>
          </cell>
        </row>
      </sheetData>
      <sheetData sheetId="1">
        <row r="4">
          <cell r="B4" t="str">
            <v>입/출고일자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록관리"/>
      <sheetName val="입출고입력"/>
      <sheetName val="거래처별 현황"/>
      <sheetName val="(연결)일별현황"/>
      <sheetName val="월별현황"/>
      <sheetName val="현재고"/>
      <sheetName val="연결"/>
      <sheetName val="거래처별관리"/>
      <sheetName val="드롭다운 메뉴"/>
      <sheetName val="MC Serial "/>
    </sheetNames>
    <sheetDataSet>
      <sheetData sheetId="0">
        <row r="3">
          <cell r="F3" t="str">
            <v>원일인텍</v>
          </cell>
        </row>
        <row r="4">
          <cell r="F4" t="str">
            <v>이레텍솔루션</v>
          </cell>
        </row>
        <row r="5">
          <cell r="F5" t="str">
            <v>크레타하이테크</v>
          </cell>
        </row>
        <row r="6">
          <cell r="F6" t="str">
            <v>안나엔지니어링</v>
          </cell>
        </row>
        <row r="7">
          <cell r="F7" t="str">
            <v>로피콤</v>
          </cell>
        </row>
        <row r="8">
          <cell r="F8" t="str">
            <v>한올</v>
          </cell>
        </row>
        <row r="9">
          <cell r="F9" t="str">
            <v>삼영레이져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문"/>
      <sheetName val="intro"/>
      <sheetName val="Notify"/>
      <sheetName val="SUM"/>
      <sheetName val="Eol(K3 TQ)"/>
      <sheetName val="Eol(K1 TQ)"/>
      <sheetName val="Eol_Data"/>
      <sheetName val="CAPA_CHART"/>
      <sheetName val="INPUT"/>
      <sheetName val="DATA"/>
      <sheetName val="Fol Capacity"/>
      <sheetName val="Eol(K3_TQ)"/>
      <sheetName val="Eol(K1_TQ)"/>
      <sheetName val="Fol_Capacity"/>
      <sheetName val="Eol(K3_TQ)1"/>
      <sheetName val="Eol(K1_TQ)1"/>
      <sheetName val="Fol_Capacity1"/>
      <sheetName val="공정불량율 현황"/>
      <sheetName val="목록관리"/>
    </sheetNames>
    <sheetDataSet>
      <sheetData sheetId="0"/>
      <sheetData sheetId="1"/>
      <sheetData sheetId="2"/>
      <sheetData sheetId="3"/>
      <sheetData sheetId="4">
        <row r="542">
          <cell r="I542" t="str">
            <v>NOV</v>
          </cell>
        </row>
      </sheetData>
      <sheetData sheetId="5"/>
      <sheetData sheetId="6"/>
      <sheetData sheetId="7"/>
      <sheetData sheetId="8">
        <row r="5">
          <cell r="W5">
            <v>239.35</v>
          </cell>
        </row>
        <row r="6">
          <cell r="W6">
            <v>188.9</v>
          </cell>
        </row>
        <row r="7">
          <cell r="W7">
            <v>233.9</v>
          </cell>
        </row>
        <row r="8">
          <cell r="W8">
            <v>484.92500000000001</v>
          </cell>
        </row>
        <row r="10">
          <cell r="W10">
            <v>71.900000000000006</v>
          </cell>
        </row>
        <row r="11">
          <cell r="W11">
            <v>0.4</v>
          </cell>
        </row>
        <row r="12">
          <cell r="W12">
            <v>117.1</v>
          </cell>
        </row>
        <row r="13">
          <cell r="W13">
            <v>1336.4750000000001</v>
          </cell>
        </row>
        <row r="15">
          <cell r="W15">
            <v>48.5</v>
          </cell>
        </row>
        <row r="16">
          <cell r="W16">
            <v>401.8</v>
          </cell>
        </row>
        <row r="17">
          <cell r="W17">
            <v>505.4</v>
          </cell>
        </row>
        <row r="18">
          <cell r="W18">
            <v>48.7</v>
          </cell>
        </row>
        <row r="19">
          <cell r="W19">
            <v>455.3</v>
          </cell>
        </row>
        <row r="20">
          <cell r="W20">
            <v>12.5</v>
          </cell>
        </row>
        <row r="21">
          <cell r="W21">
            <v>47.4</v>
          </cell>
        </row>
        <row r="23">
          <cell r="W23">
            <v>0</v>
          </cell>
        </row>
        <row r="24">
          <cell r="W24">
            <v>0</v>
          </cell>
        </row>
        <row r="26">
          <cell r="W26">
            <v>1.5</v>
          </cell>
        </row>
        <row r="27">
          <cell r="W27">
            <v>5.3</v>
          </cell>
        </row>
        <row r="28">
          <cell r="W28">
            <v>2.6</v>
          </cell>
        </row>
        <row r="30">
          <cell r="W30">
            <v>261.8</v>
          </cell>
        </row>
        <row r="31">
          <cell r="W31">
            <v>1790.8</v>
          </cell>
        </row>
        <row r="32">
          <cell r="W32">
            <v>3127.2750000000001</v>
          </cell>
        </row>
        <row r="34">
          <cell r="W34">
            <v>75.8</v>
          </cell>
        </row>
        <row r="35">
          <cell r="W35">
            <v>0</v>
          </cell>
        </row>
        <row r="36">
          <cell r="W36">
            <v>104.875</v>
          </cell>
        </row>
        <row r="37">
          <cell r="W37">
            <v>51.5</v>
          </cell>
        </row>
        <row r="38">
          <cell r="W38">
            <v>0.1</v>
          </cell>
        </row>
        <row r="39">
          <cell r="W39">
            <v>0</v>
          </cell>
        </row>
        <row r="40">
          <cell r="W40">
            <v>0.2</v>
          </cell>
        </row>
        <row r="41">
          <cell r="W41">
            <v>0</v>
          </cell>
        </row>
        <row r="42">
          <cell r="W42">
            <v>3.2</v>
          </cell>
        </row>
        <row r="43">
          <cell r="W43">
            <v>28.5</v>
          </cell>
        </row>
        <row r="44">
          <cell r="W44">
            <v>0</v>
          </cell>
        </row>
        <row r="45">
          <cell r="W45">
            <v>72.075000000000003</v>
          </cell>
        </row>
        <row r="46">
          <cell r="W46">
            <v>37.75</v>
          </cell>
        </row>
        <row r="47">
          <cell r="W47">
            <v>373.99999999999994</v>
          </cell>
        </row>
        <row r="48">
          <cell r="W48">
            <v>0.1</v>
          </cell>
        </row>
        <row r="49">
          <cell r="W49">
            <v>0</v>
          </cell>
        </row>
        <row r="50">
          <cell r="W50">
            <v>5.5</v>
          </cell>
        </row>
        <row r="53">
          <cell r="W53">
            <v>0.1</v>
          </cell>
        </row>
        <row r="55">
          <cell r="W55">
            <v>45.375</v>
          </cell>
        </row>
        <row r="56">
          <cell r="W56">
            <v>13.1</v>
          </cell>
        </row>
        <row r="57">
          <cell r="W57">
            <v>6.3</v>
          </cell>
        </row>
        <row r="58">
          <cell r="W58">
            <v>3.8</v>
          </cell>
        </row>
        <row r="59">
          <cell r="W59">
            <v>5.8</v>
          </cell>
        </row>
        <row r="60">
          <cell r="W60">
            <v>5.3</v>
          </cell>
        </row>
        <row r="62">
          <cell r="W62">
            <v>85.374999999999986</v>
          </cell>
        </row>
        <row r="63">
          <cell r="W63">
            <v>459.37499999999994</v>
          </cell>
        </row>
        <row r="65">
          <cell r="W65">
            <v>33</v>
          </cell>
        </row>
        <row r="66">
          <cell r="W66">
            <v>47.75</v>
          </cell>
        </row>
        <row r="67">
          <cell r="W67">
            <v>19.05</v>
          </cell>
        </row>
        <row r="68">
          <cell r="W68">
            <v>153.65</v>
          </cell>
        </row>
        <row r="69">
          <cell r="W69">
            <v>335.65</v>
          </cell>
        </row>
        <row r="70">
          <cell r="W70">
            <v>5.8</v>
          </cell>
        </row>
        <row r="71">
          <cell r="W71">
            <v>5.5</v>
          </cell>
        </row>
        <row r="72">
          <cell r="W72">
            <v>0.8</v>
          </cell>
        </row>
        <row r="73">
          <cell r="W73">
            <v>0.5</v>
          </cell>
        </row>
        <row r="74">
          <cell r="W74">
            <v>0</v>
          </cell>
        </row>
        <row r="75">
          <cell r="W75">
            <v>5.85</v>
          </cell>
        </row>
        <row r="76">
          <cell r="W76">
            <v>21.3</v>
          </cell>
        </row>
        <row r="77">
          <cell r="W77">
            <v>0</v>
          </cell>
        </row>
        <row r="78">
          <cell r="W78">
            <v>0</v>
          </cell>
        </row>
        <row r="79">
          <cell r="W79">
            <v>1.1000000000000001</v>
          </cell>
        </row>
        <row r="80">
          <cell r="W80">
            <v>12.025</v>
          </cell>
        </row>
        <row r="81">
          <cell r="W81">
            <v>0</v>
          </cell>
        </row>
        <row r="82">
          <cell r="W82">
            <v>641.9749999999998</v>
          </cell>
        </row>
        <row r="84">
          <cell r="W84">
            <v>0</v>
          </cell>
        </row>
        <row r="85">
          <cell r="W85">
            <v>14.6</v>
          </cell>
        </row>
        <row r="86">
          <cell r="W86">
            <v>25</v>
          </cell>
        </row>
        <row r="87">
          <cell r="W87">
            <v>23</v>
          </cell>
        </row>
        <row r="89">
          <cell r="W89">
            <v>0</v>
          </cell>
        </row>
        <row r="90">
          <cell r="W90">
            <v>256.10000000000002</v>
          </cell>
        </row>
        <row r="91">
          <cell r="W91">
            <v>316</v>
          </cell>
        </row>
        <row r="92">
          <cell r="W92">
            <v>567</v>
          </cell>
        </row>
        <row r="93">
          <cell r="W93">
            <v>0.1</v>
          </cell>
        </row>
        <row r="95">
          <cell r="W95">
            <v>0</v>
          </cell>
        </row>
        <row r="96">
          <cell r="W96">
            <v>0</v>
          </cell>
        </row>
        <row r="97">
          <cell r="W97">
            <v>38</v>
          </cell>
        </row>
        <row r="98">
          <cell r="W98">
            <v>3</v>
          </cell>
        </row>
        <row r="99">
          <cell r="W99">
            <v>0</v>
          </cell>
        </row>
        <row r="100">
          <cell r="W100">
            <v>0</v>
          </cell>
        </row>
        <row r="101">
          <cell r="W101">
            <v>79.599999999999994</v>
          </cell>
        </row>
        <row r="103">
          <cell r="W103">
            <v>4.9000000000000004</v>
          </cell>
        </row>
        <row r="104">
          <cell r="W104">
            <v>0</v>
          </cell>
        </row>
        <row r="105">
          <cell r="W105">
            <v>77.7</v>
          </cell>
        </row>
        <row r="106">
          <cell r="W106">
            <v>199.5</v>
          </cell>
        </row>
        <row r="107">
          <cell r="W107">
            <v>0.2</v>
          </cell>
        </row>
        <row r="108">
          <cell r="W108">
            <v>15.2</v>
          </cell>
        </row>
        <row r="109">
          <cell r="W109">
            <v>0</v>
          </cell>
        </row>
        <row r="110">
          <cell r="W110">
            <v>150.69999999999999</v>
          </cell>
        </row>
        <row r="111">
          <cell r="W111">
            <v>11.9</v>
          </cell>
        </row>
        <row r="112">
          <cell r="W112">
            <v>60.1</v>
          </cell>
        </row>
        <row r="113">
          <cell r="W113">
            <v>29.1</v>
          </cell>
        </row>
        <row r="114">
          <cell r="W114">
            <v>64.099999999999994</v>
          </cell>
        </row>
        <row r="115">
          <cell r="W115">
            <v>439.9</v>
          </cell>
        </row>
        <row r="116">
          <cell r="W116">
            <v>15.5</v>
          </cell>
        </row>
        <row r="117">
          <cell r="W117">
            <v>178</v>
          </cell>
        </row>
        <row r="118">
          <cell r="W118">
            <v>19.100000000000001</v>
          </cell>
        </row>
        <row r="119">
          <cell r="W119">
            <v>1153.5</v>
          </cell>
        </row>
        <row r="120">
          <cell r="W120">
            <v>82.4</v>
          </cell>
        </row>
        <row r="121">
          <cell r="W121">
            <v>0</v>
          </cell>
        </row>
        <row r="122">
          <cell r="W122">
            <v>0</v>
          </cell>
        </row>
        <row r="123">
          <cell r="W123">
            <v>134.4</v>
          </cell>
        </row>
        <row r="124">
          <cell r="W124">
            <v>0.1</v>
          </cell>
        </row>
        <row r="125">
          <cell r="W125">
            <v>0.1</v>
          </cell>
        </row>
        <row r="126">
          <cell r="W126">
            <v>15.225</v>
          </cell>
        </row>
        <row r="127">
          <cell r="W127">
            <v>0</v>
          </cell>
        </row>
        <row r="128">
          <cell r="W128">
            <v>7</v>
          </cell>
        </row>
        <row r="129">
          <cell r="W129">
            <v>0.1</v>
          </cell>
        </row>
        <row r="130">
          <cell r="W130">
            <v>1.2</v>
          </cell>
        </row>
        <row r="131">
          <cell r="W131">
            <v>0</v>
          </cell>
        </row>
        <row r="132">
          <cell r="W132">
            <v>3982.3249999999994</v>
          </cell>
        </row>
        <row r="135">
          <cell r="W135">
            <v>1.3</v>
          </cell>
        </row>
        <row r="136">
          <cell r="W136">
            <v>21.6</v>
          </cell>
        </row>
        <row r="137">
          <cell r="W137">
            <v>500.6</v>
          </cell>
        </row>
        <row r="139">
          <cell r="W139">
            <v>10</v>
          </cell>
        </row>
        <row r="140">
          <cell r="W140">
            <v>7.1</v>
          </cell>
        </row>
        <row r="142">
          <cell r="W142">
            <v>1</v>
          </cell>
        </row>
        <row r="143">
          <cell r="W143">
            <v>36.200000000000003</v>
          </cell>
        </row>
        <row r="144">
          <cell r="W144">
            <v>0.4</v>
          </cell>
        </row>
        <row r="145">
          <cell r="W145">
            <v>272.10000000000002</v>
          </cell>
        </row>
        <row r="146">
          <cell r="W146">
            <v>5.8</v>
          </cell>
        </row>
        <row r="147">
          <cell r="W147">
            <v>10</v>
          </cell>
        </row>
        <row r="149">
          <cell r="W149">
            <v>53.9</v>
          </cell>
        </row>
        <row r="150">
          <cell r="W150">
            <v>2.2000000000000002</v>
          </cell>
        </row>
        <row r="151">
          <cell r="W151">
            <v>0.6</v>
          </cell>
        </row>
        <row r="152">
          <cell r="W152">
            <v>3.6</v>
          </cell>
        </row>
        <row r="153">
          <cell r="W153">
            <v>0</v>
          </cell>
        </row>
        <row r="154">
          <cell r="W154">
            <v>0</v>
          </cell>
        </row>
        <row r="155">
          <cell r="W155">
            <v>0.6</v>
          </cell>
        </row>
        <row r="156">
          <cell r="W156">
            <v>0</v>
          </cell>
        </row>
        <row r="157">
          <cell r="W157">
            <v>1.5</v>
          </cell>
        </row>
        <row r="158">
          <cell r="W158">
            <v>0.8</v>
          </cell>
        </row>
        <row r="159">
          <cell r="W159">
            <v>0</v>
          </cell>
        </row>
        <row r="160">
          <cell r="W160">
            <v>1.6</v>
          </cell>
        </row>
        <row r="161">
          <cell r="W161">
            <v>1.8</v>
          </cell>
        </row>
        <row r="162">
          <cell r="W162">
            <v>0</v>
          </cell>
        </row>
        <row r="165">
          <cell r="W165">
            <v>0</v>
          </cell>
        </row>
        <row r="166">
          <cell r="W166">
            <v>101.85</v>
          </cell>
        </row>
        <row r="167">
          <cell r="W167">
            <v>2</v>
          </cell>
        </row>
        <row r="168">
          <cell r="W168">
            <v>51.8</v>
          </cell>
        </row>
        <row r="169">
          <cell r="W169">
            <v>1088.3499999999999</v>
          </cell>
        </row>
        <row r="171">
          <cell r="W171">
            <v>9299.2999999999993</v>
          </cell>
        </row>
        <row r="173">
          <cell r="W173">
            <v>3.1</v>
          </cell>
        </row>
        <row r="174">
          <cell r="W174">
            <v>60.2</v>
          </cell>
        </row>
        <row r="176">
          <cell r="W176">
            <v>107.4</v>
          </cell>
        </row>
        <row r="177">
          <cell r="W177">
            <v>0</v>
          </cell>
        </row>
        <row r="178">
          <cell r="W178">
            <v>97.775000000000006</v>
          </cell>
        </row>
        <row r="179">
          <cell r="W179">
            <v>126.825</v>
          </cell>
        </row>
        <row r="181">
          <cell r="W181">
            <v>0</v>
          </cell>
        </row>
        <row r="182">
          <cell r="W182">
            <v>31.8</v>
          </cell>
        </row>
        <row r="183">
          <cell r="W183">
            <v>6.8</v>
          </cell>
        </row>
        <row r="184">
          <cell r="W184">
            <v>433.90000000000003</v>
          </cell>
        </row>
        <row r="186">
          <cell r="W186">
            <v>10</v>
          </cell>
        </row>
        <row r="187">
          <cell r="W187">
            <v>0</v>
          </cell>
        </row>
        <row r="188">
          <cell r="W188">
            <v>6</v>
          </cell>
        </row>
        <row r="192">
          <cell r="W192">
            <v>6.1</v>
          </cell>
        </row>
        <row r="193">
          <cell r="W193">
            <v>14.85</v>
          </cell>
        </row>
        <row r="194">
          <cell r="W194">
            <v>1.925</v>
          </cell>
        </row>
        <row r="195">
          <cell r="W195">
            <v>4</v>
          </cell>
        </row>
        <row r="198">
          <cell r="W198">
            <v>0</v>
          </cell>
        </row>
        <row r="199">
          <cell r="W199">
            <v>2</v>
          </cell>
        </row>
        <row r="200">
          <cell r="W200">
            <v>0.4</v>
          </cell>
        </row>
        <row r="201">
          <cell r="W201">
            <v>0</v>
          </cell>
        </row>
        <row r="202">
          <cell r="W202">
            <v>0</v>
          </cell>
        </row>
        <row r="204">
          <cell r="W204">
            <v>0.2</v>
          </cell>
        </row>
        <row r="205">
          <cell r="W205">
            <v>21.975000000000001</v>
          </cell>
        </row>
        <row r="206">
          <cell r="W206">
            <v>0</v>
          </cell>
        </row>
        <row r="207">
          <cell r="W207">
            <v>3.4</v>
          </cell>
        </row>
        <row r="208">
          <cell r="W208">
            <v>42.2</v>
          </cell>
        </row>
        <row r="213">
          <cell r="W213">
            <v>1.25</v>
          </cell>
        </row>
        <row r="214">
          <cell r="W214">
            <v>1.5</v>
          </cell>
        </row>
        <row r="217">
          <cell r="W217">
            <v>0</v>
          </cell>
        </row>
        <row r="219">
          <cell r="W219">
            <v>9.9</v>
          </cell>
        </row>
        <row r="220">
          <cell r="W220">
            <v>105.375</v>
          </cell>
        </row>
        <row r="221">
          <cell r="W221">
            <v>107.875</v>
          </cell>
        </row>
        <row r="222">
          <cell r="W222">
            <v>11.6</v>
          </cell>
        </row>
        <row r="224">
          <cell r="W224">
            <v>0.5</v>
          </cell>
        </row>
        <row r="225">
          <cell r="W225">
            <v>0</v>
          </cell>
        </row>
        <row r="226">
          <cell r="W226">
            <v>2.5000000000000001E-2</v>
          </cell>
        </row>
        <row r="228">
          <cell r="W228">
            <v>0</v>
          </cell>
        </row>
        <row r="229">
          <cell r="W229">
            <v>0</v>
          </cell>
        </row>
        <row r="231">
          <cell r="W231">
            <v>156.07499999999999</v>
          </cell>
        </row>
        <row r="233">
          <cell r="W233">
            <v>0</v>
          </cell>
        </row>
        <row r="234">
          <cell r="W234">
            <v>0</v>
          </cell>
        </row>
        <row r="235">
          <cell r="W235">
            <v>9.7249999999999996</v>
          </cell>
        </row>
        <row r="236">
          <cell r="W236">
            <v>13.3</v>
          </cell>
        </row>
        <row r="239">
          <cell r="W239">
            <v>0</v>
          </cell>
        </row>
        <row r="241">
          <cell r="W241">
            <v>0</v>
          </cell>
        </row>
        <row r="242">
          <cell r="W242">
            <v>0</v>
          </cell>
        </row>
        <row r="243">
          <cell r="W243">
            <v>0</v>
          </cell>
        </row>
        <row r="245">
          <cell r="W245">
            <v>0.4</v>
          </cell>
        </row>
        <row r="246">
          <cell r="W246">
            <v>0</v>
          </cell>
        </row>
        <row r="247">
          <cell r="W247">
            <v>0</v>
          </cell>
        </row>
        <row r="248">
          <cell r="W248">
            <v>0</v>
          </cell>
        </row>
        <row r="249">
          <cell r="W249">
            <v>0</v>
          </cell>
        </row>
        <row r="250">
          <cell r="W250">
            <v>2.5000000000000001E-2</v>
          </cell>
        </row>
        <row r="251">
          <cell r="W251">
            <v>69.900000000000006</v>
          </cell>
        </row>
        <row r="252">
          <cell r="W252">
            <v>16.774999999999999</v>
          </cell>
        </row>
        <row r="253">
          <cell r="W253">
            <v>0</v>
          </cell>
        </row>
        <row r="254">
          <cell r="W254">
            <v>31.85</v>
          </cell>
        </row>
        <row r="255">
          <cell r="W255">
            <v>1.4750000000000001</v>
          </cell>
        </row>
        <row r="257">
          <cell r="W257">
            <v>0</v>
          </cell>
        </row>
        <row r="263">
          <cell r="W263">
            <v>0.3</v>
          </cell>
        </row>
        <row r="264">
          <cell r="W264">
            <v>0</v>
          </cell>
        </row>
        <row r="265">
          <cell r="W265">
            <v>0</v>
          </cell>
        </row>
        <row r="266">
          <cell r="W266">
            <v>0</v>
          </cell>
        </row>
        <row r="267">
          <cell r="W267">
            <v>0.7</v>
          </cell>
        </row>
        <row r="268">
          <cell r="W268">
            <v>0.1</v>
          </cell>
        </row>
        <row r="269">
          <cell r="W269">
            <v>0.2</v>
          </cell>
        </row>
        <row r="270">
          <cell r="W270">
            <v>0</v>
          </cell>
        </row>
        <row r="271">
          <cell r="W271">
            <v>104.3</v>
          </cell>
        </row>
        <row r="272">
          <cell r="W272">
            <v>0.2</v>
          </cell>
        </row>
        <row r="273">
          <cell r="W273">
            <v>756.4</v>
          </cell>
        </row>
        <row r="275">
          <cell r="W275">
            <v>1.8</v>
          </cell>
        </row>
        <row r="276">
          <cell r="W276">
            <v>22</v>
          </cell>
        </row>
        <row r="277">
          <cell r="W277">
            <v>10</v>
          </cell>
        </row>
        <row r="278">
          <cell r="W278">
            <v>122.075</v>
          </cell>
        </row>
        <row r="279">
          <cell r="W279">
            <v>0.1</v>
          </cell>
        </row>
        <row r="281">
          <cell r="W281">
            <v>53.274999999999999</v>
          </cell>
        </row>
        <row r="282">
          <cell r="W282">
            <v>4.8250000000000002</v>
          </cell>
        </row>
        <row r="285">
          <cell r="W285">
            <v>214.07499999999999</v>
          </cell>
        </row>
        <row r="287">
          <cell r="W287">
            <v>50</v>
          </cell>
        </row>
        <row r="289">
          <cell r="W289">
            <v>0.4</v>
          </cell>
        </row>
        <row r="290">
          <cell r="W290">
            <v>25</v>
          </cell>
        </row>
        <row r="291">
          <cell r="W291">
            <v>96</v>
          </cell>
        </row>
        <row r="292">
          <cell r="W292">
            <v>0</v>
          </cell>
        </row>
        <row r="293">
          <cell r="W293">
            <v>1</v>
          </cell>
        </row>
        <row r="294">
          <cell r="W294">
            <v>0</v>
          </cell>
        </row>
        <row r="295">
          <cell r="W295">
            <v>0</v>
          </cell>
        </row>
        <row r="296">
          <cell r="W296">
            <v>0.75</v>
          </cell>
        </row>
        <row r="297">
          <cell r="W297">
            <v>0</v>
          </cell>
        </row>
        <row r="298">
          <cell r="W298">
            <v>123.15</v>
          </cell>
        </row>
        <row r="300">
          <cell r="W300">
            <v>1577.5250000000001</v>
          </cell>
        </row>
        <row r="302">
          <cell r="W302">
            <v>65.2</v>
          </cell>
        </row>
        <row r="303">
          <cell r="W303">
            <v>107.5</v>
          </cell>
        </row>
        <row r="304">
          <cell r="W304">
            <v>7.5</v>
          </cell>
        </row>
        <row r="307">
          <cell r="W307">
            <v>0.7</v>
          </cell>
        </row>
        <row r="308">
          <cell r="W308">
            <v>37.700000000000003</v>
          </cell>
        </row>
        <row r="309">
          <cell r="W309">
            <v>0.1</v>
          </cell>
        </row>
        <row r="310">
          <cell r="W310">
            <v>227.8</v>
          </cell>
        </row>
        <row r="311">
          <cell r="W311">
            <v>2</v>
          </cell>
        </row>
        <row r="313">
          <cell r="W313">
            <v>17.8</v>
          </cell>
        </row>
        <row r="314">
          <cell r="W314">
            <v>0</v>
          </cell>
        </row>
        <row r="316">
          <cell r="W316">
            <v>42.4</v>
          </cell>
        </row>
        <row r="317">
          <cell r="W317">
            <v>687.4</v>
          </cell>
        </row>
        <row r="319">
          <cell r="W319">
            <v>0</v>
          </cell>
        </row>
        <row r="320">
          <cell r="W320">
            <v>0</v>
          </cell>
        </row>
        <row r="321">
          <cell r="W321">
            <v>0</v>
          </cell>
        </row>
        <row r="323">
          <cell r="W323">
            <v>0</v>
          </cell>
        </row>
        <row r="324">
          <cell r="W324">
            <v>5.3</v>
          </cell>
        </row>
        <row r="325">
          <cell r="W325">
            <v>111</v>
          </cell>
        </row>
        <row r="326">
          <cell r="W326">
            <v>174.92500000000001</v>
          </cell>
        </row>
        <row r="327">
          <cell r="W327">
            <v>0</v>
          </cell>
        </row>
        <row r="328">
          <cell r="W328">
            <v>49.95</v>
          </cell>
        </row>
        <row r="330">
          <cell r="W330">
            <v>15.3</v>
          </cell>
        </row>
        <row r="331">
          <cell r="W331">
            <v>0.7</v>
          </cell>
        </row>
        <row r="332">
          <cell r="W332">
            <v>0</v>
          </cell>
        </row>
        <row r="333">
          <cell r="W333">
            <v>0.1</v>
          </cell>
        </row>
        <row r="334">
          <cell r="W334">
            <v>0</v>
          </cell>
        </row>
        <row r="335">
          <cell r="W335">
            <v>81.3</v>
          </cell>
        </row>
        <row r="336">
          <cell r="W336">
            <v>190.625</v>
          </cell>
        </row>
        <row r="337">
          <cell r="W337">
            <v>1825.2999999999997</v>
          </cell>
        </row>
        <row r="339">
          <cell r="W339">
            <v>0.75</v>
          </cell>
        </row>
        <row r="340">
          <cell r="W340">
            <v>172.1</v>
          </cell>
        </row>
        <row r="341">
          <cell r="W341">
            <v>0.1</v>
          </cell>
        </row>
        <row r="342">
          <cell r="W342">
            <v>0</v>
          </cell>
        </row>
        <row r="343">
          <cell r="W343">
            <v>0</v>
          </cell>
        </row>
        <row r="344">
          <cell r="W344">
            <v>11.025</v>
          </cell>
        </row>
        <row r="345">
          <cell r="W345">
            <v>10</v>
          </cell>
        </row>
        <row r="346">
          <cell r="W346">
            <v>0</v>
          </cell>
        </row>
        <row r="347">
          <cell r="W347">
            <v>43.35</v>
          </cell>
        </row>
        <row r="348">
          <cell r="W348">
            <v>3.1749999999999998</v>
          </cell>
        </row>
        <row r="350">
          <cell r="W350">
            <v>0</v>
          </cell>
        </row>
        <row r="351">
          <cell r="W351">
            <v>0</v>
          </cell>
        </row>
        <row r="352">
          <cell r="W352">
            <v>0.5</v>
          </cell>
        </row>
        <row r="353">
          <cell r="W353">
            <v>10</v>
          </cell>
        </row>
        <row r="354">
          <cell r="W354">
            <v>17</v>
          </cell>
        </row>
        <row r="355">
          <cell r="W355">
            <v>135</v>
          </cell>
        </row>
        <row r="356">
          <cell r="W356">
            <v>1.3</v>
          </cell>
        </row>
        <row r="357">
          <cell r="W357">
            <v>2.5</v>
          </cell>
        </row>
        <row r="358">
          <cell r="W358">
            <v>0.7</v>
          </cell>
        </row>
        <row r="359">
          <cell r="W359">
            <v>130</v>
          </cell>
        </row>
        <row r="360">
          <cell r="W360">
            <v>0.1</v>
          </cell>
        </row>
        <row r="361">
          <cell r="W361">
            <v>0</v>
          </cell>
        </row>
        <row r="362">
          <cell r="W362">
            <v>759.57500000000005</v>
          </cell>
        </row>
        <row r="363">
          <cell r="W363">
            <v>48.274999999999999</v>
          </cell>
        </row>
        <row r="364">
          <cell r="W364">
            <v>0.2</v>
          </cell>
        </row>
        <row r="365">
          <cell r="W365">
            <v>0</v>
          </cell>
        </row>
        <row r="366">
          <cell r="W366">
            <v>1345.6500000000003</v>
          </cell>
        </row>
        <row r="368">
          <cell r="W368">
            <v>3170.95</v>
          </cell>
        </row>
        <row r="370">
          <cell r="W370">
            <v>4259.2999999999993</v>
          </cell>
        </row>
        <row r="373">
          <cell r="W373">
            <v>0</v>
          </cell>
        </row>
        <row r="374">
          <cell r="W374">
            <v>11.5</v>
          </cell>
        </row>
        <row r="375">
          <cell r="W375">
            <v>377</v>
          </cell>
        </row>
        <row r="378">
          <cell r="W378">
            <v>0</v>
          </cell>
        </row>
        <row r="379">
          <cell r="W379">
            <v>11</v>
          </cell>
        </row>
        <row r="380">
          <cell r="W380">
            <v>0.8</v>
          </cell>
        </row>
        <row r="381">
          <cell r="W381">
            <v>0</v>
          </cell>
        </row>
        <row r="382">
          <cell r="W382">
            <v>51</v>
          </cell>
        </row>
        <row r="383">
          <cell r="W383">
            <v>93.7</v>
          </cell>
        </row>
        <row r="384">
          <cell r="W384">
            <v>0</v>
          </cell>
        </row>
        <row r="385">
          <cell r="W385">
            <v>0</v>
          </cell>
        </row>
        <row r="386">
          <cell r="W386">
            <v>1</v>
          </cell>
        </row>
        <row r="390">
          <cell r="W390">
            <v>0.2</v>
          </cell>
        </row>
        <row r="392">
          <cell r="W392">
            <v>0</v>
          </cell>
        </row>
        <row r="393">
          <cell r="W393">
            <v>6.1</v>
          </cell>
        </row>
        <row r="395">
          <cell r="W395">
            <v>0</v>
          </cell>
        </row>
        <row r="396">
          <cell r="W396">
            <v>0</v>
          </cell>
        </row>
        <row r="398">
          <cell r="W398">
            <v>0</v>
          </cell>
        </row>
        <row r="400">
          <cell r="W400">
            <v>50.875</v>
          </cell>
        </row>
        <row r="401">
          <cell r="W401">
            <v>18.8</v>
          </cell>
        </row>
        <row r="402">
          <cell r="W402">
            <v>0</v>
          </cell>
        </row>
        <row r="403">
          <cell r="W403">
            <v>0</v>
          </cell>
        </row>
        <row r="406">
          <cell r="W406">
            <v>0</v>
          </cell>
        </row>
        <row r="407">
          <cell r="W407">
            <v>0</v>
          </cell>
        </row>
        <row r="409">
          <cell r="W409">
            <v>0</v>
          </cell>
        </row>
        <row r="410">
          <cell r="W410">
            <v>0</v>
          </cell>
        </row>
        <row r="411">
          <cell r="W411">
            <v>247</v>
          </cell>
        </row>
        <row r="412">
          <cell r="W412">
            <v>0</v>
          </cell>
        </row>
        <row r="413">
          <cell r="W413">
            <v>5.6</v>
          </cell>
        </row>
        <row r="414">
          <cell r="W414">
            <v>0</v>
          </cell>
        </row>
        <row r="415">
          <cell r="W415">
            <v>56</v>
          </cell>
        </row>
        <row r="416">
          <cell r="W416">
            <v>6.75</v>
          </cell>
        </row>
        <row r="417">
          <cell r="W417">
            <v>0.1</v>
          </cell>
        </row>
        <row r="418">
          <cell r="W418">
            <v>0</v>
          </cell>
        </row>
        <row r="419">
          <cell r="W419">
            <v>0</v>
          </cell>
        </row>
        <row r="420">
          <cell r="W420">
            <v>0</v>
          </cell>
        </row>
        <row r="421">
          <cell r="W421">
            <v>4.7</v>
          </cell>
        </row>
        <row r="422">
          <cell r="W422">
            <v>5.4249999999999998</v>
          </cell>
        </row>
        <row r="423">
          <cell r="W423">
            <v>0</v>
          </cell>
        </row>
        <row r="424">
          <cell r="W424">
            <v>0</v>
          </cell>
        </row>
        <row r="425">
          <cell r="W425">
            <v>947.55000000000007</v>
          </cell>
        </row>
        <row r="427">
          <cell r="W427">
            <v>0.7</v>
          </cell>
        </row>
        <row r="428">
          <cell r="W428">
            <v>1.5</v>
          </cell>
        </row>
        <row r="430">
          <cell r="W430">
            <v>15.1</v>
          </cell>
        </row>
        <row r="431">
          <cell r="W431">
            <v>0.9</v>
          </cell>
        </row>
        <row r="432">
          <cell r="W432">
            <v>1</v>
          </cell>
        </row>
        <row r="434">
          <cell r="W434">
            <v>2.2999999999999998</v>
          </cell>
        </row>
        <row r="435">
          <cell r="W435">
            <v>0.3</v>
          </cell>
        </row>
        <row r="436">
          <cell r="W436">
            <v>0</v>
          </cell>
        </row>
        <row r="437">
          <cell r="W437">
            <v>0</v>
          </cell>
        </row>
        <row r="438">
          <cell r="W438">
            <v>0.1</v>
          </cell>
        </row>
        <row r="439">
          <cell r="W439">
            <v>0.6</v>
          </cell>
        </row>
        <row r="441">
          <cell r="W441">
            <v>2.5000000000000001E-2</v>
          </cell>
        </row>
        <row r="442">
          <cell r="W442">
            <v>0</v>
          </cell>
        </row>
        <row r="443">
          <cell r="W443">
            <v>0</v>
          </cell>
        </row>
        <row r="444">
          <cell r="W444">
            <v>0.15</v>
          </cell>
        </row>
        <row r="445">
          <cell r="W445">
            <v>2</v>
          </cell>
        </row>
        <row r="447">
          <cell r="W447">
            <v>0.8</v>
          </cell>
        </row>
        <row r="448">
          <cell r="W448">
            <v>0.17499999999999999</v>
          </cell>
        </row>
        <row r="449">
          <cell r="W449">
            <v>0.2</v>
          </cell>
        </row>
        <row r="450">
          <cell r="W450">
            <v>0.15</v>
          </cell>
        </row>
        <row r="452">
          <cell r="W452">
            <v>0</v>
          </cell>
        </row>
        <row r="453">
          <cell r="W453">
            <v>0.45</v>
          </cell>
        </row>
        <row r="454">
          <cell r="W454">
            <v>0.45</v>
          </cell>
        </row>
        <row r="455">
          <cell r="W455">
            <v>0</v>
          </cell>
        </row>
        <row r="456">
          <cell r="W456">
            <v>0</v>
          </cell>
        </row>
        <row r="458">
          <cell r="W458">
            <v>0</v>
          </cell>
        </row>
        <row r="459">
          <cell r="W459">
            <v>26.9</v>
          </cell>
        </row>
        <row r="461">
          <cell r="W461">
            <v>60</v>
          </cell>
        </row>
        <row r="463">
          <cell r="W463">
            <v>651.1</v>
          </cell>
        </row>
        <row r="464">
          <cell r="W464">
            <v>0</v>
          </cell>
        </row>
        <row r="465">
          <cell r="W465">
            <v>586.1</v>
          </cell>
        </row>
        <row r="466">
          <cell r="W466">
            <v>1237.2</v>
          </cell>
        </row>
        <row r="468">
          <cell r="W468">
            <v>8.9</v>
          </cell>
        </row>
        <row r="470">
          <cell r="W470">
            <v>427.5</v>
          </cell>
        </row>
        <row r="471">
          <cell r="W471">
            <v>0</v>
          </cell>
        </row>
        <row r="472">
          <cell r="W472">
            <v>253.5</v>
          </cell>
        </row>
        <row r="473">
          <cell r="W473">
            <v>100.1</v>
          </cell>
        </row>
        <row r="474">
          <cell r="W474">
            <v>0.1</v>
          </cell>
        </row>
        <row r="475">
          <cell r="W475">
            <v>143.57499999999999</v>
          </cell>
        </row>
        <row r="476">
          <cell r="W476">
            <v>0</v>
          </cell>
        </row>
        <row r="477">
          <cell r="W477">
            <v>0.1</v>
          </cell>
        </row>
        <row r="478">
          <cell r="W478">
            <v>640.95000000000005</v>
          </cell>
        </row>
        <row r="479">
          <cell r="W479">
            <v>0</v>
          </cell>
        </row>
        <row r="480">
          <cell r="W480">
            <v>84.9</v>
          </cell>
        </row>
        <row r="481">
          <cell r="W481">
            <v>4.05</v>
          </cell>
        </row>
        <row r="482">
          <cell r="W482">
            <v>16.399999999999999</v>
          </cell>
        </row>
        <row r="483">
          <cell r="W483">
            <v>89.2</v>
          </cell>
        </row>
        <row r="484">
          <cell r="W484">
            <v>495.8</v>
          </cell>
        </row>
        <row r="485">
          <cell r="W485">
            <v>6</v>
          </cell>
        </row>
        <row r="486">
          <cell r="W486">
            <v>0</v>
          </cell>
        </row>
        <row r="487">
          <cell r="W487">
            <v>142.5</v>
          </cell>
        </row>
        <row r="488">
          <cell r="W488">
            <v>109.5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>
        <row r="542">
          <cell r="I542" t="str">
            <v>NOV</v>
          </cell>
        </row>
      </sheetData>
      <sheetData sheetId="15"/>
      <sheetData sheetId="16"/>
      <sheetData sheetId="17" refreshError="1"/>
      <sheetData sheetId="1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개월부하"/>
      <sheetName val="일정"/>
      <sheetName val="계획"/>
      <sheetName val="능율"/>
      <sheetName val="실적"/>
      <sheetName val="라인정지"/>
      <sheetName val="공정불량"/>
      <sheetName val="부품불량"/>
      <sheetName val="근태"/>
      <sheetName val="생산일보-SMD"/>
      <sheetName val="생산일보-MI"/>
      <sheetName val="통합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재료비(對外秘)"/>
      <sheetName val="재료비인상후(對外秘)2000년2월"/>
      <sheetName val="99공수분석 "/>
      <sheetName val="제조공수(원가)2000.3발송"/>
      <sheetName val="98공수분석"/>
      <sheetName val="제조MASTER"/>
      <sheetName val="#REF"/>
      <sheetName val="실적"/>
      <sheetName val="조립MASTER"/>
      <sheetName val="통합data"/>
      <sheetName val="EQT-EST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VXXXXX"/>
      <sheetName val="Sheet1"/>
      <sheetName val="417CPK"/>
      <sheetName val="418CPK"/>
      <sheetName val="419CPK"/>
      <sheetName val="CPK (4)"/>
      <sheetName val="측정DATA"/>
      <sheetName val="그래프"/>
      <sheetName val="Sheet4"/>
      <sheetName val="Sheet3"/>
      <sheetName val="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E2A4E-8AFE-46E1-AF48-73414C37D149}">
  <dimension ref="B1:CQ31"/>
  <sheetViews>
    <sheetView showGridLines="0" workbookViewId="0">
      <pane xSplit="9" ySplit="3" topLeftCell="J7" activePane="bottomRight" state="frozen"/>
      <selection pane="topRight" activeCell="H1" sqref="H1"/>
      <selection pane="bottomLeft" activeCell="A4" sqref="A4"/>
      <selection pane="bottomRight" activeCell="M7" sqref="M7"/>
    </sheetView>
  </sheetViews>
  <sheetFormatPr defaultRowHeight="17.399999999999999"/>
  <cols>
    <col min="2" max="2" width="15.3984375" style="13" customWidth="1"/>
    <col min="3" max="3" width="15.3984375" style="2" customWidth="1"/>
    <col min="4" max="4" width="8.3984375" style="13" customWidth="1"/>
    <col min="5" max="5" width="14.69921875" style="2" customWidth="1"/>
    <col min="6" max="6" width="15.3984375" style="2" customWidth="1"/>
    <col min="7" max="7" width="15.3984375" customWidth="1"/>
    <col min="8" max="8" width="10.8984375" customWidth="1"/>
    <col min="9" max="9" width="10.8984375" style="1" customWidth="1"/>
    <col min="10" max="10" width="10.8984375" style="1" hidden="1" customWidth="1"/>
    <col min="11" max="11" width="10.8984375" customWidth="1"/>
    <col min="12" max="12" width="10.8984375" hidden="1" customWidth="1"/>
    <col min="13" max="13" width="10.8984375" customWidth="1"/>
    <col min="14" max="15" width="10.8984375" style="2" customWidth="1"/>
    <col min="16" max="16" width="10.8984375" customWidth="1"/>
    <col min="17" max="18" width="10.8984375" style="2" customWidth="1"/>
    <col min="19" max="19" width="10.8984375" style="2" hidden="1" customWidth="1"/>
    <col min="20" max="20" width="10.8984375" style="2" customWidth="1"/>
    <col min="21" max="22" width="10.8984375" style="8" customWidth="1"/>
    <col min="23" max="23" width="25.296875" bestFit="1" customWidth="1"/>
    <col min="27" max="27" width="13.59765625" bestFit="1" customWidth="1"/>
    <col min="31" max="31" width="13.59765625" bestFit="1" customWidth="1"/>
    <col min="32" max="32" width="8.296875" bestFit="1" customWidth="1"/>
  </cols>
  <sheetData>
    <row r="1" spans="2:95" ht="18" thickBot="1">
      <c r="H1" s="4">
        <f t="shared" ref="H1:V1" si="0">SUM(H4:H27)</f>
        <v>95770</v>
      </c>
      <c r="I1" s="4">
        <f t="shared" si="0"/>
        <v>95770</v>
      </c>
      <c r="J1" s="4"/>
      <c r="K1" s="4">
        <f t="shared" si="0"/>
        <v>121192</v>
      </c>
      <c r="L1" s="4">
        <f t="shared" si="0"/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11198</v>
      </c>
      <c r="R1" s="4">
        <f t="shared" si="0"/>
        <v>5234</v>
      </c>
      <c r="S1" s="4">
        <f t="shared" si="0"/>
        <v>28600</v>
      </c>
      <c r="T1" s="4">
        <f t="shared" si="0"/>
        <v>39370</v>
      </c>
      <c r="U1" s="4">
        <f t="shared" si="0"/>
        <v>160562</v>
      </c>
      <c r="V1" s="4">
        <f t="shared" si="0"/>
        <v>64792</v>
      </c>
    </row>
    <row r="2" spans="2:95" s="2" customFormat="1">
      <c r="B2" s="409" t="s">
        <v>12</v>
      </c>
      <c r="C2" s="409" t="s">
        <v>15</v>
      </c>
      <c r="D2" s="409" t="s">
        <v>1398</v>
      </c>
      <c r="E2" s="409" t="s">
        <v>672</v>
      </c>
      <c r="F2" s="409" t="s">
        <v>17</v>
      </c>
      <c r="G2" s="409" t="s">
        <v>16</v>
      </c>
      <c r="H2" s="409" t="s">
        <v>45</v>
      </c>
      <c r="I2" s="428" t="s">
        <v>46</v>
      </c>
      <c r="J2" s="422" t="s">
        <v>1401</v>
      </c>
      <c r="K2" s="418" t="str">
        <f ca="1">"O/stock"&amp;DAY(TODAY())&amp;"/"&amp;MONTH(TODAY())</f>
        <v>O/stock15/6</v>
      </c>
      <c r="L2" s="415" t="s">
        <v>14</v>
      </c>
      <c r="M2" s="416"/>
      <c r="N2" s="416"/>
      <c r="O2" s="416"/>
      <c r="P2" s="416"/>
      <c r="Q2" s="416"/>
      <c r="R2" s="416"/>
      <c r="S2" s="417"/>
      <c r="T2" s="436" t="s">
        <v>49</v>
      </c>
      <c r="U2" s="434" t="s">
        <v>18</v>
      </c>
      <c r="V2" s="432" t="s">
        <v>13</v>
      </c>
    </row>
    <row r="3" spans="2:95">
      <c r="B3" s="410"/>
      <c r="C3" s="410"/>
      <c r="D3" s="410"/>
      <c r="E3" s="411"/>
      <c r="F3" s="410"/>
      <c r="G3" s="410"/>
      <c r="H3" s="410"/>
      <c r="I3" s="429"/>
      <c r="J3" s="423"/>
      <c r="K3" s="419"/>
      <c r="L3" s="62">
        <v>46181</v>
      </c>
      <c r="M3" s="62">
        <f>+L3+1</f>
        <v>46182</v>
      </c>
      <c r="N3" s="62">
        <f t="shared" ref="N3:R3" si="1">+M3+1</f>
        <v>46183</v>
      </c>
      <c r="O3" s="62">
        <f t="shared" si="1"/>
        <v>46184</v>
      </c>
      <c r="P3" s="62">
        <f t="shared" si="1"/>
        <v>46185</v>
      </c>
      <c r="Q3" s="62">
        <f t="shared" si="1"/>
        <v>46186</v>
      </c>
      <c r="R3" s="62">
        <f t="shared" si="1"/>
        <v>46187</v>
      </c>
      <c r="S3" s="62"/>
      <c r="T3" s="437"/>
      <c r="U3" s="435"/>
      <c r="V3" s="433"/>
    </row>
    <row r="4" spans="2:95">
      <c r="B4" s="108" t="s">
        <v>11</v>
      </c>
      <c r="C4" s="157" t="s">
        <v>43</v>
      </c>
      <c r="D4" s="153" t="str">
        <f>IFERROR(VLOOKUP(G4,Infor!B:F,4,0),)</f>
        <v>65"</v>
      </c>
      <c r="E4" s="115" t="str">
        <f>IFERROR(VLOOKUP(G4,Infor!B:F,5,0),)</f>
        <v>L65CA9N_HVD</v>
      </c>
      <c r="F4" s="110" t="s">
        <v>41</v>
      </c>
      <c r="G4" s="110" t="s">
        <v>5</v>
      </c>
      <c r="H4" s="6">
        <v>150</v>
      </c>
      <c r="I4" s="111">
        <f>SUM(H4:H4)</f>
        <v>150</v>
      </c>
      <c r="J4" s="163">
        <f>U4-H4</f>
        <v>14092</v>
      </c>
      <c r="K4" s="156">
        <f>SUMIFS(Stock!$F:$F,Stock!$D:$D,Sheet3!G4)</f>
        <v>6788</v>
      </c>
      <c r="L4" s="112">
        <f>SUMIFS(Plan!$E:$E,Plan!$C:$C,Sheet3!G4)</f>
        <v>0</v>
      </c>
      <c r="M4" s="112">
        <f>SUMIFS(Plan!$F:$F,Plan!$C:$C,Sheet3!G4)</f>
        <v>0</v>
      </c>
      <c r="N4" s="154">
        <f>SUMIFS(Plan!$G:$G,Plan!$C:$C,Sheet3!G4)</f>
        <v>0</v>
      </c>
      <c r="O4" s="155">
        <f>SUMIFS(Plan!$H:$H,Plan!$C:$C,Sheet3!G4)</f>
        <v>0</v>
      </c>
      <c r="P4" s="155">
        <f>SUMIFS(Plan!$I:$I,Plan!$C:$C,Sheet3!G4)</f>
        <v>0</v>
      </c>
      <c r="Q4" s="155">
        <f>SUMIFS(Plan!$J:$J,Plan!$C:$C,Sheet3!G4)</f>
        <v>2680</v>
      </c>
      <c r="R4" s="155">
        <f>SUMIFS(Plan!$K:$K,Plan!$C:$C,Sheet3!G4)</f>
        <v>2074</v>
      </c>
      <c r="S4" s="112">
        <f>SUMIFS(Plan!$M:$M,Plan!$C:$C,Sheet3!G4)</f>
        <v>2700</v>
      </c>
      <c r="T4" s="112">
        <f>SUM(L4:S4)</f>
        <v>7454</v>
      </c>
      <c r="U4" s="113">
        <f>+K4+T4</f>
        <v>14242</v>
      </c>
      <c r="V4" s="109">
        <f>U4-I4</f>
        <v>14092</v>
      </c>
    </row>
    <row r="5" spans="2:95">
      <c r="B5" s="24" t="s">
        <v>25</v>
      </c>
      <c r="C5" s="100">
        <v>46184.999305555553</v>
      </c>
      <c r="D5" s="397" t="str">
        <f>IFERROR(VLOOKUP(G5,Infor!B:F,4,0),)</f>
        <v>65"</v>
      </c>
      <c r="E5" s="412" t="str">
        <f>IFERROR(VLOOKUP(G5,Infor!B:F,5,0),)</f>
        <v>L65S7_HVD</v>
      </c>
      <c r="F5" s="391" t="s">
        <v>26</v>
      </c>
      <c r="G5" s="426" t="s">
        <v>3</v>
      </c>
      <c r="H5" s="185">
        <v>12961</v>
      </c>
      <c r="I5" s="388">
        <f>SUM(H5:H6)</f>
        <v>17561</v>
      </c>
      <c r="J5" s="193">
        <f>(K5+M5)-H5</f>
        <v>-8764</v>
      </c>
      <c r="K5" s="420">
        <f>SUMIFS(Stock!$F:$F,Stock!$D:$D,Sheet3!G5)-3867</f>
        <v>4197</v>
      </c>
      <c r="L5" s="400">
        <f>SUMIFS(Plan!$E:$E,Plan!$C:$C,Sheet3!G5)</f>
        <v>0</v>
      </c>
      <c r="M5" s="400">
        <f>SUMIFS(Plan!$F:$F,Plan!$C:$C,Sheet3!G5)</f>
        <v>0</v>
      </c>
      <c r="N5" s="400">
        <f>SUMIFS(Plan!$G:$G,Plan!$C:$C,Sheet3!G5)</f>
        <v>0</v>
      </c>
      <c r="O5" s="400">
        <f>SUMIFS(Plan!$H:$H,Plan!$C:$C,Sheet3!G5)</f>
        <v>0</v>
      </c>
      <c r="P5" s="400">
        <f>SUMIFS(Plan!$I:$I,Plan!$C:$C,Sheet3!G5)</f>
        <v>0</v>
      </c>
      <c r="Q5" s="400">
        <f>SUMIFS(Plan!$J:$J,Plan!$C:$C,Sheet3!G5)</f>
        <v>0</v>
      </c>
      <c r="R5" s="400">
        <f>SUMIFS(Plan!$K:$K,Plan!$C:$C,Sheet3!G5)</f>
        <v>0</v>
      </c>
      <c r="S5" s="400">
        <f>SUMIFS(Plan!$M:$M,Plan!$C:$C,Sheet3!G5)</f>
        <v>5500</v>
      </c>
      <c r="T5" s="400">
        <f>SUM(L5:S6)</f>
        <v>5500</v>
      </c>
      <c r="U5" s="406">
        <f>+K5+T5</f>
        <v>9697</v>
      </c>
      <c r="V5" s="403">
        <f>+U5-I5</f>
        <v>-7864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</row>
    <row r="6" spans="2:95" s="92" customFormat="1">
      <c r="B6" s="25" t="s">
        <v>7</v>
      </c>
      <c r="C6" s="103">
        <v>46182.875</v>
      </c>
      <c r="D6" s="399"/>
      <c r="E6" s="413"/>
      <c r="F6" s="393"/>
      <c r="G6" s="427"/>
      <c r="H6" s="185">
        <v>4600</v>
      </c>
      <c r="I6" s="390"/>
      <c r="J6" s="194">
        <f>(N5+O5)-H6</f>
        <v>-4600</v>
      </c>
      <c r="K6" s="421"/>
      <c r="L6" s="401"/>
      <c r="M6" s="401"/>
      <c r="N6" s="401"/>
      <c r="O6" s="401"/>
      <c r="P6" s="401"/>
      <c r="Q6" s="401"/>
      <c r="R6" s="401">
        <f>SUMIFS(Plan!$K:$K,Plan!$C:$C,Sheet3!G6)</f>
        <v>0</v>
      </c>
      <c r="S6" s="401">
        <f>SUMIFS(Plan!$M:$M,Plan!$C:$C,Sheet3!G6)</f>
        <v>0</v>
      </c>
      <c r="T6" s="401"/>
      <c r="U6" s="408"/>
      <c r="V6" s="405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</row>
    <row r="7" spans="2:95">
      <c r="B7" s="24" t="s">
        <v>25</v>
      </c>
      <c r="C7" s="125">
        <v>46184.999305555553</v>
      </c>
      <c r="D7" s="133" t="str">
        <f>IFERROR(VLOOKUP(G7,Infor!B:F,4,0),)</f>
        <v>75"</v>
      </c>
      <c r="E7" s="117" t="str">
        <f>IFERROR(VLOOKUP(G7,Infor!B:F,5,0),)</f>
        <v>L75S7A_HVD</v>
      </c>
      <c r="F7" s="160" t="s">
        <v>28</v>
      </c>
      <c r="G7" s="181" t="s">
        <v>0</v>
      </c>
      <c r="H7" s="182">
        <v>11488</v>
      </c>
      <c r="I7" s="183">
        <f>SUM(H7)</f>
        <v>11488</v>
      </c>
      <c r="J7" s="184">
        <f>(K7+M7)-H7</f>
        <v>-11460</v>
      </c>
      <c r="K7" s="176">
        <f>SUMIFS(Stock!$F:$F,Stock!$D:$D,Sheet3!G7)</f>
        <v>28</v>
      </c>
      <c r="L7" s="177">
        <f>SUMIFS(Plan!$E:$E,Plan!$C:$C,Sheet3!G7)</f>
        <v>0</v>
      </c>
      <c r="M7" s="177">
        <f>SUMIFS(Plan!$F:$F,Plan!$C:$C,Sheet3!G7)</f>
        <v>0</v>
      </c>
      <c r="N7" s="177">
        <f>SUMIFS(Plan!$G:$G,Plan!$C:$C,Sheet3!G7)</f>
        <v>0</v>
      </c>
      <c r="O7" s="177">
        <f>SUMIFS(Plan!$H:$H,Plan!$C:$C,Sheet3!G7)</f>
        <v>0</v>
      </c>
      <c r="P7" s="177">
        <f>SUMIFS(Plan!$I:$I,Plan!$C:$C,Sheet3!G7)</f>
        <v>0</v>
      </c>
      <c r="Q7" s="177">
        <f>SUMIFS(Plan!$J:$J,Plan!$C:$C,Sheet3!G7)</f>
        <v>0</v>
      </c>
      <c r="R7" s="177">
        <f>SUMIFS(Plan!$K:$K,Plan!$C:$C,Sheet3!G7)</f>
        <v>0</v>
      </c>
      <c r="S7" s="177">
        <f>SUMIFS(Plan!$M:$M,Plan!$C:$C,Sheet3!G7)</f>
        <v>2100</v>
      </c>
      <c r="T7" s="177">
        <f>SUM(L7:S7)</f>
        <v>2100</v>
      </c>
      <c r="U7" s="30">
        <f>K7+T7</f>
        <v>2128</v>
      </c>
      <c r="V7" s="14">
        <f>U7-I7</f>
        <v>-9360</v>
      </c>
      <c r="W7" s="28" t="s">
        <v>44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</row>
    <row r="8" spans="2:95" s="92" customFormat="1">
      <c r="B8" s="25" t="s">
        <v>7</v>
      </c>
      <c r="C8" s="103">
        <v>46182.875</v>
      </c>
      <c r="D8" s="128" t="str">
        <f>IFERROR(VLOOKUP(G8,Infor!B:F,4,0),)</f>
        <v>75"</v>
      </c>
      <c r="E8" s="117" t="str">
        <f>IFERROR(VLOOKUP(G8,Infor!B:F,5,0),)</f>
        <v>L75S7_HVD</v>
      </c>
      <c r="F8" s="114" t="s">
        <v>30</v>
      </c>
      <c r="G8" s="3" t="s">
        <v>19</v>
      </c>
      <c r="H8" s="5">
        <v>6500</v>
      </c>
      <c r="I8" s="10">
        <f>SUM(H8)</f>
        <v>6500</v>
      </c>
      <c r="J8" s="180">
        <f>(K8+M8)-H8</f>
        <v>-2078</v>
      </c>
      <c r="K8" s="93">
        <f>SUMIFS(Stock!$F:$F,Stock!$D:$D,Sheet3!G8)</f>
        <v>4422</v>
      </c>
      <c r="L8" s="94">
        <f>SUMIFS(Plan!$E:$E,Plan!$C:$C,Sheet3!G8)</f>
        <v>0</v>
      </c>
      <c r="M8" s="94">
        <f>SUMIFS(Plan!$F:$F,Plan!$C:$C,Sheet3!G8)</f>
        <v>0</v>
      </c>
      <c r="N8" s="94">
        <f>SUMIFS(Plan!$G:$G,Plan!$C:$C,Sheet3!G8)</f>
        <v>0</v>
      </c>
      <c r="O8" s="94">
        <f>SUMIFS(Plan!$H:$H,Plan!$C:$C,Sheet3!G8)</f>
        <v>0</v>
      </c>
      <c r="P8" s="94">
        <f>SUMIFS(Plan!$I:$I,Plan!$C:$C,Sheet3!G8)</f>
        <v>0</v>
      </c>
      <c r="Q8" s="94">
        <f>SUMIFS(Plan!$J:$J,Plan!$C:$C,Sheet3!G8)</f>
        <v>0</v>
      </c>
      <c r="R8" s="94">
        <f>SUMIFS(Plan!$K:$K,Plan!$C:$C,Sheet3!G8)</f>
        <v>0</v>
      </c>
      <c r="S8" s="94">
        <f>SUMIFS(Plan!$M:$M,Plan!$C:$C,Sheet3!G8)</f>
        <v>0</v>
      </c>
      <c r="T8" s="94">
        <f>SUM(L8:S8)</f>
        <v>0</v>
      </c>
      <c r="U8" s="98">
        <f>+K8+T8</f>
        <v>4422</v>
      </c>
      <c r="V8" s="99">
        <f>+U8-I8</f>
        <v>-2078</v>
      </c>
      <c r="W8" s="96" t="s">
        <v>44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</row>
    <row r="9" spans="2:95" s="92" customFormat="1">
      <c r="B9" s="25" t="s">
        <v>7</v>
      </c>
      <c r="C9" s="103">
        <v>46182.875</v>
      </c>
      <c r="D9" s="130" t="str">
        <f>IFERROR(VLOOKUP(G9,Infor!B:F,4,0),)</f>
        <v>55"</v>
      </c>
      <c r="E9" s="117" t="str">
        <f>IFERROR(VLOOKUP(G9,Infor!B:F,5,0),)</f>
        <v>L55E70A_HVD</v>
      </c>
      <c r="F9" s="9" t="s">
        <v>31</v>
      </c>
      <c r="G9" s="3" t="s">
        <v>4</v>
      </c>
      <c r="H9" s="5">
        <v>288</v>
      </c>
      <c r="I9" s="10">
        <f>SUM(H9)</f>
        <v>288</v>
      </c>
      <c r="J9" s="168">
        <f>K9-H9</f>
        <v>7319</v>
      </c>
      <c r="K9" s="93">
        <f>SUMIFS(Stock!$F:$F,Stock!$D:$D,Sheet3!G9)</f>
        <v>7607</v>
      </c>
      <c r="L9" s="94">
        <f>SUMIFS(Plan!$E:$E,Plan!$C:$C,Sheet3!G9)</f>
        <v>0</v>
      </c>
      <c r="M9" s="94">
        <f>SUMIFS(Plan!$F:$F,Plan!$C:$C,Sheet3!G9)</f>
        <v>0</v>
      </c>
      <c r="N9" s="94">
        <f>SUMIFS(Plan!$G:$G,Plan!$C:$C,Sheet3!G9)</f>
        <v>0</v>
      </c>
      <c r="O9" s="94">
        <f>SUMIFS(Plan!$H:$H,Plan!$C:$C,Sheet3!G9)</f>
        <v>0</v>
      </c>
      <c r="P9" s="94">
        <f>SUMIFS(Plan!$I:$I,Plan!$C:$C,Sheet3!G9)</f>
        <v>0</v>
      </c>
      <c r="Q9" s="94">
        <f>SUMIFS(Plan!$J:$J,Plan!$C:$C,Sheet3!G9)</f>
        <v>0</v>
      </c>
      <c r="R9" s="94">
        <f>SUMIFS(Plan!$K:$K,Plan!$C:$C,Sheet3!G9)</f>
        <v>0</v>
      </c>
      <c r="S9" s="94">
        <f>SUMIFS(Plan!$M:$M,Plan!$C:$C,Sheet3!G9)</f>
        <v>0</v>
      </c>
      <c r="T9" s="94">
        <f>SUM(L9:S9)</f>
        <v>0</v>
      </c>
      <c r="U9" s="98">
        <f>+K9+T9</f>
        <v>7607</v>
      </c>
      <c r="V9" s="99">
        <f>+U9-I9</f>
        <v>7319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</row>
    <row r="10" spans="2:95" s="2" customFormat="1">
      <c r="B10" s="188" t="s">
        <v>7</v>
      </c>
      <c r="C10" s="103">
        <v>46183.708333333336</v>
      </c>
      <c r="D10" s="397" t="str">
        <f>IFERROR(VLOOKUP(G11,Infor!B:F,4,0),)</f>
        <v>65"</v>
      </c>
      <c r="E10" s="394" t="str">
        <f>IFERROR(VLOOKUP(G11,Infor!B:F,5,0),)</f>
        <v>L65E70A_HVD</v>
      </c>
      <c r="F10" s="430" t="s">
        <v>29</v>
      </c>
      <c r="G10" s="161" t="s">
        <v>8</v>
      </c>
      <c r="H10" s="189">
        <v>1464</v>
      </c>
      <c r="I10" s="388">
        <f>SUM(H10:H12)</f>
        <v>1827</v>
      </c>
      <c r="J10" s="164">
        <f>U10-H10</f>
        <v>20231</v>
      </c>
      <c r="K10" s="403">
        <f>SUMIFS(Stock!$F:$F,Stock!$D:$D,Sheet3!G11)-528</f>
        <v>13895</v>
      </c>
      <c r="L10" s="172"/>
      <c r="M10" s="400">
        <f>SUMIFS(Plan!$F:$F,Plan!$C:$C,Sheet3!G11)</f>
        <v>0</v>
      </c>
      <c r="N10" s="400">
        <f>SUMIFS(Plan!$G:$G,Plan!$C:$C,Sheet3!G11)</f>
        <v>0</v>
      </c>
      <c r="O10" s="400">
        <f>SUMIFS(Plan!$H:$H,Plan!$C:$C,Sheet3!G11)</f>
        <v>0</v>
      </c>
      <c r="P10" s="400">
        <f>SUMIFS(Plan!$I:$I,Plan!$C:$C,Sheet3!G11)</f>
        <v>0</v>
      </c>
      <c r="Q10" s="400">
        <f>SUMIFS(Plan!$J:$J,Plan!$C:$C,Sheet3!G11)</f>
        <v>1462</v>
      </c>
      <c r="R10" s="400">
        <f>SUMIFS(Plan!$K:$K,Plan!$C:$C,Sheet3!G11)</f>
        <v>0</v>
      </c>
      <c r="S10" s="172">
        <f>SUMIFS(Plan!$M:$M,Plan!$C:$C,Sheet3!G10)</f>
        <v>3900</v>
      </c>
      <c r="T10" s="400">
        <f>SUM(L11:S12)</f>
        <v>7800</v>
      </c>
      <c r="U10" s="406">
        <f>+K10+T10</f>
        <v>21695</v>
      </c>
      <c r="V10" s="403">
        <f>+U10-I10</f>
        <v>19868</v>
      </c>
    </row>
    <row r="11" spans="2:95" s="2" customFormat="1">
      <c r="B11" s="190" t="s">
        <v>11</v>
      </c>
      <c r="C11" s="100">
        <v>46184.999305555553</v>
      </c>
      <c r="D11" s="399"/>
      <c r="E11" s="396"/>
      <c r="F11" s="431"/>
      <c r="G11" s="191" t="s">
        <v>8</v>
      </c>
      <c r="H11" s="189">
        <v>363</v>
      </c>
      <c r="I11" s="390"/>
      <c r="J11" s="168">
        <f>J10-H11</f>
        <v>19868</v>
      </c>
      <c r="K11" s="405"/>
      <c r="L11" s="177">
        <f>SUMIFS(Plan!$E:$E,Plan!$C:$C,Sheet3!G11)</f>
        <v>0</v>
      </c>
      <c r="M11" s="401"/>
      <c r="N11" s="401"/>
      <c r="O11" s="401"/>
      <c r="P11" s="401"/>
      <c r="Q11" s="401"/>
      <c r="R11" s="401"/>
      <c r="S11" s="177">
        <f>SUMIFS(Plan!$M:$M,Plan!$C:$C,Sheet3!G11)</f>
        <v>3900</v>
      </c>
      <c r="T11" s="401"/>
      <c r="U11" s="408"/>
      <c r="V11" s="405"/>
    </row>
    <row r="12" spans="2:95" s="92" customFormat="1">
      <c r="B12" s="186" t="s">
        <v>7</v>
      </c>
      <c r="C12" s="126">
        <v>46183.708333333336</v>
      </c>
      <c r="D12" s="175"/>
      <c r="E12" s="174"/>
      <c r="F12" s="179"/>
      <c r="G12" s="162" t="s">
        <v>8</v>
      </c>
      <c r="H12" s="187"/>
      <c r="I12" s="178"/>
      <c r="J12" s="166"/>
      <c r="K12" s="176"/>
      <c r="L12" s="173"/>
      <c r="M12" s="177"/>
      <c r="N12" s="177"/>
      <c r="O12" s="177"/>
      <c r="P12" s="177"/>
      <c r="Q12" s="177"/>
      <c r="R12" s="177"/>
      <c r="S12" s="173">
        <f>SUMIFS(Plan!$M:$M,Plan!$C:$C,Sheet3!G12)</f>
        <v>3900</v>
      </c>
      <c r="T12" s="177"/>
      <c r="U12" s="30"/>
      <c r="V12" s="176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</row>
    <row r="13" spans="2:95" s="2" customFormat="1">
      <c r="B13" s="25" t="s">
        <v>7</v>
      </c>
      <c r="C13" s="102">
        <v>46183.625</v>
      </c>
      <c r="D13" s="397" t="str">
        <f>IFERROR(VLOOKUP(G14,Infor!B:F,4,0),)</f>
        <v>85"</v>
      </c>
      <c r="E13" s="394" t="str">
        <f>IFERROR(VLOOKUP(G14,Infor!B:F,5,0),)</f>
        <v>L85E70NA_HVD</v>
      </c>
      <c r="F13" s="391" t="s">
        <v>40</v>
      </c>
      <c r="G13" s="158" t="s">
        <v>9</v>
      </c>
      <c r="H13" s="171"/>
      <c r="I13" s="388">
        <f>SUM(H13:H16)</f>
        <v>789</v>
      </c>
      <c r="J13" s="164"/>
      <c r="K13" s="403">
        <f>SUMIFS(Stock!$F:$F,Stock!$D:$D,Sheet3!G14)-374</f>
        <v>3056</v>
      </c>
      <c r="L13" s="400">
        <f>SUMIFS(Plan!$E:$E,Plan!$C:$C,Sheet3!G13)</f>
        <v>0</v>
      </c>
      <c r="M13" s="400">
        <f>SUMIFS(Plan!$F:$F,Plan!$C:$C,Sheet3!G14)</f>
        <v>0</v>
      </c>
      <c r="N13" s="400">
        <f>SUMIFS(Plan!$G:$G,Plan!$C:$C,Sheet3!G14)</f>
        <v>0</v>
      </c>
      <c r="O13" s="400">
        <f>SUMIFS(Plan!$H:$H,Plan!$C:$C,Sheet3!G14)</f>
        <v>0</v>
      </c>
      <c r="P13" s="400">
        <f>SUMIFS(Plan!$I:$I,Plan!$C:$C,Sheet3!G14)</f>
        <v>0</v>
      </c>
      <c r="Q13" s="400">
        <f>SUMIFS(Plan!$J:$J,Plan!$C:$C,Sheet3!G14)</f>
        <v>0</v>
      </c>
      <c r="R13" s="400">
        <f>SUMIFS(Plan!$K:$K,Plan!$C:$C,Sheet3!G14)</f>
        <v>0</v>
      </c>
      <c r="S13" s="400">
        <f>SUMIFS(Plan!$M:$M,Plan!$C:$C,Sheet3!G13)</f>
        <v>2000</v>
      </c>
      <c r="T13" s="400">
        <f>SUM(L13:S16)</f>
        <v>2000</v>
      </c>
      <c r="U13" s="406">
        <f>+K13+T13</f>
        <v>5056</v>
      </c>
      <c r="V13" s="403">
        <f>+U13-I13</f>
        <v>4267</v>
      </c>
    </row>
    <row r="14" spans="2:95" s="2" customFormat="1">
      <c r="B14" s="25" t="s">
        <v>7</v>
      </c>
      <c r="C14" s="103">
        <v>46182.875</v>
      </c>
      <c r="D14" s="398"/>
      <c r="E14" s="395"/>
      <c r="F14" s="392"/>
      <c r="G14" s="159" t="s">
        <v>9</v>
      </c>
      <c r="H14" s="21">
        <v>85</v>
      </c>
      <c r="I14" s="389"/>
      <c r="J14" s="165">
        <v>516</v>
      </c>
      <c r="K14" s="404"/>
      <c r="L14" s="402"/>
      <c r="M14" s="402"/>
      <c r="N14" s="402"/>
      <c r="O14" s="402"/>
      <c r="P14" s="402"/>
      <c r="Q14" s="402"/>
      <c r="R14" s="402"/>
      <c r="S14" s="402"/>
      <c r="T14" s="402"/>
      <c r="U14" s="407"/>
      <c r="V14" s="404"/>
    </row>
    <row r="15" spans="2:95" s="92" customFormat="1">
      <c r="B15" s="108" t="s">
        <v>11</v>
      </c>
      <c r="C15" s="101" t="s">
        <v>43</v>
      </c>
      <c r="D15" s="398"/>
      <c r="E15" s="395"/>
      <c r="F15" s="392"/>
      <c r="G15" s="159" t="s">
        <v>9</v>
      </c>
      <c r="H15" s="21">
        <v>500</v>
      </c>
      <c r="I15" s="389"/>
      <c r="J15" s="165">
        <f>J14+N13+O13-H15</f>
        <v>16</v>
      </c>
      <c r="K15" s="404"/>
      <c r="L15" s="402"/>
      <c r="M15" s="402"/>
      <c r="N15" s="402"/>
      <c r="O15" s="402"/>
      <c r="P15" s="402"/>
      <c r="Q15" s="402"/>
      <c r="R15" s="402"/>
      <c r="S15" s="402"/>
      <c r="T15" s="402"/>
      <c r="U15" s="407"/>
      <c r="V15" s="40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</row>
    <row r="16" spans="2:95" s="2" customFormat="1" ht="15" customHeight="1">
      <c r="B16" s="97" t="s">
        <v>42</v>
      </c>
      <c r="C16" s="103">
        <v>46185.499305555553</v>
      </c>
      <c r="D16" s="399"/>
      <c r="E16" s="396"/>
      <c r="F16" s="393"/>
      <c r="G16" s="159" t="s">
        <v>9</v>
      </c>
      <c r="H16" s="21">
        <v>204</v>
      </c>
      <c r="I16" s="390"/>
      <c r="J16" s="166">
        <f>J15-H16</f>
        <v>-188</v>
      </c>
      <c r="K16" s="405"/>
      <c r="L16" s="401"/>
      <c r="M16" s="401"/>
      <c r="N16" s="401"/>
      <c r="O16" s="401"/>
      <c r="P16" s="401"/>
      <c r="Q16" s="401"/>
      <c r="R16" s="401"/>
      <c r="S16" s="401"/>
      <c r="T16" s="401"/>
      <c r="U16" s="408"/>
      <c r="V16" s="405"/>
    </row>
    <row r="17" spans="2:95">
      <c r="B17" s="24" t="s">
        <v>25</v>
      </c>
      <c r="C17" s="100">
        <v>46184.999305555553</v>
      </c>
      <c r="D17" s="397" t="str">
        <f>IFERROR(VLOOKUP(G17,Infor!B:F,4,0),)</f>
        <v>65"</v>
      </c>
      <c r="E17" s="412" t="str">
        <f>IFERROR(VLOOKUP(G17,Infor!B:F,5,0),)</f>
        <v>L65FE8N_HHS</v>
      </c>
      <c r="F17" s="424" t="s">
        <v>32</v>
      </c>
      <c r="G17" s="424" t="s">
        <v>10</v>
      </c>
      <c r="H17" s="22">
        <v>2800</v>
      </c>
      <c r="I17" s="388">
        <f>SUM(H17:H18)</f>
        <v>2910</v>
      </c>
      <c r="J17" s="164"/>
      <c r="K17" s="403">
        <f>SUMIFS(Stock!$F:$F,Stock!$D:$D,Sheet3!G17)</f>
        <v>1606</v>
      </c>
      <c r="L17" s="400">
        <f>SUMIFS(Plan!$E:$E,Plan!$C:$C,Sheet3!G17)</f>
        <v>0</v>
      </c>
      <c r="M17" s="400">
        <f>SUMIFS(Plan!$F:$F,Plan!$C:$C,Sheet3!G17)</f>
        <v>0</v>
      </c>
      <c r="N17" s="400">
        <f>SUMIFS(Plan!$G:$G,Plan!$C:$C,Sheet3!G17)</f>
        <v>0</v>
      </c>
      <c r="O17" s="400">
        <f>SUMIFS(Plan!$H:$H,Plan!$C:$C,Sheet3!G17)</f>
        <v>0</v>
      </c>
      <c r="P17" s="400">
        <f>SUMIFS(Plan!$I:$I,Plan!$C:$C,Sheet3!G17)</f>
        <v>0</v>
      </c>
      <c r="Q17" s="400">
        <f>SUMIFS(Plan!$J:$J,Plan!$C:$C,Sheet3!G17)</f>
        <v>1340</v>
      </c>
      <c r="R17" s="400">
        <f>SUMIFS(Plan!$K:$K,Plan!$C:$C,Sheet3!G17)</f>
        <v>0</v>
      </c>
      <c r="S17" s="400">
        <f>SUMIFS(Plan!$M:$M,Plan!$C:$C,Sheet3!G17)</f>
        <v>300</v>
      </c>
      <c r="T17" s="400">
        <f>SUM(L17:S17)</f>
        <v>1640</v>
      </c>
      <c r="U17" s="406">
        <f>+K17+T17</f>
        <v>3246</v>
      </c>
      <c r="V17" s="403">
        <f>+U17-I17</f>
        <v>336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</row>
    <row r="18" spans="2:95" ht="15" customHeight="1">
      <c r="B18" s="108" t="s">
        <v>11</v>
      </c>
      <c r="C18" s="101" t="s">
        <v>43</v>
      </c>
      <c r="D18" s="399"/>
      <c r="E18" s="413"/>
      <c r="F18" s="425"/>
      <c r="G18" s="425" t="s">
        <v>10</v>
      </c>
      <c r="H18" s="23">
        <v>110</v>
      </c>
      <c r="I18" s="390"/>
      <c r="J18" s="166"/>
      <c r="K18" s="405"/>
      <c r="L18" s="414"/>
      <c r="M18" s="401"/>
      <c r="N18" s="401"/>
      <c r="O18" s="401"/>
      <c r="P18" s="401"/>
      <c r="Q18" s="401"/>
      <c r="R18" s="401"/>
      <c r="S18" s="414">
        <f>SUMIFS(Plan!$M:$M,Plan!$C:$C,Sheet3!G18)</f>
        <v>300</v>
      </c>
      <c r="T18" s="414"/>
      <c r="U18" s="408"/>
      <c r="V18" s="405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</row>
    <row r="19" spans="2:95">
      <c r="B19" s="108" t="s">
        <v>11</v>
      </c>
      <c r="C19" s="101" t="s">
        <v>43</v>
      </c>
      <c r="D19" s="130" t="str">
        <f>IFERROR(VLOOKUP(G19,Infor!B:F,4,0),)</f>
        <v>75"</v>
      </c>
      <c r="E19" s="127" t="str">
        <f>IFERROR(VLOOKUP(G19,Infor!B:F,5,0),)</f>
        <v>L75S7N_HVD</v>
      </c>
      <c r="F19" s="9" t="s">
        <v>33</v>
      </c>
      <c r="G19" s="9" t="s">
        <v>2</v>
      </c>
      <c r="H19" s="5">
        <v>6000</v>
      </c>
      <c r="I19" s="17">
        <v>6000</v>
      </c>
      <c r="J19" s="169">
        <f>K19-H19</f>
        <v>-2550</v>
      </c>
      <c r="K19" s="19">
        <f>SUMIFS(Stock!$F:$F,Stock!$D:$D,Sheet3!G19)</f>
        <v>3450</v>
      </c>
      <c r="L19" s="7">
        <f>SUMIFS(Plan!$E:$E,Plan!$C:$C,Sheet3!G19)</f>
        <v>0</v>
      </c>
      <c r="M19" s="7">
        <f>SUMIFS(Plan!$F:$F,Plan!$C:$C,Sheet3!G19)</f>
        <v>0</v>
      </c>
      <c r="N19" s="7">
        <f>SUMIFS(Plan!$G:$G,Plan!$C:$C,Sheet3!G19)</f>
        <v>0</v>
      </c>
      <c r="O19" s="7">
        <f>SUMIFS(Plan!$H:$H,Plan!$C:$C,Sheet3!G19)</f>
        <v>0</v>
      </c>
      <c r="P19" s="7">
        <f>SUMIFS(Plan!$I:$I,Plan!$C:$C,Sheet3!G19)</f>
        <v>0</v>
      </c>
      <c r="Q19" s="7">
        <f>SUMIFS(Plan!$J:$J,Plan!$C:$C,Sheet3!G19)</f>
        <v>0</v>
      </c>
      <c r="R19" s="7">
        <f>SUMIFS(Plan!$K:$K,Plan!$C:$C,Sheet3!G19)</f>
        <v>0</v>
      </c>
      <c r="S19" s="7">
        <f>SUMIFS(Plan!$M:$M,Plan!$C:$C,Sheet3!G19)</f>
        <v>2300</v>
      </c>
      <c r="T19" s="7">
        <f>SUM(L19:S19)</f>
        <v>2300</v>
      </c>
      <c r="U19" s="20">
        <f t="shared" ref="U19:U26" si="2">+K19+T19</f>
        <v>5750</v>
      </c>
      <c r="V19" s="18">
        <f t="shared" ref="V19:V26" si="3">+U19-I19</f>
        <v>-250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</row>
    <row r="20" spans="2:95" ht="15" customHeight="1">
      <c r="B20" s="108" t="s">
        <v>11</v>
      </c>
      <c r="C20" s="101" t="s">
        <v>43</v>
      </c>
      <c r="D20" s="130" t="str">
        <f>IFERROR(VLOOKUP(G20,Infor!B:F,4,0),)</f>
        <v>65"</v>
      </c>
      <c r="E20" s="128" t="str">
        <f>IFERROR(VLOOKUP(G20,Infor!B:F,5,0),)</f>
        <v>L65S8_HVD</v>
      </c>
      <c r="F20" s="3" t="s">
        <v>34</v>
      </c>
      <c r="G20" s="3" t="s">
        <v>20</v>
      </c>
      <c r="H20" s="5">
        <v>1217</v>
      </c>
      <c r="I20" s="10">
        <v>1217</v>
      </c>
      <c r="J20" s="168">
        <f>K20-H20</f>
        <v>48323</v>
      </c>
      <c r="K20" s="19">
        <f>SUMIFS(Stock!$F:$F,Stock!$D:$D,Sheet3!G20)</f>
        <v>49540</v>
      </c>
      <c r="L20" s="7">
        <f>SUMIFS(Plan!$E:$E,Plan!$C:$C,Sheet3!G20)</f>
        <v>0</v>
      </c>
      <c r="M20" s="7">
        <f>SUMIFS(Plan!$F:$F,Plan!$C:$C,Sheet3!G20)</f>
        <v>0</v>
      </c>
      <c r="N20" s="7">
        <f>SUMIFS(Plan!$G:$G,Plan!$C:$C,Sheet3!G20)</f>
        <v>0</v>
      </c>
      <c r="O20" s="7">
        <f>SUMIFS(Plan!$H:$H,Plan!$C:$C,Sheet3!G20)</f>
        <v>0</v>
      </c>
      <c r="P20" s="7">
        <f>SUMIFS(Plan!$I:$I,Plan!$C:$C,Sheet3!G20)</f>
        <v>0</v>
      </c>
      <c r="Q20" s="7">
        <f>SUMIFS(Plan!$J:$J,Plan!$C:$C,Sheet3!G20)</f>
        <v>0</v>
      </c>
      <c r="R20" s="7">
        <f>SUMIFS(Plan!$K:$K,Plan!$C:$C,Sheet3!G20)</f>
        <v>0</v>
      </c>
      <c r="S20" s="7">
        <f>SUMIFS(Plan!$M:$M,Plan!$C:$C,Sheet3!G20)</f>
        <v>0</v>
      </c>
      <c r="T20" s="7">
        <f>SUM(L20:S20)</f>
        <v>0</v>
      </c>
      <c r="U20" s="12">
        <f t="shared" si="2"/>
        <v>49540</v>
      </c>
      <c r="V20" s="11">
        <f t="shared" si="3"/>
        <v>48323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</row>
    <row r="21" spans="2:95" ht="15" customHeight="1">
      <c r="B21" s="108" t="s">
        <v>11</v>
      </c>
      <c r="C21" s="101" t="s">
        <v>43</v>
      </c>
      <c r="D21" s="130" t="str">
        <f>IFERROR(VLOOKUP(G21,Infor!B:F,4,0),)</f>
        <v>65"</v>
      </c>
      <c r="E21" s="128" t="str">
        <f>IFERROR(VLOOKUP(G21,Infor!B:F,5,0),)</f>
        <v>L65S8N_HVD</v>
      </c>
      <c r="F21" s="3" t="s">
        <v>35</v>
      </c>
      <c r="G21" s="3" t="s">
        <v>6</v>
      </c>
      <c r="H21" s="5">
        <v>800</v>
      </c>
      <c r="I21" s="10">
        <f>800</f>
        <v>800</v>
      </c>
      <c r="J21" s="168">
        <f>K21-H21</f>
        <v>1046</v>
      </c>
      <c r="K21" s="19">
        <f>SUMIFS(Stock!$F:$F,Stock!$D:$D,Sheet3!G21)</f>
        <v>1846</v>
      </c>
      <c r="L21" s="7">
        <f>SUMIFS(Plan!$E:$E,Plan!$C:$C,Sheet3!G21)</f>
        <v>0</v>
      </c>
      <c r="M21" s="7">
        <f>SUMIFS(Plan!$F:$F,Plan!$C:$C,Sheet3!G21)</f>
        <v>0</v>
      </c>
      <c r="N21" s="7">
        <f>SUMIFS(Plan!$G:$G,Plan!$C:$C,Sheet3!G21)</f>
        <v>0</v>
      </c>
      <c r="O21" s="7">
        <f>SUMIFS(Plan!$H:$H,Plan!$C:$C,Sheet3!G21)</f>
        <v>0</v>
      </c>
      <c r="P21" s="7">
        <f>SUMIFS(Plan!$I:$I,Plan!$C:$C,Sheet3!G21)</f>
        <v>0</v>
      </c>
      <c r="Q21" s="7">
        <f>SUMIFS(Plan!$J:$J,Plan!$C:$C,Sheet3!G21)</f>
        <v>0</v>
      </c>
      <c r="R21" s="7">
        <f>SUMIFS(Plan!$K:$K,Plan!$C:$C,Sheet3!G21)</f>
        <v>0</v>
      </c>
      <c r="S21" s="7">
        <f>SUMIFS(Plan!$M:$M,Plan!$C:$C,Sheet3!G21)</f>
        <v>0</v>
      </c>
      <c r="T21" s="7">
        <f t="shared" ref="T21:T26" si="4">SUM(L21:S21)</f>
        <v>0</v>
      </c>
      <c r="U21" s="12">
        <f t="shared" si="2"/>
        <v>1846</v>
      </c>
      <c r="V21" s="11">
        <f t="shared" si="3"/>
        <v>1046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</row>
    <row r="22" spans="2:95" s="92" customFormat="1" ht="15" customHeight="1">
      <c r="B22" s="97" t="s">
        <v>42</v>
      </c>
      <c r="C22" s="103">
        <v>46185.499305555553</v>
      </c>
      <c r="D22" s="131" t="str">
        <f>IFERROR(VLOOKUP(G22,Infor!B:F,4,0),)</f>
        <v>48"</v>
      </c>
      <c r="E22" s="117" t="str">
        <f>IFERROR(VLOOKUP(G22,Infor!B:F,5,0),)</f>
        <v>L48CA9N_HVD</v>
      </c>
      <c r="F22" s="3" t="s">
        <v>36</v>
      </c>
      <c r="G22" s="3" t="s">
        <v>21</v>
      </c>
      <c r="H22" s="15">
        <f>3035+2000</f>
        <v>5035</v>
      </c>
      <c r="I22" s="16">
        <v>5035</v>
      </c>
      <c r="J22" s="166">
        <f>K22-H22</f>
        <v>4399</v>
      </c>
      <c r="K22" s="104">
        <f>SUMIFS(Stock!$F:$F,Stock!$D:$D,Sheet3!G22)</f>
        <v>9434</v>
      </c>
      <c r="L22" s="105">
        <f>SUMIFS(Plan!$E:$E,Plan!$C:$C,Sheet3!G22)</f>
        <v>0</v>
      </c>
      <c r="M22" s="105">
        <f>SUMIFS(Plan!$F:$F,Plan!$C:$C,Sheet3!G22)</f>
        <v>0</v>
      </c>
      <c r="N22" s="105">
        <f>SUMIFS(Plan!$G:$G,Plan!$C:$C,Sheet3!G22)</f>
        <v>0</v>
      </c>
      <c r="O22" s="105">
        <f>SUMIFS(Plan!$H:$H,Plan!$C:$C,Sheet3!G22)</f>
        <v>0</v>
      </c>
      <c r="P22" s="105">
        <f>SUMIFS(Plan!$I:$I,Plan!$C:$C,Sheet3!G22)</f>
        <v>0</v>
      </c>
      <c r="Q22" s="105">
        <f>SUMIFS(Plan!$J:$J,Plan!$C:$C,Sheet3!G22)</f>
        <v>156</v>
      </c>
      <c r="R22" s="105">
        <f>SUMIFS(Plan!$K:$K,Plan!$C:$C,Sheet3!G22)</f>
        <v>0</v>
      </c>
      <c r="S22" s="105">
        <f>SUMIFS(Plan!$M:$M,Plan!$C:$C,Sheet3!G22)</f>
        <v>0</v>
      </c>
      <c r="T22" s="105">
        <f>SUM(L22:S22)</f>
        <v>156</v>
      </c>
      <c r="U22" s="106">
        <f t="shared" si="2"/>
        <v>9590</v>
      </c>
      <c r="V22" s="95">
        <f t="shared" si="3"/>
        <v>4555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</row>
    <row r="23" spans="2:95" s="92" customFormat="1" ht="15" customHeight="1">
      <c r="B23" s="97" t="s">
        <v>42</v>
      </c>
      <c r="C23" s="103">
        <v>46185.499305555553</v>
      </c>
      <c r="D23" s="131" t="str">
        <f>IFERROR(VLOOKUP(G23,Infor!B:F,4,0),)</f>
        <v>55"</v>
      </c>
      <c r="E23" s="117" t="str">
        <f>IFERROR(VLOOKUP(G23,Infor!B:F,5,0),)</f>
        <v>L55CA9N_HVD</v>
      </c>
      <c r="F23" s="3" t="s">
        <v>37</v>
      </c>
      <c r="G23" s="3" t="s">
        <v>22</v>
      </c>
      <c r="H23" s="5">
        <v>2270</v>
      </c>
      <c r="I23" s="10">
        <f>2270</f>
        <v>2270</v>
      </c>
      <c r="J23" s="168">
        <f>SUM(K23:R23)-H23</f>
        <v>980</v>
      </c>
      <c r="K23" s="93">
        <f>SUMIFS(Stock!$F:$F,Stock!$D:$D,Sheet3!G23)</f>
        <v>2076</v>
      </c>
      <c r="L23" s="94">
        <f>SUMIFS(Plan!$E:$E,Plan!$C:$C,Sheet3!G23)</f>
        <v>0</v>
      </c>
      <c r="M23" s="94">
        <f>SUMIFS(Plan!$F:$F,Plan!$C:$C,Sheet3!G23)</f>
        <v>0</v>
      </c>
      <c r="N23" s="94">
        <f>SUMIFS(Plan!$G:$G,Plan!$C:$C,Sheet3!G23)</f>
        <v>0</v>
      </c>
      <c r="O23" s="94">
        <f>SUMIFS(Plan!$H:$H,Plan!$C:$C,Sheet3!G23)</f>
        <v>0</v>
      </c>
      <c r="P23" s="94">
        <f>SUMIFS(Plan!$I:$I,Plan!$C:$C,Sheet3!G23)</f>
        <v>0</v>
      </c>
      <c r="Q23" s="94">
        <f>SUMIFS(Plan!$J:$J,Plan!$C:$C,Sheet3!G23)</f>
        <v>0</v>
      </c>
      <c r="R23" s="94">
        <f>SUMIFS(Plan!$K:$K,Plan!$C:$C,Sheet3!G23)</f>
        <v>1174</v>
      </c>
      <c r="S23" s="94">
        <f>SUMIFS(Plan!$M:$M,Plan!$C:$C,Sheet3!G23)</f>
        <v>0</v>
      </c>
      <c r="T23" s="94">
        <f>SUM(L23:S23)</f>
        <v>1174</v>
      </c>
      <c r="U23" s="98">
        <f t="shared" si="2"/>
        <v>3250</v>
      </c>
      <c r="V23" s="99">
        <f t="shared" si="3"/>
        <v>980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</row>
    <row r="24" spans="2:95" ht="15" customHeight="1">
      <c r="B24" s="26" t="s">
        <v>42</v>
      </c>
      <c r="C24" s="103">
        <v>46185.499305555553</v>
      </c>
      <c r="D24" s="132" t="str">
        <f>IFERROR(VLOOKUP(G24,Infor!B:F,4,0),)</f>
        <v>55"</v>
      </c>
      <c r="E24" s="100" t="str">
        <f>IFERROR(VLOOKUP(G24,Infor!B:F,5,0),)</f>
        <v>L55S7_HVD</v>
      </c>
      <c r="F24" s="9" t="s">
        <v>38</v>
      </c>
      <c r="G24" s="9" t="s">
        <v>23</v>
      </c>
      <c r="H24" s="5">
        <v>25000</v>
      </c>
      <c r="I24" s="10">
        <v>25000</v>
      </c>
      <c r="J24" s="168">
        <f>U24-H24</f>
        <v>-3060</v>
      </c>
      <c r="K24" s="19">
        <f>SUMIFS(Stock!$F:$F,Stock!$D:$D,Sheet3!G24)</f>
        <v>12694</v>
      </c>
      <c r="L24" s="7">
        <f>SUMIFS(Plan!$E:$E,Plan!$C:$C,Sheet3!G24)</f>
        <v>0</v>
      </c>
      <c r="M24" s="7">
        <f>SUMIFS(Plan!$F:$F,Plan!$C:$C,Sheet3!G24)</f>
        <v>0</v>
      </c>
      <c r="N24" s="7">
        <f>SUMIFS(Plan!$G:$G,Plan!$C:$C,Sheet3!G24)</f>
        <v>0</v>
      </c>
      <c r="O24" s="7">
        <f>SUMIFS(Plan!$H:$H,Plan!$C:$C,Sheet3!G24)</f>
        <v>0</v>
      </c>
      <c r="P24" s="7">
        <f>SUMIFS(Plan!$I:$I,Plan!$C:$C,Sheet3!G24)</f>
        <v>0</v>
      </c>
      <c r="Q24" s="7">
        <f>SUMIFS(Plan!$J:$J,Plan!$C:$C,Sheet3!G24)</f>
        <v>5560</v>
      </c>
      <c r="R24" s="7">
        <f>SUMIFS(Plan!$K:$K,Plan!$C:$C,Sheet3!G24)</f>
        <v>1986</v>
      </c>
      <c r="S24" s="7">
        <f>SUMIFS(Plan!$M:$M,Plan!$C:$C,Sheet3!G24)</f>
        <v>1700</v>
      </c>
      <c r="T24" s="7">
        <f>SUM(L24:S24)</f>
        <v>9246</v>
      </c>
      <c r="U24" s="12">
        <f t="shared" si="2"/>
        <v>21940</v>
      </c>
      <c r="V24" s="11">
        <f t="shared" si="3"/>
        <v>-3060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</row>
    <row r="25" spans="2:95" s="92" customFormat="1" ht="15" customHeight="1">
      <c r="B25" s="136" t="s">
        <v>42</v>
      </c>
      <c r="C25" s="118">
        <v>46185.499305555553</v>
      </c>
      <c r="D25" s="137" t="str">
        <f>IFERROR(VLOOKUP(G25,Infor!B:F,4,0),)</f>
        <v>55"</v>
      </c>
      <c r="E25" s="116" t="str">
        <f>IFERROR(VLOOKUP(G25,Infor!B:F,5,0),)</f>
        <v>L55S7W_HVD</v>
      </c>
      <c r="F25" s="138" t="s">
        <v>39</v>
      </c>
      <c r="G25" s="138" t="s">
        <v>24</v>
      </c>
      <c r="H25" s="139">
        <v>3183</v>
      </c>
      <c r="I25" s="140">
        <v>3183</v>
      </c>
      <c r="J25" s="164">
        <f>U25-H25</f>
        <v>-3182</v>
      </c>
      <c r="K25" s="141">
        <f>SUMIFS(Stock!$F:$F,Stock!$D:$D,Sheet3!G25)</f>
        <v>1</v>
      </c>
      <c r="L25" s="142">
        <f>SUMIFS(Plan!$E:$E,Plan!$C:$C,Sheet3!G25)</f>
        <v>0</v>
      </c>
      <c r="M25" s="142">
        <f>SUMIFS(Plan!$F:$F,Plan!$C:$C,Sheet3!G25)</f>
        <v>0</v>
      </c>
      <c r="N25" s="142">
        <f>SUMIFS(Plan!$G:$G,Plan!$C:$C,Sheet3!G25)</f>
        <v>0</v>
      </c>
      <c r="O25" s="142">
        <f>SUMIFS(Plan!$H:$H,Plan!$C:$C,Sheet3!G25)</f>
        <v>0</v>
      </c>
      <c r="P25" s="142">
        <f>SUMIFS(Plan!$I:$I,Plan!$C:$C,Sheet3!G25)</f>
        <v>0</v>
      </c>
      <c r="Q25" s="142">
        <f>SUMIFS(Plan!$J:$J,Plan!$C:$C,Sheet3!G25)</f>
        <v>0</v>
      </c>
      <c r="R25" s="142">
        <f>SUMIFS(Plan!$K:$K,Plan!$C:$C,Sheet3!G25)</f>
        <v>0</v>
      </c>
      <c r="S25" s="142">
        <f>SUMIFS(Plan!$M:$M,Plan!$C:$C,Sheet3!G25)</f>
        <v>0</v>
      </c>
      <c r="T25" s="142">
        <f t="shared" si="4"/>
        <v>0</v>
      </c>
      <c r="U25" s="143">
        <f t="shared" si="2"/>
        <v>1</v>
      </c>
      <c r="V25" s="144">
        <f t="shared" si="3"/>
        <v>-3182</v>
      </c>
    </row>
    <row r="26" spans="2:95" ht="15" customHeight="1">
      <c r="B26" s="145" t="s">
        <v>42</v>
      </c>
      <c r="C26" s="107">
        <v>46185.499305555553</v>
      </c>
      <c r="D26" s="146" t="s">
        <v>1400</v>
      </c>
      <c r="E26" s="146" t="s">
        <v>1399</v>
      </c>
      <c r="F26" s="147" t="s">
        <v>84</v>
      </c>
      <c r="G26" s="147" t="s">
        <v>83</v>
      </c>
      <c r="H26" s="148">
        <v>10752</v>
      </c>
      <c r="I26" s="27">
        <v>10752</v>
      </c>
      <c r="J26" s="170">
        <f>U26-H26</f>
        <v>-10200</v>
      </c>
      <c r="K26" s="149">
        <f>SUMIFS(Stock!$F:$F,Stock!$D:$D,Sheet3!G26)</f>
        <v>552</v>
      </c>
      <c r="L26" s="150"/>
      <c r="M26" s="150">
        <f>SUMIFS(Plan!$F:$F,Plan!$C:$C,Sheet3!G26)</f>
        <v>0</v>
      </c>
      <c r="N26" s="150">
        <f>SUMIFS(Plan!$G:$G,Plan!$C:$C,Sheet3!G26)</f>
        <v>0</v>
      </c>
      <c r="O26" s="150">
        <f>SUMIFS(Plan!$H:$H,Plan!$C:$C,Sheet3!G26)</f>
        <v>0</v>
      </c>
      <c r="P26" s="150">
        <f>SUMIFS(Plan!$I:$I,Plan!$C:$C,Sheet3!G26)</f>
        <v>0</v>
      </c>
      <c r="Q26" s="150">
        <f>SUMIFS(Plan!$J:$J,Plan!$C:$C,Sheet3!G26)</f>
        <v>0</v>
      </c>
      <c r="R26" s="150">
        <f>SUMIFS(Plan!$K:$K,Plan!$C:$C,Sheet3!G26)</f>
        <v>0</v>
      </c>
      <c r="S26" s="150"/>
      <c r="T26" s="150">
        <f t="shared" si="4"/>
        <v>0</v>
      </c>
      <c r="U26" s="151">
        <f t="shared" si="2"/>
        <v>552</v>
      </c>
      <c r="V26" s="152">
        <f t="shared" si="3"/>
        <v>-10200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</row>
    <row r="27" spans="2:95">
      <c r="B27" s="24"/>
      <c r="C27" s="100"/>
      <c r="D27" s="129">
        <f>IFERROR(VLOOKUP(G27,Infor!B:F,4,0),)</f>
        <v>0</v>
      </c>
      <c r="E27" s="117"/>
      <c r="F27" s="3"/>
      <c r="G27" s="3"/>
      <c r="H27" s="5"/>
      <c r="I27" s="29"/>
      <c r="J27" s="167"/>
      <c r="K27" s="19">
        <f>SUMIFS(Stock!$F:$F,Stock!$D:$D,Sheet3!G27)</f>
        <v>0</v>
      </c>
      <c r="L27" s="7">
        <f>SUMIFS(Plan!$E:$E,Plan!$C:$C,Sheet3!G27)</f>
        <v>0</v>
      </c>
      <c r="M27" s="7">
        <f>SUMIFS(Plan!$F:$F,Plan!$C:$C,Sheet3!G27)</f>
        <v>0</v>
      </c>
      <c r="N27" s="7">
        <f>SUMIFS(Plan!$G:$G,Plan!$C:$C,Sheet3!G27)</f>
        <v>0</v>
      </c>
      <c r="O27" s="7">
        <f>SUMIFS(Plan!$H:$H,Plan!$C:$C,Sheet3!G27)</f>
        <v>0</v>
      </c>
      <c r="P27" s="7">
        <f>SUMIFS(Plan!$I:$I,Plan!$C:$C,Sheet3!G27)</f>
        <v>0</v>
      </c>
      <c r="Q27" s="7">
        <f>SUMIFS(Plan!$J:$J,Plan!$C:$C,Sheet3!G27)</f>
        <v>0</v>
      </c>
      <c r="R27" s="7">
        <f>SUMIFS(Plan!$K:$K,Plan!$C:$C,Sheet3!G27)</f>
        <v>0</v>
      </c>
      <c r="S27" s="7">
        <f>SUMIFS(Plan!$M:$M,Plan!$C:$C,Sheet3!G27)</f>
        <v>0</v>
      </c>
      <c r="T27" s="7">
        <f>SUM(L27:S27)</f>
        <v>0</v>
      </c>
      <c r="U27" s="31">
        <f>K27+T27</f>
        <v>0</v>
      </c>
      <c r="V27" s="19">
        <f>U27-I27</f>
        <v>0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</row>
    <row r="28" spans="2:95"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</row>
    <row r="29" spans="2:95">
      <c r="I29" s="1">
        <v>963</v>
      </c>
      <c r="W29" s="2"/>
    </row>
    <row r="30" spans="2:95">
      <c r="W30" s="2"/>
    </row>
    <row r="31" spans="2:95">
      <c r="W31" s="2"/>
    </row>
  </sheetData>
  <autoFilter ref="B3:W27" xr:uid="{820E2A4E-8AFE-46E1-AF48-73414C37D149}"/>
  <mergeCells count="78">
    <mergeCell ref="V2:V3"/>
    <mergeCell ref="V5:V6"/>
    <mergeCell ref="U2:U3"/>
    <mergeCell ref="T2:T3"/>
    <mergeCell ref="T5:T6"/>
    <mergeCell ref="U5:U6"/>
    <mergeCell ref="K17:K18"/>
    <mergeCell ref="C2:C3"/>
    <mergeCell ref="B2:B3"/>
    <mergeCell ref="F2:F3"/>
    <mergeCell ref="F17:F18"/>
    <mergeCell ref="I17:I18"/>
    <mergeCell ref="I5:I6"/>
    <mergeCell ref="G2:G3"/>
    <mergeCell ref="G17:G18"/>
    <mergeCell ref="G5:G6"/>
    <mergeCell ref="I2:I3"/>
    <mergeCell ref="H2:H3"/>
    <mergeCell ref="E10:E11"/>
    <mergeCell ref="F10:F11"/>
    <mergeCell ref="D10:D11"/>
    <mergeCell ref="I10:I11"/>
    <mergeCell ref="L2:S2"/>
    <mergeCell ref="K2:K3"/>
    <mergeCell ref="F5:F6"/>
    <mergeCell ref="M5:M6"/>
    <mergeCell ref="L5:L6"/>
    <mergeCell ref="N5:N6"/>
    <mergeCell ref="O5:O6"/>
    <mergeCell ref="R5:R6"/>
    <mergeCell ref="S5:S6"/>
    <mergeCell ref="K5:K6"/>
    <mergeCell ref="J2:J3"/>
    <mergeCell ref="V17:V18"/>
    <mergeCell ref="L17:L18"/>
    <mergeCell ref="S13:S16"/>
    <mergeCell ref="M17:M18"/>
    <mergeCell ref="N17:N18"/>
    <mergeCell ref="O17:O18"/>
    <mergeCell ref="P17:P18"/>
    <mergeCell ref="O13:O16"/>
    <mergeCell ref="N13:N16"/>
    <mergeCell ref="M13:M16"/>
    <mergeCell ref="T17:T18"/>
    <mergeCell ref="U17:U18"/>
    <mergeCell ref="L13:L16"/>
    <mergeCell ref="S17:S18"/>
    <mergeCell ref="Q17:Q18"/>
    <mergeCell ref="R17:R18"/>
    <mergeCell ref="D2:D3"/>
    <mergeCell ref="D5:D6"/>
    <mergeCell ref="D17:D18"/>
    <mergeCell ref="E2:E3"/>
    <mergeCell ref="E5:E6"/>
    <mergeCell ref="E17:E18"/>
    <mergeCell ref="V10:V11"/>
    <mergeCell ref="U10:U11"/>
    <mergeCell ref="T10:T11"/>
    <mergeCell ref="R10:R11"/>
    <mergeCell ref="Q10:Q11"/>
    <mergeCell ref="V13:V16"/>
    <mergeCell ref="U13:U16"/>
    <mergeCell ref="T13:T16"/>
    <mergeCell ref="R13:R16"/>
    <mergeCell ref="Q13:Q16"/>
    <mergeCell ref="I13:I16"/>
    <mergeCell ref="F13:F16"/>
    <mergeCell ref="E13:E16"/>
    <mergeCell ref="D13:D16"/>
    <mergeCell ref="Q5:Q6"/>
    <mergeCell ref="P5:P6"/>
    <mergeCell ref="P13:P16"/>
    <mergeCell ref="P10:P11"/>
    <mergeCell ref="K13:K16"/>
    <mergeCell ref="O10:O11"/>
    <mergeCell ref="N10:N11"/>
    <mergeCell ref="M10:M11"/>
    <mergeCell ref="K10:K11"/>
  </mergeCells>
  <phoneticPr fontId="73" type="noConversion"/>
  <conditionalFormatting sqref="U28:U1048576 U5:V5 U4 U17:V17 U13:V13 U19:V27 U8:V10">
    <cfRule type="cellIs" dxfId="2631" priority="227" operator="lessThan">
      <formula>0</formula>
    </cfRule>
  </conditionalFormatting>
  <conditionalFormatting sqref="V28:V1048576">
    <cfRule type="cellIs" dxfId="2630" priority="223" operator="lessThan">
      <formula>0</formula>
    </cfRule>
  </conditionalFormatting>
  <conditionalFormatting sqref="F28:F1048576 F1:F2">
    <cfRule type="duplicateValues" dxfId="2629" priority="142"/>
  </conditionalFormatting>
  <conditionalFormatting sqref="F4">
    <cfRule type="duplicateValues" dxfId="2628" priority="139"/>
  </conditionalFormatting>
  <conditionalFormatting sqref="F4">
    <cfRule type="duplicateValues" dxfId="2627" priority="7918"/>
  </conditionalFormatting>
  <conditionalFormatting sqref="V4">
    <cfRule type="cellIs" dxfId="2626" priority="138" operator="lessThan">
      <formula>0</formula>
    </cfRule>
  </conditionalFormatting>
  <conditionalFormatting sqref="G4">
    <cfRule type="duplicateValues" dxfId="2625" priority="136"/>
  </conditionalFormatting>
  <conditionalFormatting sqref="G4">
    <cfRule type="duplicateValues" dxfId="2624" priority="137"/>
  </conditionalFormatting>
  <conditionalFormatting sqref="C4:F4 C27:E27 C13:F13 C17:F17 D22:F25 C22:C26 C10:C16 C7:F9">
    <cfRule type="expression" dxfId="2623" priority="132">
      <formula>$A4="cancel"</formula>
    </cfRule>
  </conditionalFormatting>
  <conditionalFormatting sqref="C4:F4 C27:E27 C13:F13 C17:F17 D22:F25 C22:C26 C10:C16 C7:F9">
    <cfRule type="expression" dxfId="2622" priority="133">
      <formula>$A4="Pending"</formula>
    </cfRule>
    <cfRule type="expression" dxfId="2621" priority="134">
      <formula>$A4="Done"</formula>
    </cfRule>
  </conditionalFormatting>
  <conditionalFormatting sqref="C4:F4 C27:E27 C14:C16 C13:D13 C11:C12 C17:D26 C7:F10">
    <cfRule type="expression" dxfId="2620" priority="135">
      <formula>#REF!=TODAY()</formula>
    </cfRule>
  </conditionalFormatting>
  <conditionalFormatting sqref="C5:F5">
    <cfRule type="expression" dxfId="2619" priority="124">
      <formula>$A5="cancel"</formula>
    </cfRule>
  </conditionalFormatting>
  <conditionalFormatting sqref="C5:F5">
    <cfRule type="expression" dxfId="2618" priority="125">
      <formula>$A5="Pending"</formula>
    </cfRule>
    <cfRule type="expression" dxfId="2617" priority="126">
      <formula>$A5="Done"</formula>
    </cfRule>
  </conditionalFormatting>
  <conditionalFormatting sqref="C5:F5">
    <cfRule type="expression" dxfId="2616" priority="127">
      <formula>#REF!=TODAY()</formula>
    </cfRule>
  </conditionalFormatting>
  <conditionalFormatting sqref="C13:F13">
    <cfRule type="expression" dxfId="2615" priority="119">
      <formula>#REF!=TODAY()</formula>
    </cfRule>
  </conditionalFormatting>
  <conditionalFormatting sqref="C17:F17">
    <cfRule type="expression" dxfId="2614" priority="115">
      <formula>#REF!=TODAY()</formula>
    </cfRule>
  </conditionalFormatting>
  <conditionalFormatting sqref="I27:J27">
    <cfRule type="duplicateValues" dxfId="2613" priority="79"/>
  </conditionalFormatting>
  <conditionalFormatting sqref="I7:J7">
    <cfRule type="duplicateValues" dxfId="2612" priority="77"/>
  </conditionalFormatting>
  <conditionalFormatting sqref="V7:V9">
    <cfRule type="cellIs" dxfId="2611" priority="76" operator="lessThan">
      <formula>0</formula>
    </cfRule>
  </conditionalFormatting>
  <conditionalFormatting sqref="C14">
    <cfRule type="expression" dxfId="2610" priority="27">
      <formula>#REF!=TODAY()</formula>
    </cfRule>
  </conditionalFormatting>
  <conditionalFormatting sqref="D22:F22">
    <cfRule type="expression" dxfId="2609" priority="68">
      <formula>#REF!=TODAY()</formula>
    </cfRule>
  </conditionalFormatting>
  <conditionalFormatting sqref="D23:F24">
    <cfRule type="expression" dxfId="2608" priority="64">
      <formula>#REF!=TODAY()</formula>
    </cfRule>
  </conditionalFormatting>
  <conditionalFormatting sqref="D25:F25">
    <cfRule type="expression" dxfId="2607" priority="60">
      <formula>#REF!=TODAY()</formula>
    </cfRule>
  </conditionalFormatting>
  <conditionalFormatting sqref="C12">
    <cfRule type="expression" dxfId="2606" priority="52">
      <formula>#REF!=TODAY()</formula>
    </cfRule>
  </conditionalFormatting>
  <conditionalFormatting sqref="C8:F9">
    <cfRule type="expression" dxfId="2605" priority="48">
      <formula>#REF!=TODAY()</formula>
    </cfRule>
  </conditionalFormatting>
  <conditionalFormatting sqref="C6:D6">
    <cfRule type="expression" dxfId="2604" priority="41">
      <formula>$A6="cancel"</formula>
    </cfRule>
  </conditionalFormatting>
  <conditionalFormatting sqref="C6:D6">
    <cfRule type="expression" dxfId="2603" priority="42">
      <formula>$A6="Pending"</formula>
    </cfRule>
    <cfRule type="expression" dxfId="2602" priority="43">
      <formula>$A6="Done"</formula>
    </cfRule>
  </conditionalFormatting>
  <conditionalFormatting sqref="C6:D6">
    <cfRule type="expression" dxfId="2601" priority="44">
      <formula>#REF!=TODAY()</formula>
    </cfRule>
  </conditionalFormatting>
  <conditionalFormatting sqref="C15">
    <cfRule type="expression" dxfId="2600" priority="40">
      <formula>#REF!=TODAY()</formula>
    </cfRule>
  </conditionalFormatting>
  <conditionalFormatting sqref="C22:C25">
    <cfRule type="expression" dxfId="2599" priority="11">
      <formula>#REF!=TODAY()</formula>
    </cfRule>
  </conditionalFormatting>
  <conditionalFormatting sqref="C26">
    <cfRule type="expression" dxfId="2598" priority="19">
      <formula>#REF!=TODAY()</formula>
    </cfRule>
  </conditionalFormatting>
  <conditionalFormatting sqref="G28:G1048576 G21:G26 G1:G2">
    <cfRule type="duplicateValues" dxfId="2597" priority="7927"/>
  </conditionalFormatting>
  <conditionalFormatting sqref="L3:S3">
    <cfRule type="expression" dxfId="2596" priority="7956">
      <formula>WEEKDAY(L$12)=1</formula>
    </cfRule>
  </conditionalFormatting>
  <conditionalFormatting sqref="C13">
    <cfRule type="expression" dxfId="2595" priority="6">
      <formula>#REF!=TODAY()</formula>
    </cfRule>
  </conditionalFormatting>
  <conditionalFormatting sqref="C14">
    <cfRule type="expression" dxfId="2594" priority="7">
      <formula>#REF!=TODAY()</formula>
    </cfRule>
  </conditionalFormatting>
  <conditionalFormatting sqref="C16">
    <cfRule type="expression" dxfId="2593" priority="5">
      <formula>#REF!=TODAY()</formula>
    </cfRule>
  </conditionalFormatting>
  <conditionalFormatting sqref="H15:H16">
    <cfRule type="duplicateValues" dxfId="2592" priority="7964"/>
  </conditionalFormatting>
  <conditionalFormatting sqref="K2">
    <cfRule type="expression" dxfId="2591" priority="7969">
      <formula>WEEKDAY(#REF!)=1</formula>
    </cfRule>
  </conditionalFormatting>
  <conditionalFormatting sqref="U2:V2">
    <cfRule type="expression" dxfId="2590" priority="7970">
      <formula>WEEKDAY(#REF!)=1</formula>
    </cfRule>
  </conditionalFormatting>
  <conditionalFormatting sqref="T2:V2">
    <cfRule type="expression" dxfId="2589" priority="7971">
      <formula>WEEKDAY(#REF!)=1</formula>
    </cfRule>
  </conditionalFormatting>
  <conditionalFormatting sqref="C10">
    <cfRule type="expression" dxfId="2588" priority="1">
      <formula>#REF!=TODAY()</formula>
    </cfRule>
  </conditionalFormatting>
  <conditionalFormatting sqref="D10:F10">
    <cfRule type="expression" dxfId="2587" priority="7975">
      <formula>$A11="cancel"</formula>
    </cfRule>
  </conditionalFormatting>
  <conditionalFormatting sqref="D10:F10">
    <cfRule type="expression" dxfId="2586" priority="7978">
      <formula>$A11="Pending"</formula>
    </cfRule>
    <cfRule type="expression" dxfId="2585" priority="7979">
      <formula>$A11="Done"</formula>
    </cfRule>
  </conditionalFormatting>
  <conditionalFormatting sqref="AE28:AF36 AE18:AF18 AE21:AF26 H19 H17 H27 H4:H14">
    <cfRule type="duplicateValues" dxfId="2584" priority="7984"/>
  </conditionalFormatting>
  <pageMargins left="0.7" right="0.7" top="0.75" bottom="0.75" header="0.3" footer="0.3"/>
  <pageSetup paperSize="9" orientation="portrait" r:id="rId1"/>
  <ignoredErrors>
    <ignoredError sqref="I10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07423-3448-464B-A4F0-50FD728B9E15}">
  <dimension ref="A1:CQ57"/>
  <sheetViews>
    <sheetView showGridLines="0" workbookViewId="0">
      <pane xSplit="9" ySplit="3" topLeftCell="J4" activePane="bottomRight" state="frozen"/>
      <selection pane="topRight" activeCell="H1" sqref="H1"/>
      <selection pane="bottomLeft" activeCell="A4" sqref="A4"/>
      <selection pane="bottomRight" activeCell="H27" sqref="H27"/>
    </sheetView>
  </sheetViews>
  <sheetFormatPr defaultColWidth="9.09765625" defaultRowHeight="17.399999999999999"/>
  <cols>
    <col min="1" max="1" width="14.69921875" style="2" customWidth="1"/>
    <col min="2" max="2" width="15.3984375" style="13" customWidth="1"/>
    <col min="3" max="3" width="15.3984375" style="2" customWidth="1"/>
    <col min="4" max="4" width="8.3984375" style="13" customWidth="1"/>
    <col min="5" max="5" width="14.69921875" style="2" customWidth="1"/>
    <col min="6" max="7" width="15.3984375" style="2" customWidth="1"/>
    <col min="8" max="8" width="10.8984375" style="2" customWidth="1"/>
    <col min="9" max="10" width="10.8984375" style="1" customWidth="1"/>
    <col min="11" max="11" width="11.69921875" style="2" customWidth="1"/>
    <col min="12" max="14" width="10.8984375" style="2" hidden="1" customWidth="1"/>
    <col min="15" max="18" width="10.8984375" style="2" customWidth="1"/>
    <col min="19" max="19" width="10.8984375" style="2" hidden="1" customWidth="1"/>
    <col min="20" max="20" width="10.8984375" style="2" customWidth="1"/>
    <col min="21" max="22" width="10.8984375" style="8" customWidth="1"/>
    <col min="23" max="23" width="25.296875" style="2" bestFit="1" customWidth="1"/>
    <col min="24" max="26" width="9.09765625" style="2"/>
    <col min="27" max="27" width="13.59765625" style="2" bestFit="1" customWidth="1"/>
    <col min="28" max="30" width="9.09765625" style="2"/>
    <col min="31" max="31" width="13.59765625" style="2" bestFit="1" customWidth="1"/>
    <col min="32" max="32" width="8.296875" style="2" bestFit="1" customWidth="1"/>
    <col min="33" max="16384" width="9.09765625" style="2"/>
  </cols>
  <sheetData>
    <row r="1" spans="1:95" ht="18" thickBot="1">
      <c r="H1" s="4">
        <f>SUM(H4:H47)</f>
        <v>66137</v>
      </c>
      <c r="I1" s="4">
        <f>SUM(I4:I47)</f>
        <v>66137</v>
      </c>
      <c r="J1" s="4"/>
      <c r="K1" s="4">
        <f>SUM(K4:K56)</f>
        <v>119326</v>
      </c>
      <c r="L1" s="4">
        <f>SUM(L4:L28)</f>
        <v>0</v>
      </c>
      <c r="M1" s="4">
        <f>SUM(M4:M28)</f>
        <v>0</v>
      </c>
      <c r="N1" s="4">
        <f>SUM(N4:N47)</f>
        <v>0</v>
      </c>
      <c r="O1" s="4">
        <f>SUM(O4:O47)</f>
        <v>0</v>
      </c>
      <c r="P1" s="4">
        <f>SUM(P4:P47)</f>
        <v>0</v>
      </c>
      <c r="Q1" s="4">
        <f>SUM(Q4:Q47)</f>
        <v>21221</v>
      </c>
      <c r="R1" s="4">
        <f>SUM(R4:R47)</f>
        <v>14156</v>
      </c>
      <c r="S1" s="4">
        <f>SUM(S4:S28)</f>
        <v>12000</v>
      </c>
      <c r="T1" s="4">
        <f>SUM(T4:T47)</f>
        <v>58177</v>
      </c>
      <c r="U1" s="4">
        <f>SUM(U4:U56)</f>
        <v>177503</v>
      </c>
      <c r="V1" s="4">
        <f>SUM(V4:V47)</f>
        <v>103366</v>
      </c>
    </row>
    <row r="2" spans="1:95">
      <c r="B2" s="409" t="s">
        <v>12</v>
      </c>
      <c r="C2" s="409" t="s">
        <v>1404</v>
      </c>
      <c r="D2" s="409" t="s">
        <v>1398</v>
      </c>
      <c r="E2" s="409" t="s">
        <v>672</v>
      </c>
      <c r="F2" s="409" t="s">
        <v>17</v>
      </c>
      <c r="G2" s="409" t="s">
        <v>16</v>
      </c>
      <c r="H2" s="409" t="s">
        <v>45</v>
      </c>
      <c r="I2" s="428" t="s">
        <v>46</v>
      </c>
      <c r="J2" s="452" t="s">
        <v>1401</v>
      </c>
      <c r="K2" s="418" t="str">
        <f ca="1">"O/stock"&amp;DAY(TODAY())&amp;"/"&amp;MONTH(TODAY())</f>
        <v>O/stock15/6</v>
      </c>
      <c r="L2" s="415" t="s">
        <v>14</v>
      </c>
      <c r="M2" s="416"/>
      <c r="N2" s="416"/>
      <c r="O2" s="416"/>
      <c r="P2" s="416"/>
      <c r="Q2" s="416"/>
      <c r="R2" s="416"/>
      <c r="S2" s="417"/>
      <c r="T2" s="436" t="s">
        <v>49</v>
      </c>
      <c r="U2" s="434" t="s">
        <v>18</v>
      </c>
      <c r="V2" s="432" t="s">
        <v>13</v>
      </c>
    </row>
    <row r="3" spans="1:95">
      <c r="B3" s="410"/>
      <c r="C3" s="410"/>
      <c r="D3" s="410"/>
      <c r="E3" s="411"/>
      <c r="F3" s="410"/>
      <c r="G3" s="410"/>
      <c r="H3" s="410"/>
      <c r="I3" s="429"/>
      <c r="J3" s="453"/>
      <c r="K3" s="419"/>
      <c r="L3" s="62">
        <v>46181</v>
      </c>
      <c r="M3" s="62">
        <f>+L3+1</f>
        <v>46182</v>
      </c>
      <c r="N3" s="62">
        <f t="shared" ref="N3:R3" si="0">+M3+1</f>
        <v>46183</v>
      </c>
      <c r="O3" s="62">
        <f t="shared" si="0"/>
        <v>46184</v>
      </c>
      <c r="P3" s="62">
        <f t="shared" si="0"/>
        <v>46185</v>
      </c>
      <c r="Q3" s="62">
        <f t="shared" si="0"/>
        <v>46186</v>
      </c>
      <c r="R3" s="62">
        <f t="shared" si="0"/>
        <v>46187</v>
      </c>
      <c r="S3" s="62"/>
      <c r="T3" s="437"/>
      <c r="U3" s="435"/>
      <c r="V3" s="433"/>
    </row>
    <row r="4" spans="1:95" hidden="1">
      <c r="A4" s="213" t="s">
        <v>1408</v>
      </c>
      <c r="B4" s="215" t="s">
        <v>1402</v>
      </c>
      <c r="C4" s="199">
        <v>46184.999305555553</v>
      </c>
      <c r="D4" s="214" t="str">
        <f>IFERROR(VLOOKUP(G4,Infor!B:F,4,0),)</f>
        <v>65"</v>
      </c>
      <c r="E4" s="214" t="str">
        <f>IFERROR(VLOOKUP(G4,Infor!B:F,5,0),)</f>
        <v>L65S7_HVD</v>
      </c>
      <c r="F4" s="214" t="s">
        <v>26</v>
      </c>
      <c r="G4" s="214" t="s">
        <v>3</v>
      </c>
      <c r="H4" s="234"/>
      <c r="I4" s="198">
        <f>SUM(H4:H4)</f>
        <v>0</v>
      </c>
      <c r="J4" s="216">
        <f>U4-H4</f>
        <v>13564</v>
      </c>
      <c r="K4" s="217">
        <f>SUMIFS(Stock!$F:$F,Stock!$D:$D,'Sheet3 (2)'!G4)</f>
        <v>8064</v>
      </c>
      <c r="L4" s="200">
        <f>SUMIFS(Plan!$E:$E,Plan!$C:$C,'Sheet3 (2)'!G4)</f>
        <v>0</v>
      </c>
      <c r="M4" s="200">
        <f>SUMIFS(Plan!$F:$F,Plan!$C:$C,'Sheet3 (2)'!G4)</f>
        <v>0</v>
      </c>
      <c r="N4" s="201">
        <f>SUMIFS(Plan!$G:$G,Plan!$C:$C,'Sheet3 (2)'!G4)</f>
        <v>0</v>
      </c>
      <c r="O4" s="202">
        <f>SUMIFS(Plan!$H:$H,Plan!$C:$C,'Sheet3 (2)'!G4)</f>
        <v>0</v>
      </c>
      <c r="P4" s="202">
        <f>SUMIFS(Plan!$I:$I,Plan!$C:$C,'Sheet3 (2)'!G4)</f>
        <v>0</v>
      </c>
      <c r="Q4" s="202">
        <f>SUMIFS(Plan!$J:$J,Plan!$C:$C,'Sheet3 (2)'!G4)</f>
        <v>0</v>
      </c>
      <c r="R4" s="202">
        <f>SUMIFS(Plan!$K:$K,Plan!$C:$C,'Sheet3 (2)'!G4)</f>
        <v>0</v>
      </c>
      <c r="S4" s="200">
        <f>SUMIFS(Plan!$M:$M,Plan!$C:$C,'Sheet3 (2)'!G4)</f>
        <v>5500</v>
      </c>
      <c r="T4" s="200">
        <f>SUM(L4:S4)</f>
        <v>5500</v>
      </c>
      <c r="U4" s="203">
        <f>+K4+T4</f>
        <v>13564</v>
      </c>
      <c r="V4" s="204">
        <f>U4-I4</f>
        <v>13564</v>
      </c>
    </row>
    <row r="5" spans="1:95" hidden="1">
      <c r="A5" s="213" t="s">
        <v>1408</v>
      </c>
      <c r="B5" s="218" t="s">
        <v>1402</v>
      </c>
      <c r="C5" s="102">
        <v>46184.999305555553</v>
      </c>
      <c r="D5" s="219" t="str">
        <f>IFERROR(VLOOKUP(G5,Infor!B:F,4,0),)</f>
        <v>75"</v>
      </c>
      <c r="E5" s="441" t="str">
        <f>IFERROR(VLOOKUP(G5,Infor!B:F,5,0),)</f>
        <v>L75S7A_HVD</v>
      </c>
      <c r="F5" s="447" t="s">
        <v>28</v>
      </c>
      <c r="G5" s="221" t="s">
        <v>0</v>
      </c>
      <c r="H5" s="235"/>
      <c r="I5" s="454">
        <f>SUM(H5:H6)</f>
        <v>2496</v>
      </c>
      <c r="J5" s="223">
        <v>0</v>
      </c>
      <c r="K5" s="455">
        <f>SUMIFS(Stock!$F:$F,Stock!$D:$D,'Sheet3 (2)'!G5)</f>
        <v>28</v>
      </c>
      <c r="L5" s="192">
        <f>SUMIFS(Plan!$E:$E,Plan!$C:$C,'Sheet3 (2)'!G5)</f>
        <v>0</v>
      </c>
      <c r="M5" s="192">
        <f>SUMIFS(Plan!$F:$F,Plan!$C:$C,'Sheet3 (2)'!G5)</f>
        <v>0</v>
      </c>
      <c r="N5" s="439">
        <f>SUMIFS(Plan!$G:$G,Plan!$C:$C,'Sheet3 (2)'!G5)</f>
        <v>0</v>
      </c>
      <c r="O5" s="439">
        <f>SUMIFS(Plan!$H:$H,Plan!$C:$C,'Sheet3 (2)'!G5)</f>
        <v>0</v>
      </c>
      <c r="P5" s="439">
        <f>SUMIFS(Plan!$I:$I,Plan!$C:$C,'Sheet3 (2)'!G5)</f>
        <v>0</v>
      </c>
      <c r="Q5" s="439">
        <f>SUMIFS(Plan!$J:$J,Plan!$C:$C,'Sheet3 (2)'!G5)</f>
        <v>0</v>
      </c>
      <c r="R5" s="439">
        <f>SUMIFS(Plan!$K:$K,Plan!$C:$C,'Sheet3 (2)'!G5)</f>
        <v>0</v>
      </c>
      <c r="S5" s="192">
        <f>SUMIFS(Plan!$M:$M,Plan!$C:$C,'Sheet3 (2)'!G5)</f>
        <v>2100</v>
      </c>
      <c r="T5" s="439">
        <f>SUM(L5:R6)</f>
        <v>0</v>
      </c>
      <c r="U5" s="440">
        <f>+K5+T5</f>
        <v>28</v>
      </c>
      <c r="V5" s="438">
        <f t="shared" ref="V5:V12" si="1">U5-I5</f>
        <v>-2468</v>
      </c>
    </row>
    <row r="6" spans="1:95" ht="15" customHeight="1">
      <c r="B6" s="251" t="s">
        <v>1402</v>
      </c>
      <c r="C6" s="196" t="s">
        <v>1406</v>
      </c>
      <c r="D6" s="219" t="str">
        <f>IFERROR(VLOOKUP(G6,Infor!B:F,4,0),)</f>
        <v>75"</v>
      </c>
      <c r="E6" s="441"/>
      <c r="F6" s="447"/>
      <c r="G6" s="221" t="s">
        <v>0</v>
      </c>
      <c r="H6" s="222">
        <v>2496</v>
      </c>
      <c r="I6" s="454"/>
      <c r="J6" s="210">
        <v>0</v>
      </c>
      <c r="K6" s="455"/>
      <c r="L6" s="192">
        <f>SUMIFS(Plan!$E:$E,Plan!$C:$C,'Sheet3 (2)'!G6)</f>
        <v>0</v>
      </c>
      <c r="M6" s="192">
        <f>SUMIFS(Plan!$F:$F,Plan!$C:$C,'Sheet3 (2)'!G6)</f>
        <v>0</v>
      </c>
      <c r="N6" s="439"/>
      <c r="O6" s="439"/>
      <c r="P6" s="439"/>
      <c r="Q6" s="439"/>
      <c r="R6" s="439"/>
      <c r="S6" s="192">
        <f>SUMIFS(Plan!$M:$M,Plan!$C:$C,'Sheet3 (2)'!G6)</f>
        <v>2100</v>
      </c>
      <c r="T6" s="439"/>
      <c r="U6" s="440"/>
      <c r="V6" s="438">
        <f t="shared" si="1"/>
        <v>0</v>
      </c>
      <c r="W6" s="212" t="s">
        <v>1407</v>
      </c>
    </row>
    <row r="7" spans="1:95" ht="15" hidden="1" customHeight="1">
      <c r="B7" s="252" t="s">
        <v>1405</v>
      </c>
      <c r="C7" s="100">
        <v>46184.583333333336</v>
      </c>
      <c r="D7" s="224" t="str">
        <f>IFERROR(VLOOKUP(G7,Infor!B:F,4,0),)</f>
        <v>65"</v>
      </c>
      <c r="E7" s="441" t="str">
        <f>IFERROR(VLOOKUP(G7,Infor!B:F,5,0),)</f>
        <v>L65FE8N_HHS</v>
      </c>
      <c r="F7" s="448" t="s">
        <v>32</v>
      </c>
      <c r="G7" s="205" t="s">
        <v>10</v>
      </c>
      <c r="H7" s="232"/>
      <c r="I7" s="450">
        <f>SUM(H7:H10)</f>
        <v>146</v>
      </c>
      <c r="J7" s="210"/>
      <c r="K7" s="438">
        <f>SUMIFS(Stock!$F:$F,Stock!$D:$D,'Sheet3 (2)'!G7)</f>
        <v>1606</v>
      </c>
      <c r="L7" s="192"/>
      <c r="M7" s="192">
        <f>SUMIFS(Plan!$F:$F,Plan!$C:$C,'Sheet3 (2)'!G7)</f>
        <v>0</v>
      </c>
      <c r="N7" s="439">
        <f>SUMIFS(Plan!$G:$G,Plan!$C:$C,'Sheet3 (2)'!G7)</f>
        <v>0</v>
      </c>
      <c r="O7" s="439">
        <f>SUMIFS(Plan!$H:$H,Plan!$C:$C,'Sheet3 (2)'!G8)</f>
        <v>0</v>
      </c>
      <c r="P7" s="439">
        <f>SUMIFS(Plan!$I:$I,Plan!$C:$C,'Sheet3 (2)'!G7)</f>
        <v>0</v>
      </c>
      <c r="Q7" s="439">
        <f>SUMIFS(Plan!$J:$J,Plan!$C:$C,'Sheet3 (2)'!G7)</f>
        <v>1340</v>
      </c>
      <c r="R7" s="439">
        <f>SUMIFS(Plan!$K:$K,Plan!$C:$C,'Sheet3 (2)'!G7)</f>
        <v>0</v>
      </c>
      <c r="S7" s="192"/>
      <c r="T7" s="439">
        <f>SUM(N7:S10)</f>
        <v>1940</v>
      </c>
      <c r="U7" s="440">
        <f>+K7+T7</f>
        <v>3546</v>
      </c>
      <c r="V7" s="438">
        <f>U7-I7</f>
        <v>3400</v>
      </c>
    </row>
    <row r="8" spans="1:95" s="92" customFormat="1" hidden="1">
      <c r="A8" s="2"/>
      <c r="B8" s="253" t="s">
        <v>1402</v>
      </c>
      <c r="C8" s="102">
        <v>46184.999305555553</v>
      </c>
      <c r="D8" s="219" t="str">
        <f>IFERROR(VLOOKUP(G8,Infor!B:F,4,0),)</f>
        <v>65"</v>
      </c>
      <c r="E8" s="441"/>
      <c r="F8" s="448"/>
      <c r="G8" s="205" t="s">
        <v>10</v>
      </c>
      <c r="H8" s="235"/>
      <c r="I8" s="450"/>
      <c r="J8" s="210"/>
      <c r="K8" s="438"/>
      <c r="L8" s="192"/>
      <c r="M8" s="192"/>
      <c r="N8" s="439"/>
      <c r="O8" s="439"/>
      <c r="P8" s="439"/>
      <c r="Q8" s="439"/>
      <c r="R8" s="439"/>
      <c r="S8" s="192">
        <f>SUMIFS(Plan!$M:$M,Plan!$C:$C,'Sheet3 (2)'!G8)</f>
        <v>300</v>
      </c>
      <c r="T8" s="439"/>
      <c r="U8" s="440"/>
      <c r="V8" s="438">
        <f t="shared" si="1"/>
        <v>0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</row>
    <row r="9" spans="1:95">
      <c r="B9" s="254" t="s">
        <v>11</v>
      </c>
      <c r="C9" s="196" t="s">
        <v>1406</v>
      </c>
      <c r="D9" s="219" t="str">
        <f>IFERROR(VLOOKUP(G9,Infor!B:F,4,0),)</f>
        <v>65"</v>
      </c>
      <c r="E9" s="441"/>
      <c r="F9" s="448"/>
      <c r="G9" s="225" t="s">
        <v>10</v>
      </c>
      <c r="H9" s="226">
        <v>110</v>
      </c>
      <c r="I9" s="450"/>
      <c r="J9" s="210">
        <f>(K7+O7+P7)-H9</f>
        <v>1496</v>
      </c>
      <c r="K9" s="438"/>
      <c r="L9" s="192">
        <f>SUMIFS(Plan!$E:$E,Plan!$C:$C,'Sheet3 (2)'!G9)</f>
        <v>0</v>
      </c>
      <c r="M9" s="192">
        <f>SUMIFS(Plan!$F:$F,Plan!$C:$C,'Sheet3 (2)'!G25)</f>
        <v>0</v>
      </c>
      <c r="N9" s="439"/>
      <c r="O9" s="439"/>
      <c r="P9" s="439"/>
      <c r="Q9" s="439"/>
      <c r="R9" s="439"/>
      <c r="S9" s="192">
        <f>SUMIFS(Plan!$M:$M,Plan!$C:$C,'Sheet3 (2)'!G9)</f>
        <v>300</v>
      </c>
      <c r="T9" s="439"/>
      <c r="U9" s="440"/>
      <c r="V9" s="438">
        <f t="shared" si="1"/>
        <v>0</v>
      </c>
    </row>
    <row r="10" spans="1:95" ht="15" customHeight="1">
      <c r="B10" s="101" t="s">
        <v>1403</v>
      </c>
      <c r="C10" s="196" t="s">
        <v>1406</v>
      </c>
      <c r="D10" s="219" t="str">
        <f>IFERROR(VLOOKUP(G10,Infor!B:F,4,0),)</f>
        <v>65"</v>
      </c>
      <c r="E10" s="441"/>
      <c r="F10" s="448"/>
      <c r="G10" s="205" t="s">
        <v>10</v>
      </c>
      <c r="H10" s="226">
        <v>36</v>
      </c>
      <c r="I10" s="450"/>
      <c r="J10" s="210">
        <f>J9-H10</f>
        <v>1460</v>
      </c>
      <c r="K10" s="438"/>
      <c r="L10" s="192"/>
      <c r="M10" s="192">
        <f>SUMIFS(Plan!$F:$F,Plan!$C:$C,'Sheet3 (2)'!G10)</f>
        <v>0</v>
      </c>
      <c r="N10" s="439"/>
      <c r="O10" s="439"/>
      <c r="P10" s="439"/>
      <c r="Q10" s="439"/>
      <c r="R10" s="439"/>
      <c r="S10" s="192"/>
      <c r="T10" s="439"/>
      <c r="U10" s="440"/>
      <c r="V10" s="438">
        <f t="shared" si="1"/>
        <v>0</v>
      </c>
    </row>
    <row r="11" spans="1:95" ht="15" hidden="1" customHeight="1">
      <c r="A11" s="233"/>
      <c r="B11" s="252" t="s">
        <v>1405</v>
      </c>
      <c r="C11" s="100">
        <v>46184.583333333336</v>
      </c>
      <c r="D11" s="224" t="str">
        <f>IFERROR(VLOOKUP(G11,Infor!B:F,4,0),)</f>
        <v>65"</v>
      </c>
      <c r="E11" s="441" t="str">
        <f>IFERROR(VLOOKUP(G11,Infor!B:F,5,0),)</f>
        <v>L65E70A_HVD</v>
      </c>
      <c r="F11" s="449" t="s">
        <v>29</v>
      </c>
      <c r="G11" s="227" t="s">
        <v>8</v>
      </c>
      <c r="H11" s="232"/>
      <c r="I11" s="451">
        <f>SUM(H11:H12)</f>
        <v>363</v>
      </c>
      <c r="J11" s="211"/>
      <c r="K11" s="438">
        <f>SUMIFS(Stock!$F:$F,Stock!$D:$D,'Sheet3 (2)'!G11)</f>
        <v>14423</v>
      </c>
      <c r="L11" s="192"/>
      <c r="M11" s="192">
        <f>SUMIFS(Plan!$F:$F,Plan!$C:$C,'Sheet3 (2)'!G11)</f>
        <v>0</v>
      </c>
      <c r="N11" s="439">
        <f>SUMIFS(Plan!$G:$G,Plan!$C:$C,'Sheet3 (2)'!G11)</f>
        <v>0</v>
      </c>
      <c r="O11" s="439">
        <f>SUMIFS(Plan!$H:$H,Plan!$C:$C,'Sheet3 (2)'!G11)</f>
        <v>0</v>
      </c>
      <c r="P11" s="439">
        <f>SUMIFS(Plan!$I:$I,Plan!$C:$C,'Sheet3 (2)'!G11)</f>
        <v>0</v>
      </c>
      <c r="Q11" s="439">
        <f>SUMIFS(Plan!$J:$J,Plan!$C:$C,'Sheet3 (2)'!G11)</f>
        <v>1462</v>
      </c>
      <c r="R11" s="439">
        <f>SUMIFS(Plan!$K:$K,Plan!$C:$C,'Sheet3 (2)'!G11)</f>
        <v>0</v>
      </c>
      <c r="S11" s="192"/>
      <c r="T11" s="439">
        <f>SUM(N11:S12)</f>
        <v>1462</v>
      </c>
      <c r="U11" s="440">
        <f>+K11+T11</f>
        <v>15885</v>
      </c>
      <c r="V11" s="438">
        <f t="shared" si="1"/>
        <v>15522</v>
      </c>
    </row>
    <row r="12" spans="1:95" s="92" customFormat="1">
      <c r="B12" s="254" t="s">
        <v>11</v>
      </c>
      <c r="C12" s="196" t="s">
        <v>1406</v>
      </c>
      <c r="D12" s="219" t="str">
        <f>IFERROR(VLOOKUP(G12,Infor!B:F,4,0),)</f>
        <v>65"</v>
      </c>
      <c r="E12" s="441"/>
      <c r="F12" s="449"/>
      <c r="G12" s="227" t="s">
        <v>8</v>
      </c>
      <c r="H12" s="222">
        <v>363</v>
      </c>
      <c r="I12" s="451"/>
      <c r="J12" s="211">
        <f>(K11+O11)-H12</f>
        <v>14060</v>
      </c>
      <c r="K12" s="438"/>
      <c r="L12" s="197">
        <f>SUMIFS(Plan!$E:$E,Plan!$C:$C,'Sheet3 (2)'!G12)</f>
        <v>0</v>
      </c>
      <c r="M12" s="197">
        <f>SUMIFS(Plan!$F:$F,Plan!$C:$C,'Sheet3 (2)'!G12)</f>
        <v>0</v>
      </c>
      <c r="N12" s="439"/>
      <c r="O12" s="439"/>
      <c r="P12" s="439"/>
      <c r="Q12" s="439"/>
      <c r="R12" s="439"/>
      <c r="S12" s="197"/>
      <c r="T12" s="439"/>
      <c r="U12" s="440"/>
      <c r="V12" s="438">
        <f t="shared" si="1"/>
        <v>0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</row>
    <row r="13" spans="1:95" ht="15" hidden="1" customHeight="1">
      <c r="A13" s="233"/>
      <c r="B13" s="252" t="s">
        <v>1405</v>
      </c>
      <c r="C13" s="100">
        <v>46184.583333333336</v>
      </c>
      <c r="D13" s="224" t="str">
        <f>IFERROR(VLOOKUP(G13,Infor!B:F,4,0),)</f>
        <v>65"</v>
      </c>
      <c r="E13" s="441" t="str">
        <f>IFERROR(VLOOKUP(G13,Infor!B:F,5,0),)</f>
        <v>L65S8_HVD</v>
      </c>
      <c r="F13" s="449" t="s">
        <v>34</v>
      </c>
      <c r="G13" s="227" t="s">
        <v>20</v>
      </c>
      <c r="H13" s="232"/>
      <c r="I13" s="451">
        <f>SUM(H13:H14)</f>
        <v>1217</v>
      </c>
      <c r="J13" s="210"/>
      <c r="K13" s="438">
        <f>SUMIFS(Stock!$F:$F,Stock!$D:$D,'Sheet3 (2)'!G13)</f>
        <v>49540</v>
      </c>
      <c r="L13" s="192">
        <f>SUMIFS(Plan!$E:$E,Plan!$C:$C,'Sheet3 (2)'!G13)</f>
        <v>0</v>
      </c>
      <c r="M13" s="192">
        <f>SUMIFS(Plan!$F:$F,Plan!$C:$C,'Sheet3 (2)'!G13)</f>
        <v>0</v>
      </c>
      <c r="N13" s="439">
        <f>SUMIFS(Plan!$G:$G,Plan!$C:$C,'Sheet3 (2)'!G13)</f>
        <v>0</v>
      </c>
      <c r="O13" s="439">
        <f>SUMIFS(Plan!$H:$H,Plan!$C:$C,'Sheet3 (2)'!G13)</f>
        <v>0</v>
      </c>
      <c r="P13" s="439">
        <f>SUMIFS(Plan!$I:$I,Plan!$C:$C,'Sheet3 (2)'!G13)</f>
        <v>0</v>
      </c>
      <c r="Q13" s="439">
        <f>SUMIFS(Plan!$J:$J,Plan!$C:$C,'Sheet3 (2)'!G13)</f>
        <v>0</v>
      </c>
      <c r="R13" s="439">
        <f>SUMIFS(Plan!$K:$K,Plan!$C:$C,'Sheet3 (2)'!G13)</f>
        <v>0</v>
      </c>
      <c r="S13" s="192">
        <f>SUMIFS(Plan!$M:$M,Plan!$C:$C,'Sheet3 (2)'!G13)</f>
        <v>0</v>
      </c>
      <c r="T13" s="439">
        <f>SUM(L13:S13)</f>
        <v>0</v>
      </c>
      <c r="U13" s="440">
        <f>+K13+T13</f>
        <v>49540</v>
      </c>
      <c r="V13" s="438">
        <f>U13-I13</f>
        <v>48323</v>
      </c>
    </row>
    <row r="14" spans="1:95">
      <c r="B14" s="254" t="s">
        <v>11</v>
      </c>
      <c r="C14" s="196" t="s">
        <v>1406</v>
      </c>
      <c r="D14" s="219" t="str">
        <f>IFERROR(VLOOKUP(G14,Infor!B:F,4,0),)</f>
        <v>65"</v>
      </c>
      <c r="E14" s="441"/>
      <c r="F14" s="449"/>
      <c r="G14" s="227" t="s">
        <v>20</v>
      </c>
      <c r="H14" s="222">
        <v>1217</v>
      </c>
      <c r="I14" s="451"/>
      <c r="J14" s="211">
        <f>K13-H14</f>
        <v>48323</v>
      </c>
      <c r="K14" s="438"/>
      <c r="L14" s="192">
        <f>SUMIFS(Plan!$E:$E,Plan!$C:$C,'Sheet3 (2)'!G14)</f>
        <v>0</v>
      </c>
      <c r="M14" s="192"/>
      <c r="N14" s="439"/>
      <c r="O14" s="439"/>
      <c r="P14" s="439"/>
      <c r="Q14" s="439"/>
      <c r="R14" s="439"/>
      <c r="S14" s="192">
        <f>SUMIFS(Plan!$M:$M,Plan!$C:$C,'Sheet3 (2)'!G14)</f>
        <v>0</v>
      </c>
      <c r="T14" s="439"/>
      <c r="U14" s="440"/>
      <c r="V14" s="438"/>
    </row>
    <row r="15" spans="1:95" ht="15" hidden="1" customHeight="1">
      <c r="A15" s="233"/>
      <c r="B15" s="252" t="s">
        <v>1405</v>
      </c>
      <c r="C15" s="100">
        <v>46184.583333333336</v>
      </c>
      <c r="D15" s="224" t="str">
        <f>IFERROR(VLOOKUP(G15,Infor!B:F,4,0),)</f>
        <v>55"</v>
      </c>
      <c r="E15" s="442" t="str">
        <f>IFERROR(VLOOKUP(G15,Infor!B:F,5,0),)</f>
        <v>L55E70A_HVD</v>
      </c>
      <c r="F15" s="448" t="s">
        <v>31</v>
      </c>
      <c r="G15" s="205" t="s">
        <v>4</v>
      </c>
      <c r="H15" s="232"/>
      <c r="I15" s="450">
        <f>SUM(H15:H17)</f>
        <v>5336</v>
      </c>
      <c r="J15" s="211"/>
      <c r="K15" s="438">
        <f>SUMIFS(Stock!$F:$F,Stock!$D:$D,'Sheet3 (2)'!G15)</f>
        <v>7607</v>
      </c>
      <c r="L15" s="192">
        <f>SUMIFS(Plan!$E:$E,Plan!$C:$C,'Sheet3 (2)'!G15)</f>
        <v>0</v>
      </c>
      <c r="M15" s="192">
        <f>SUMIFS(Plan!$F:$F,Plan!$C:$C,'Sheet3 (2)'!G15)</f>
        <v>0</v>
      </c>
      <c r="N15" s="439">
        <f>SUMIFS(Plan!$G:$G,Plan!$C:$C,'Sheet3 (2)'!G15)</f>
        <v>0</v>
      </c>
      <c r="O15" s="439">
        <f>SUMIFS(Plan!$H:$H,Plan!$C:$C,'Sheet3 (2)'!G15)</f>
        <v>0</v>
      </c>
      <c r="P15" s="439">
        <f>SUMIFS(Plan!$I:$I,Plan!$C:$C,'Sheet3 (2)'!G15)</f>
        <v>0</v>
      </c>
      <c r="Q15" s="439">
        <f>SUMIFS(Plan!$J:$J,Plan!$C:$C,'Sheet3 (2)'!G15)</f>
        <v>0</v>
      </c>
      <c r="R15" s="439">
        <f>SUMIFS(Plan!$K:$K,Plan!$C:$C,'Sheet3 (2)'!G15)</f>
        <v>0</v>
      </c>
      <c r="S15" s="192">
        <f>SUMIFS(Plan!$M:$M,Plan!$C:$C,'Sheet3 (2)'!G15)</f>
        <v>0</v>
      </c>
      <c r="T15" s="439">
        <f>SUM(L15:S15)</f>
        <v>0</v>
      </c>
      <c r="U15" s="440">
        <f t="shared" ref="U15:U21" si="2">+K15+T15</f>
        <v>7607</v>
      </c>
      <c r="V15" s="438">
        <f t="shared" ref="V15:V17" si="3">U15-I15</f>
        <v>2271</v>
      </c>
    </row>
    <row r="16" spans="1:95" s="92" customFormat="1" ht="15" customHeight="1">
      <c r="B16" s="251" t="s">
        <v>1402</v>
      </c>
      <c r="C16" s="196" t="s">
        <v>1406</v>
      </c>
      <c r="D16" s="219" t="str">
        <f>IFERROR(VLOOKUP(G16,Infor!B:F,4,0),)</f>
        <v>55"</v>
      </c>
      <c r="E16" s="443"/>
      <c r="F16" s="448"/>
      <c r="G16" s="225" t="s">
        <v>4</v>
      </c>
      <c r="H16" s="226">
        <v>5000</v>
      </c>
      <c r="I16" s="450"/>
      <c r="J16" s="211">
        <f>K15-H16</f>
        <v>2607</v>
      </c>
      <c r="K16" s="438"/>
      <c r="L16" s="197">
        <f>SUMIFS(Plan!$E:$E,Plan!$C:$C,'Sheet3 (2)'!G16)</f>
        <v>0</v>
      </c>
      <c r="M16" s="197">
        <f>SUMIFS(Plan!$F:$F,Plan!$C:$C,'Sheet3 (2)'!G16)</f>
        <v>0</v>
      </c>
      <c r="N16" s="439"/>
      <c r="O16" s="439"/>
      <c r="P16" s="439"/>
      <c r="Q16" s="439"/>
      <c r="R16" s="439"/>
      <c r="S16" s="197">
        <f>SUMIFS(Plan!$M:$M,Plan!$C:$C,'Sheet3 (2)'!G16)</f>
        <v>0</v>
      </c>
      <c r="T16" s="439"/>
      <c r="U16" s="440"/>
      <c r="V16" s="438">
        <f t="shared" si="3"/>
        <v>0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</row>
    <row r="17" spans="2:95" ht="15" customHeight="1">
      <c r="B17" s="255" t="s">
        <v>42</v>
      </c>
      <c r="C17" s="196" t="s">
        <v>1406</v>
      </c>
      <c r="D17" s="219" t="str">
        <f>IFERROR(VLOOKUP(G17,Infor!B:F,4,0),)</f>
        <v>55"</v>
      </c>
      <c r="E17" s="444"/>
      <c r="F17" s="448"/>
      <c r="G17" s="205" t="s">
        <v>4</v>
      </c>
      <c r="H17" s="226">
        <v>336</v>
      </c>
      <c r="I17" s="450"/>
      <c r="J17" s="247">
        <f>J16-H17</f>
        <v>2271</v>
      </c>
      <c r="K17" s="438"/>
      <c r="L17" s="192"/>
      <c r="M17" s="192"/>
      <c r="N17" s="439"/>
      <c r="O17" s="439"/>
      <c r="P17" s="439"/>
      <c r="Q17" s="439"/>
      <c r="R17" s="439"/>
      <c r="S17" s="192"/>
      <c r="T17" s="439"/>
      <c r="U17" s="440"/>
      <c r="V17" s="438">
        <f t="shared" si="3"/>
        <v>0</v>
      </c>
    </row>
    <row r="18" spans="2:95" s="92" customFormat="1" ht="15" hidden="1" customHeight="1">
      <c r="B18" s="252" t="s">
        <v>1405</v>
      </c>
      <c r="C18" s="100">
        <v>46184.583333333336</v>
      </c>
      <c r="D18" s="224" t="str">
        <f>IFERROR(VLOOKUP(G18,Infor!B:F,4,0),)</f>
        <v>55"</v>
      </c>
      <c r="E18" s="441" t="str">
        <f>IFERROR(VLOOKUP(G18,Infor!B:F,5,0),)</f>
        <v>L55E70NA_HVD</v>
      </c>
      <c r="F18" s="448" t="s">
        <v>610</v>
      </c>
      <c r="G18" s="205" t="s">
        <v>609</v>
      </c>
      <c r="H18" s="232"/>
      <c r="I18" s="450">
        <f>SUM(H18:H19)</f>
        <v>1500</v>
      </c>
      <c r="J18" s="247"/>
      <c r="K18" s="455">
        <f>SUMIFS(Stock!$F:$F,Stock!$D:$D,'Sheet3 (2)'!G18)</f>
        <v>1539</v>
      </c>
      <c r="L18" s="197">
        <f>SUMIFS(Plan!$E:$E,Plan!$C:$C,'Sheet3 (2)'!G18)</f>
        <v>0</v>
      </c>
      <c r="M18" s="197">
        <f>SUMIFS(Plan!$F:$F,Plan!$C:$C,'Sheet3 (2)'!G18)</f>
        <v>0</v>
      </c>
      <c r="N18" s="446">
        <f>SUMIFS(Plan!$G:$G,Plan!$C:$C,'Sheet3 (2)'!G18)</f>
        <v>0</v>
      </c>
      <c r="O18" s="446">
        <f>SUMIFS(Plan!$H:$H,Plan!$C:$C,'Sheet3 (2)'!G18)</f>
        <v>0</v>
      </c>
      <c r="P18" s="446">
        <f>SUMIFS(Plan!$I:$I,Plan!$C:$C,'Sheet3 (2)'!G18)</f>
        <v>0</v>
      </c>
      <c r="Q18" s="446">
        <f>SUMIFS(Plan!$J:$J,Plan!$C:$C,'Sheet3 (2)'!G18)</f>
        <v>0</v>
      </c>
      <c r="R18" s="446">
        <f>SUMIFS(Plan!$K:$K,Plan!$C:$C,'Sheet3 (2)'!G18)</f>
        <v>0</v>
      </c>
      <c r="S18" s="197">
        <f>SUMIFS(Plan!$M:$M,Plan!$C:$C,'Sheet3 (2)'!G18)</f>
        <v>0</v>
      </c>
      <c r="T18" s="446">
        <f>SUM(L18:R19)</f>
        <v>0</v>
      </c>
      <c r="U18" s="445">
        <f>+K18+T18</f>
        <v>1539</v>
      </c>
      <c r="V18" s="455">
        <f t="shared" ref="V18:V19" si="4">U18-I18</f>
        <v>39</v>
      </c>
    </row>
    <row r="19" spans="2:95" s="92" customFormat="1" ht="15" customHeight="1">
      <c r="B19" s="101" t="s">
        <v>1403</v>
      </c>
      <c r="C19" s="196" t="s">
        <v>1406</v>
      </c>
      <c r="D19" s="219" t="str">
        <f>IFERROR(VLOOKUP(G19,Infor!B:F,4,0),)</f>
        <v>55"</v>
      </c>
      <c r="E19" s="441"/>
      <c r="F19" s="448"/>
      <c r="G19" s="205" t="s">
        <v>609</v>
      </c>
      <c r="H19" s="226">
        <v>1500</v>
      </c>
      <c r="I19" s="450"/>
      <c r="J19" s="247">
        <f>(K18+O18+P18+Q18++R18)-H19</f>
        <v>39</v>
      </c>
      <c r="K19" s="455"/>
      <c r="L19" s="197">
        <f>SUMIFS(Plan!$E:$E,Plan!$C:$C,'Sheet3 (2)'!G19)</f>
        <v>0</v>
      </c>
      <c r="M19" s="197">
        <f>SUMIFS(Plan!$F:$F,Plan!$C:$C,'Sheet3 (2)'!G19)</f>
        <v>0</v>
      </c>
      <c r="N19" s="446"/>
      <c r="O19" s="446"/>
      <c r="P19" s="446"/>
      <c r="Q19" s="446"/>
      <c r="R19" s="446"/>
      <c r="S19" s="197">
        <f>SUMIFS(Plan!$M:$M,Plan!$C:$C,'Sheet3 (2)'!G19)</f>
        <v>0</v>
      </c>
      <c r="T19" s="446"/>
      <c r="U19" s="445"/>
      <c r="V19" s="455">
        <f t="shared" si="4"/>
        <v>0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</row>
    <row r="20" spans="2:95" s="92" customFormat="1" ht="15" hidden="1" customHeight="1">
      <c r="B20" s="252" t="s">
        <v>1405</v>
      </c>
      <c r="C20" s="100">
        <v>46184.583333333336</v>
      </c>
      <c r="D20" s="224" t="str">
        <f>IFERROR(VLOOKUP(G20,Infor!B:F,4,0),)</f>
        <v>55"</v>
      </c>
      <c r="E20" s="219" t="str">
        <f>IFERROR(VLOOKUP(G20,Infor!B:F,5,0),)</f>
        <v>L55S7_HVD</v>
      </c>
      <c r="F20" s="224" t="s">
        <v>38</v>
      </c>
      <c r="G20" s="224" t="s">
        <v>23</v>
      </c>
      <c r="H20" s="232"/>
      <c r="I20" s="195">
        <f>SUM(H20)</f>
        <v>0</v>
      </c>
      <c r="J20" s="247">
        <f>(K20+N20)-H20</f>
        <v>-7306</v>
      </c>
      <c r="K20" s="206">
        <f>SUMIFS(Stock!$F:$F,Stock!$D:$D,'Sheet3 (2)'!G20)-20000</f>
        <v>-7306</v>
      </c>
      <c r="L20" s="197">
        <f>SUMIFS(Plan!$E:$E,Plan!$C:$C,'Sheet3 (2)'!G20)</f>
        <v>0</v>
      </c>
      <c r="M20" s="197">
        <f>SUMIFS(Plan!$F:$F,Plan!$C:$C,'Sheet3 (2)'!G20)</f>
        <v>0</v>
      </c>
      <c r="N20" s="197">
        <f>SUMIFS(Plan!$G:$G,Plan!$C:$C,'Sheet3 (2)'!G20)</f>
        <v>0</v>
      </c>
      <c r="O20" s="197">
        <f>SUMIFS(Plan!$H:$H,Plan!$C:$C,'Sheet3 (2)'!G20)</f>
        <v>0</v>
      </c>
      <c r="P20" s="197">
        <f>SUMIFS(Plan!$I:$I,Plan!$C:$C,'Sheet3 (2)'!G20)</f>
        <v>0</v>
      </c>
      <c r="Q20" s="197">
        <f>SUMIFS(Plan!$J:$J,Plan!$C:$C,'Sheet3 (2)'!G20)</f>
        <v>5560</v>
      </c>
      <c r="R20" s="197">
        <f>SUMIFS(Plan!$K:$K,Plan!$C:$C,'Sheet3 (2)'!G20)</f>
        <v>1986</v>
      </c>
      <c r="S20" s="197">
        <f>SUMIFS(Plan!$M:$M,Plan!$C:$C,'Sheet3 (2)'!G20)</f>
        <v>1700</v>
      </c>
      <c r="T20" s="197">
        <f t="shared" ref="T20:T21" si="5">SUM(L20:S20)</f>
        <v>9246</v>
      </c>
      <c r="U20" s="98">
        <f t="shared" si="2"/>
        <v>1940</v>
      </c>
      <c r="V20" s="99">
        <f>+U20-I20</f>
        <v>1940</v>
      </c>
    </row>
    <row r="21" spans="2:95" ht="15" hidden="1" customHeight="1">
      <c r="B21" s="252" t="s">
        <v>1405</v>
      </c>
      <c r="C21" s="100">
        <v>46184.583333333336</v>
      </c>
      <c r="D21" s="224" t="str">
        <f>IFERROR(VLOOKUP(G21,Infor!B:F,4,0),)</f>
        <v>55"</v>
      </c>
      <c r="E21" s="219" t="str">
        <f>IFERROR(VLOOKUP(G21,Infor!B:F,5,0),)</f>
        <v>L55S7N_HVD</v>
      </c>
      <c r="F21" s="224" t="s">
        <v>608</v>
      </c>
      <c r="G21" s="224" t="s">
        <v>607</v>
      </c>
      <c r="H21" s="232">
        <v>2000</v>
      </c>
      <c r="I21" s="195">
        <f>SUM(H21)</f>
        <v>2000</v>
      </c>
      <c r="J21" s="247">
        <f>K21-H21</f>
        <v>2164</v>
      </c>
      <c r="K21" s="207">
        <f>SUMIFS(Stock!$F:$F,Stock!$D:$D,'Sheet3 (2)'!G21)-2000</f>
        <v>4164</v>
      </c>
      <c r="L21" s="192"/>
      <c r="M21" s="192">
        <f>SUMIFS(Plan!$F:$F,Plan!$C:$C,'Sheet3 (2)'!G21)</f>
        <v>0</v>
      </c>
      <c r="N21" s="192">
        <f>SUMIFS(Plan!$G:$G,Plan!$C:$C,'Sheet3 (2)'!G21)</f>
        <v>0</v>
      </c>
      <c r="O21" s="192">
        <f>SUMIFS(Plan!$H:$H,Plan!$C:$C,'Sheet3 (2)'!G21)</f>
        <v>0</v>
      </c>
      <c r="P21" s="192">
        <f>SUMIFS(Plan!$I:$I,Plan!$C:$C,'Sheet3 (2)'!G21)</f>
        <v>0</v>
      </c>
      <c r="Q21" s="192">
        <f>SUMIFS(Plan!$J:$J,Plan!$C:$C,'Sheet3 (2)'!G21)</f>
        <v>0</v>
      </c>
      <c r="R21" s="192">
        <f>SUMIFS(Plan!$K:$K,Plan!$C:$C,'Sheet3 (2)'!G21)</f>
        <v>0</v>
      </c>
      <c r="S21" s="192"/>
      <c r="T21" s="192">
        <f t="shared" si="5"/>
        <v>0</v>
      </c>
      <c r="U21" s="12">
        <f t="shared" si="2"/>
        <v>4164</v>
      </c>
      <c r="V21" s="11">
        <f>U21-I21</f>
        <v>2164</v>
      </c>
    </row>
    <row r="22" spans="2:95" s="92" customFormat="1" ht="15" customHeight="1">
      <c r="B22" s="252" t="s">
        <v>1405</v>
      </c>
      <c r="C22" s="102">
        <v>46185.583333333336</v>
      </c>
      <c r="D22" s="224" t="str">
        <f>IFERROR(VLOOKUP(G22,Infor!B:F,4,0),)</f>
        <v>55"</v>
      </c>
      <c r="E22" s="219" t="str">
        <f>IFERROR(VLOOKUP(G22,Infor!B:F,5,0),)</f>
        <v>L55F70NA_HHS</v>
      </c>
      <c r="F22" s="224" t="s">
        <v>612</v>
      </c>
      <c r="G22" s="224" t="s">
        <v>611</v>
      </c>
      <c r="H22" s="228">
        <v>125</v>
      </c>
      <c r="I22" s="195">
        <f>SUM(H22)</f>
        <v>125</v>
      </c>
      <c r="J22" s="248">
        <f>(K22+N22+O22+P22)-H22</f>
        <v>512</v>
      </c>
      <c r="K22" s="206">
        <f>SUMIFS(Stock!$F:$F,Stock!$D:$D,'Sheet3 (2)'!G22)</f>
        <v>637</v>
      </c>
      <c r="L22" s="197">
        <f>SUMIFS(Plan!$E:$E,Plan!$C:$C,'Sheet3 (2)'!G22)</f>
        <v>0</v>
      </c>
      <c r="M22" s="197">
        <f>SUMIFS(Plan!$F:$F,Plan!$C:$C,'Sheet3 (2)'!G22)</f>
        <v>0</v>
      </c>
      <c r="N22" s="197">
        <f>SUMIFS(Plan!$G:$G,Plan!$C:$C,'Sheet3 (2)'!G22)</f>
        <v>0</v>
      </c>
      <c r="O22" s="197">
        <f>SUMIFS(Plan!$H:$H,Plan!$C:$C,'Sheet3 (2)'!G22)</f>
        <v>0</v>
      </c>
      <c r="P22" s="197">
        <f>SUMIFS(Plan!$I:$I,Plan!$C:$C,'Sheet3 (2)'!G22)</f>
        <v>0</v>
      </c>
      <c r="Q22" s="197">
        <f>SUMIFS(Plan!$J:$J,Plan!$C:$C,'Sheet3 (2)'!G22)</f>
        <v>2663</v>
      </c>
      <c r="R22" s="197">
        <f>SUMIFS(Plan!$K:$K,Plan!$C:$C,'Sheet3 (2)'!G22)</f>
        <v>2300</v>
      </c>
      <c r="S22" s="197">
        <f>SUMIFS(Plan!$M:$M,Plan!$C:$C,'Sheet3 (2)'!G22)</f>
        <v>0</v>
      </c>
      <c r="T22" s="197">
        <f t="shared" ref="T22:T43" si="6">SUM(L22:S22)</f>
        <v>4963</v>
      </c>
      <c r="U22" s="98">
        <f>+K22+T22</f>
        <v>5600</v>
      </c>
      <c r="V22" s="99">
        <f>U22-I22</f>
        <v>5475</v>
      </c>
    </row>
    <row r="23" spans="2:95" ht="15" hidden="1" customHeight="1">
      <c r="B23" s="255"/>
      <c r="C23" s="103"/>
      <c r="D23" s="219">
        <f>IFERROR(VLOOKUP(G23,Infor!B:F,4,0),)</f>
        <v>0</v>
      </c>
      <c r="E23" s="219">
        <f>IFERROR(VLOOKUP(G23,Infor!B:F,5,0),)</f>
        <v>0</v>
      </c>
      <c r="F23" s="224" t="s">
        <v>39</v>
      </c>
      <c r="G23" s="224"/>
      <c r="H23" s="232"/>
      <c r="I23" s="246">
        <f>SUM(H23)</f>
        <v>0</v>
      </c>
      <c r="J23" s="247">
        <f>U23-H23</f>
        <v>0</v>
      </c>
      <c r="K23" s="19">
        <f>SUMIFS(Stock!$F:$F,Stock!$D:$D,'Sheet3 (2)'!G23)</f>
        <v>0</v>
      </c>
      <c r="L23" s="192"/>
      <c r="M23" s="192"/>
      <c r="N23" s="192">
        <f>SUMIFS(Plan!$G:$G,Plan!$C:$C,'Sheet3 (2)'!G23)</f>
        <v>0</v>
      </c>
      <c r="O23" s="192">
        <f>SUMIFS(Plan!$H:$H,Plan!$C:$C,'Sheet3 (2)'!G23)</f>
        <v>0</v>
      </c>
      <c r="P23" s="192">
        <f>SUMIFS(Plan!$I:$I,Plan!$C:$C,'Sheet3 (2)'!G23)</f>
        <v>0</v>
      </c>
      <c r="Q23" s="192">
        <f>SUMIFS(Plan!$J:$J,Plan!$C:$C,'Sheet3 (2)'!G23)</f>
        <v>0</v>
      </c>
      <c r="R23" s="192">
        <f>SUMIFS(Plan!$K:$K,Plan!$C:$C,'Sheet3 (2)'!G23)</f>
        <v>0</v>
      </c>
      <c r="S23" s="192"/>
      <c r="T23" s="192">
        <f t="shared" si="6"/>
        <v>0</v>
      </c>
      <c r="U23" s="31">
        <f>+K23+T23</f>
        <v>0</v>
      </c>
      <c r="V23" s="19">
        <f>U23-I23</f>
        <v>0</v>
      </c>
    </row>
    <row r="24" spans="2:95" ht="15" customHeight="1">
      <c r="B24" s="255" t="s">
        <v>42</v>
      </c>
      <c r="C24" s="257">
        <v>46186.499305555553</v>
      </c>
      <c r="D24" s="219" t="str">
        <f>IFERROR(VLOOKUP(G24,Infor!B:F,4,0),)</f>
        <v>55"</v>
      </c>
      <c r="E24" s="229" t="str">
        <f>IFERROR(VLOOKUP(G24,Infor!B:F,5,0),)</f>
        <v>M70H</v>
      </c>
      <c r="F24" s="224" t="s">
        <v>84</v>
      </c>
      <c r="G24" s="224" t="s">
        <v>83</v>
      </c>
      <c r="H24" s="258">
        <v>10752</v>
      </c>
      <c r="I24" s="246">
        <f>SUM(H24)</f>
        <v>10752</v>
      </c>
      <c r="J24" s="247">
        <f>(K24+P24)-H24</f>
        <v>-10200</v>
      </c>
      <c r="K24" s="19">
        <f>SUMIFS(Stock!$F:$F,Stock!$D:$D,'Sheet3 (2)'!G24)</f>
        <v>552</v>
      </c>
      <c r="L24" s="192"/>
      <c r="M24" s="192"/>
      <c r="N24" s="192">
        <f>SUMIFS(Plan!$G:$G,Plan!$C:$C,'Sheet3 (2)'!G24)</f>
        <v>0</v>
      </c>
      <c r="O24" s="192">
        <f>SUMIFS(Plan!$H:$H,Plan!$C:$C,'Sheet3 (2)'!G24)</f>
        <v>0</v>
      </c>
      <c r="P24" s="192">
        <f>SUMIFS(Plan!$I:$I,Plan!$C:$C,'Sheet3 (2)'!G24)</f>
        <v>0</v>
      </c>
      <c r="Q24" s="192">
        <f>SUMIFS(Plan!$J:$J,Plan!$C:$C,'Sheet3 (2)'!G24)</f>
        <v>0</v>
      </c>
      <c r="R24" s="192">
        <f>SUMIFS(Plan!$K:$K,Plan!$C:$C,'Sheet3 (2)'!G24)</f>
        <v>0</v>
      </c>
      <c r="S24" s="192">
        <f>SUMIFS(Plan!$M:$M,Plan!$C:$C,'Sheet3 (2)'!G24)</f>
        <v>0</v>
      </c>
      <c r="T24" s="192">
        <f t="shared" si="6"/>
        <v>0</v>
      </c>
      <c r="U24" s="31">
        <f>+K24+T24</f>
        <v>552</v>
      </c>
      <c r="V24" s="19">
        <f>U24-I24</f>
        <v>-10200</v>
      </c>
      <c r="W24" s="256"/>
    </row>
    <row r="25" spans="2:95">
      <c r="B25" s="255" t="s">
        <v>42</v>
      </c>
      <c r="C25" s="257">
        <v>46186.499305555553</v>
      </c>
      <c r="D25" s="219" t="str">
        <f>IFERROR(VLOOKUP(G25,Infor!B:F,4,0),)</f>
        <v>48"</v>
      </c>
      <c r="E25" s="441" t="str">
        <f>IFERROR(VLOOKUP(G25,Infor!B:F,5,0),)</f>
        <v>L48CA9N_HVD</v>
      </c>
      <c r="F25" s="449" t="s">
        <v>36</v>
      </c>
      <c r="G25" s="227" t="s">
        <v>21</v>
      </c>
      <c r="H25" s="232"/>
      <c r="I25" s="451">
        <f>SUM(H25:H26)</f>
        <v>2000</v>
      </c>
      <c r="J25" s="247">
        <f>K25-H25</f>
        <v>9434</v>
      </c>
      <c r="K25" s="438">
        <f>SUMIFS(Stock!$F:$F,Stock!$D:$D,'Sheet3 (2)'!G25)</f>
        <v>9434</v>
      </c>
      <c r="L25" s="192"/>
      <c r="M25" s="192"/>
      <c r="N25" s="439">
        <f>SUMIFS(Plan!$G:$G,Plan!$C:$C,'Sheet3 (2)'!G25)</f>
        <v>0</v>
      </c>
      <c r="O25" s="439">
        <f>SUMIFS(Plan!$H:$H,Plan!$C:$C,'Sheet3 (2)'!G25)</f>
        <v>0</v>
      </c>
      <c r="P25" s="439">
        <f>SUMIFS(Plan!$I:$I,Plan!$C:$C,'Sheet3 (2)'!G25)</f>
        <v>0</v>
      </c>
      <c r="Q25" s="439">
        <f>SUMIFS(Plan!$J:$J,Plan!$C:$C,'Sheet3 (2)'!G25)</f>
        <v>156</v>
      </c>
      <c r="R25" s="439">
        <f>SUMIFS(Plan!$K:$K,Plan!$C:$C,'Sheet3 (2)'!G25)</f>
        <v>0</v>
      </c>
      <c r="S25" s="192"/>
      <c r="T25" s="439">
        <f>SUM(L25:R26)</f>
        <v>156</v>
      </c>
      <c r="U25" s="440">
        <f>K25+T25</f>
        <v>9590</v>
      </c>
      <c r="V25" s="438">
        <f t="shared" ref="V25:V28" si="7">U25-I25</f>
        <v>7590</v>
      </c>
    </row>
    <row r="26" spans="2:95">
      <c r="B26" s="255" t="s">
        <v>42</v>
      </c>
      <c r="C26" s="196" t="s">
        <v>1406</v>
      </c>
      <c r="D26" s="219" t="str">
        <f>IFERROR(VLOOKUP(G26,Infor!B:F,4,0),)</f>
        <v>48"</v>
      </c>
      <c r="E26" s="441"/>
      <c r="F26" s="449"/>
      <c r="G26" s="227" t="s">
        <v>21</v>
      </c>
      <c r="H26" s="222">
        <v>2000</v>
      </c>
      <c r="I26" s="451"/>
      <c r="J26" s="249">
        <f>J25-H26</f>
        <v>7434</v>
      </c>
      <c r="K26" s="438"/>
      <c r="L26" s="192">
        <f>SUMIFS(Plan!$E:$E,Plan!$C:$C,'Sheet3 (2)'!G26)</f>
        <v>0</v>
      </c>
      <c r="M26" s="192">
        <f>SUMIFS(Plan!$F:$F,Plan!$C:$C,'Sheet3 (2)'!G26)</f>
        <v>0</v>
      </c>
      <c r="N26" s="439"/>
      <c r="O26" s="439"/>
      <c r="P26" s="439"/>
      <c r="Q26" s="439"/>
      <c r="R26" s="439"/>
      <c r="S26" s="192">
        <f>SUMIFS(Plan!$M:$M,Plan!$C:$C,'Sheet3 (2)'!G26)</f>
        <v>0</v>
      </c>
      <c r="T26" s="439"/>
      <c r="U26" s="440"/>
      <c r="V26" s="438">
        <f t="shared" si="7"/>
        <v>0</v>
      </c>
    </row>
    <row r="27" spans="2:95" s="92" customFormat="1">
      <c r="B27" s="255" t="s">
        <v>42</v>
      </c>
      <c r="C27" s="257">
        <v>46186.499305555553</v>
      </c>
      <c r="D27" s="219" t="str">
        <f>IFERROR(VLOOKUP(G27,Infor!B:F,4,0),)</f>
        <v>55"</v>
      </c>
      <c r="E27" s="441" t="str">
        <f>IFERROR(VLOOKUP(G27,Infor!B:F,5,0),)</f>
        <v>L55CA9N_HVD</v>
      </c>
      <c r="F27" s="448" t="s">
        <v>37</v>
      </c>
      <c r="G27" s="225" t="s">
        <v>22</v>
      </c>
      <c r="H27" s="232"/>
      <c r="I27" s="450">
        <f>SUM(H27:H28)</f>
        <v>4870</v>
      </c>
      <c r="J27" s="247">
        <f>(K27+O27+P27)-H27</f>
        <v>2076</v>
      </c>
      <c r="K27" s="438">
        <f>SUMIFS(Stock!$F:$F,Stock!$D:$D,'Sheet3 (2)'!G27)</f>
        <v>2076</v>
      </c>
      <c r="L27" s="192"/>
      <c r="M27" s="192"/>
      <c r="N27" s="439">
        <f>SUMIFS(Plan!$G:$G,Plan!$C:$C,'Sheet3 (2)'!G28)</f>
        <v>0</v>
      </c>
      <c r="O27" s="439">
        <f>SUMIFS(Plan!$H:$H,Plan!$C:$C,'Sheet3 (2)'!G28)</f>
        <v>0</v>
      </c>
      <c r="P27" s="439">
        <f>SUMIFS(Plan!$I:$I,Plan!$C:$C,'Sheet3 (2)'!G28)</f>
        <v>0</v>
      </c>
      <c r="Q27" s="439">
        <f>SUMIFS(Plan!$J:$J,Plan!$C:$C,'Sheet3 (2)'!G28)</f>
        <v>0</v>
      </c>
      <c r="R27" s="439">
        <f>SUMIFS(Plan!$K:$K,Plan!$C:$C,'Sheet3 (2)'!G28)</f>
        <v>1174</v>
      </c>
      <c r="S27" s="192"/>
      <c r="T27" s="439">
        <f>SUM(N27:S28)</f>
        <v>1174</v>
      </c>
      <c r="U27" s="440">
        <f>K27+T27</f>
        <v>3250</v>
      </c>
      <c r="V27" s="438">
        <f t="shared" si="7"/>
        <v>-1620</v>
      </c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</row>
    <row r="28" spans="2:95">
      <c r="B28" s="251" t="s">
        <v>1402</v>
      </c>
      <c r="C28" s="196" t="s">
        <v>1406</v>
      </c>
      <c r="D28" s="127" t="str">
        <f>IFERROR(VLOOKUP(G28,Infor!B:F,4,0),)</f>
        <v>55"</v>
      </c>
      <c r="E28" s="441"/>
      <c r="F28" s="448"/>
      <c r="G28" s="205" t="s">
        <v>22</v>
      </c>
      <c r="H28" s="189">
        <v>4870</v>
      </c>
      <c r="I28" s="450"/>
      <c r="J28" s="247">
        <f>(J27+R27)-H28</f>
        <v>-1620</v>
      </c>
      <c r="K28" s="438"/>
      <c r="L28" s="192">
        <f>SUMIFS(Plan!$E:$E,Plan!$C:$C,'Sheet3 (2)'!G28)</f>
        <v>0</v>
      </c>
      <c r="M28" s="192">
        <f>SUMIFS(Plan!$F:$F,Plan!$C:$C,'Sheet3 (2)'!G28)</f>
        <v>0</v>
      </c>
      <c r="N28" s="439"/>
      <c r="O28" s="439"/>
      <c r="P28" s="439"/>
      <c r="Q28" s="439"/>
      <c r="R28" s="439"/>
      <c r="S28" s="192">
        <f>SUMIFS(Plan!$M:$M,Plan!$C:$C,'Sheet3 (2)'!G28)</f>
        <v>0</v>
      </c>
      <c r="T28" s="439"/>
      <c r="U28" s="440"/>
      <c r="V28" s="438">
        <f t="shared" si="7"/>
        <v>0</v>
      </c>
    </row>
    <row r="29" spans="2:95" ht="15" customHeight="1">
      <c r="B29" s="251" t="s">
        <v>1402</v>
      </c>
      <c r="C29" s="196" t="s">
        <v>1406</v>
      </c>
      <c r="D29" s="219" t="str">
        <f>IFERROR(VLOOKUP(G29,Infor!B:F,4,0),)</f>
        <v>65"</v>
      </c>
      <c r="E29" s="219" t="str">
        <f>IFERROR(VLOOKUP(G29,Infor!B:F,5,0),)</f>
        <v>L65S7A_HVD</v>
      </c>
      <c r="F29" s="224" t="s">
        <v>27</v>
      </c>
      <c r="G29" s="224" t="s">
        <v>1</v>
      </c>
      <c r="H29" s="228">
        <v>20469</v>
      </c>
      <c r="I29" s="195">
        <f>SUM(H29)</f>
        <v>20469</v>
      </c>
      <c r="J29" s="247">
        <f>(K29+O29+P29+Q29+R29)-H29</f>
        <v>4961</v>
      </c>
      <c r="K29" s="19">
        <f>SUMIFS(Stock!$F:$F,Stock!$D:$D,'Sheet3 (2)'!G29)</f>
        <v>11448</v>
      </c>
      <c r="L29" s="192">
        <f>SUMIFS(Plan!$E:$E,Plan!$C:$C,'Sheet3 (2)'!G29)</f>
        <v>0</v>
      </c>
      <c r="M29" s="192">
        <f>SUMIFS(Plan!$F:$F,Plan!$C:$C,'Sheet3 (2)'!G29)</f>
        <v>0</v>
      </c>
      <c r="N29" s="192">
        <f>SUMIFS(Plan!$G:$G,Plan!$C:$C,'Sheet3 (2)'!G29)</f>
        <v>0</v>
      </c>
      <c r="O29" s="192">
        <f>SUMIFS(Plan!$H:$H,Plan!$C:$C,'Sheet3 (2)'!G29)</f>
        <v>0</v>
      </c>
      <c r="P29" s="192">
        <f>SUMIFS(Plan!$I:$I,Plan!$C:$C,'Sheet3 (2)'!G29)</f>
        <v>0</v>
      </c>
      <c r="Q29" s="192">
        <f>SUMIFS(Plan!$J:$J,Plan!$C:$C,'Sheet3 (2)'!G29)</f>
        <v>7360</v>
      </c>
      <c r="R29" s="192">
        <f>SUMIFS(Plan!$K:$K,Plan!$C:$C,'Sheet3 (2)'!G29)</f>
        <v>6622</v>
      </c>
      <c r="S29" s="192">
        <f>SUMIFS(Plan!$M:$M,Plan!$C:$C,'Sheet3 (2)'!G29)</f>
        <v>0</v>
      </c>
      <c r="T29" s="192">
        <f t="shared" si="6"/>
        <v>13982</v>
      </c>
      <c r="U29" s="12">
        <f>+K29+T29</f>
        <v>25430</v>
      </c>
      <c r="V29" s="11">
        <f>U29-I29</f>
        <v>4961</v>
      </c>
    </row>
    <row r="30" spans="2:95">
      <c r="B30" s="254" t="s">
        <v>11</v>
      </c>
      <c r="C30" s="196" t="s">
        <v>1406</v>
      </c>
      <c r="D30" s="219" t="str">
        <f>IFERROR(VLOOKUP(G30,Infor!B:F,4,0),)</f>
        <v>65"</v>
      </c>
      <c r="E30" s="441" t="str">
        <f>IFERROR(VLOOKUP(G30,Infor!B:F,5,0),)</f>
        <v>L65CA9N_HVD</v>
      </c>
      <c r="F30" s="449" t="s">
        <v>41</v>
      </c>
      <c r="G30" s="227" t="s">
        <v>5</v>
      </c>
      <c r="H30" s="222">
        <v>150</v>
      </c>
      <c r="I30" s="451">
        <f>SUM(H30:H32)</f>
        <v>6058</v>
      </c>
      <c r="J30" s="250">
        <f>(K30+O30+P30)-H30</f>
        <v>6638</v>
      </c>
      <c r="K30" s="438">
        <f>SUMIFS(Stock!$F:$F,Stock!$D:$D,'Sheet3 (2)'!G30)</f>
        <v>6788</v>
      </c>
      <c r="L30" s="192">
        <f>SUMIFS(Plan!$E:$E,Plan!$C:$C,'Sheet3 (2)'!G30)</f>
        <v>0</v>
      </c>
      <c r="M30" s="192">
        <f>SUMIFS(Plan!$F:$F,Plan!$C:$C,'Sheet3 (2)'!G30)</f>
        <v>0</v>
      </c>
      <c r="N30" s="439">
        <f>SUMIFS(Plan!$G:$G,Plan!$C:$C,'Sheet3 (2)'!G30)</f>
        <v>0</v>
      </c>
      <c r="O30" s="439">
        <f>SUMIFS(Plan!$H:$H,Plan!$C:$C,'Sheet3 (2)'!G30)</f>
        <v>0</v>
      </c>
      <c r="P30" s="439">
        <f>SUMIFS(Plan!$I:$I,Plan!$C:$C,'Sheet3 (2)'!G30)</f>
        <v>0</v>
      </c>
      <c r="Q30" s="439">
        <f>SUMIFS(Plan!$J:$J,Plan!$C:$C,'Sheet3 (2)'!G30)</f>
        <v>2680</v>
      </c>
      <c r="R30" s="439">
        <f>SUMIFS(Plan!$K:$K,Plan!$C:$C,'Sheet3 (2)'!G30)</f>
        <v>2074</v>
      </c>
      <c r="S30" s="192">
        <f>SUMIFS(Plan!$M:$M,Plan!$C:$C,'Sheet3 (2)'!G30)</f>
        <v>2700</v>
      </c>
      <c r="T30" s="439">
        <f t="shared" si="6"/>
        <v>7454</v>
      </c>
      <c r="U30" s="440">
        <f>K30+T30</f>
        <v>14242</v>
      </c>
      <c r="V30" s="438">
        <f t="shared" ref="V30:V32" si="8">U30-I30</f>
        <v>8184</v>
      </c>
      <c r="W30" s="28"/>
    </row>
    <row r="31" spans="2:95">
      <c r="B31" s="251" t="s">
        <v>1402</v>
      </c>
      <c r="C31" s="196" t="s">
        <v>1406</v>
      </c>
      <c r="D31" s="219" t="str">
        <f>IFERROR(VLOOKUP(G31,Infor!B:F,4,0),)</f>
        <v>65"</v>
      </c>
      <c r="E31" s="441"/>
      <c r="F31" s="449"/>
      <c r="G31" s="227" t="s">
        <v>5</v>
      </c>
      <c r="H31" s="222">
        <v>5000</v>
      </c>
      <c r="I31" s="451"/>
      <c r="J31" s="249">
        <f>(J30+Q30+R30)-H31</f>
        <v>6392</v>
      </c>
      <c r="K31" s="438"/>
      <c r="L31" s="192">
        <f>SUMIFS(Plan!$E:$E,Plan!$C:$C,'Sheet3 (2)'!G31)</f>
        <v>0</v>
      </c>
      <c r="M31" s="192">
        <f>SUMIFS(Plan!$F:$F,Plan!$C:$C,'Sheet3 (2)'!G31)</f>
        <v>0</v>
      </c>
      <c r="N31" s="439"/>
      <c r="O31" s="439"/>
      <c r="P31" s="439"/>
      <c r="Q31" s="439"/>
      <c r="R31" s="439"/>
      <c r="S31" s="192">
        <f>SUMIFS(Plan!$M:$M,Plan!$C:$C,'Sheet3 (2)'!G31)</f>
        <v>2700</v>
      </c>
      <c r="T31" s="439"/>
      <c r="U31" s="440"/>
      <c r="V31" s="438">
        <f t="shared" si="8"/>
        <v>0</v>
      </c>
    </row>
    <row r="32" spans="2:95" ht="15" customHeight="1">
      <c r="B32" s="255" t="s">
        <v>42</v>
      </c>
      <c r="C32" s="196" t="s">
        <v>1406</v>
      </c>
      <c r="D32" s="219" t="str">
        <f>IFERROR(VLOOKUP(G32,Infor!B:F,4,0),)</f>
        <v>65"</v>
      </c>
      <c r="E32" s="441"/>
      <c r="F32" s="449"/>
      <c r="G32" s="227" t="s">
        <v>5</v>
      </c>
      <c r="H32" s="222">
        <v>908</v>
      </c>
      <c r="I32" s="451"/>
      <c r="J32" s="247">
        <f>J31-H32</f>
        <v>5484</v>
      </c>
      <c r="K32" s="438"/>
      <c r="L32" s="192">
        <f>SUMIFS(Plan!$E:$E,Plan!$C:$C,'Sheet3 (2)'!G32)</f>
        <v>0</v>
      </c>
      <c r="M32" s="192">
        <f>SUMIFS(Plan!$F:$F,Plan!$C:$C,'Sheet3 (2)'!G32)</f>
        <v>0</v>
      </c>
      <c r="N32" s="439"/>
      <c r="O32" s="439"/>
      <c r="P32" s="439"/>
      <c r="Q32" s="439"/>
      <c r="R32" s="439"/>
      <c r="S32" s="192">
        <f>SUMIFS(Plan!$M:$M,Plan!$C:$C,'Sheet3 (2)'!G32)</f>
        <v>2700</v>
      </c>
      <c r="T32" s="439"/>
      <c r="U32" s="440"/>
      <c r="V32" s="438">
        <f t="shared" si="8"/>
        <v>0</v>
      </c>
    </row>
    <row r="33" spans="2:95" s="92" customFormat="1">
      <c r="B33" s="254" t="s">
        <v>11</v>
      </c>
      <c r="C33" s="196" t="s">
        <v>1406</v>
      </c>
      <c r="D33" s="219" t="str">
        <f>IFERROR(VLOOKUP(G33,Infor!B:F,4,0),)</f>
        <v>75"</v>
      </c>
      <c r="E33" s="219" t="str">
        <f>IFERROR(VLOOKUP(G33,Infor!B:F,5,0),)</f>
        <v>L75S7N_HVD</v>
      </c>
      <c r="F33" s="224" t="s">
        <v>33</v>
      </c>
      <c r="G33" s="224" t="s">
        <v>2</v>
      </c>
      <c r="H33" s="228">
        <v>6000</v>
      </c>
      <c r="I33" s="195">
        <f>SUM(H33)</f>
        <v>6000</v>
      </c>
      <c r="J33" s="250">
        <f>K33-H33</f>
        <v>-2550</v>
      </c>
      <c r="K33" s="93">
        <f>SUMIFS(Stock!$F:$F,Stock!$D:$D,'Sheet3 (2)'!G33)</f>
        <v>3450</v>
      </c>
      <c r="L33" s="197">
        <f>SUMIFS(Plan!$E:$E,Plan!$C:$C,'Sheet3 (2)'!G33)</f>
        <v>0</v>
      </c>
      <c r="M33" s="197">
        <f>SUMIFS(Plan!$F:$F,Plan!$C:$C,'Sheet3 (2)'!G33)</f>
        <v>0</v>
      </c>
      <c r="N33" s="197">
        <f>SUMIFS(Plan!$G:$G,Plan!$C:$C,'Sheet3 (2)'!G33)</f>
        <v>0</v>
      </c>
      <c r="O33" s="197">
        <f>SUMIFS(Plan!$H:$H,Plan!$C:$C,'Sheet3 (2)'!G33)</f>
        <v>0</v>
      </c>
      <c r="P33" s="197">
        <f>SUMIFS(Plan!$I:$I,Plan!$C:$C,'Sheet3 (2)'!G33)</f>
        <v>0</v>
      </c>
      <c r="Q33" s="197">
        <f>SUMIFS(Plan!$J:$J,Plan!$C:$C,'Sheet3 (2)'!G33)</f>
        <v>0</v>
      </c>
      <c r="R33" s="197">
        <f>SUMIFS(Plan!$K:$K,Plan!$C:$C,'Sheet3 (2)'!G33)</f>
        <v>0</v>
      </c>
      <c r="S33" s="197">
        <f>SUMIFS(Plan!$M:$M,Plan!$C:$C,'Sheet3 (2)'!G33)</f>
        <v>2300</v>
      </c>
      <c r="T33" s="197">
        <f t="shared" si="6"/>
        <v>2300</v>
      </c>
      <c r="U33" s="98">
        <f t="shared" ref="U33:U38" si="9">+K33+T33</f>
        <v>5750</v>
      </c>
      <c r="V33" s="99">
        <f>U33-I33</f>
        <v>-250</v>
      </c>
      <c r="W33" s="96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</row>
    <row r="34" spans="2:95">
      <c r="B34" s="255" t="s">
        <v>42</v>
      </c>
      <c r="C34" s="257">
        <v>46186.499305555553</v>
      </c>
      <c r="D34" s="219" t="str">
        <f>IFERROR(VLOOKUP(G34,Infor!B:F,4,0),)</f>
        <v>85"</v>
      </c>
      <c r="E34" s="441" t="str">
        <f>IFERROR(VLOOKUP(G34,Infor!B:F,5,0),)</f>
        <v>L85E70NA_HVD</v>
      </c>
      <c r="F34" s="456" t="s">
        <v>40</v>
      </c>
      <c r="G34" s="230" t="s">
        <v>9</v>
      </c>
      <c r="H34" s="232"/>
      <c r="I34" s="457">
        <f>SUM(H34:H38)</f>
        <v>1708</v>
      </c>
      <c r="J34" s="247">
        <f>(K34+O34)-H34</f>
        <v>3430</v>
      </c>
      <c r="K34" s="438">
        <f>SUMIFS(Stock!$F:$F,Stock!$D:$D,'Sheet3 (2)'!G35)</f>
        <v>3430</v>
      </c>
      <c r="L34" s="192">
        <f>SUMIFS(Plan!$E:$E,Plan!$C:$C,'Sheet3 (2)'!G34)</f>
        <v>0</v>
      </c>
      <c r="M34" s="192">
        <f>SUMIFS(Plan!$F:$F,Plan!$C:$C,'Sheet3 (2)'!G34)</f>
        <v>0</v>
      </c>
      <c r="N34" s="439">
        <f>SUMIFS(Plan!$G:$G,Plan!$C:$C,'Sheet3 (2)'!G14)</f>
        <v>0</v>
      </c>
      <c r="O34" s="439">
        <f>SUMIFS(Plan!$H:$H,Plan!$C:$C,'Sheet3 (2)'!G35)</f>
        <v>0</v>
      </c>
      <c r="P34" s="439">
        <f>SUMIFS(Plan!$I:$I,Plan!$C:$C,'Sheet3 (2)'!G35)</f>
        <v>0</v>
      </c>
      <c r="Q34" s="439">
        <f>SUMIFS(Plan!$J:$J,Plan!$C:$C,'Sheet3 (2)'!G35)</f>
        <v>0</v>
      </c>
      <c r="R34" s="439">
        <f>SUMIFS(Plan!$K:$K,Plan!$C:$C,'Sheet3 (2)'!G35)</f>
        <v>0</v>
      </c>
      <c r="S34" s="192">
        <f>SUMIFS(Plan!$M:$M,Plan!$C:$C,'Sheet3 (2)'!G34)</f>
        <v>2000</v>
      </c>
      <c r="T34" s="439">
        <f t="shared" si="6"/>
        <v>2000</v>
      </c>
      <c r="U34" s="440">
        <f t="shared" si="9"/>
        <v>5430</v>
      </c>
      <c r="V34" s="438">
        <f>+U34-I34</f>
        <v>3722</v>
      </c>
    </row>
    <row r="35" spans="2:95">
      <c r="B35" s="254" t="s">
        <v>11</v>
      </c>
      <c r="C35" s="196" t="s">
        <v>1406</v>
      </c>
      <c r="D35" s="219" t="str">
        <f>IFERROR(VLOOKUP(G35,Infor!B:F,4,0),)</f>
        <v>85"</v>
      </c>
      <c r="E35" s="441"/>
      <c r="F35" s="456"/>
      <c r="G35" s="230" t="s">
        <v>9</v>
      </c>
      <c r="H35" s="231">
        <v>500</v>
      </c>
      <c r="I35" s="457"/>
      <c r="J35" s="247">
        <f>J34-H35</f>
        <v>2930</v>
      </c>
      <c r="K35" s="438"/>
      <c r="L35" s="192"/>
      <c r="M35" s="192">
        <f>SUMIFS(Plan!$F:$F,Plan!$C:$C,'Sheet3 (2)'!G14)</f>
        <v>0</v>
      </c>
      <c r="N35" s="439"/>
      <c r="O35" s="439"/>
      <c r="P35" s="439"/>
      <c r="Q35" s="439"/>
      <c r="R35" s="439"/>
      <c r="S35" s="192">
        <f>SUMIFS(Plan!$M:$M,Plan!$C:$C,'Sheet3 (2)'!G35)</f>
        <v>2000</v>
      </c>
      <c r="T35" s="439">
        <f t="shared" si="6"/>
        <v>2000</v>
      </c>
      <c r="U35" s="440">
        <f t="shared" si="9"/>
        <v>2000</v>
      </c>
      <c r="V35" s="438"/>
    </row>
    <row r="36" spans="2:95" s="92" customFormat="1" ht="15" customHeight="1">
      <c r="B36" s="251" t="s">
        <v>1402</v>
      </c>
      <c r="C36" s="196" t="s">
        <v>1406</v>
      </c>
      <c r="D36" s="219" t="str">
        <f>IFERROR(VLOOKUP(G36,Infor!B:F,4,0),)</f>
        <v>85"</v>
      </c>
      <c r="E36" s="441"/>
      <c r="F36" s="456"/>
      <c r="G36" s="230" t="s">
        <v>9</v>
      </c>
      <c r="H36" s="231">
        <v>963</v>
      </c>
      <c r="I36" s="457"/>
      <c r="J36" s="247">
        <f>J35-H36</f>
        <v>1967</v>
      </c>
      <c r="K36" s="438"/>
      <c r="L36" s="197">
        <f>SUMIFS(Plan!$E:$E,Plan!$C:$C,'Sheet3 (2)'!G36)</f>
        <v>0</v>
      </c>
      <c r="M36" s="197">
        <f>SUMIFS(Plan!$F:$F,Plan!$C:$C,'Sheet3 (2)'!G36)</f>
        <v>0</v>
      </c>
      <c r="N36" s="439"/>
      <c r="O36" s="439"/>
      <c r="P36" s="439"/>
      <c r="Q36" s="439"/>
      <c r="R36" s="439"/>
      <c r="S36" s="197">
        <f>SUMIFS(Plan!$M:$M,Plan!$C:$C,'Sheet3 (2)'!G36)</f>
        <v>2000</v>
      </c>
      <c r="T36" s="439">
        <f t="shared" si="6"/>
        <v>2000</v>
      </c>
      <c r="U36" s="440">
        <f t="shared" si="9"/>
        <v>2000</v>
      </c>
      <c r="V36" s="438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</row>
    <row r="37" spans="2:95" s="92" customFormat="1" ht="15" customHeight="1">
      <c r="B37" s="255" t="s">
        <v>42</v>
      </c>
      <c r="C37" s="196" t="s">
        <v>1406</v>
      </c>
      <c r="D37" s="219" t="str">
        <f>IFERROR(VLOOKUP(G37,Infor!B:F,4,0),)</f>
        <v>85"</v>
      </c>
      <c r="E37" s="441"/>
      <c r="F37" s="456"/>
      <c r="G37" s="230" t="s">
        <v>9</v>
      </c>
      <c r="H37" s="231">
        <v>194</v>
      </c>
      <c r="I37" s="457"/>
      <c r="J37" s="247">
        <f>J36-H37</f>
        <v>1773</v>
      </c>
      <c r="K37" s="438"/>
      <c r="L37" s="197">
        <f>SUMIFS(Plan!$E:$E,Plan!$C:$C,'Sheet3 (2)'!G37)</f>
        <v>0</v>
      </c>
      <c r="M37" s="197">
        <f>SUMIFS(Plan!$F:$F,Plan!$C:$C,'Sheet3 (2)'!G37)</f>
        <v>0</v>
      </c>
      <c r="N37" s="439"/>
      <c r="O37" s="439"/>
      <c r="P37" s="439"/>
      <c r="Q37" s="439"/>
      <c r="R37" s="439"/>
      <c r="S37" s="197">
        <f>SUMIFS(Plan!$M:$M,Plan!$C:$C,'Sheet3 (2)'!G37)</f>
        <v>2000</v>
      </c>
      <c r="T37" s="439">
        <f t="shared" si="6"/>
        <v>2000</v>
      </c>
      <c r="U37" s="440">
        <f t="shared" si="9"/>
        <v>2000</v>
      </c>
      <c r="V37" s="438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</row>
    <row r="38" spans="2:95" ht="15" customHeight="1">
      <c r="B38" s="101" t="s">
        <v>1403</v>
      </c>
      <c r="C38" s="196" t="s">
        <v>1406</v>
      </c>
      <c r="D38" s="219" t="str">
        <f>IFERROR(VLOOKUP(G38,Infor!B:F,4,0),)</f>
        <v>85"</v>
      </c>
      <c r="E38" s="441"/>
      <c r="F38" s="456"/>
      <c r="G38" s="230" t="s">
        <v>9</v>
      </c>
      <c r="H38" s="231">
        <v>51</v>
      </c>
      <c r="I38" s="457"/>
      <c r="J38" s="247">
        <f>J37-H38</f>
        <v>1722</v>
      </c>
      <c r="K38" s="438"/>
      <c r="L38" s="192">
        <f>SUMIFS(Plan!$E:$E,Plan!$C:$C,'Sheet3 (2)'!G38)</f>
        <v>0</v>
      </c>
      <c r="M38" s="192">
        <f>SUMIFS(Plan!$F:$F,Plan!$C:$C,'Sheet3 (2)'!G38)</f>
        <v>0</v>
      </c>
      <c r="N38" s="439"/>
      <c r="O38" s="439"/>
      <c r="P38" s="439"/>
      <c r="Q38" s="439"/>
      <c r="R38" s="439"/>
      <c r="S38" s="192">
        <f>SUMIFS(Plan!$M:$M,Plan!$C:$C,'Sheet3 (2)'!G38)</f>
        <v>2000</v>
      </c>
      <c r="T38" s="439">
        <f t="shared" si="6"/>
        <v>2000</v>
      </c>
      <c r="U38" s="440">
        <f t="shared" si="9"/>
        <v>2000</v>
      </c>
      <c r="V38" s="438"/>
    </row>
    <row r="39" spans="2:95" s="92" customFormat="1">
      <c r="B39" s="254" t="s">
        <v>11</v>
      </c>
      <c r="C39" s="196" t="s">
        <v>1406</v>
      </c>
      <c r="D39" s="219" t="str">
        <f>IFERROR(VLOOKUP(G39,Infor!B:F,4,0),)</f>
        <v>65"</v>
      </c>
      <c r="E39" s="441" t="str">
        <f>IFERROR(VLOOKUP(G39,Infor!B:F,5,0),)</f>
        <v>L65S8N_HVD</v>
      </c>
      <c r="F39" s="448" t="s">
        <v>35</v>
      </c>
      <c r="G39" s="205" t="s">
        <v>6</v>
      </c>
      <c r="H39" s="226">
        <v>800</v>
      </c>
      <c r="I39" s="450">
        <f>SUM(H39:H40)</f>
        <v>1097</v>
      </c>
      <c r="J39" s="247">
        <f>K39-H39</f>
        <v>1046</v>
      </c>
      <c r="K39" s="438">
        <f>SUMIFS(Stock!$F:$F,Stock!$D:$D,'Sheet3 (2)'!G39)</f>
        <v>1846</v>
      </c>
      <c r="L39" s="192"/>
      <c r="M39" s="192"/>
      <c r="N39" s="439">
        <f>SUMIFS(Plan!$G:$G,Plan!$C:$C,'Sheet3 (2)'!G39)</f>
        <v>0</v>
      </c>
      <c r="O39" s="439">
        <f>SUMIFS(Plan!$H:$H,Plan!$C:$C,'Sheet3 (2)'!G39)</f>
        <v>0</v>
      </c>
      <c r="P39" s="439">
        <f>SUMIFS(Plan!$I:$I,Plan!$C:$C,'Sheet3 (2)'!G39)</f>
        <v>0</v>
      </c>
      <c r="Q39" s="439">
        <f>SUMIFS(Plan!$J:$J,Plan!$C:$C,'Sheet3 (2)'!G39)</f>
        <v>0</v>
      </c>
      <c r="R39" s="439">
        <f>SUMIFS(Plan!$K:$K,Plan!$C:$C,'Sheet3 (2)'!G39)</f>
        <v>0</v>
      </c>
      <c r="S39" s="192">
        <f>SUMIFS(Plan!$M:$M,Plan!$C:$C,'Sheet3 (2)'!G39)</f>
        <v>0</v>
      </c>
      <c r="T39" s="439">
        <f>SUM(N39:S40)</f>
        <v>0</v>
      </c>
      <c r="U39" s="445">
        <f>+K39+T39</f>
        <v>1846</v>
      </c>
      <c r="V39" s="438">
        <f t="shared" ref="V39:V40" si="10">U39-I39</f>
        <v>749</v>
      </c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</row>
    <row r="40" spans="2:95" s="92" customFormat="1" ht="15" customHeight="1">
      <c r="B40" s="101" t="s">
        <v>1403</v>
      </c>
      <c r="C40" s="196" t="s">
        <v>1406</v>
      </c>
      <c r="D40" s="219" t="str">
        <f>IFERROR(VLOOKUP(G40,Infor!B:F,4,0),)</f>
        <v>65"</v>
      </c>
      <c r="E40" s="441"/>
      <c r="F40" s="448"/>
      <c r="G40" s="205" t="s">
        <v>6</v>
      </c>
      <c r="H40" s="226">
        <v>297</v>
      </c>
      <c r="I40" s="450"/>
      <c r="J40" s="247">
        <f>J39-H40</f>
        <v>749</v>
      </c>
      <c r="K40" s="438"/>
      <c r="L40" s="197">
        <f>SUMIFS(Plan!$E:$E,Plan!$C:$C,'Sheet3 (2)'!G40)</f>
        <v>0</v>
      </c>
      <c r="M40" s="197">
        <f>SUMIFS(Plan!$F:$F,Plan!$C:$C,'Sheet3 (2)'!G40)</f>
        <v>0</v>
      </c>
      <c r="N40" s="439"/>
      <c r="O40" s="439"/>
      <c r="P40" s="439"/>
      <c r="Q40" s="439"/>
      <c r="R40" s="439"/>
      <c r="S40" s="197">
        <f>SUMIFS(Plan!$M:$M,Plan!$C:$C,'Sheet3 (2)'!G40)</f>
        <v>0</v>
      </c>
      <c r="T40" s="439"/>
      <c r="U40" s="445"/>
      <c r="V40" s="438">
        <f t="shared" si="10"/>
        <v>0</v>
      </c>
    </row>
    <row r="41" spans="2:95" ht="15" hidden="1" customHeight="1">
      <c r="B41" s="252"/>
      <c r="C41" s="100"/>
      <c r="D41" s="224">
        <f>IFERROR(VLOOKUP(G41,Infor!B:F,4,0),)</f>
        <v>0</v>
      </c>
      <c r="E41" s="220">
        <f>IFERROR(VLOOKUP(G41,Infor!B:F,5,0),)</f>
        <v>0</v>
      </c>
      <c r="F41" s="224"/>
      <c r="G41" s="224"/>
      <c r="H41" s="228"/>
      <c r="I41" s="195">
        <f t="shared" ref="I41:I56" si="11">SUM(H41)</f>
        <v>0</v>
      </c>
      <c r="J41" s="247">
        <f t="shared" ref="J41:J56" si="12">U41-H41</f>
        <v>0</v>
      </c>
      <c r="K41" s="19">
        <f>SUMIFS(Stock!$F:$F,Stock!$D:$D,'Sheet3 (2)'!G41)</f>
        <v>0</v>
      </c>
      <c r="L41" s="192">
        <f>SUMIFS(Plan!$E:$E,Plan!$C:$C,'Sheet3 (2)'!G41)</f>
        <v>0</v>
      </c>
      <c r="M41" s="192">
        <f>SUMIFS(Plan!$F:$F,Plan!$C:$C,'Sheet3 (2)'!G41)</f>
        <v>0</v>
      </c>
      <c r="N41" s="192">
        <f>SUMIFS(Plan!$G:$G,Plan!$C:$C,'Sheet3 (2)'!G41)</f>
        <v>0</v>
      </c>
      <c r="O41" s="192">
        <f>SUMIFS(Plan!$H:$H,Plan!$C:$C,'Sheet3 (2)'!G41)</f>
        <v>0</v>
      </c>
      <c r="P41" s="192">
        <f>SUMIFS(Plan!$I:$I,Plan!$C:$C,'Sheet3 (2)'!G41)</f>
        <v>0</v>
      </c>
      <c r="Q41" s="192">
        <f>SUMIFS(Plan!$J:$J,Plan!$C:$C,'Sheet3 (2)'!G41)</f>
        <v>0</v>
      </c>
      <c r="R41" s="192">
        <f>SUMIFS(Plan!$K:$K,Plan!$C:$C,'Sheet3 (2)'!G41)</f>
        <v>0</v>
      </c>
      <c r="S41" s="192">
        <f>SUMIFS(Plan!$M:$M,Plan!$C:$C,'Sheet3 (2)'!G41)</f>
        <v>0</v>
      </c>
      <c r="T41" s="192">
        <f t="shared" si="6"/>
        <v>0</v>
      </c>
      <c r="U41" s="12">
        <f t="shared" ref="U41:U43" si="13">+K41+T41</f>
        <v>0</v>
      </c>
      <c r="V41" s="11">
        <f t="shared" ref="V41:V47" si="14">U41-I41</f>
        <v>0</v>
      </c>
    </row>
    <row r="42" spans="2:95" s="92" customFormat="1" ht="15" hidden="1" customHeight="1">
      <c r="B42" s="252"/>
      <c r="C42" s="100"/>
      <c r="D42" s="224">
        <f>IFERROR(VLOOKUP(G42,Infor!B:F,4,0),)</f>
        <v>0</v>
      </c>
      <c r="E42" s="220">
        <f>IFERROR(VLOOKUP(G42,Infor!B:F,5,0),)</f>
        <v>0</v>
      </c>
      <c r="F42" s="224"/>
      <c r="G42" s="224"/>
      <c r="H42" s="228"/>
      <c r="I42" s="195">
        <f t="shared" si="11"/>
        <v>0</v>
      </c>
      <c r="J42" s="247">
        <f t="shared" si="12"/>
        <v>0</v>
      </c>
      <c r="K42" s="206">
        <f>SUMIFS(Stock!$F:$F,Stock!$D:$D,'Sheet3 (2)'!G42)</f>
        <v>0</v>
      </c>
      <c r="L42" s="197">
        <f>SUMIFS(Plan!$E:$E,Plan!$C:$C,'Sheet3 (2)'!G42)</f>
        <v>0</v>
      </c>
      <c r="M42" s="197">
        <f>SUMIFS(Plan!$F:$F,Plan!$C:$C,'Sheet3 (2)'!G42)</f>
        <v>0</v>
      </c>
      <c r="N42" s="197">
        <f>SUMIFS(Plan!$G:$G,Plan!$C:$C,'Sheet3 (2)'!G42)</f>
        <v>0</v>
      </c>
      <c r="O42" s="197">
        <f>SUMIFS(Plan!$H:$H,Plan!$C:$C,'Sheet3 (2)'!G42)</f>
        <v>0</v>
      </c>
      <c r="P42" s="197">
        <f>SUMIFS(Plan!$I:$I,Plan!$C:$C,'Sheet3 (2)'!G42)</f>
        <v>0</v>
      </c>
      <c r="Q42" s="197">
        <f>SUMIFS(Plan!$J:$J,Plan!$C:$C,'Sheet3 (2)'!G42)</f>
        <v>0</v>
      </c>
      <c r="R42" s="197">
        <f>SUMIFS(Plan!$K:$K,Plan!$C:$C,'Sheet3 (2)'!G42)</f>
        <v>0</v>
      </c>
      <c r="S42" s="197">
        <f>SUMIFS(Plan!$M:$M,Plan!$C:$C,'Sheet3 (2)'!G42)</f>
        <v>0</v>
      </c>
      <c r="T42" s="197">
        <f t="shared" si="6"/>
        <v>0</v>
      </c>
      <c r="U42" s="98">
        <f t="shared" si="13"/>
        <v>0</v>
      </c>
      <c r="V42" s="99">
        <f t="shared" si="14"/>
        <v>0</v>
      </c>
    </row>
    <row r="43" spans="2:95" ht="15" hidden="1" customHeight="1">
      <c r="B43" s="252"/>
      <c r="C43" s="100"/>
      <c r="D43" s="224">
        <f>IFERROR(VLOOKUP(G43,Infor!B:F,4,0),)</f>
        <v>0</v>
      </c>
      <c r="E43" s="220">
        <f>IFERROR(VLOOKUP(G43,Infor!B:F,5,0),)</f>
        <v>0</v>
      </c>
      <c r="F43" s="224"/>
      <c r="G43" s="224"/>
      <c r="H43" s="228"/>
      <c r="I43" s="195">
        <f t="shared" si="11"/>
        <v>0</v>
      </c>
      <c r="J43" s="210">
        <f t="shared" si="12"/>
        <v>0</v>
      </c>
      <c r="K43" s="207">
        <f>SUMIFS(Stock!$F:$F,Stock!$D:$D,'Sheet3 (2)'!G43)</f>
        <v>0</v>
      </c>
      <c r="L43" s="192"/>
      <c r="M43" s="192">
        <f>SUMIFS(Plan!$F:$F,Plan!$C:$C,'Sheet3 (2)'!G43)</f>
        <v>0</v>
      </c>
      <c r="N43" s="192">
        <f>SUMIFS(Plan!$G:$G,Plan!$C:$C,'Sheet3 (2)'!G43)</f>
        <v>0</v>
      </c>
      <c r="O43" s="192">
        <f>SUMIFS(Plan!$H:$H,Plan!$C:$C,'Sheet3 (2)'!G43)</f>
        <v>0</v>
      </c>
      <c r="P43" s="192">
        <f>SUMIFS(Plan!$I:$I,Plan!$C:$C,'Sheet3 (2)'!G43)</f>
        <v>0</v>
      </c>
      <c r="Q43" s="192">
        <f>SUMIFS(Plan!$J:$J,Plan!$C:$C,'Sheet3 (2)'!G43)</f>
        <v>0</v>
      </c>
      <c r="R43" s="192">
        <f>SUMIFS(Plan!$K:$K,Plan!$C:$C,'Sheet3 (2)'!G43)</f>
        <v>0</v>
      </c>
      <c r="S43" s="192"/>
      <c r="T43" s="192">
        <f t="shared" si="6"/>
        <v>0</v>
      </c>
      <c r="U43" s="12">
        <f t="shared" si="13"/>
        <v>0</v>
      </c>
      <c r="V43" s="11">
        <f t="shared" si="14"/>
        <v>0</v>
      </c>
    </row>
    <row r="44" spans="2:95" ht="15" hidden="1" customHeight="1">
      <c r="B44" s="252"/>
      <c r="C44" s="100"/>
      <c r="D44" s="224">
        <f>IFERROR(VLOOKUP(G44,Infor!B:F,4,0),)</f>
        <v>0</v>
      </c>
      <c r="E44" s="220">
        <f>IFERROR(VLOOKUP(G44,Infor!B:F,5,0),)</f>
        <v>0</v>
      </c>
      <c r="F44" s="224"/>
      <c r="G44" s="224"/>
      <c r="H44" s="228"/>
      <c r="I44" s="195">
        <f t="shared" si="11"/>
        <v>0</v>
      </c>
      <c r="J44" s="210">
        <f t="shared" si="12"/>
        <v>0</v>
      </c>
      <c r="K44" s="19">
        <f>SUMIFS(Stock!$F:$F,Stock!$D:$D,'Sheet3 (2)'!G44)</f>
        <v>0</v>
      </c>
      <c r="L44" s="192">
        <f>SUMIFS(Plan!$E:$E,Plan!$C:$C,'Sheet3 (2)'!G44)</f>
        <v>0</v>
      </c>
      <c r="M44" s="192">
        <f>SUMIFS(Plan!$F:$F,Plan!$C:$C,'Sheet3 (2)'!G44)</f>
        <v>0</v>
      </c>
      <c r="N44" s="192">
        <f>SUMIFS(Plan!$G:$G,Plan!$C:$C,'Sheet3 (2)'!G44)</f>
        <v>0</v>
      </c>
      <c r="O44" s="192">
        <f>SUMIFS(Plan!$H:$H,Plan!$C:$C,'Sheet3 (2)'!G44)</f>
        <v>0</v>
      </c>
      <c r="P44" s="192">
        <f>SUMIFS(Plan!$I:$I,Plan!$C:$C,'Sheet3 (2)'!G44)</f>
        <v>0</v>
      </c>
      <c r="Q44" s="192">
        <f>SUMIFS(Plan!$J:$J,Plan!$C:$C,'Sheet3 (2)'!G44)</f>
        <v>0</v>
      </c>
      <c r="R44" s="192">
        <f>SUMIFS(Plan!$K:$K,Plan!$C:$C,'Sheet3 (2)'!G44)</f>
        <v>0</v>
      </c>
      <c r="S44" s="192">
        <f>SUMIFS(Plan!$M:$M,Plan!$C:$C,'Sheet3 (2)'!G44)</f>
        <v>0</v>
      </c>
      <c r="T44" s="192">
        <f>SUM(L44:S44)</f>
        <v>0</v>
      </c>
      <c r="U44" s="12">
        <f t="shared" ref="U44:U47" si="15">+K44+T44</f>
        <v>0</v>
      </c>
      <c r="V44" s="11">
        <f t="shared" si="14"/>
        <v>0</v>
      </c>
    </row>
    <row r="45" spans="2:95" s="92" customFormat="1" ht="15" hidden="1" customHeight="1">
      <c r="B45" s="252"/>
      <c r="C45" s="100"/>
      <c r="D45" s="224">
        <f>IFERROR(VLOOKUP(G45,Infor!B:F,4,0),)</f>
        <v>0</v>
      </c>
      <c r="E45" s="220">
        <f>IFERROR(VLOOKUP(G45,Infor!B:F,5,0),)</f>
        <v>0</v>
      </c>
      <c r="F45" s="224"/>
      <c r="G45" s="224"/>
      <c r="H45" s="228"/>
      <c r="I45" s="195">
        <f t="shared" si="11"/>
        <v>0</v>
      </c>
      <c r="J45" s="210">
        <f t="shared" si="12"/>
        <v>0</v>
      </c>
      <c r="K45" s="206">
        <f>SUMIFS(Stock!$F:$F,Stock!$D:$D,'Sheet3 (2)'!G45)</f>
        <v>0</v>
      </c>
      <c r="L45" s="197">
        <f>SUMIFS(Plan!$E:$E,Plan!$C:$C,'Sheet3 (2)'!G45)</f>
        <v>0</v>
      </c>
      <c r="M45" s="197">
        <f>SUMIFS(Plan!$F:$F,Plan!$C:$C,'Sheet3 (2)'!G45)</f>
        <v>0</v>
      </c>
      <c r="N45" s="197">
        <f>SUMIFS(Plan!$G:$G,Plan!$C:$C,'Sheet3 (2)'!G45)</f>
        <v>0</v>
      </c>
      <c r="O45" s="197">
        <f>SUMIFS(Plan!$H:$H,Plan!$C:$C,'Sheet3 (2)'!G45)</f>
        <v>0</v>
      </c>
      <c r="P45" s="197">
        <f>SUMIFS(Plan!$I:$I,Plan!$C:$C,'Sheet3 (2)'!G45)</f>
        <v>0</v>
      </c>
      <c r="Q45" s="197">
        <f>SUMIFS(Plan!$J:$J,Plan!$C:$C,'Sheet3 (2)'!G45)</f>
        <v>0</v>
      </c>
      <c r="R45" s="197">
        <f>SUMIFS(Plan!$K:$K,Plan!$C:$C,'Sheet3 (2)'!G45)</f>
        <v>0</v>
      </c>
      <c r="S45" s="197">
        <f>SUMIFS(Plan!$M:$M,Plan!$C:$C,'Sheet3 (2)'!G45)</f>
        <v>0</v>
      </c>
      <c r="T45" s="197">
        <f t="shared" ref="T45:T46" si="16">SUM(L45:S45)</f>
        <v>0</v>
      </c>
      <c r="U45" s="98">
        <f t="shared" si="15"/>
        <v>0</v>
      </c>
      <c r="V45" s="99">
        <f t="shared" si="14"/>
        <v>0</v>
      </c>
    </row>
    <row r="46" spans="2:95" ht="15" hidden="1" customHeight="1">
      <c r="B46" s="252"/>
      <c r="C46" s="100"/>
      <c r="D46" s="224">
        <f>IFERROR(VLOOKUP(G46,Infor!B:F,4,0),)</f>
        <v>0</v>
      </c>
      <c r="E46" s="220">
        <f>IFERROR(VLOOKUP(G46,Infor!B:F,5,0),)</f>
        <v>0</v>
      </c>
      <c r="F46" s="224"/>
      <c r="G46" s="224"/>
      <c r="H46" s="228"/>
      <c r="I46" s="195">
        <f t="shared" si="11"/>
        <v>0</v>
      </c>
      <c r="J46" s="210">
        <f t="shared" si="12"/>
        <v>0</v>
      </c>
      <c r="K46" s="207">
        <f>SUMIFS(Stock!$F:$F,Stock!$D:$D,'Sheet3 (2)'!G46)</f>
        <v>0</v>
      </c>
      <c r="L46" s="192"/>
      <c r="M46" s="192">
        <f>SUMIFS(Plan!$F:$F,Plan!$C:$C,'Sheet3 (2)'!G46)</f>
        <v>0</v>
      </c>
      <c r="N46" s="192">
        <f>SUMIFS(Plan!$G:$G,Plan!$C:$C,'Sheet3 (2)'!G46)</f>
        <v>0</v>
      </c>
      <c r="O46" s="192">
        <f>SUMIFS(Plan!$H:$H,Plan!$C:$C,'Sheet3 (2)'!G46)</f>
        <v>0</v>
      </c>
      <c r="P46" s="192">
        <f>SUMIFS(Plan!$I:$I,Plan!$C:$C,'Sheet3 (2)'!G46)</f>
        <v>0</v>
      </c>
      <c r="Q46" s="192">
        <f>SUMIFS(Plan!$J:$J,Plan!$C:$C,'Sheet3 (2)'!G46)</f>
        <v>0</v>
      </c>
      <c r="R46" s="192">
        <f>SUMIFS(Plan!$K:$K,Plan!$C:$C,'Sheet3 (2)'!G46)</f>
        <v>0</v>
      </c>
      <c r="S46" s="192"/>
      <c r="T46" s="192">
        <f t="shared" si="16"/>
        <v>0</v>
      </c>
      <c r="U46" s="12">
        <f t="shared" si="15"/>
        <v>0</v>
      </c>
      <c r="V46" s="11">
        <f t="shared" si="14"/>
        <v>0</v>
      </c>
    </row>
    <row r="47" spans="2:95" ht="15" hidden="1" customHeight="1">
      <c r="B47" s="252"/>
      <c r="C47" s="100"/>
      <c r="D47" s="224">
        <f>IFERROR(VLOOKUP(G47,Infor!B:F,4,0),)</f>
        <v>0</v>
      </c>
      <c r="E47" s="220">
        <f>IFERROR(VLOOKUP(G47,Infor!B:F,5,0),)</f>
        <v>0</v>
      </c>
      <c r="F47" s="224"/>
      <c r="G47" s="224"/>
      <c r="H47" s="228"/>
      <c r="I47" s="195">
        <f t="shared" si="11"/>
        <v>0</v>
      </c>
      <c r="J47" s="210">
        <f t="shared" si="12"/>
        <v>0</v>
      </c>
      <c r="K47" s="19">
        <f>SUMIFS(Stock!$F:$F,Stock!$D:$D,'Sheet3 (2)'!G47)</f>
        <v>0</v>
      </c>
      <c r="L47" s="192">
        <f>SUMIFS(Plan!$E:$E,Plan!$C:$C,'Sheet3 (2)'!G47)</f>
        <v>0</v>
      </c>
      <c r="M47" s="192">
        <f>SUMIFS(Plan!$F:$F,Plan!$C:$C,'Sheet3 (2)'!G47)</f>
        <v>0</v>
      </c>
      <c r="N47" s="192">
        <f>SUMIFS(Plan!$G:$G,Plan!$C:$C,'Sheet3 (2)'!G47)</f>
        <v>0</v>
      </c>
      <c r="O47" s="192">
        <f>SUMIFS(Plan!$H:$H,Plan!$C:$C,'Sheet3 (2)'!G47)</f>
        <v>0</v>
      </c>
      <c r="P47" s="192">
        <f>SUMIFS(Plan!$I:$I,Plan!$C:$C,'Sheet3 (2)'!G47)</f>
        <v>0</v>
      </c>
      <c r="Q47" s="192">
        <f>SUMIFS(Plan!$J:$J,Plan!$C:$C,'Sheet3 (2)'!G47)</f>
        <v>0</v>
      </c>
      <c r="R47" s="192">
        <f>SUMIFS(Plan!$K:$K,Plan!$C:$C,'Sheet3 (2)'!G47)</f>
        <v>0</v>
      </c>
      <c r="S47" s="192">
        <f>SUMIFS(Plan!$M:$M,Plan!$C:$C,'Sheet3 (2)'!G47)</f>
        <v>0</v>
      </c>
      <c r="T47" s="192">
        <f>SUM(L47:S47)</f>
        <v>0</v>
      </c>
      <c r="U47" s="12">
        <f t="shared" si="15"/>
        <v>0</v>
      </c>
      <c r="V47" s="11">
        <f t="shared" si="14"/>
        <v>0</v>
      </c>
    </row>
    <row r="48" spans="2:95" ht="15" hidden="1" customHeight="1">
      <c r="B48" s="224"/>
      <c r="C48" s="224"/>
      <c r="D48" s="224">
        <f>IFERROR(VLOOKUP(G48,Infor!B:F,4,0),)</f>
        <v>0</v>
      </c>
      <c r="E48" s="224"/>
      <c r="F48" s="224"/>
      <c r="G48" s="224"/>
      <c r="H48" s="224"/>
      <c r="I48" s="10">
        <f t="shared" si="11"/>
        <v>0</v>
      </c>
      <c r="J48" s="168">
        <f t="shared" si="12"/>
        <v>0</v>
      </c>
      <c r="K48" s="19">
        <f>SUMIFS(Stock!$F:$F,Stock!$D:$D,'Sheet3 (2)'!G48)</f>
        <v>0</v>
      </c>
      <c r="L48" s="192">
        <f>SUMIFS(Plan!$E:$E,Plan!$C:$C,'Sheet3 (2)'!G48)</f>
        <v>0</v>
      </c>
      <c r="M48" s="192">
        <f>SUMIFS(Plan!$F:$F,Plan!$C:$C,'Sheet3 (2)'!G48)</f>
        <v>0</v>
      </c>
      <c r="N48" s="192">
        <f>SUMIFS(Plan!$G:$G,Plan!$C:$C,'Sheet3 (2)'!G48)</f>
        <v>0</v>
      </c>
      <c r="O48" s="192">
        <f>SUMIFS(Plan!$H:$H,Plan!$C:$C,'Sheet3 (2)'!G48)</f>
        <v>0</v>
      </c>
      <c r="P48" s="192">
        <f>SUMIFS(Plan!$I:$I,Plan!$C:$C,'Sheet3 (2)'!G48)</f>
        <v>0</v>
      </c>
      <c r="Q48" s="192">
        <f>SUMIFS(Plan!$J:$J,Plan!$C:$C,'Sheet3 (2)'!G48)</f>
        <v>0</v>
      </c>
      <c r="R48" s="192">
        <f>SUMIFS(Plan!$K:$K,Plan!$C:$C,'Sheet3 (2)'!G48)</f>
        <v>0</v>
      </c>
      <c r="S48" s="192">
        <f>SUMIFS(Plan!$M:$M,Plan!$C:$C,'Sheet3 (2)'!G48)</f>
        <v>0</v>
      </c>
      <c r="T48" s="192">
        <f>SUM(L48:S48)</f>
        <v>0</v>
      </c>
      <c r="U48" s="12">
        <f t="shared" ref="U48:U53" si="17">+K48+T48</f>
        <v>0</v>
      </c>
      <c r="V48" s="11">
        <f t="shared" ref="V48:V53" si="18">+U48-I48</f>
        <v>0</v>
      </c>
    </row>
    <row r="49" spans="2:22" s="92" customFormat="1" ht="15" hidden="1" customHeight="1">
      <c r="B49" s="224"/>
      <c r="C49" s="224"/>
      <c r="D49" s="224">
        <f>IFERROR(VLOOKUP(G49,Infor!B:F,4,0),)</f>
        <v>0</v>
      </c>
      <c r="E49" s="224"/>
      <c r="F49" s="224"/>
      <c r="G49" s="224"/>
      <c r="H49" s="224"/>
      <c r="I49" s="10">
        <f t="shared" si="11"/>
        <v>0</v>
      </c>
      <c r="J49" s="168">
        <f t="shared" si="12"/>
        <v>0</v>
      </c>
      <c r="K49" s="206">
        <f>SUMIFS(Stock!$F:$F,Stock!$D:$D,'Sheet3 (2)'!G49)</f>
        <v>0</v>
      </c>
      <c r="L49" s="197">
        <f>SUMIFS(Plan!$E:$E,Plan!$C:$C,'Sheet3 (2)'!G49)</f>
        <v>0</v>
      </c>
      <c r="M49" s="197">
        <f>SUMIFS(Plan!$F:$F,Plan!$C:$C,'Sheet3 (2)'!G49)</f>
        <v>0</v>
      </c>
      <c r="N49" s="197">
        <f>SUMIFS(Plan!$G:$G,Plan!$C:$C,'Sheet3 (2)'!G49)</f>
        <v>0</v>
      </c>
      <c r="O49" s="197">
        <f>SUMIFS(Plan!$H:$H,Plan!$C:$C,'Sheet3 (2)'!G49)</f>
        <v>0</v>
      </c>
      <c r="P49" s="197">
        <f>SUMIFS(Plan!$I:$I,Plan!$C:$C,'Sheet3 (2)'!G49)</f>
        <v>0</v>
      </c>
      <c r="Q49" s="197">
        <f>SUMIFS(Plan!$J:$J,Plan!$C:$C,'Sheet3 (2)'!G49)</f>
        <v>0</v>
      </c>
      <c r="R49" s="197">
        <f>SUMIFS(Plan!$K:$K,Plan!$C:$C,'Sheet3 (2)'!G49)</f>
        <v>0</v>
      </c>
      <c r="S49" s="197">
        <f>SUMIFS(Plan!$M:$M,Plan!$C:$C,'Sheet3 (2)'!G49)</f>
        <v>0</v>
      </c>
      <c r="T49" s="197">
        <f t="shared" ref="T49:T50" si="19">SUM(L49:S49)</f>
        <v>0</v>
      </c>
      <c r="U49" s="98">
        <f t="shared" si="17"/>
        <v>0</v>
      </c>
      <c r="V49" s="99">
        <f t="shared" si="18"/>
        <v>0</v>
      </c>
    </row>
    <row r="50" spans="2:22" ht="15" hidden="1" customHeight="1">
      <c r="B50" s="224"/>
      <c r="C50" s="224"/>
      <c r="D50" s="224">
        <f>IFERROR(VLOOKUP(G50,Infor!B:F,4,0),)</f>
        <v>0</v>
      </c>
      <c r="E50" s="224"/>
      <c r="F50" s="224"/>
      <c r="G50" s="224"/>
      <c r="H50" s="224"/>
      <c r="I50" s="10">
        <f t="shared" si="11"/>
        <v>0</v>
      </c>
      <c r="J50" s="168">
        <f t="shared" si="12"/>
        <v>0</v>
      </c>
      <c r="K50" s="207">
        <f>SUMIFS(Stock!$F:$F,Stock!$D:$D,'Sheet3 (2)'!G50)</f>
        <v>0</v>
      </c>
      <c r="L50" s="192"/>
      <c r="M50" s="192">
        <f>SUMIFS(Plan!$F:$F,Plan!$C:$C,'Sheet3 (2)'!G50)</f>
        <v>0</v>
      </c>
      <c r="N50" s="192">
        <f>SUMIFS(Plan!$G:$G,Plan!$C:$C,'Sheet3 (2)'!G50)</f>
        <v>0</v>
      </c>
      <c r="O50" s="192">
        <f>SUMIFS(Plan!$H:$H,Plan!$C:$C,'Sheet3 (2)'!G50)</f>
        <v>0</v>
      </c>
      <c r="P50" s="192">
        <f>SUMIFS(Plan!$I:$I,Plan!$C:$C,'Sheet3 (2)'!G50)</f>
        <v>0</v>
      </c>
      <c r="Q50" s="192">
        <f>SUMIFS(Plan!$J:$J,Plan!$C:$C,'Sheet3 (2)'!G50)</f>
        <v>0</v>
      </c>
      <c r="R50" s="192">
        <f>SUMIFS(Plan!$K:$K,Plan!$C:$C,'Sheet3 (2)'!G50)</f>
        <v>0</v>
      </c>
      <c r="S50" s="192"/>
      <c r="T50" s="192">
        <f t="shared" si="19"/>
        <v>0</v>
      </c>
      <c r="U50" s="12">
        <f t="shared" si="17"/>
        <v>0</v>
      </c>
      <c r="V50" s="11">
        <f t="shared" si="18"/>
        <v>0</v>
      </c>
    </row>
    <row r="51" spans="2:22" ht="15" hidden="1" customHeight="1">
      <c r="B51" s="224"/>
      <c r="C51" s="224"/>
      <c r="D51" s="224">
        <f>IFERROR(VLOOKUP(G51,Infor!B:F,4,0),)</f>
        <v>0</v>
      </c>
      <c r="E51" s="224"/>
      <c r="F51" s="224"/>
      <c r="G51" s="224"/>
      <c r="H51" s="224"/>
      <c r="I51" s="10">
        <f t="shared" si="11"/>
        <v>0</v>
      </c>
      <c r="J51" s="168">
        <f t="shared" si="12"/>
        <v>0</v>
      </c>
      <c r="K51" s="19">
        <f>SUMIFS(Stock!$F:$F,Stock!$D:$D,'Sheet3 (2)'!G51)</f>
        <v>0</v>
      </c>
      <c r="L51" s="192">
        <f>SUMIFS(Plan!$E:$E,Plan!$C:$C,'Sheet3 (2)'!G51)</f>
        <v>0</v>
      </c>
      <c r="M51" s="192">
        <f>SUMIFS(Plan!$F:$F,Plan!$C:$C,'Sheet3 (2)'!G51)</f>
        <v>0</v>
      </c>
      <c r="N51" s="192">
        <f>SUMIFS(Plan!$G:$G,Plan!$C:$C,'Sheet3 (2)'!G51)</f>
        <v>0</v>
      </c>
      <c r="O51" s="192">
        <f>SUMIFS(Plan!$H:$H,Plan!$C:$C,'Sheet3 (2)'!G51)</f>
        <v>0</v>
      </c>
      <c r="P51" s="192">
        <f>SUMIFS(Plan!$I:$I,Plan!$C:$C,'Sheet3 (2)'!G51)</f>
        <v>0</v>
      </c>
      <c r="Q51" s="192">
        <f>SUMIFS(Plan!$J:$J,Plan!$C:$C,'Sheet3 (2)'!G51)</f>
        <v>0</v>
      </c>
      <c r="R51" s="192">
        <f>SUMIFS(Plan!$K:$K,Plan!$C:$C,'Sheet3 (2)'!G51)</f>
        <v>0</v>
      </c>
      <c r="S51" s="192">
        <f>SUMIFS(Plan!$M:$M,Plan!$C:$C,'Sheet3 (2)'!G51)</f>
        <v>0</v>
      </c>
      <c r="T51" s="192">
        <f>SUM(L51:S51)</f>
        <v>0</v>
      </c>
      <c r="U51" s="12">
        <f t="shared" si="17"/>
        <v>0</v>
      </c>
      <c r="V51" s="11">
        <f t="shared" si="18"/>
        <v>0</v>
      </c>
    </row>
    <row r="52" spans="2:22" s="92" customFormat="1" ht="15" hidden="1" customHeight="1">
      <c r="B52" s="224"/>
      <c r="C52" s="224"/>
      <c r="D52" s="224">
        <f>IFERROR(VLOOKUP(G52,Infor!B:F,4,0),)</f>
        <v>0</v>
      </c>
      <c r="E52" s="224"/>
      <c r="F52" s="224"/>
      <c r="G52" s="224"/>
      <c r="H52" s="224"/>
      <c r="I52" s="10">
        <f t="shared" si="11"/>
        <v>0</v>
      </c>
      <c r="J52" s="168">
        <f t="shared" si="12"/>
        <v>0</v>
      </c>
      <c r="K52" s="206">
        <f>SUMIFS(Stock!$F:$F,Stock!$D:$D,'Sheet3 (2)'!G52)</f>
        <v>0</v>
      </c>
      <c r="L52" s="197">
        <f>SUMIFS(Plan!$E:$E,Plan!$C:$C,'Sheet3 (2)'!G52)</f>
        <v>0</v>
      </c>
      <c r="M52" s="197">
        <f>SUMIFS(Plan!$F:$F,Plan!$C:$C,'Sheet3 (2)'!G52)</f>
        <v>0</v>
      </c>
      <c r="N52" s="197">
        <f>SUMIFS(Plan!$G:$G,Plan!$C:$C,'Sheet3 (2)'!G52)</f>
        <v>0</v>
      </c>
      <c r="O52" s="197">
        <f>SUMIFS(Plan!$H:$H,Plan!$C:$C,'Sheet3 (2)'!G52)</f>
        <v>0</v>
      </c>
      <c r="P52" s="197">
        <f>SUMIFS(Plan!$I:$I,Plan!$C:$C,'Sheet3 (2)'!G52)</f>
        <v>0</v>
      </c>
      <c r="Q52" s="197">
        <f>SUMIFS(Plan!$J:$J,Plan!$C:$C,'Sheet3 (2)'!G52)</f>
        <v>0</v>
      </c>
      <c r="R52" s="197">
        <f>SUMIFS(Plan!$K:$K,Plan!$C:$C,'Sheet3 (2)'!G52)</f>
        <v>0</v>
      </c>
      <c r="S52" s="197">
        <f>SUMIFS(Plan!$M:$M,Plan!$C:$C,'Sheet3 (2)'!G52)</f>
        <v>0</v>
      </c>
      <c r="T52" s="197">
        <f t="shared" ref="T52:T53" si="20">SUM(L52:S52)</f>
        <v>0</v>
      </c>
      <c r="U52" s="98">
        <f t="shared" si="17"/>
        <v>0</v>
      </c>
      <c r="V52" s="99">
        <f t="shared" si="18"/>
        <v>0</v>
      </c>
    </row>
    <row r="53" spans="2:22" ht="15" hidden="1" customHeight="1">
      <c r="B53" s="224"/>
      <c r="C53" s="224"/>
      <c r="D53" s="224">
        <f>IFERROR(VLOOKUP(G53,Infor!B:F,4,0),)</f>
        <v>0</v>
      </c>
      <c r="E53" s="224"/>
      <c r="F53" s="224"/>
      <c r="G53" s="224"/>
      <c r="H53" s="224"/>
      <c r="I53" s="10">
        <f t="shared" si="11"/>
        <v>0</v>
      </c>
      <c r="J53" s="168">
        <f t="shared" si="12"/>
        <v>0</v>
      </c>
      <c r="K53" s="207">
        <f>SUMIFS(Stock!$F:$F,Stock!$D:$D,'Sheet3 (2)'!G53)</f>
        <v>0</v>
      </c>
      <c r="L53" s="192"/>
      <c r="M53" s="192">
        <f>SUMIFS(Plan!$F:$F,Plan!$C:$C,'Sheet3 (2)'!G53)</f>
        <v>0</v>
      </c>
      <c r="N53" s="192">
        <f>SUMIFS(Plan!$G:$G,Plan!$C:$C,'Sheet3 (2)'!G53)</f>
        <v>0</v>
      </c>
      <c r="O53" s="192">
        <f>SUMIFS(Plan!$H:$H,Plan!$C:$C,'Sheet3 (2)'!G53)</f>
        <v>0</v>
      </c>
      <c r="P53" s="192">
        <f>SUMIFS(Plan!$I:$I,Plan!$C:$C,'Sheet3 (2)'!G53)</f>
        <v>0</v>
      </c>
      <c r="Q53" s="192">
        <f>SUMIFS(Plan!$J:$J,Plan!$C:$C,'Sheet3 (2)'!G53)</f>
        <v>0</v>
      </c>
      <c r="R53" s="192">
        <f>SUMIFS(Plan!$K:$K,Plan!$C:$C,'Sheet3 (2)'!G53)</f>
        <v>0</v>
      </c>
      <c r="S53" s="192"/>
      <c r="T53" s="192">
        <f t="shared" si="20"/>
        <v>0</v>
      </c>
      <c r="U53" s="12">
        <f t="shared" si="17"/>
        <v>0</v>
      </c>
      <c r="V53" s="11">
        <f t="shared" si="18"/>
        <v>0</v>
      </c>
    </row>
    <row r="54" spans="2:22" ht="15" hidden="1" customHeight="1">
      <c r="B54" s="224"/>
      <c r="C54" s="224"/>
      <c r="D54" s="224">
        <f>IFERROR(VLOOKUP(G54,Infor!B:F,4,0),)</f>
        <v>0</v>
      </c>
      <c r="E54" s="224"/>
      <c r="F54" s="224"/>
      <c r="G54" s="224"/>
      <c r="H54" s="224"/>
      <c r="I54" s="10">
        <f t="shared" si="11"/>
        <v>0</v>
      </c>
      <c r="J54" s="168">
        <f t="shared" si="12"/>
        <v>0</v>
      </c>
      <c r="K54" s="19">
        <f>SUMIFS(Stock!$F:$F,Stock!$D:$D,'Sheet3 (2)'!G54)</f>
        <v>0</v>
      </c>
      <c r="L54" s="192">
        <f>SUMIFS(Plan!$E:$E,Plan!$C:$C,'Sheet3 (2)'!G54)</f>
        <v>0</v>
      </c>
      <c r="M54" s="192">
        <f>SUMIFS(Plan!$F:$F,Plan!$C:$C,'Sheet3 (2)'!G54)</f>
        <v>0</v>
      </c>
      <c r="N54" s="192">
        <f>SUMIFS(Plan!$G:$G,Plan!$C:$C,'Sheet3 (2)'!G54)</f>
        <v>0</v>
      </c>
      <c r="O54" s="192">
        <f>SUMIFS(Plan!$H:$H,Plan!$C:$C,'Sheet3 (2)'!G54)</f>
        <v>0</v>
      </c>
      <c r="P54" s="192">
        <f>SUMIFS(Plan!$I:$I,Plan!$C:$C,'Sheet3 (2)'!G54)</f>
        <v>0</v>
      </c>
      <c r="Q54" s="192">
        <f>SUMIFS(Plan!$J:$J,Plan!$C:$C,'Sheet3 (2)'!G54)</f>
        <v>0</v>
      </c>
      <c r="R54" s="192">
        <f>SUMIFS(Plan!$K:$K,Plan!$C:$C,'Sheet3 (2)'!G54)</f>
        <v>0</v>
      </c>
      <c r="S54" s="192">
        <f>SUMIFS(Plan!$M:$M,Plan!$C:$C,'Sheet3 (2)'!G54)</f>
        <v>0</v>
      </c>
      <c r="T54" s="192">
        <f>SUM(L54:S54)</f>
        <v>0</v>
      </c>
      <c r="U54" s="12">
        <f t="shared" ref="U54:U56" si="21">+K54+T54</f>
        <v>0</v>
      </c>
      <c r="V54" s="11">
        <f t="shared" ref="V54:V56" si="22">+U54-I54</f>
        <v>0</v>
      </c>
    </row>
    <row r="55" spans="2:22" s="92" customFormat="1" ht="15" hidden="1" customHeight="1">
      <c r="B55" s="3"/>
      <c r="C55" s="3"/>
      <c r="D55" s="3">
        <f>IFERROR(VLOOKUP(G55,Infor!B:F,4,0),)</f>
        <v>0</v>
      </c>
      <c r="E55" s="3"/>
      <c r="F55" s="3"/>
      <c r="G55" s="3"/>
      <c r="H55" s="3"/>
      <c r="I55" s="140">
        <f t="shared" si="11"/>
        <v>0</v>
      </c>
      <c r="J55" s="164">
        <f t="shared" si="12"/>
        <v>0</v>
      </c>
      <c r="K55" s="141">
        <f>SUMIFS(Stock!$F:$F,Stock!$D:$D,'Sheet3 (2)'!G55)</f>
        <v>0</v>
      </c>
      <c r="L55" s="142">
        <f>SUMIFS(Plan!$E:$E,Plan!$C:$C,'Sheet3 (2)'!G55)</f>
        <v>0</v>
      </c>
      <c r="M55" s="142">
        <f>SUMIFS(Plan!$F:$F,Plan!$C:$C,'Sheet3 (2)'!G55)</f>
        <v>0</v>
      </c>
      <c r="N55" s="142">
        <f>SUMIFS(Plan!$G:$G,Plan!$C:$C,'Sheet3 (2)'!G55)</f>
        <v>0</v>
      </c>
      <c r="O55" s="142">
        <f>SUMIFS(Plan!$H:$H,Plan!$C:$C,'Sheet3 (2)'!G55)</f>
        <v>0</v>
      </c>
      <c r="P55" s="142">
        <f>SUMIFS(Plan!$I:$I,Plan!$C:$C,'Sheet3 (2)'!G55)</f>
        <v>0</v>
      </c>
      <c r="Q55" s="142">
        <f>SUMIFS(Plan!$J:$J,Plan!$C:$C,'Sheet3 (2)'!G55)</f>
        <v>0</v>
      </c>
      <c r="R55" s="142">
        <f>SUMIFS(Plan!$K:$K,Plan!$C:$C,'Sheet3 (2)'!G55)</f>
        <v>0</v>
      </c>
      <c r="S55" s="142">
        <f>SUMIFS(Plan!$M:$M,Plan!$C:$C,'Sheet3 (2)'!G55)</f>
        <v>0</v>
      </c>
      <c r="T55" s="142">
        <f t="shared" ref="T55:T56" si="23">SUM(L55:S55)</f>
        <v>0</v>
      </c>
      <c r="U55" s="143">
        <f t="shared" si="21"/>
        <v>0</v>
      </c>
      <c r="V55" s="144">
        <f t="shared" si="22"/>
        <v>0</v>
      </c>
    </row>
    <row r="56" spans="2:22" ht="15" hidden="1" customHeight="1">
      <c r="B56" s="3"/>
      <c r="C56" s="3"/>
      <c r="D56" s="3">
        <f>IFERROR(VLOOKUP(G56,Infor!B:F,4,0),)</f>
        <v>0</v>
      </c>
      <c r="E56" s="3"/>
      <c r="F56" s="3"/>
      <c r="G56" s="3"/>
      <c r="H56" s="3"/>
      <c r="I56" s="27">
        <f t="shared" si="11"/>
        <v>0</v>
      </c>
      <c r="J56" s="170">
        <f t="shared" si="12"/>
        <v>0</v>
      </c>
      <c r="K56" s="149">
        <f>SUMIFS(Stock!$F:$F,Stock!$D:$D,'Sheet3 (2)'!G56)</f>
        <v>0</v>
      </c>
      <c r="L56" s="150"/>
      <c r="M56" s="150">
        <f>SUMIFS(Plan!$F:$F,Plan!$C:$C,'Sheet3 (2)'!G56)</f>
        <v>0</v>
      </c>
      <c r="N56" s="150">
        <f>SUMIFS(Plan!$G:$G,Plan!$C:$C,'Sheet3 (2)'!G56)</f>
        <v>0</v>
      </c>
      <c r="O56" s="150">
        <f>SUMIFS(Plan!$H:$H,Plan!$C:$C,'Sheet3 (2)'!G56)</f>
        <v>0</v>
      </c>
      <c r="P56" s="150">
        <f>SUMIFS(Plan!$I:$I,Plan!$C:$C,'Sheet3 (2)'!G56)</f>
        <v>0</v>
      </c>
      <c r="Q56" s="150">
        <f>SUMIFS(Plan!$J:$J,Plan!$C:$C,'Sheet3 (2)'!G56)</f>
        <v>0</v>
      </c>
      <c r="R56" s="150">
        <f>SUMIFS(Plan!$K:$K,Plan!$C:$C,'Sheet3 (2)'!G56)</f>
        <v>0</v>
      </c>
      <c r="S56" s="150"/>
      <c r="T56" s="150">
        <f t="shared" si="23"/>
        <v>0</v>
      </c>
      <c r="U56" s="151">
        <f t="shared" si="21"/>
        <v>0</v>
      </c>
      <c r="V56" s="152">
        <f t="shared" si="22"/>
        <v>0</v>
      </c>
    </row>
    <row r="57" spans="2:22">
      <c r="E57" s="92"/>
    </row>
  </sheetData>
  <autoFilter ref="B3:W56" xr:uid="{820E2A4E-8AFE-46E1-AF48-73414C37D149}"/>
  <mergeCells count="146">
    <mergeCell ref="V15:V17"/>
    <mergeCell ref="V13:V14"/>
    <mergeCell ref="V7:V10"/>
    <mergeCell ref="R11:R12"/>
    <mergeCell ref="Q11:Q12"/>
    <mergeCell ref="P11:P12"/>
    <mergeCell ref="O11:O12"/>
    <mergeCell ref="R7:R10"/>
    <mergeCell ref="T7:T10"/>
    <mergeCell ref="U7:U10"/>
    <mergeCell ref="V11:V12"/>
    <mergeCell ref="O15:O17"/>
    <mergeCell ref="V25:V26"/>
    <mergeCell ref="U25:U26"/>
    <mergeCell ref="T18:T19"/>
    <mergeCell ref="U18:U19"/>
    <mergeCell ref="V18:V19"/>
    <mergeCell ref="T27:T28"/>
    <mergeCell ref="P25:P26"/>
    <mergeCell ref="O25:O26"/>
    <mergeCell ref="N25:N26"/>
    <mergeCell ref="Q27:Q28"/>
    <mergeCell ref="P27:P28"/>
    <mergeCell ref="O27:O28"/>
    <mergeCell ref="N39:N40"/>
    <mergeCell ref="K34:K38"/>
    <mergeCell ref="T13:T14"/>
    <mergeCell ref="U13:U14"/>
    <mergeCell ref="N34:N38"/>
    <mergeCell ref="R34:R38"/>
    <mergeCell ref="Q34:Q38"/>
    <mergeCell ref="P34:P38"/>
    <mergeCell ref="O34:O38"/>
    <mergeCell ref="T34:T38"/>
    <mergeCell ref="N13:N14"/>
    <mergeCell ref="Q25:Q26"/>
    <mergeCell ref="R13:R14"/>
    <mergeCell ref="R25:R26"/>
    <mergeCell ref="R27:R28"/>
    <mergeCell ref="N27:N28"/>
    <mergeCell ref="T25:T26"/>
    <mergeCell ref="U34:U38"/>
    <mergeCell ref="N15:N17"/>
    <mergeCell ref="U15:U17"/>
    <mergeCell ref="T15:T17"/>
    <mergeCell ref="R15:R17"/>
    <mergeCell ref="Q15:Q17"/>
    <mergeCell ref="P15:P17"/>
    <mergeCell ref="F30:F32"/>
    <mergeCell ref="F11:F12"/>
    <mergeCell ref="F34:F38"/>
    <mergeCell ref="F39:F40"/>
    <mergeCell ref="F25:F26"/>
    <mergeCell ref="F27:F28"/>
    <mergeCell ref="I39:I40"/>
    <mergeCell ref="I34:I38"/>
    <mergeCell ref="K39:K40"/>
    <mergeCell ref="K18:K19"/>
    <mergeCell ref="K30:K32"/>
    <mergeCell ref="K27:K28"/>
    <mergeCell ref="K25:K26"/>
    <mergeCell ref="I25:I26"/>
    <mergeCell ref="I18:I19"/>
    <mergeCell ref="I13:I14"/>
    <mergeCell ref="I27:I28"/>
    <mergeCell ref="I30:I32"/>
    <mergeCell ref="K15:K17"/>
    <mergeCell ref="I15:I17"/>
    <mergeCell ref="F15:F17"/>
    <mergeCell ref="U2:U3"/>
    <mergeCell ref="V2:V3"/>
    <mergeCell ref="H2:H3"/>
    <mergeCell ref="I2:I3"/>
    <mergeCell ref="J2:J3"/>
    <mergeCell ref="K2:K3"/>
    <mergeCell ref="L2:S2"/>
    <mergeCell ref="T2:T3"/>
    <mergeCell ref="T5:T6"/>
    <mergeCell ref="U5:U6"/>
    <mergeCell ref="V5:V6"/>
    <mergeCell ref="N5:N6"/>
    <mergeCell ref="O5:O6"/>
    <mergeCell ref="P5:P6"/>
    <mergeCell ref="Q5:Q6"/>
    <mergeCell ref="R5:R6"/>
    <mergeCell ref="I5:I6"/>
    <mergeCell ref="K5:K6"/>
    <mergeCell ref="U27:U28"/>
    <mergeCell ref="G2:G3"/>
    <mergeCell ref="R18:R19"/>
    <mergeCell ref="Q18:Q19"/>
    <mergeCell ref="P18:P19"/>
    <mergeCell ref="O18:O19"/>
    <mergeCell ref="N18:N19"/>
    <mergeCell ref="B2:B3"/>
    <mergeCell ref="C2:C3"/>
    <mergeCell ref="D2:D3"/>
    <mergeCell ref="E2:E3"/>
    <mergeCell ref="F2:F3"/>
    <mergeCell ref="F5:F6"/>
    <mergeCell ref="F7:F10"/>
    <mergeCell ref="F13:F14"/>
    <mergeCell ref="F18:F19"/>
    <mergeCell ref="I7:I10"/>
    <mergeCell ref="I11:I12"/>
    <mergeCell ref="Q7:Q10"/>
    <mergeCell ref="P7:P10"/>
    <mergeCell ref="O7:O10"/>
    <mergeCell ref="N7:N10"/>
    <mergeCell ref="Q13:Q14"/>
    <mergeCell ref="P13:P14"/>
    <mergeCell ref="E39:E40"/>
    <mergeCell ref="E34:E38"/>
    <mergeCell ref="E30:E32"/>
    <mergeCell ref="E27:E28"/>
    <mergeCell ref="E5:E6"/>
    <mergeCell ref="E15:E17"/>
    <mergeCell ref="V34:V38"/>
    <mergeCell ref="V39:V40"/>
    <mergeCell ref="U39:U40"/>
    <mergeCell ref="T39:T40"/>
    <mergeCell ref="R39:R40"/>
    <mergeCell ref="Q39:Q40"/>
    <mergeCell ref="P39:P40"/>
    <mergeCell ref="O39:O40"/>
    <mergeCell ref="E25:E26"/>
    <mergeCell ref="V30:V32"/>
    <mergeCell ref="U30:U32"/>
    <mergeCell ref="T30:T32"/>
    <mergeCell ref="R30:R32"/>
    <mergeCell ref="Q30:Q32"/>
    <mergeCell ref="P30:P32"/>
    <mergeCell ref="O30:O32"/>
    <mergeCell ref="N30:N32"/>
    <mergeCell ref="V27:V28"/>
    <mergeCell ref="K7:K10"/>
    <mergeCell ref="K11:K12"/>
    <mergeCell ref="K13:K14"/>
    <mergeCell ref="N11:N12"/>
    <mergeCell ref="T11:T12"/>
    <mergeCell ref="U11:U12"/>
    <mergeCell ref="E18:E19"/>
    <mergeCell ref="E13:E14"/>
    <mergeCell ref="E11:E12"/>
    <mergeCell ref="E7:E10"/>
    <mergeCell ref="O13:O14"/>
  </mergeCells>
  <phoneticPr fontId="73" type="noConversion"/>
  <conditionalFormatting sqref="U57:U1048576 U4 U47:V47 V30 U41:V43 U5:V5 U7:V7 U11:V11 U13:V13 U20:V25 U29:V29 U27:V27 U15:V15 U33:V34 U39 U18:V18">
    <cfRule type="cellIs" dxfId="2583" priority="91" operator="lessThan">
      <formula>0</formula>
    </cfRule>
  </conditionalFormatting>
  <conditionalFormatting sqref="V57:V1048576">
    <cfRule type="cellIs" dxfId="2582" priority="90" operator="lessThan">
      <formula>0</formula>
    </cfRule>
  </conditionalFormatting>
  <conditionalFormatting sqref="F57:F1048576 F1:F2">
    <cfRule type="duplicateValues" dxfId="2581" priority="89"/>
  </conditionalFormatting>
  <conditionalFormatting sqref="V4">
    <cfRule type="cellIs" dxfId="2580" priority="87" operator="lessThan">
      <formula>0</formula>
    </cfRule>
  </conditionalFormatting>
  <conditionalFormatting sqref="C4:C5 C13 C11 C7:C8 D28 C27 C20:C25 C34 C15 C18">
    <cfRule type="expression" dxfId="2579" priority="81">
      <formula>$A4="cancel"</formula>
    </cfRule>
  </conditionalFormatting>
  <conditionalFormatting sqref="C4:C5 C13 C11 C7:C8 D28 C27 C20:C25 C34 C15 C18">
    <cfRule type="expression" dxfId="2578" priority="82">
      <formula>$A4="Pending"</formula>
    </cfRule>
    <cfRule type="expression" dxfId="2577" priority="83">
      <formula>$A4="Done"</formula>
    </cfRule>
  </conditionalFormatting>
  <conditionalFormatting sqref="D28">
    <cfRule type="expression" dxfId="2576" priority="84">
      <formula>#REF!=TODAY()</formula>
    </cfRule>
  </conditionalFormatting>
  <conditionalFormatting sqref="J28">
    <cfRule type="duplicateValues" dxfId="2575" priority="74"/>
  </conditionalFormatting>
  <conditionalFormatting sqref="I30:J30">
    <cfRule type="duplicateValues" dxfId="2574" priority="73"/>
  </conditionalFormatting>
  <conditionalFormatting sqref="L3:S3">
    <cfRule type="expression" dxfId="2573" priority="94">
      <formula>WEEKDAY(L$39)=1</formula>
    </cfRule>
  </conditionalFormatting>
  <conditionalFormatting sqref="K2">
    <cfRule type="expression" dxfId="2572" priority="96">
      <formula>WEEKDAY(#REF!)=1</formula>
    </cfRule>
  </conditionalFormatting>
  <conditionalFormatting sqref="U2:V2">
    <cfRule type="expression" dxfId="2571" priority="97">
      <formula>WEEKDAY(#REF!)=1</formula>
    </cfRule>
  </conditionalFormatting>
  <conditionalFormatting sqref="T2:V2">
    <cfRule type="expression" dxfId="2570" priority="98">
      <formula>WEEKDAY(#REF!)=1</formula>
    </cfRule>
  </conditionalFormatting>
  <conditionalFormatting sqref="AE57:AF62 AE17:AF17 AE24:AF24 AE19:AF19 H28 AE40:AF40 AE37:AF38 AE10:AF10">
    <cfRule type="duplicateValues" dxfId="2569" priority="102"/>
  </conditionalFormatting>
  <conditionalFormatting sqref="U44:V46">
    <cfRule type="cellIs" dxfId="2568" priority="51" operator="lessThan">
      <formula>0</formula>
    </cfRule>
  </conditionalFormatting>
  <conditionalFormatting sqref="AE44:AF46">
    <cfRule type="duplicateValues" dxfId="2567" priority="52"/>
  </conditionalFormatting>
  <conditionalFormatting sqref="AE47:AF47 AE20:AF21">
    <cfRule type="duplicateValues" dxfId="2566" priority="50"/>
  </conditionalFormatting>
  <conditionalFormatting sqref="U48:V50">
    <cfRule type="cellIs" dxfId="2565" priority="43" operator="lessThan">
      <formula>0</formula>
    </cfRule>
  </conditionalFormatting>
  <conditionalFormatting sqref="AE48:AF50">
    <cfRule type="duplicateValues" dxfId="2564" priority="44"/>
  </conditionalFormatting>
  <conditionalFormatting sqref="U51:V53">
    <cfRule type="cellIs" dxfId="2563" priority="41" operator="lessThan">
      <formula>0</formula>
    </cfRule>
  </conditionalFormatting>
  <conditionalFormatting sqref="AE51:AF53">
    <cfRule type="duplicateValues" dxfId="2562" priority="42"/>
  </conditionalFormatting>
  <conditionalFormatting sqref="U54:V56">
    <cfRule type="cellIs" dxfId="2561" priority="39" operator="lessThan">
      <formula>0</formula>
    </cfRule>
  </conditionalFormatting>
  <conditionalFormatting sqref="AE54:AF56">
    <cfRule type="duplicateValues" dxfId="2560" priority="40"/>
  </conditionalFormatting>
  <conditionalFormatting sqref="C4:C29 C36:C38 C34">
    <cfRule type="expression" dxfId="2559" priority="37">
      <formula>#REF!=TODAY()</formula>
    </cfRule>
  </conditionalFormatting>
  <conditionalFormatting sqref="C25:C26">
    <cfRule type="expression" dxfId="2558" priority="33">
      <formula>#REF!=TODAY()</formula>
    </cfRule>
  </conditionalFormatting>
  <conditionalFormatting sqref="C41">
    <cfRule type="expression" dxfId="2557" priority="14">
      <formula>$A41="cancel"</formula>
    </cfRule>
  </conditionalFormatting>
  <conditionalFormatting sqref="C41">
    <cfRule type="expression" dxfId="2556" priority="15">
      <formula>$A41="Pending"</formula>
    </cfRule>
    <cfRule type="expression" dxfId="2555" priority="16">
      <formula>$A41="Done"</formula>
    </cfRule>
  </conditionalFormatting>
  <conditionalFormatting sqref="C41">
    <cfRule type="expression" dxfId="2554" priority="17">
      <formula>#REF!=TODAY()</formula>
    </cfRule>
  </conditionalFormatting>
  <conditionalFormatting sqref="C42:C47">
    <cfRule type="expression" dxfId="2553" priority="10">
      <formula>$A42="cancel"</formula>
    </cfRule>
  </conditionalFormatting>
  <conditionalFormatting sqref="C42:C47">
    <cfRule type="expression" dxfId="2552" priority="11">
      <formula>$A42="Pending"</formula>
    </cfRule>
    <cfRule type="expression" dxfId="2551" priority="12">
      <formula>$A42="Done"</formula>
    </cfRule>
  </conditionalFormatting>
  <conditionalFormatting sqref="C42:C47">
    <cfRule type="expression" dxfId="2550" priority="13">
      <formula>#REF!=TODAY()</formula>
    </cfRule>
  </conditionalFormatting>
  <conditionalFormatting sqref="C20">
    <cfRule type="expression" dxfId="2549" priority="9">
      <formula>#REF!=TODAY()</formula>
    </cfRule>
  </conditionalFormatting>
  <conditionalFormatting sqref="AE22:AF22 AE7:AF7 AE13:AF13">
    <cfRule type="duplicateValues" dxfId="2548" priority="8017"/>
  </conditionalFormatting>
  <conditionalFormatting sqref="AE41:AF43 AE16:AF16 AE36:AF36 AE6:AF6">
    <cfRule type="duplicateValues" dxfId="2547" priority="8034"/>
  </conditionalFormatting>
  <conditionalFormatting sqref="AE11:AF11 AE15:AF15 AE18:AF18">
    <cfRule type="duplicateValues" dxfId="2546" priority="8091"/>
  </conditionalFormatting>
  <conditionalFormatting sqref="V39">
    <cfRule type="cellIs" dxfId="2545" priority="1" operator="lessThan">
      <formula>0</formula>
    </cfRule>
  </conditionalFormatting>
  <pageMargins left="0.7" right="0.7" top="0.75" bottom="0.75" header="0.3" footer="0.3"/>
  <pageSetup paperSize="9" orientation="portrait" r:id="rId1"/>
  <ignoredErrors>
    <ignoredError sqref="I30 I25 I18 I11:I15 I39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7CD39-73EE-4FCD-A81F-AA168625A60B}">
  <dimension ref="A1:CR73"/>
  <sheetViews>
    <sheetView showGridLines="0" zoomScale="85" zoomScaleNormal="85" workbookViewId="0">
      <pane xSplit="10" ySplit="3" topLeftCell="K7" activePane="bottomRight" state="frozen"/>
      <selection pane="topRight" activeCell="H1" sqref="H1"/>
      <selection pane="bottomLeft" activeCell="A4" sqref="A4"/>
      <selection pane="bottomRight" activeCell="W23" sqref="W23"/>
    </sheetView>
  </sheetViews>
  <sheetFormatPr defaultColWidth="9.09765625" defaultRowHeight="17.399999999999999"/>
  <cols>
    <col min="1" max="1" width="14.69921875" style="2" customWidth="1"/>
    <col min="2" max="2" width="15.3984375" style="13" customWidth="1"/>
    <col min="3" max="3" width="15.3984375" style="2" customWidth="1"/>
    <col min="4" max="4" width="11.59765625" style="13" customWidth="1"/>
    <col min="5" max="5" width="8.3984375" style="13" customWidth="1"/>
    <col min="6" max="6" width="14.69921875" style="1" customWidth="1"/>
    <col min="7" max="8" width="15.3984375" style="1" customWidth="1"/>
    <col min="9" max="9" width="10.8984375" style="2" customWidth="1"/>
    <col min="10" max="11" width="10.8984375" style="1" customWidth="1"/>
    <col min="12" max="12" width="11.69921875" style="2" customWidth="1"/>
    <col min="13" max="16" width="10.8984375" style="2" hidden="1" customWidth="1"/>
    <col min="17" max="19" width="10.8984375" style="2" customWidth="1"/>
    <col min="20" max="20" width="10.8984375" style="2" hidden="1" customWidth="1"/>
    <col min="21" max="21" width="10.8984375" style="2" customWidth="1"/>
    <col min="22" max="23" width="10.8984375" style="8" customWidth="1"/>
    <col min="24" max="24" width="25.296875" style="2" bestFit="1" customWidth="1"/>
    <col min="25" max="27" width="9.09765625" style="2"/>
    <col min="28" max="28" width="13.59765625" style="2" bestFit="1" customWidth="1"/>
    <col min="29" max="31" width="9.09765625" style="2"/>
    <col min="32" max="32" width="13.59765625" style="2" bestFit="1" customWidth="1"/>
    <col min="33" max="33" width="8.296875" style="2" bestFit="1" customWidth="1"/>
    <col min="34" max="16384" width="9.09765625" style="2"/>
  </cols>
  <sheetData>
    <row r="1" spans="1:96" ht="18" thickBot="1">
      <c r="I1" s="4">
        <f>SUM(I4:I56)</f>
        <v>181987</v>
      </c>
      <c r="J1" s="4">
        <f>SUM(J4:J31)</f>
        <v>50919</v>
      </c>
      <c r="K1" s="4"/>
      <c r="L1" s="4">
        <f>SUM(L4:L50)</f>
        <v>164094</v>
      </c>
      <c r="M1" s="4">
        <f>SUM(M4:M28)</f>
        <v>0</v>
      </c>
      <c r="N1" s="4">
        <f>SUM(N4:N28)</f>
        <v>0</v>
      </c>
      <c r="O1" s="4">
        <f>SUM(O4:O41)</f>
        <v>0</v>
      </c>
      <c r="P1" s="4">
        <f>SUM(P4:P41)</f>
        <v>0</v>
      </c>
      <c r="Q1" s="4">
        <f>SUM(Q4:Q41)</f>
        <v>0</v>
      </c>
      <c r="R1" s="4">
        <f>SUM(R4:R41)</f>
        <v>14616</v>
      </c>
      <c r="S1" s="4">
        <f>SUM(S4:S41)</f>
        <v>9870</v>
      </c>
      <c r="T1" s="4">
        <f>SUM(T4:T28)</f>
        <v>19600</v>
      </c>
      <c r="U1" s="4">
        <f>SUM(U4:U41)</f>
        <v>49006</v>
      </c>
      <c r="V1" s="4">
        <f>SUM(V4:V50)</f>
        <v>238373</v>
      </c>
      <c r="W1" s="4">
        <f>SUM(W4:W41)</f>
        <v>34300</v>
      </c>
    </row>
    <row r="2" spans="1:96">
      <c r="B2" s="409" t="s">
        <v>12</v>
      </c>
      <c r="C2" s="409" t="s">
        <v>1404</v>
      </c>
      <c r="D2" s="458" t="s">
        <v>1412</v>
      </c>
      <c r="E2" s="409" t="s">
        <v>1398</v>
      </c>
      <c r="F2" s="409" t="s">
        <v>672</v>
      </c>
      <c r="G2" s="409" t="s">
        <v>17</v>
      </c>
      <c r="H2" s="409" t="s">
        <v>16</v>
      </c>
      <c r="I2" s="409" t="s">
        <v>45</v>
      </c>
      <c r="J2" s="428" t="s">
        <v>46</v>
      </c>
      <c r="K2" s="452" t="s">
        <v>1401</v>
      </c>
      <c r="L2" s="418" t="str">
        <f ca="1">"O/stock"&amp;DAY(TODAY())&amp;"/"&amp;MONTH(TODAY())</f>
        <v>O/stock15/6</v>
      </c>
      <c r="M2" s="415" t="s">
        <v>14</v>
      </c>
      <c r="N2" s="416"/>
      <c r="O2" s="416"/>
      <c r="P2" s="416"/>
      <c r="Q2" s="416"/>
      <c r="R2" s="416"/>
      <c r="S2" s="416"/>
      <c r="T2" s="417"/>
      <c r="U2" s="436" t="s">
        <v>49</v>
      </c>
      <c r="V2" s="434" t="s">
        <v>18</v>
      </c>
      <c r="W2" s="432" t="s">
        <v>13</v>
      </c>
    </row>
    <row r="3" spans="1:96">
      <c r="B3" s="410"/>
      <c r="C3" s="410"/>
      <c r="D3" s="410"/>
      <c r="E3" s="410"/>
      <c r="F3" s="411"/>
      <c r="G3" s="410"/>
      <c r="H3" s="410"/>
      <c r="I3" s="410"/>
      <c r="J3" s="429"/>
      <c r="K3" s="453"/>
      <c r="L3" s="419"/>
      <c r="M3" s="62">
        <v>46181</v>
      </c>
      <c r="N3" s="62">
        <f>+M3+1</f>
        <v>46182</v>
      </c>
      <c r="O3" s="62">
        <f t="shared" ref="O3:S3" si="0">+N3+1</f>
        <v>46183</v>
      </c>
      <c r="P3" s="62">
        <f t="shared" si="0"/>
        <v>46184</v>
      </c>
      <c r="Q3" s="62">
        <f t="shared" si="0"/>
        <v>46185</v>
      </c>
      <c r="R3" s="62">
        <f t="shared" si="0"/>
        <v>46186</v>
      </c>
      <c r="S3" s="62">
        <f t="shared" si="0"/>
        <v>46187</v>
      </c>
      <c r="T3" s="62"/>
      <c r="U3" s="437"/>
      <c r="V3" s="435"/>
      <c r="W3" s="433"/>
    </row>
    <row r="4" spans="1:96" s="92" customFormat="1" ht="15" customHeight="1">
      <c r="B4" s="307"/>
      <c r="C4" s="103"/>
      <c r="D4" s="311"/>
      <c r="E4" s="237" t="str">
        <f>IFERROR(VLOOKUP(H4,Infor!B:F,4,0),)</f>
        <v>75"</v>
      </c>
      <c r="F4" s="237" t="str">
        <f>IFERROR(VLOOKUP(H4,Infor!B:F,5,0),)</f>
        <v>L75S7N_HVD</v>
      </c>
      <c r="G4" s="288" t="s">
        <v>33</v>
      </c>
      <c r="H4" s="259" t="s">
        <v>2</v>
      </c>
      <c r="I4" s="226"/>
      <c r="J4" s="297"/>
      <c r="K4" s="272">
        <f>L4-I4</f>
        <v>3450</v>
      </c>
      <c r="L4" s="285">
        <f>SUMIFS(Stock!$F:$F,Stock!$D:$D,'Shipment '!H4)</f>
        <v>3450</v>
      </c>
      <c r="M4" s="197">
        <f>SUMIFS(Plan!$E:$E,Plan!$C:$C,'Shipment '!H4)</f>
        <v>0</v>
      </c>
      <c r="N4" s="197">
        <f>SUMIFS(Plan!$F:$F,Plan!$C:$C,'Shipment '!H4)</f>
        <v>0</v>
      </c>
      <c r="O4" s="197"/>
      <c r="P4" s="197"/>
      <c r="Q4" s="142">
        <f>SUMIFS(Plan!$I:$I,Plan!$C:$C,'Shipment '!H4)</f>
        <v>0</v>
      </c>
      <c r="R4" s="142">
        <f>SUMIFS(Plan!$J:$J,Plan!$C:$C,'Shipment '!H4)</f>
        <v>0</v>
      </c>
      <c r="S4" s="142">
        <f>SUMIFS(Plan!$K:$K,Plan!$C:$C,'Shipment '!H4)</f>
        <v>0</v>
      </c>
      <c r="T4" s="197">
        <f>SUMIFS(Plan!$M:$M,Plan!$C:$C,'Shipment '!H4)</f>
        <v>2300</v>
      </c>
      <c r="U4" s="142">
        <f t="shared" ref="U4" si="1">SUM(M4:T4)</f>
        <v>2300</v>
      </c>
      <c r="V4" s="293">
        <f>+L4+U4</f>
        <v>5750</v>
      </c>
      <c r="W4" s="285">
        <f>V4-J4</f>
        <v>5750</v>
      </c>
    </row>
    <row r="5" spans="1:96" s="92" customFormat="1">
      <c r="B5" s="265" t="s">
        <v>11</v>
      </c>
      <c r="C5" s="196" t="s">
        <v>1406</v>
      </c>
      <c r="D5" s="311"/>
      <c r="E5" s="237" t="str">
        <f>IFERROR(VLOOKUP(H5,Infor!B:F,4,0),)</f>
        <v>75"</v>
      </c>
      <c r="F5" s="237" t="str">
        <f>IFERROR(VLOOKUP(H5,Infor!B:F,5,0),)</f>
        <v>L75S7N_HVD</v>
      </c>
      <c r="G5" s="290"/>
      <c r="H5" s="259" t="s">
        <v>2</v>
      </c>
      <c r="I5" s="226">
        <v>1584</v>
      </c>
      <c r="J5" s="299">
        <v>1584</v>
      </c>
      <c r="K5" s="273">
        <f>K4-I5</f>
        <v>1866</v>
      </c>
      <c r="L5" s="104"/>
      <c r="M5" s="197">
        <f>SUMIFS(Plan!$E:$E,Plan!$C:$C,'Shipment '!H5)</f>
        <v>0</v>
      </c>
      <c r="N5" s="197">
        <f>SUMIFS(Plan!$F:$F,Plan!$C:$C,'Shipment '!H5)</f>
        <v>0</v>
      </c>
      <c r="O5" s="197">
        <f>SUMIFS(Plan!$G:$G,Plan!$C:$C,'Shipment '!H5)</f>
        <v>0</v>
      </c>
      <c r="P5" s="197">
        <f>SUMIFS(Plan!$H:$H,Plan!$C:$C,'Shipment '!H5)</f>
        <v>0</v>
      </c>
      <c r="Q5" s="286">
        <f>SUMIFS(Plan!$I:$I,Plan!$C:$C,'Shipment '!H5)</f>
        <v>0</v>
      </c>
      <c r="R5" s="286"/>
      <c r="S5" s="286"/>
      <c r="T5" s="197"/>
      <c r="U5" s="286"/>
      <c r="V5" s="294"/>
      <c r="W5" s="104"/>
      <c r="X5" s="96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</row>
    <row r="6" spans="1:96" s="92" customFormat="1" ht="15" customHeight="1">
      <c r="B6" s="307"/>
      <c r="C6" s="103"/>
      <c r="D6" s="311"/>
      <c r="E6" s="237" t="str">
        <f>IFERROR(VLOOKUP(H6,Infor!B:F,4,0),)</f>
        <v>65"</v>
      </c>
      <c r="F6" s="237" t="str">
        <f>IFERROR(VLOOKUP(H6,Infor!B:F,5,0),)</f>
        <v>L65FE8N_HHS</v>
      </c>
      <c r="G6" s="291"/>
      <c r="H6" s="270" t="s">
        <v>10</v>
      </c>
      <c r="I6" s="258"/>
      <c r="J6" s="305"/>
      <c r="K6" s="271">
        <f>(L6+Q6)-I6</f>
        <v>1606</v>
      </c>
      <c r="L6" s="285">
        <f>SUMIFS(Stock!$F:$F,Stock!$D:$D,'Shipment '!H6)</f>
        <v>1606</v>
      </c>
      <c r="M6" s="197"/>
      <c r="N6" s="197">
        <f>SUMIFS(Plan!$F:$F,Plan!$C:$C,'Shipment '!H6)</f>
        <v>0</v>
      </c>
      <c r="O6" s="197">
        <f>SUMIFS(Plan!$G:$G,Plan!$C:$C,'Shipment '!H6)</f>
        <v>0</v>
      </c>
      <c r="P6" s="197">
        <f>SUMIFS(Plan!$H:$H,Plan!$C:$C,'Shipment '!H6)</f>
        <v>0</v>
      </c>
      <c r="Q6" s="142">
        <f>SUMIFS(Plan!$I:$I,Plan!$C:$C,'Shipment '!H6)</f>
        <v>0</v>
      </c>
      <c r="R6" s="142">
        <f>SUMIFS(Plan!$J:$J,Plan!$C:$C,'Shipment '!H6)</f>
        <v>1340</v>
      </c>
      <c r="S6" s="142">
        <f>SUMIFS(Plan!$K:$K,Plan!$C:$C,'Shipment '!H6)</f>
        <v>0</v>
      </c>
      <c r="T6" s="197"/>
      <c r="U6" s="142">
        <f>SUM(M6:T6)</f>
        <v>1340</v>
      </c>
      <c r="V6" s="293">
        <f>+L6+U6</f>
        <v>2946</v>
      </c>
      <c r="W6" s="285">
        <f>V6-J6</f>
        <v>2946</v>
      </c>
    </row>
    <row r="7" spans="1:96" ht="15" customHeight="1">
      <c r="B7" s="267" t="s">
        <v>1403</v>
      </c>
      <c r="C7" s="103">
        <v>46189.416666666664</v>
      </c>
      <c r="D7" s="311"/>
      <c r="E7" s="237" t="str">
        <f>IFERROR(VLOOKUP(H7,Infor!B:F,4,0),)</f>
        <v>65"</v>
      </c>
      <c r="F7" s="237" t="str">
        <f>IFERROR(VLOOKUP(H7,Infor!B:F,5,0),)</f>
        <v>L65FE8N_HHS</v>
      </c>
      <c r="G7" s="292"/>
      <c r="H7" s="270" t="s">
        <v>10</v>
      </c>
      <c r="I7" s="258">
        <v>36</v>
      </c>
      <c r="J7" s="306"/>
      <c r="K7" s="271">
        <f>(K6+R6)-I7</f>
        <v>2910</v>
      </c>
      <c r="L7" s="296"/>
      <c r="M7" s="192"/>
      <c r="N7" s="192"/>
      <c r="O7" s="192"/>
      <c r="P7" s="192"/>
      <c r="Q7" s="295">
        <f>SUMIFS(Plan!$I:$I,Plan!$C:$C,'Shipment '!H7)</f>
        <v>0</v>
      </c>
      <c r="R7" s="295"/>
      <c r="S7" s="295"/>
      <c r="T7" s="192">
        <f>SUMIFS(Plan!$M:$M,Plan!$C:$C,'Shipment '!H7)</f>
        <v>300</v>
      </c>
      <c r="U7" s="295"/>
      <c r="V7" s="304"/>
      <c r="W7" s="296"/>
    </row>
    <row r="8" spans="1:96" s="92" customFormat="1" ht="15" customHeight="1">
      <c r="B8" s="265" t="s">
        <v>11</v>
      </c>
      <c r="C8" s="196" t="s">
        <v>1406</v>
      </c>
      <c r="D8" s="311"/>
      <c r="E8" s="237" t="str">
        <f>IFERROR(VLOOKUP(H8,Infor!B:F,4,0),)</f>
        <v>65"</v>
      </c>
      <c r="F8" s="237" t="str">
        <f>IFERROR(VLOOKUP(H8,Infor!B:F,5,0),)</f>
        <v>L65FE8N_HHS</v>
      </c>
      <c r="G8" s="292" t="s">
        <v>32</v>
      </c>
      <c r="H8" s="270" t="s">
        <v>10</v>
      </c>
      <c r="I8" s="258">
        <v>34</v>
      </c>
      <c r="J8" s="305">
        <f>SUM(I6:I8)</f>
        <v>70</v>
      </c>
      <c r="K8" s="271">
        <f>K7-I8</f>
        <v>2876</v>
      </c>
      <c r="L8" s="104"/>
      <c r="M8" s="197"/>
      <c r="N8" s="197"/>
      <c r="O8" s="192"/>
      <c r="P8" s="192"/>
      <c r="Q8" s="286">
        <f>SUMIFS(Plan!$I:$I,Plan!$C:$C,'Shipment '!H8)</f>
        <v>0</v>
      </c>
      <c r="R8" s="286"/>
      <c r="S8" s="286"/>
      <c r="T8" s="197">
        <f>SUMIFS(Plan!$M:$M,Plan!$C:$C,'Shipment '!H8)</f>
        <v>300</v>
      </c>
      <c r="U8" s="286"/>
      <c r="V8" s="294"/>
      <c r="W8" s="104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</row>
    <row r="9" spans="1:96" s="92" customFormat="1" ht="15" customHeight="1">
      <c r="B9" s="307"/>
      <c r="C9" s="103"/>
      <c r="D9" s="311"/>
      <c r="E9" s="237" t="str">
        <f>IFERROR(VLOOKUP(H9,Infor!B:F,4,0),)</f>
        <v>65"</v>
      </c>
      <c r="F9" s="237" t="str">
        <f>IFERROR(VLOOKUP(H9,Infor!B:F,5,0),)</f>
        <v>L65S8N_HVD</v>
      </c>
      <c r="G9" s="288"/>
      <c r="H9" s="259" t="s">
        <v>6</v>
      </c>
      <c r="I9" s="226"/>
      <c r="J9" s="241"/>
      <c r="K9" s="269">
        <f>L9-I9</f>
        <v>1846</v>
      </c>
      <c r="L9" s="285">
        <f>SUMIFS(Stock!$F:$F,Stock!$D:$D,'Shipment '!H9)</f>
        <v>1846</v>
      </c>
      <c r="M9" s="197">
        <f>SUMIFS(Plan!$E:$E,Plan!$C:$C,'Shipment '!H9)</f>
        <v>0</v>
      </c>
      <c r="N9" s="197">
        <f>SUMIFS(Plan!$F:$F,Plan!$C:$C,'Shipment '!H9)</f>
        <v>0</v>
      </c>
      <c r="O9" s="197">
        <f>SUMIFS(Plan!$G:$G,Plan!$C:$C,'Shipment '!H9)</f>
        <v>0</v>
      </c>
      <c r="P9" s="197">
        <f>SUMIFS(Plan!$H:$H,Plan!$C:$C,'Shipment '!H9)</f>
        <v>0</v>
      </c>
      <c r="Q9" s="142">
        <f>SUMIFS(Plan!$I:$I,Plan!$C:$C,'Shipment '!H9)</f>
        <v>0</v>
      </c>
      <c r="R9" s="142">
        <f>SUMIFS(Plan!$J:$J,Plan!$C:$C,'Shipment '!H9)</f>
        <v>0</v>
      </c>
      <c r="S9" s="142">
        <f>SUMIFS(Plan!$K:$K,Plan!$C:$C,'Shipment '!H9)</f>
        <v>0</v>
      </c>
      <c r="T9" s="197">
        <f>SUMIFS(Plan!$M:$M,Plan!$C:$C,'Shipment '!H9)</f>
        <v>0</v>
      </c>
      <c r="U9" s="142">
        <f>SUM(M9:T9)</f>
        <v>0</v>
      </c>
      <c r="V9" s="293">
        <f>+L9+U9</f>
        <v>1846</v>
      </c>
      <c r="W9" s="285">
        <f>V9-J9</f>
        <v>1846</v>
      </c>
    </row>
    <row r="10" spans="1:96">
      <c r="B10" s="267" t="s">
        <v>1403</v>
      </c>
      <c r="C10" s="103">
        <v>46189.416666666664</v>
      </c>
      <c r="D10" s="311"/>
      <c r="E10" s="237" t="str">
        <f>IFERROR(VLOOKUP(H10,Infor!B:F,4,0),)</f>
        <v>65"</v>
      </c>
      <c r="F10" s="237" t="str">
        <f>IFERROR(VLOOKUP(H10,Infor!B:F,5,0),)</f>
        <v>L65S8N_HVD</v>
      </c>
      <c r="G10" s="289"/>
      <c r="H10" s="259" t="s">
        <v>6</v>
      </c>
      <c r="I10" s="226">
        <v>297</v>
      </c>
      <c r="J10" s="263"/>
      <c r="K10" s="276">
        <f>K9-I10</f>
        <v>1549</v>
      </c>
      <c r="L10" s="296"/>
      <c r="M10" s="192">
        <f>SUMIFS(Plan!$E:$E,Plan!$C:$C,'Shipment '!H10)</f>
        <v>0</v>
      </c>
      <c r="N10" s="192">
        <f>SUMIFS(Plan!$F:$F,Plan!$C:$C,'Shipment '!H10)</f>
        <v>0</v>
      </c>
      <c r="O10" s="192"/>
      <c r="P10" s="192"/>
      <c r="Q10" s="295">
        <f>SUMIFS(Plan!$I:$I,Plan!$C:$C,'Shipment '!H10)</f>
        <v>0</v>
      </c>
      <c r="R10" s="295"/>
      <c r="S10" s="295"/>
      <c r="T10" s="192">
        <f>SUMIFS(Plan!$M:$M,Plan!$C:$C,'Shipment '!H10)</f>
        <v>0</v>
      </c>
      <c r="U10" s="295"/>
      <c r="V10" s="304"/>
      <c r="W10" s="296"/>
    </row>
    <row r="11" spans="1:96" s="92" customFormat="1" ht="15" customHeight="1">
      <c r="B11" s="265" t="s">
        <v>11</v>
      </c>
      <c r="C11" s="196" t="s">
        <v>1406</v>
      </c>
      <c r="D11" s="311"/>
      <c r="E11" s="237" t="str">
        <f>IFERROR(VLOOKUP(H11,Infor!B:F,4,0),)</f>
        <v>65"</v>
      </c>
      <c r="F11" s="237" t="str">
        <f>IFERROR(VLOOKUP(H11,Infor!B:F,5,0),)</f>
        <v>L65S8N_HVD</v>
      </c>
      <c r="G11" s="288" t="s">
        <v>35</v>
      </c>
      <c r="H11" s="259" t="s">
        <v>6</v>
      </c>
      <c r="I11" s="226">
        <v>2989</v>
      </c>
      <c r="J11" s="263">
        <v>3286</v>
      </c>
      <c r="K11" s="269">
        <f>K10-I11</f>
        <v>-1440</v>
      </c>
      <c r="L11" s="104"/>
      <c r="M11" s="197">
        <f>SUMIFS(Plan!$E:$E,Plan!$C:$C,'Shipment '!H11)</f>
        <v>0</v>
      </c>
      <c r="N11" s="197">
        <f>SUMIFS(Plan!$F:$F,Plan!$C:$C,'Shipment '!H11)</f>
        <v>0</v>
      </c>
      <c r="O11" s="192"/>
      <c r="P11" s="192"/>
      <c r="Q11" s="286">
        <f>SUMIFS(Plan!$I:$I,Plan!$C:$C,'Shipment '!H11)</f>
        <v>0</v>
      </c>
      <c r="R11" s="286"/>
      <c r="S11" s="286"/>
      <c r="T11" s="197">
        <f>SUMIFS(Plan!$M:$M,Plan!$C:$C,'Shipment '!H11)</f>
        <v>0</v>
      </c>
      <c r="U11" s="286"/>
      <c r="V11" s="294"/>
      <c r="W11" s="104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</row>
    <row r="12" spans="1:96" s="92" customFormat="1" ht="15" customHeight="1">
      <c r="A12" s="278"/>
      <c r="B12" s="307"/>
      <c r="C12" s="236"/>
      <c r="D12" s="311"/>
      <c r="E12" s="237" t="str">
        <f>IFERROR(VLOOKUP(H12,Infor!B:F,4,0),)</f>
        <v>65"</v>
      </c>
      <c r="F12" s="242" t="str">
        <f>IFERROR(VLOOKUP(H12,Infor!B:F,5,0),)</f>
        <v>L65CA9N_HVD</v>
      </c>
      <c r="G12" s="291"/>
      <c r="H12" s="270" t="s">
        <v>5</v>
      </c>
      <c r="I12" s="258"/>
      <c r="J12" s="302"/>
      <c r="K12" s="274">
        <f>(L12+Q12)-I12</f>
        <v>6788</v>
      </c>
      <c r="L12" s="18">
        <f>SUMIFS(Stock!$F:$F,Stock!$D:$D,'Shipment '!H12)</f>
        <v>6788</v>
      </c>
      <c r="M12" s="197">
        <f>SUMIFS(Plan!$E:$E,Plan!$C:$C,'Shipment '!H12)</f>
        <v>0</v>
      </c>
      <c r="N12" s="197">
        <f>SUMIFS(Plan!$F:$F,Plan!$C:$C,'Shipment '!H12)</f>
        <v>0</v>
      </c>
      <c r="O12" s="197">
        <f>SUMIFS(Plan!$G:$G,Plan!$C:$C,'Shipment '!H12)</f>
        <v>0</v>
      </c>
      <c r="P12" s="197">
        <f>SUMIFS(Plan!$H:$H,Plan!$C:$C,'Shipment '!H12)</f>
        <v>0</v>
      </c>
      <c r="Q12" s="172">
        <f>SUMIFS(Plan!$I:$I,Plan!$C:$C,'Shipment '!H12)</f>
        <v>0</v>
      </c>
      <c r="R12" s="172">
        <f>SUMIFS(Plan!$J:$J,Plan!$C:$C,'Shipment '!H12)</f>
        <v>2680</v>
      </c>
      <c r="S12" s="172">
        <f>SUMIFS(Plan!$K:$K,Plan!$C:$C,'Shipment '!H12)</f>
        <v>2074</v>
      </c>
      <c r="T12" s="197">
        <f>SUMIFS(Plan!$M:$M,Plan!$C:$C,'Shipment '!H12)</f>
        <v>2700</v>
      </c>
      <c r="U12" s="172">
        <f>SUM(M12:T12)</f>
        <v>7454</v>
      </c>
      <c r="V12" s="20">
        <f>+L12+U12</f>
        <v>14242</v>
      </c>
      <c r="W12" s="285">
        <f>V12-J12</f>
        <v>14242</v>
      </c>
    </row>
    <row r="13" spans="1:96">
      <c r="B13" s="266" t="s">
        <v>1402</v>
      </c>
      <c r="C13" s="103">
        <v>46191.999305555553</v>
      </c>
      <c r="D13" s="311"/>
      <c r="E13" s="237" t="str">
        <f>IFERROR(VLOOKUP(H13,Infor!B:F,4,0),)</f>
        <v>65"</v>
      </c>
      <c r="F13" s="237" t="str">
        <f>IFERROR(VLOOKUP(H13,Infor!B:F,5,0),)</f>
        <v>L65CA9N_HVD</v>
      </c>
      <c r="G13" s="292"/>
      <c r="H13" s="270" t="s">
        <v>5</v>
      </c>
      <c r="I13" s="258">
        <v>5000</v>
      </c>
      <c r="J13" s="303"/>
      <c r="K13" s="271">
        <f>(K12+R12+S12)-I13</f>
        <v>6542</v>
      </c>
      <c r="L13" s="300"/>
      <c r="M13" s="192"/>
      <c r="N13" s="192"/>
      <c r="O13" s="192">
        <f>SUMIFS(Plan!$G:$G,Plan!$C:$C,'Shipment '!H13)</f>
        <v>0</v>
      </c>
      <c r="P13" s="192">
        <f>SUMIFS(Plan!$H:$H,Plan!$C:$C,'Shipment '!H13)</f>
        <v>0</v>
      </c>
      <c r="Q13" s="173">
        <f>SUMIFS(Plan!$I:$I,Plan!$C:$C,'Shipment '!H13)</f>
        <v>0</v>
      </c>
      <c r="R13" s="173"/>
      <c r="S13" s="173"/>
      <c r="T13" s="192"/>
      <c r="U13" s="173"/>
      <c r="V13" s="287"/>
      <c r="W13" s="296"/>
    </row>
    <row r="14" spans="1:96" ht="15" customHeight="1">
      <c r="B14" s="264" t="s">
        <v>1413</v>
      </c>
      <c r="C14" s="196" t="s">
        <v>1406</v>
      </c>
      <c r="D14" s="311">
        <v>46191</v>
      </c>
      <c r="E14" s="237" t="str">
        <f>IFERROR(VLOOKUP(H14,Infor!B:F,4,0),)</f>
        <v>65"</v>
      </c>
      <c r="F14" s="237" t="str">
        <f>IFERROR(VLOOKUP(H14,Infor!B:F,5,0),)</f>
        <v>L65CA9N_HVD</v>
      </c>
      <c r="G14" s="292"/>
      <c r="H14" s="270" t="s">
        <v>5</v>
      </c>
      <c r="I14" s="258">
        <v>908</v>
      </c>
      <c r="J14" s="303"/>
      <c r="K14" s="275">
        <f>K13-I14</f>
        <v>5634</v>
      </c>
      <c r="L14" s="300"/>
      <c r="M14" s="192"/>
      <c r="N14" s="192">
        <f>SUMIFS(Plan!$F:$F,Plan!$C:$C,'Shipment '!H14)</f>
        <v>0</v>
      </c>
      <c r="O14" s="192">
        <f>SUMIFS(Plan!$G:$G,Plan!$C:$C,'Shipment '!H14)</f>
        <v>0</v>
      </c>
      <c r="P14" s="192">
        <f>SUMIFS(Plan!$H:$H,Plan!$C:$C,'Shipment '!H25)</f>
        <v>0</v>
      </c>
      <c r="Q14" s="173">
        <f>SUMIFS(Plan!$I:$I,Plan!$C:$C,'Shipment '!H14)</f>
        <v>0</v>
      </c>
      <c r="R14" s="173"/>
      <c r="S14" s="173"/>
      <c r="T14" s="192"/>
      <c r="U14" s="173"/>
      <c r="V14" s="287"/>
      <c r="W14" s="296"/>
    </row>
    <row r="15" spans="1:96" ht="15" customHeight="1">
      <c r="A15" s="233"/>
      <c r="B15" s="265" t="s">
        <v>11</v>
      </c>
      <c r="C15" s="196" t="s">
        <v>1406</v>
      </c>
      <c r="D15" s="311"/>
      <c r="E15" s="237" t="str">
        <f>IFERROR(VLOOKUP(H15,Infor!B:F,4,0),)</f>
        <v>65"</v>
      </c>
      <c r="F15" s="237" t="str">
        <f>IFERROR(VLOOKUP(H15,Infor!B:F,5,0),)</f>
        <v>L65CA9N_HVD</v>
      </c>
      <c r="G15" s="291" t="s">
        <v>41</v>
      </c>
      <c r="H15" s="270" t="s">
        <v>5</v>
      </c>
      <c r="I15" s="258">
        <v>34</v>
      </c>
      <c r="J15" s="302">
        <f>SUM(I12:I15)</f>
        <v>5942</v>
      </c>
      <c r="K15" s="274">
        <f>K14-I15</f>
        <v>5600</v>
      </c>
      <c r="L15" s="176"/>
      <c r="M15" s="192"/>
      <c r="N15" s="192">
        <f>SUMIFS(Plan!$F:$F,Plan!$C:$C,'Shipment '!H15)</f>
        <v>0</v>
      </c>
      <c r="O15" s="192">
        <f>SUMIFS(Plan!$G:$G,Plan!$C:$C,'Shipment '!H15)</f>
        <v>0</v>
      </c>
      <c r="P15" s="192">
        <f>SUMIFS(Plan!$H:$H,Plan!$C:$C,'Shipment '!H15)</f>
        <v>0</v>
      </c>
      <c r="Q15" s="177">
        <f>SUMIFS(Plan!$I:$I,Plan!$C:$C,'Shipment '!H15)</f>
        <v>0</v>
      </c>
      <c r="R15" s="177"/>
      <c r="S15" s="177"/>
      <c r="T15" s="192"/>
      <c r="U15" s="177"/>
      <c r="V15" s="30"/>
      <c r="W15" s="104"/>
    </row>
    <row r="16" spans="1:96" s="92" customFormat="1" ht="15" customHeight="1">
      <c r="B16" s="307"/>
      <c r="C16" s="103"/>
      <c r="D16" s="311"/>
      <c r="E16" s="237" t="str">
        <f>IFERROR(VLOOKUP(H16,Infor!B:F,4,0),)</f>
        <v>65"</v>
      </c>
      <c r="F16" s="237" t="str">
        <f>IFERROR(VLOOKUP(H16,Infor!B:F,5,0),)</f>
        <v>L65E70A_HVD</v>
      </c>
      <c r="G16" s="260" t="s">
        <v>29</v>
      </c>
      <c r="H16" s="260" t="s">
        <v>8</v>
      </c>
      <c r="I16" s="228"/>
      <c r="J16" s="246">
        <f t="shared" ref="J16:J31" si="2">SUM(I16)</f>
        <v>0</v>
      </c>
      <c r="K16" s="247">
        <f>(L16+Q16)-I16</f>
        <v>14423</v>
      </c>
      <c r="L16" s="93">
        <f>SUMIFS(Stock!$F:$F,Stock!$D:$D,'Shipment '!H16)</f>
        <v>14423</v>
      </c>
      <c r="M16" s="197"/>
      <c r="N16" s="197"/>
      <c r="O16" s="197"/>
      <c r="P16" s="197"/>
      <c r="Q16" s="197">
        <f>SUMIFS(Plan!$I:$I,Plan!$C:$C,'Shipment '!H16)</f>
        <v>0</v>
      </c>
      <c r="R16" s="197">
        <f>SUMIFS(Plan!$J:$J,Plan!$C:$C,'Shipment '!H16)</f>
        <v>1462</v>
      </c>
      <c r="S16" s="197">
        <f>SUMIFS(Plan!$K:$K,Plan!$C:$C,'Shipment '!H16)</f>
        <v>0</v>
      </c>
      <c r="T16" s="197">
        <f>SUMIFS(Plan!$M:$M,Plan!$C:$C,'Shipment '!H16)</f>
        <v>3900</v>
      </c>
      <c r="U16" s="197">
        <f t="shared" ref="U16" si="3">SUM(M16:T16)</f>
        <v>5362</v>
      </c>
      <c r="V16" s="262">
        <f>+L16+U16</f>
        <v>19785</v>
      </c>
      <c r="W16" s="93">
        <f t="shared" ref="W16" si="4">V16-J16</f>
        <v>19785</v>
      </c>
    </row>
    <row r="17" spans="1:96">
      <c r="B17" s="267" t="s">
        <v>1403</v>
      </c>
      <c r="C17" s="103">
        <v>46189.416666666664</v>
      </c>
      <c r="D17" s="311"/>
      <c r="E17" s="237" t="str">
        <f>IFERROR(VLOOKUP(H17,Infor!B:F,4,0),)</f>
        <v>85"</v>
      </c>
      <c r="F17" s="237" t="str">
        <f>IFERROR(VLOOKUP(H17,Infor!B:F,5,0),)</f>
        <v>L85E70NA_HVD</v>
      </c>
      <c r="G17" s="288"/>
      <c r="H17" s="259" t="s">
        <v>9</v>
      </c>
      <c r="I17" s="226">
        <v>51</v>
      </c>
      <c r="J17" s="297"/>
      <c r="K17" s="273">
        <f>L17-I17</f>
        <v>3379</v>
      </c>
      <c r="L17" s="18">
        <f>SUMIFS(Stock!$F:$F,Stock!$D:$D,'Shipment '!H17)</f>
        <v>3430</v>
      </c>
      <c r="M17" s="192">
        <f>SUMIFS(Plan!$E:$E,Plan!$C:$C,'Shipment '!H17)</f>
        <v>0</v>
      </c>
      <c r="N17" s="192">
        <f>SUMIFS(Plan!$F:$F,Plan!$C:$C,'Shipment '!H17)</f>
        <v>0</v>
      </c>
      <c r="O17" s="192">
        <f>SUMIFS(Plan!$G:$G,Plan!$C:$C,'Shipment '!H17)</f>
        <v>0</v>
      </c>
      <c r="P17" s="192">
        <f>SUMIFS(Plan!$H:$H,Plan!$C:$C,'Shipment '!H17)</f>
        <v>0</v>
      </c>
      <c r="Q17" s="172">
        <f>SUMIFS(Plan!$I:$I,Plan!$C:$C,'Shipment '!H17)</f>
        <v>0</v>
      </c>
      <c r="R17" s="172">
        <f>SUMIFS(Plan!$J:$J,Plan!$C:$C,'Shipment '!H17)</f>
        <v>0</v>
      </c>
      <c r="S17" s="172">
        <f>SUMIFS(Plan!$K:$K,Plan!$C:$C,'Shipment '!H17)</f>
        <v>0</v>
      </c>
      <c r="T17" s="192">
        <f>SUMIFS(Plan!$M:$M,Plan!$C:$C,'Shipment '!H17)</f>
        <v>2000</v>
      </c>
      <c r="U17" s="172">
        <f t="shared" ref="U17:U41" si="5">SUM(M17:T17)</f>
        <v>2000</v>
      </c>
      <c r="V17" s="20">
        <f>L17+U17</f>
        <v>5430</v>
      </c>
      <c r="W17" s="18">
        <f>V17-J17</f>
        <v>5430</v>
      </c>
      <c r="X17" s="28"/>
    </row>
    <row r="18" spans="1:96">
      <c r="B18" s="266" t="s">
        <v>1402</v>
      </c>
      <c r="C18" s="103">
        <v>46191.999305555553</v>
      </c>
      <c r="D18" s="311"/>
      <c r="E18" s="127" t="str">
        <f>IFERROR(VLOOKUP(H18,Infor!B:F,4,0),)</f>
        <v>85"</v>
      </c>
      <c r="F18" s="237" t="str">
        <f>IFERROR(VLOOKUP(H18,Infor!B:F,5,0),)</f>
        <v>L85E70NA_HVD</v>
      </c>
      <c r="G18" s="289"/>
      <c r="H18" s="259" t="s">
        <v>9</v>
      </c>
      <c r="I18" s="189">
        <v>963</v>
      </c>
      <c r="J18" s="298"/>
      <c r="K18" s="269">
        <f>K17-I18</f>
        <v>2416</v>
      </c>
      <c r="L18" s="300"/>
      <c r="M18" s="192">
        <f>SUMIFS(Plan!$E:$E,Plan!$C:$C,'Shipment '!H18)</f>
        <v>0</v>
      </c>
      <c r="N18" s="192">
        <f>SUMIFS(Plan!$F:$F,Plan!$C:$C,'Shipment '!H18)</f>
        <v>0</v>
      </c>
      <c r="O18" s="192"/>
      <c r="P18" s="192"/>
      <c r="Q18" s="173">
        <f>SUMIFS(Plan!$I:$I,Plan!$C:$C,'Shipment '!H18)</f>
        <v>0</v>
      </c>
      <c r="R18" s="173"/>
      <c r="S18" s="173"/>
      <c r="T18" s="192">
        <f>SUMIFS(Plan!$M:$M,Plan!$C:$C,'Shipment '!H18)</f>
        <v>2000</v>
      </c>
      <c r="U18" s="173"/>
      <c r="V18" s="287"/>
      <c r="W18" s="300"/>
    </row>
    <row r="19" spans="1:96">
      <c r="B19" s="264" t="s">
        <v>1413</v>
      </c>
      <c r="C19" s="196" t="s">
        <v>1406</v>
      </c>
      <c r="D19" s="311">
        <v>46191</v>
      </c>
      <c r="E19" s="237" t="str">
        <f>IFERROR(VLOOKUP(H19,Infor!B:F,4,0),)</f>
        <v>85"</v>
      </c>
      <c r="F19" s="237" t="str">
        <f>IFERROR(VLOOKUP(H19,Infor!B:F,5,0),)</f>
        <v>L85E70NA_HVD</v>
      </c>
      <c r="G19" s="289"/>
      <c r="H19" s="259" t="s">
        <v>9</v>
      </c>
      <c r="I19" s="226">
        <v>194</v>
      </c>
      <c r="J19" s="298"/>
      <c r="K19" s="268">
        <f>K18-I19</f>
        <v>2222</v>
      </c>
      <c r="L19" s="300"/>
      <c r="M19" s="192">
        <f>SUMIFS(Plan!$E:$E,Plan!$C:$C,'Shipment '!H19)</f>
        <v>0</v>
      </c>
      <c r="N19" s="192">
        <f>SUMIFS(Plan!$F:$F,Plan!$C:$C,'Shipment '!H13)</f>
        <v>0</v>
      </c>
      <c r="O19" s="192"/>
      <c r="P19" s="192"/>
      <c r="Q19" s="173">
        <f>SUMIFS(Plan!$I:$I,Plan!$C:$C,'Shipment '!H19)</f>
        <v>0</v>
      </c>
      <c r="R19" s="173"/>
      <c r="S19" s="173"/>
      <c r="T19" s="192">
        <f>SUMIFS(Plan!$M:$M,Plan!$C:$C,'Shipment '!H19)</f>
        <v>2000</v>
      </c>
      <c r="U19" s="173"/>
      <c r="V19" s="287"/>
      <c r="W19" s="300"/>
    </row>
    <row r="20" spans="1:96">
      <c r="B20" s="265" t="s">
        <v>11</v>
      </c>
      <c r="C20" s="196" t="s">
        <v>1406</v>
      </c>
      <c r="D20" s="311"/>
      <c r="E20" s="237" t="str">
        <f>IFERROR(VLOOKUP(H20,Infor!B:F,4,0),)</f>
        <v>85"</v>
      </c>
      <c r="F20" s="237" t="str">
        <f>IFERROR(VLOOKUP(H20,Infor!B:F,5,0),)</f>
        <v>L85E70NA_HVD</v>
      </c>
      <c r="G20" s="288" t="s">
        <v>40</v>
      </c>
      <c r="H20" s="259" t="s">
        <v>9</v>
      </c>
      <c r="I20" s="226">
        <v>510</v>
      </c>
      <c r="J20" s="297">
        <f>SUM(I17:I20)</f>
        <v>1718</v>
      </c>
      <c r="K20" s="269">
        <f>K19-I20</f>
        <v>1712</v>
      </c>
      <c r="L20" s="176"/>
      <c r="M20" s="192"/>
      <c r="N20" s="192">
        <f>SUMIFS(Plan!$F:$F,Plan!$C:$C,'Shipment '!#REF!)</f>
        <v>0</v>
      </c>
      <c r="O20" s="192"/>
      <c r="P20" s="192"/>
      <c r="Q20" s="177">
        <f>SUMIFS(Plan!$I:$I,Plan!$C:$C,'Shipment '!H20)</f>
        <v>0</v>
      </c>
      <c r="R20" s="177"/>
      <c r="S20" s="177"/>
      <c r="T20" s="192">
        <f>SUMIFS(Plan!$M:$M,Plan!$C:$C,'Shipment '!H20)</f>
        <v>2000</v>
      </c>
      <c r="U20" s="177"/>
      <c r="V20" s="30"/>
      <c r="W20" s="176"/>
    </row>
    <row r="21" spans="1:96" ht="15" customHeight="1">
      <c r="B21" s="267" t="s">
        <v>1403</v>
      </c>
      <c r="C21" s="103">
        <v>46189.416666666664</v>
      </c>
      <c r="D21" s="311"/>
      <c r="E21" s="237" t="str">
        <f>IFERROR(VLOOKUP(H21,Infor!B:F,4,0),)</f>
        <v>55"</v>
      </c>
      <c r="F21" s="237" t="str">
        <f>IFERROR(VLOOKUP(H21,Infor!B:F,5,0),)</f>
        <v>L55E70NA_HVD</v>
      </c>
      <c r="G21" s="260" t="s">
        <v>610</v>
      </c>
      <c r="H21" s="260" t="s">
        <v>609</v>
      </c>
      <c r="I21" s="228">
        <v>1500</v>
      </c>
      <c r="J21" s="195">
        <f>SUM(I21)</f>
        <v>1500</v>
      </c>
      <c r="K21" s="247">
        <f>(L21+Q21)-I21</f>
        <v>39</v>
      </c>
      <c r="L21" s="19">
        <f>SUMIFS(Stock!$F:$F,Stock!$D:$D,'Shipment '!H21)</f>
        <v>1539</v>
      </c>
      <c r="M21" s="192">
        <f>SUMIFS(Plan!$E:$E,Plan!$C:$C,'Shipment '!H21)</f>
        <v>0</v>
      </c>
      <c r="N21" s="192">
        <f>SUMIFS(Plan!$F:$F,Plan!$C:$C,'Shipment '!H21)</f>
        <v>0</v>
      </c>
      <c r="O21" s="192">
        <f>SUMIFS(Plan!$G:$G,Plan!$C:$C,'Shipment '!H21)</f>
        <v>0</v>
      </c>
      <c r="P21" s="192">
        <f>SUMIFS(Plan!$H:$H,Plan!$C:$C,'Shipment '!H21)</f>
        <v>0</v>
      </c>
      <c r="Q21" s="192">
        <f>SUMIFS(Plan!$I:$I,Plan!$C:$C,'Shipment '!H21)</f>
        <v>0</v>
      </c>
      <c r="R21" s="192">
        <f>SUMIFS(Plan!$J:$J,Plan!$C:$C,'Shipment '!H21)</f>
        <v>0</v>
      </c>
      <c r="S21" s="192">
        <f>SUMIFS(Plan!$K:$K,Plan!$C:$C,'Shipment '!H21)</f>
        <v>0</v>
      </c>
      <c r="T21" s="192">
        <f>SUMIFS(Plan!$M:$M,Plan!$C:$C,'Shipment '!H21)</f>
        <v>0</v>
      </c>
      <c r="U21" s="192">
        <f t="shared" si="5"/>
        <v>0</v>
      </c>
      <c r="V21" s="240">
        <f>+L21+U21</f>
        <v>1539</v>
      </c>
      <c r="W21" s="11">
        <f>V21-J21</f>
        <v>39</v>
      </c>
    </row>
    <row r="22" spans="1:96" s="92" customFormat="1" ht="15" customHeight="1">
      <c r="B22" s="266" t="s">
        <v>1402</v>
      </c>
      <c r="C22" s="103">
        <v>46191.999305555553</v>
      </c>
      <c r="D22" s="311"/>
      <c r="E22" s="237" t="str">
        <f>IFERROR(VLOOKUP(H22,Infor!B:F,4,0),)</f>
        <v>65"</v>
      </c>
      <c r="F22" s="237" t="str">
        <f>IFERROR(VLOOKUP(H22,Infor!B:F,5,0),)</f>
        <v>L65S7A_HVD</v>
      </c>
      <c r="G22" s="260" t="s">
        <v>27</v>
      </c>
      <c r="H22" s="260" t="s">
        <v>1</v>
      </c>
      <c r="I22" s="228">
        <v>20469</v>
      </c>
      <c r="J22" s="195">
        <f>SUM(I22)</f>
        <v>20469</v>
      </c>
      <c r="K22" s="248">
        <f>(L22+Q22+R22+S22)-I22</f>
        <v>4961</v>
      </c>
      <c r="L22" s="206">
        <f>SUMIFS(Stock!$F:$F,Stock!$D:$D,'Shipment '!H22)</f>
        <v>11448</v>
      </c>
      <c r="M22" s="197">
        <f>SUMIFS(Plan!$E:$E,Plan!$C:$C,'Shipment '!H22)</f>
        <v>0</v>
      </c>
      <c r="N22" s="197">
        <f>SUMIFS(Plan!$F:$F,Plan!$C:$C,'Shipment '!H22)</f>
        <v>0</v>
      </c>
      <c r="O22" s="197">
        <f>SUMIFS(Plan!$G:$G,Plan!$C:$C,'Shipment '!H22)</f>
        <v>0</v>
      </c>
      <c r="P22" s="197">
        <f>SUMIFS(Plan!$H:$H,Plan!$C:$C,'Shipment '!H22)</f>
        <v>0</v>
      </c>
      <c r="Q22" s="197">
        <f>SUMIFS(Plan!$I:$I,Plan!$C:$C,'Shipment '!H22)</f>
        <v>0</v>
      </c>
      <c r="R22" s="197">
        <f>SUMIFS(Plan!$J:$J,Plan!$C:$C,'Shipment '!H22)</f>
        <v>7360</v>
      </c>
      <c r="S22" s="197">
        <f>SUMIFS(Plan!$K:$K,Plan!$C:$C,'Shipment '!H22)</f>
        <v>6622</v>
      </c>
      <c r="T22" s="197">
        <f>SUMIFS(Plan!$M:$M,Plan!$C:$C,'Shipment '!H22)</f>
        <v>0</v>
      </c>
      <c r="U22" s="197">
        <f t="shared" si="5"/>
        <v>13982</v>
      </c>
      <c r="V22" s="244">
        <f>+L22+U22</f>
        <v>25430</v>
      </c>
      <c r="W22" s="99">
        <f>V22-J22</f>
        <v>4961</v>
      </c>
    </row>
    <row r="23" spans="1:96" ht="15" customHeight="1">
      <c r="B23" s="266" t="s">
        <v>1402</v>
      </c>
      <c r="C23" s="103">
        <v>46191.999305555553</v>
      </c>
      <c r="D23" s="311"/>
      <c r="E23" s="237" t="str">
        <f>IFERROR(VLOOKUP(H23,Infor!B:F,4,0),)</f>
        <v>55"</v>
      </c>
      <c r="F23" s="237" t="str">
        <f>IFERROR(VLOOKUP(H23,Infor!B:F,5,0),)</f>
        <v>L55E70A_HVD</v>
      </c>
      <c r="G23" s="291"/>
      <c r="H23" s="270" t="s">
        <v>4</v>
      </c>
      <c r="I23" s="258">
        <v>3600</v>
      </c>
      <c r="J23" s="302"/>
      <c r="K23" s="271">
        <f>L23-I23</f>
        <v>4007</v>
      </c>
      <c r="L23" s="18">
        <f>SUMIFS(Stock!$F:$F,Stock!$D:$D,'Shipment '!H23)</f>
        <v>7607</v>
      </c>
      <c r="M23" s="192"/>
      <c r="N23" s="192"/>
      <c r="O23" s="192">
        <f>SUMIFS(Plan!$G:$G,Plan!$C:$C,'Shipment '!H23)</f>
        <v>0</v>
      </c>
      <c r="P23" s="192">
        <f>SUMIFS(Plan!$H:$H,Plan!$C:$C,'Shipment '!H23)</f>
        <v>0</v>
      </c>
      <c r="Q23" s="172">
        <f>SUMIFS(Plan!$I:$I,Plan!$C:$C,'Shipment '!H23)</f>
        <v>0</v>
      </c>
      <c r="R23" s="172">
        <f>SUMIFS(Plan!$J:$J,Plan!$C:$C,'Shipment '!H23)</f>
        <v>0</v>
      </c>
      <c r="S23" s="172">
        <f>SUMIFS(Plan!$K:$K,Plan!$C:$C,'Shipment '!H23)</f>
        <v>0</v>
      </c>
      <c r="T23" s="192"/>
      <c r="U23" s="172">
        <f t="shared" si="5"/>
        <v>0</v>
      </c>
      <c r="V23" s="20">
        <f>+L23+U23</f>
        <v>7607</v>
      </c>
      <c r="W23" s="18">
        <f>V23-J23</f>
        <v>7607</v>
      </c>
    </row>
    <row r="24" spans="1:96" s="92" customFormat="1">
      <c r="B24" s="266" t="s">
        <v>1402</v>
      </c>
      <c r="C24" s="103">
        <v>46191.999305555553</v>
      </c>
      <c r="D24" s="311"/>
      <c r="E24" s="237" t="str">
        <f>IFERROR(VLOOKUP(H24,Infor!B:F,4,0),)</f>
        <v>55"</v>
      </c>
      <c r="F24" s="237" t="str">
        <f>IFERROR(VLOOKUP(H24,Infor!B:F,5,0),)</f>
        <v>L55E70A_HVD</v>
      </c>
      <c r="G24" s="292"/>
      <c r="H24" s="270" t="s">
        <v>4</v>
      </c>
      <c r="I24" s="258">
        <v>1400</v>
      </c>
      <c r="J24" s="303"/>
      <c r="K24" s="271">
        <f>K23-I24</f>
        <v>2607</v>
      </c>
      <c r="L24" s="300"/>
      <c r="M24" s="192"/>
      <c r="N24" s="192"/>
      <c r="O24" s="192">
        <f>SUMIFS(Plan!$G:$G,Plan!$C:$C,'Shipment '!H18)</f>
        <v>0</v>
      </c>
      <c r="P24" s="192">
        <f>SUMIFS(Plan!$H:$H,Plan!$C:$C,'Shipment '!H18)</f>
        <v>0</v>
      </c>
      <c r="Q24" s="173">
        <f>SUMIFS(Plan!$I:$I,Plan!$C:$C,'Shipment '!H24)</f>
        <v>0</v>
      </c>
      <c r="R24" s="173"/>
      <c r="S24" s="173"/>
      <c r="T24" s="192"/>
      <c r="U24" s="173"/>
      <c r="V24" s="287"/>
      <c r="W24" s="300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</row>
    <row r="25" spans="1:96" s="92" customFormat="1" ht="15" customHeight="1">
      <c r="A25" s="2"/>
      <c r="B25" s="264" t="s">
        <v>1413</v>
      </c>
      <c r="C25" s="196" t="s">
        <v>1406</v>
      </c>
      <c r="D25" s="311">
        <v>46191</v>
      </c>
      <c r="E25" s="237" t="str">
        <f>IFERROR(VLOOKUP(H25,Infor!B:F,4,0),)</f>
        <v>55"</v>
      </c>
      <c r="F25" s="237" t="str">
        <f>IFERROR(VLOOKUP(H25,Infor!B:F,5,0),)</f>
        <v>L55E70A_HVD</v>
      </c>
      <c r="G25" s="292"/>
      <c r="H25" s="270" t="s">
        <v>4</v>
      </c>
      <c r="I25" s="258">
        <v>336</v>
      </c>
      <c r="J25" s="303"/>
      <c r="K25" s="275">
        <f>K24-I25</f>
        <v>2271</v>
      </c>
      <c r="L25" s="300"/>
      <c r="M25" s="192"/>
      <c r="N25" s="192"/>
      <c r="O25" s="192"/>
      <c r="P25" s="192"/>
      <c r="Q25" s="173">
        <f>SUMIFS(Plan!$I:$I,Plan!$C:$C,'Shipment '!H25)</f>
        <v>0</v>
      </c>
      <c r="R25" s="173"/>
      <c r="S25" s="173"/>
      <c r="T25" s="192">
        <f>SUMIFS(Plan!$M:$M,Plan!$C:$C,'Shipment '!H25)</f>
        <v>0</v>
      </c>
      <c r="U25" s="173"/>
      <c r="V25" s="287"/>
      <c r="W25" s="300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</row>
    <row r="26" spans="1:96">
      <c r="B26" s="265" t="s">
        <v>11</v>
      </c>
      <c r="C26" s="196" t="s">
        <v>1406</v>
      </c>
      <c r="D26" s="311"/>
      <c r="E26" s="237" t="str">
        <f>IFERROR(VLOOKUP(H26,Infor!B:F,4,0),)</f>
        <v>55"</v>
      </c>
      <c r="F26" s="237" t="str">
        <f>IFERROR(VLOOKUP(H26,Infor!B:F,5,0),)</f>
        <v>L55E70A_HVD</v>
      </c>
      <c r="G26" s="291" t="s">
        <v>31</v>
      </c>
      <c r="H26" s="270" t="s">
        <v>4</v>
      </c>
      <c r="I26" s="258">
        <v>708</v>
      </c>
      <c r="J26" s="302">
        <f>SUM(I23:I26)</f>
        <v>6044</v>
      </c>
      <c r="K26" s="271">
        <f>K25-I26</f>
        <v>1563</v>
      </c>
      <c r="L26" s="176"/>
      <c r="M26" s="192">
        <f>SUMIFS(Plan!$E:$E,Plan!$C:$C,'Shipment '!H26)</f>
        <v>0</v>
      </c>
      <c r="N26" s="192">
        <f>SUMIFS(Plan!$F:$F,Plan!$C:$C,'Shipment '!H26)</f>
        <v>0</v>
      </c>
      <c r="O26" s="192">
        <f>SUMIFS(Plan!$G:$G,Plan!$C:$C,'Shipment '!#REF!)</f>
        <v>0</v>
      </c>
      <c r="P26" s="192">
        <f>SUMIFS(Plan!$H:$H,Plan!$C:$C,'Shipment '!H20)</f>
        <v>0</v>
      </c>
      <c r="Q26" s="177">
        <f>SUMIFS(Plan!$I:$I,Plan!$C:$C,'Shipment '!H26)</f>
        <v>0</v>
      </c>
      <c r="R26" s="177"/>
      <c r="S26" s="177"/>
      <c r="T26" s="192">
        <f>SUMIFS(Plan!$M:$M,Plan!$C:$C,'Shipment '!H26)</f>
        <v>0</v>
      </c>
      <c r="U26" s="177"/>
      <c r="V26" s="30"/>
      <c r="W26" s="176"/>
    </row>
    <row r="27" spans="1:96" ht="15" customHeight="1">
      <c r="B27" s="266" t="s">
        <v>1402</v>
      </c>
      <c r="C27" s="103">
        <v>46191.999305555553</v>
      </c>
      <c r="D27" s="311"/>
      <c r="E27" s="237" t="str">
        <f>IFERROR(VLOOKUP(H27,Infor!B:F,4,0),)</f>
        <v>55"</v>
      </c>
      <c r="F27" s="237" t="str">
        <f>IFERROR(VLOOKUP(H27,Infor!B:F,5,0),)</f>
        <v>L55CA9N_HVD</v>
      </c>
      <c r="G27" s="260" t="s">
        <v>37</v>
      </c>
      <c r="H27" s="260" t="s">
        <v>22</v>
      </c>
      <c r="I27" s="228">
        <v>4870</v>
      </c>
      <c r="J27" s="246">
        <f>SUM(I27)</f>
        <v>4870</v>
      </c>
      <c r="K27" s="247">
        <f>(L27+Q27+R27+S27)-I27</f>
        <v>-1620</v>
      </c>
      <c r="L27" s="19">
        <f>SUMIFS(Stock!$F:$F,Stock!$D:$D,'Shipment '!H27)</f>
        <v>2076</v>
      </c>
      <c r="M27" s="192"/>
      <c r="N27" s="192"/>
      <c r="O27" s="192">
        <f>SUMIFS(Plan!$G:$G,Plan!$C:$C,'Shipment '!H27)</f>
        <v>0</v>
      </c>
      <c r="P27" s="192">
        <f>SUMIFS(Plan!$H:$H,Plan!$C:$C,'Shipment '!H27)</f>
        <v>0</v>
      </c>
      <c r="Q27" s="192">
        <f>SUMIFS(Plan!$I:$I,Plan!$C:$C,'Shipment '!H27)</f>
        <v>0</v>
      </c>
      <c r="R27" s="192">
        <f>SUMIFS(Plan!$J:$J,Plan!$C:$C,'Shipment '!H27)</f>
        <v>0</v>
      </c>
      <c r="S27" s="192">
        <f>SUMIFS(Plan!$K:$K,Plan!$C:$C,'Shipment '!H27)</f>
        <v>1174</v>
      </c>
      <c r="T27" s="192">
        <f>SUMIFS(Plan!$M:$M,Plan!$C:$C,'Shipment '!H27)</f>
        <v>0</v>
      </c>
      <c r="U27" s="192">
        <f t="shared" si="5"/>
        <v>1174</v>
      </c>
      <c r="V27" s="31">
        <f>+L27+U27</f>
        <v>3250</v>
      </c>
      <c r="W27" s="19">
        <f>V27-J27</f>
        <v>-1620</v>
      </c>
      <c r="X27" s="256"/>
    </row>
    <row r="28" spans="1:96">
      <c r="B28" s="266" t="s">
        <v>1402</v>
      </c>
      <c r="C28" s="103">
        <v>46191.999305555553</v>
      </c>
      <c r="D28" s="311"/>
      <c r="E28" s="237" t="str">
        <f>IFERROR(VLOOKUP(H28,Infor!B:F,4,0),)</f>
        <v>75"</v>
      </c>
      <c r="F28" s="237" t="str">
        <f>IFERROR(VLOOKUP(H28,Infor!B:F,5,0),)</f>
        <v>L75S7A_HVD</v>
      </c>
      <c r="G28" s="260" t="s">
        <v>28</v>
      </c>
      <c r="H28" s="260" t="s">
        <v>0</v>
      </c>
      <c r="I28" s="228">
        <v>2496</v>
      </c>
      <c r="J28" s="246">
        <f>I28</f>
        <v>2496</v>
      </c>
      <c r="K28" s="249">
        <f>L28-I28</f>
        <v>-2468</v>
      </c>
      <c r="L28" s="19">
        <f>SUMIFS(Stock!$F:$F,Stock!$D:$D,'Shipment '!H28)</f>
        <v>28</v>
      </c>
      <c r="M28" s="192">
        <f>SUMIFS(Plan!$E:$E,Plan!$C:$C,'Shipment '!H28)</f>
        <v>0</v>
      </c>
      <c r="N28" s="192">
        <f>SUMIFS(Plan!$F:$F,Plan!$C:$C,'Shipment '!H28)</f>
        <v>0</v>
      </c>
      <c r="O28" s="192"/>
      <c r="P28" s="192"/>
      <c r="Q28" s="192">
        <f>SUMIFS(Plan!$I:$I,Plan!$C:$C,'Shipment '!H28)</f>
        <v>0</v>
      </c>
      <c r="R28" s="192">
        <f>SUMIFS(Plan!$J:$J,Plan!$C:$C,'Shipment '!H28)</f>
        <v>0</v>
      </c>
      <c r="S28" s="192">
        <f>SUMIFS(Plan!$K:$K,Plan!$C:$C,'Shipment '!H28)</f>
        <v>0</v>
      </c>
      <c r="T28" s="192">
        <f>SUMIFS(Plan!$M:$M,Plan!$C:$C,'Shipment '!H28)</f>
        <v>2100</v>
      </c>
      <c r="U28" s="192">
        <f t="shared" ref="U28:U31" si="6">SUM(M28:T28)</f>
        <v>2100</v>
      </c>
      <c r="V28" s="31">
        <f t="shared" ref="V28:V31" si="7">+L28+U28</f>
        <v>2128</v>
      </c>
      <c r="W28" s="19">
        <f t="shared" ref="W28" si="8">V28-J28</f>
        <v>-368</v>
      </c>
    </row>
    <row r="29" spans="1:96" ht="15" customHeight="1">
      <c r="B29" s="264" t="s">
        <v>1413</v>
      </c>
      <c r="C29" s="196" t="s">
        <v>1406</v>
      </c>
      <c r="D29" s="311">
        <v>46191</v>
      </c>
      <c r="E29" s="237" t="str">
        <f>IFERROR(VLOOKUP(H29,Infor!B:F,4,0),)</f>
        <v>48"</v>
      </c>
      <c r="F29" s="237" t="str">
        <f>IFERROR(VLOOKUP(H29,Infor!B:F,5,0),)</f>
        <v>L48CA9N_HVD</v>
      </c>
      <c r="G29" s="301"/>
      <c r="H29" s="279" t="s">
        <v>21</v>
      </c>
      <c r="I29" s="226">
        <v>2000</v>
      </c>
      <c r="J29" s="297"/>
      <c r="K29" s="268">
        <f>(L29+Q29+R29+S29)-I29</f>
        <v>7590</v>
      </c>
      <c r="L29" s="245">
        <f>SUMIFS(Stock!$F:$F,Stock!$D:$D,'Shipment '!H29)</f>
        <v>9434</v>
      </c>
      <c r="M29" s="192">
        <f>SUMIFS(Plan!$E:$E,Plan!$C:$C,'Shipment '!H29)</f>
        <v>0</v>
      </c>
      <c r="N29" s="192">
        <f>SUMIFS(Plan!$F:$F,Plan!$C:$C,'Shipment '!H29)</f>
        <v>0</v>
      </c>
      <c r="O29" s="239"/>
      <c r="P29" s="239"/>
      <c r="Q29" s="239">
        <f>SUMIFS(Plan!$I:$I,Plan!$C:$C,'Shipment '!H29)</f>
        <v>0</v>
      </c>
      <c r="R29" s="239">
        <f>SUMIFS(Plan!$J:$J,Plan!$C:$C,'Shipment '!H29)</f>
        <v>156</v>
      </c>
      <c r="S29" s="239">
        <f>SUMIFS(Plan!$K:$K,Plan!$C:$C,'Shipment '!H29)</f>
        <v>0</v>
      </c>
      <c r="T29" s="192">
        <f>SUMIFS(Plan!$M:$M,Plan!$C:$C,'Shipment '!H29)</f>
        <v>0</v>
      </c>
      <c r="U29" s="239">
        <f t="shared" si="6"/>
        <v>156</v>
      </c>
      <c r="V29" s="240">
        <f t="shared" si="7"/>
        <v>9590</v>
      </c>
      <c r="W29" s="238">
        <f t="shared" ref="W29:W31" si="9">V29-J29</f>
        <v>9590</v>
      </c>
      <c r="X29" s="212"/>
    </row>
    <row r="30" spans="1:96" ht="15" customHeight="1">
      <c r="B30" s="265" t="s">
        <v>11</v>
      </c>
      <c r="C30" s="196" t="s">
        <v>1406</v>
      </c>
      <c r="D30" s="311"/>
      <c r="E30" s="237" t="str">
        <f>IFERROR(VLOOKUP(H30,Infor!B:F,4,0),)</f>
        <v>48"</v>
      </c>
      <c r="F30" s="237" t="str">
        <f>IFERROR(VLOOKUP(H30,Infor!B:F,5,0),)</f>
        <v>L48CA9N_HVD</v>
      </c>
      <c r="G30" s="301" t="s">
        <v>36</v>
      </c>
      <c r="H30" s="259" t="s">
        <v>21</v>
      </c>
      <c r="I30" s="226">
        <v>40</v>
      </c>
      <c r="J30" s="297">
        <f>SUM(I29:I30)</f>
        <v>2040</v>
      </c>
      <c r="K30" s="268">
        <f>K29-I30</f>
        <v>7550</v>
      </c>
      <c r="L30" s="19">
        <f>SUMIFS(Stock!$F:$F,Stock!$D:$D,'Shipment '!H30)</f>
        <v>9434</v>
      </c>
      <c r="M30" s="192"/>
      <c r="N30" s="192">
        <f>SUMIFS(Plan!$F:$F,Plan!$C:$C,'Shipment '!H30)</f>
        <v>0</v>
      </c>
      <c r="O30" s="192"/>
      <c r="P30" s="192"/>
      <c r="Q30" s="192">
        <f>SUMIFS(Plan!$I:$I,Plan!$C:$C,'Shipment '!H30)</f>
        <v>0</v>
      </c>
      <c r="R30" s="192">
        <f>SUMIFS(Plan!$J:$J,Plan!$C:$C,'Shipment '!H30)</f>
        <v>156</v>
      </c>
      <c r="S30" s="192">
        <f>SUMIFS(Plan!$K:$K,Plan!$C:$C,'Shipment '!H30)</f>
        <v>0</v>
      </c>
      <c r="T30" s="192">
        <f>SUMIFS(Plan!$M:$M,Plan!$C:$C,'Shipment '!H30)</f>
        <v>0</v>
      </c>
      <c r="U30" s="192">
        <f t="shared" si="6"/>
        <v>156</v>
      </c>
      <c r="V30" s="31">
        <f t="shared" si="7"/>
        <v>9590</v>
      </c>
      <c r="W30" s="19">
        <f t="shared" si="9"/>
        <v>7550</v>
      </c>
    </row>
    <row r="31" spans="1:96" s="92" customFormat="1">
      <c r="B31" s="265" t="s">
        <v>11</v>
      </c>
      <c r="C31" s="196" t="s">
        <v>1406</v>
      </c>
      <c r="D31" s="311"/>
      <c r="E31" s="237" t="str">
        <f>IFERROR(VLOOKUP(H31,Infor!B:F,4,0),)</f>
        <v>65"</v>
      </c>
      <c r="F31" s="237" t="str">
        <f>IFERROR(VLOOKUP(H31,Infor!B:F,5,0),)</f>
        <v>L65S7_HVD</v>
      </c>
      <c r="G31" s="260" t="s">
        <v>26</v>
      </c>
      <c r="H31" s="260" t="s">
        <v>3</v>
      </c>
      <c r="I31" s="228">
        <v>900</v>
      </c>
      <c r="J31" s="246">
        <f t="shared" si="2"/>
        <v>900</v>
      </c>
      <c r="K31" s="211">
        <f>(L31+Q31)-I31</f>
        <v>7164</v>
      </c>
      <c r="L31" s="19">
        <f>SUMIFS(Stock!$F:$F,Stock!$D:$D,'Shipment '!H31)</f>
        <v>8064</v>
      </c>
      <c r="M31" s="197">
        <f>SUMIFS(Plan!$E:$E,Plan!$C:$C,'Shipment '!H31)</f>
        <v>0</v>
      </c>
      <c r="N31" s="197">
        <f>SUMIFS(Plan!$F:$F,Plan!$C:$C,'Shipment '!H31)</f>
        <v>0</v>
      </c>
      <c r="O31" s="192"/>
      <c r="P31" s="192"/>
      <c r="Q31" s="192">
        <f>SUMIFS(Plan!$I:$I,Plan!$C:$C,'Shipment '!H31)</f>
        <v>0</v>
      </c>
      <c r="R31" s="192">
        <f>SUMIFS(Plan!$J:$J,Plan!$C:$C,'Shipment '!H31)</f>
        <v>0</v>
      </c>
      <c r="S31" s="192">
        <f>SUMIFS(Plan!$K:$K,Plan!$C:$C,'Shipment '!H31)</f>
        <v>0</v>
      </c>
      <c r="T31" s="197">
        <f>SUMIFS(Plan!$M:$M,Plan!$C:$C,'Shipment '!H31)</f>
        <v>5500</v>
      </c>
      <c r="U31" s="192">
        <f t="shared" si="6"/>
        <v>5500</v>
      </c>
      <c r="V31" s="31">
        <f t="shared" si="7"/>
        <v>13564</v>
      </c>
      <c r="W31" s="19">
        <f t="shared" si="9"/>
        <v>12664</v>
      </c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</row>
    <row r="32" spans="1:96" ht="15" customHeight="1">
      <c r="B32" s="101"/>
      <c r="C32" s="196"/>
      <c r="D32" s="311"/>
      <c r="E32" s="237">
        <f>IFERROR(VLOOKUP(H32,Infor!B:F,4,0),)</f>
        <v>0</v>
      </c>
      <c r="F32" s="237">
        <f>IFERROR(VLOOKUP(H32,Infor!B:F,5,0),)</f>
        <v>0</v>
      </c>
      <c r="G32" s="260"/>
      <c r="H32" s="260"/>
      <c r="I32" s="228"/>
      <c r="J32" s="246">
        <f t="shared" ref="J32:J41" si="10">SUM(I32:I33)</f>
        <v>340</v>
      </c>
      <c r="K32" s="247"/>
      <c r="L32" s="19">
        <f>SUMIFS(Stock!$F:$F,Stock!$D:$D,'Shipment '!H32)</f>
        <v>0</v>
      </c>
      <c r="M32" s="192">
        <f>SUMIFS(Plan!$E:$E,Plan!$C:$C,'Shipment '!H32)</f>
        <v>0</v>
      </c>
      <c r="N32" s="192">
        <f>SUMIFS(Plan!$F:$F,Plan!$C:$C,'Shipment '!H32)</f>
        <v>0</v>
      </c>
      <c r="O32" s="192"/>
      <c r="P32" s="192"/>
      <c r="Q32" s="192"/>
      <c r="R32" s="192"/>
      <c r="S32" s="192"/>
      <c r="T32" s="192">
        <f>SUMIFS(Plan!$M:$M,Plan!$C:$C,'Shipment '!H32)</f>
        <v>0</v>
      </c>
      <c r="U32" s="192">
        <f t="shared" si="5"/>
        <v>0</v>
      </c>
      <c r="V32" s="31">
        <f t="shared" ref="V32" si="11">+L32+U32</f>
        <v>0</v>
      </c>
      <c r="W32" s="19"/>
    </row>
    <row r="33" spans="2:96" s="92" customFormat="1">
      <c r="B33" s="310" t="s">
        <v>1414</v>
      </c>
      <c r="C33" s="196" t="s">
        <v>1406</v>
      </c>
      <c r="D33" s="311">
        <v>46195</v>
      </c>
      <c r="E33" s="237" t="str">
        <f>IFERROR(VLOOKUP(H33,Infor!B:F,4,0),)</f>
        <v>65"</v>
      </c>
      <c r="F33" s="237" t="str">
        <f>IFERROR(VLOOKUP(H33,Infor!B:F,5,0),)</f>
        <v>U8000F</v>
      </c>
      <c r="G33" s="260" t="s">
        <v>187</v>
      </c>
      <c r="H33" s="260" t="s">
        <v>186</v>
      </c>
      <c r="I33" s="228">
        <v>340</v>
      </c>
      <c r="J33" s="246">
        <f t="shared" si="10"/>
        <v>420</v>
      </c>
      <c r="K33" s="247"/>
      <c r="L33" s="19">
        <f>SUMIFS(Stock!$F:$F,Stock!$D:$D,'Shipment '!H33)</f>
        <v>0</v>
      </c>
      <c r="M33" s="192"/>
      <c r="N33" s="192"/>
      <c r="O33" s="192">
        <f>SUMIFS(Plan!$G:$G,Plan!$C:$C,'Shipment '!H33)</f>
        <v>0</v>
      </c>
      <c r="P33" s="192">
        <f>SUMIFS(Plan!$H:$H,Plan!$C:$C,'Shipment '!H33)</f>
        <v>0</v>
      </c>
      <c r="Q33" s="192">
        <f>SUMIFS(Plan!$I:$I,Plan!$C:$C,'Shipment '!H33)</f>
        <v>0</v>
      </c>
      <c r="R33" s="192">
        <f>SUMIFS(Plan!$J:$J,Plan!$C:$C,'Shipment '!H33)</f>
        <v>0</v>
      </c>
      <c r="S33" s="192">
        <f>SUMIFS(Plan!$K:$K,Plan!$C:$C,'Shipment '!H33)</f>
        <v>0</v>
      </c>
      <c r="T33" s="192">
        <f>SUMIFS(Plan!$M:$M,Plan!$C:$C,'Shipment '!H33)</f>
        <v>340</v>
      </c>
      <c r="U33" s="192">
        <f t="shared" si="5"/>
        <v>340</v>
      </c>
      <c r="V33" s="262">
        <f>+L33+U33</f>
        <v>340</v>
      </c>
      <c r="W33" s="19">
        <f t="shared" ref="W33:W41" si="12">V33-J33</f>
        <v>-80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</row>
    <row r="34" spans="2:96" s="92" customFormat="1" ht="15" customHeight="1">
      <c r="B34" s="310" t="s">
        <v>1414</v>
      </c>
      <c r="C34" s="196" t="s">
        <v>1406</v>
      </c>
      <c r="D34" s="311">
        <v>46195</v>
      </c>
      <c r="E34" s="220" t="str">
        <f>IFERROR(VLOOKUP(H34,Infor!B:F,4,0),)</f>
        <v>75"</v>
      </c>
      <c r="F34" s="220" t="str">
        <f>IFERROR(VLOOKUP(H34,Infor!B:F,5,0),)</f>
        <v>U8000F</v>
      </c>
      <c r="G34" s="260" t="s">
        <v>328</v>
      </c>
      <c r="H34" s="260" t="s">
        <v>327</v>
      </c>
      <c r="I34" s="228">
        <v>80</v>
      </c>
      <c r="J34" s="246">
        <f t="shared" si="10"/>
        <v>11080</v>
      </c>
      <c r="K34" s="247"/>
      <c r="L34" s="19"/>
      <c r="M34" s="197">
        <f>SUMIFS(Plan!$E:$E,Plan!$C:$C,'Shipment '!H34)</f>
        <v>0</v>
      </c>
      <c r="N34" s="197">
        <f>SUMIFS(Plan!$F:$F,Plan!$C:$C,'Shipment '!H34)</f>
        <v>0</v>
      </c>
      <c r="O34" s="192"/>
      <c r="P34" s="192"/>
      <c r="Q34" s="192"/>
      <c r="R34" s="192"/>
      <c r="S34" s="192"/>
      <c r="T34" s="197">
        <f>SUMIFS(Plan!$M:$M,Plan!$C:$C,'Shipment '!H34)</f>
        <v>80</v>
      </c>
      <c r="U34" s="192">
        <f t="shared" si="5"/>
        <v>80</v>
      </c>
      <c r="V34" s="262"/>
      <c r="W34" s="19">
        <f t="shared" si="12"/>
        <v>-11080</v>
      </c>
    </row>
    <row r="35" spans="2:96" ht="15" customHeight="1">
      <c r="B35" s="310" t="s">
        <v>1414</v>
      </c>
      <c r="C35" s="196" t="s">
        <v>1406</v>
      </c>
      <c r="D35" s="311">
        <v>46195</v>
      </c>
      <c r="E35" s="220" t="str">
        <f>IFERROR(VLOOKUP(H35,Infor!B:F,4,0),)</f>
        <v>55"</v>
      </c>
      <c r="F35" s="220" t="str">
        <f>IFERROR(VLOOKUP(H35,Infor!B:F,5,0),)</f>
        <v>U8000H</v>
      </c>
      <c r="G35" s="260" t="s">
        <v>86</v>
      </c>
      <c r="H35" s="260" t="s">
        <v>85</v>
      </c>
      <c r="I35" s="228">
        <v>11000</v>
      </c>
      <c r="J35" s="195">
        <f t="shared" si="10"/>
        <v>22136</v>
      </c>
      <c r="K35" s="247"/>
      <c r="L35" s="19">
        <f>SUMIFS(Stock!$F:$F,Stock!$D:$D,'Shipment '!H35)</f>
        <v>0</v>
      </c>
      <c r="M35" s="192">
        <f>SUMIFS(Plan!$E:$E,Plan!$C:$C,'Shipment '!H35)</f>
        <v>0</v>
      </c>
      <c r="N35" s="192">
        <f>SUMIFS(Plan!$F:$F,Plan!$C:$C,'Shipment '!H35)</f>
        <v>0</v>
      </c>
      <c r="O35" s="192">
        <f>SUMIFS(Plan!$G:$G,Plan!$C:$C,'Shipment '!H35)</f>
        <v>0</v>
      </c>
      <c r="P35" s="192">
        <f>SUMIFS(Plan!$H:$H,Plan!$C:$C,'Shipment '!H35)</f>
        <v>0</v>
      </c>
      <c r="Q35" s="192">
        <f>SUMIFS(Plan!$I:$I,Plan!$C:$C,'Shipment '!H35)</f>
        <v>0</v>
      </c>
      <c r="R35" s="192">
        <f>SUMIFS(Plan!$J:$J,Plan!$C:$C,'Shipment '!H35)</f>
        <v>0</v>
      </c>
      <c r="S35" s="192">
        <f>SUMIFS(Plan!$K:$K,Plan!$C:$C,'Shipment '!H35)</f>
        <v>0</v>
      </c>
      <c r="T35" s="192">
        <f>SUMIFS(Plan!$M:$M,Plan!$C:$C,'Shipment '!H35)</f>
        <v>3600</v>
      </c>
      <c r="U35" s="192">
        <f t="shared" si="5"/>
        <v>3600</v>
      </c>
      <c r="V35" s="208">
        <f t="shared" ref="V35:V50" si="13">+L35+U35</f>
        <v>3600</v>
      </c>
      <c r="W35" s="11">
        <f t="shared" si="12"/>
        <v>-18536</v>
      </c>
    </row>
    <row r="36" spans="2:96" s="92" customFormat="1" ht="15" customHeight="1">
      <c r="B36" s="310" t="s">
        <v>1414</v>
      </c>
      <c r="C36" s="196" t="s">
        <v>1406</v>
      </c>
      <c r="D36" s="311">
        <v>46195</v>
      </c>
      <c r="E36" s="220" t="str">
        <f>IFERROR(VLOOKUP(H36,Infor!B:F,4,0),)</f>
        <v>55"</v>
      </c>
      <c r="F36" s="220" t="str">
        <f>IFERROR(VLOOKUP(H36,Infor!B:F,5,0),)</f>
        <v>M70H</v>
      </c>
      <c r="G36" s="224" t="s">
        <v>84</v>
      </c>
      <c r="H36" s="224" t="s">
        <v>83</v>
      </c>
      <c r="I36" s="228">
        <v>11136</v>
      </c>
      <c r="J36" s="195">
        <f>SUM(I36:I36)</f>
        <v>11136</v>
      </c>
      <c r="K36" s="247"/>
      <c r="L36" s="206">
        <f>SUMIFS(Stock!$F:$F,Stock!$D:$D,'Shipment '!H36)</f>
        <v>552</v>
      </c>
      <c r="M36" s="197">
        <f>SUMIFS(Plan!$E:$E,Plan!$C:$C,'Shipment '!H36)</f>
        <v>0</v>
      </c>
      <c r="N36" s="197">
        <f>SUMIFS(Plan!$F:$F,Plan!$C:$C,'Shipment '!H36)</f>
        <v>0</v>
      </c>
      <c r="O36" s="197">
        <f>SUMIFS(Plan!$G:$G,Plan!$C:$C,'Shipment '!H36)</f>
        <v>0</v>
      </c>
      <c r="P36" s="197">
        <f>SUMIFS(Plan!$H:$H,Plan!$C:$C,'Shipment '!H36)</f>
        <v>0</v>
      </c>
      <c r="Q36" s="197">
        <f>SUMIFS(Plan!$I:$I,Plan!$C:$C,'Shipment '!H36)</f>
        <v>0</v>
      </c>
      <c r="R36" s="197">
        <f>SUMIFS(Plan!$J:$J,Plan!$C:$C,'Shipment '!H36)</f>
        <v>0</v>
      </c>
      <c r="S36" s="197">
        <f>SUMIFS(Plan!$K:$K,Plan!$C:$C,'Shipment '!H36)</f>
        <v>0</v>
      </c>
      <c r="T36" s="197">
        <f>SUMIFS(Plan!$M:$M,Plan!$C:$C,'Shipment '!H36)</f>
        <v>0</v>
      </c>
      <c r="U36" s="197">
        <f t="shared" si="5"/>
        <v>0</v>
      </c>
      <c r="V36" s="209">
        <f t="shared" si="13"/>
        <v>552</v>
      </c>
      <c r="W36" s="99">
        <f t="shared" si="12"/>
        <v>-10584</v>
      </c>
    </row>
    <row r="37" spans="2:96" ht="15" customHeight="1">
      <c r="B37" s="308" t="s">
        <v>7</v>
      </c>
      <c r="C37" s="196" t="s">
        <v>1406</v>
      </c>
      <c r="D37" s="311"/>
      <c r="E37" s="220" t="str">
        <f>IFERROR(VLOOKUP(H37,Infor!B:F,4,0),)</f>
        <v>65"</v>
      </c>
      <c r="F37" s="220" t="str">
        <f>IFERROR(VLOOKUP(H37,Infor!B:F,5,0),)</f>
        <v>L65S7_HVD</v>
      </c>
      <c r="G37" s="224" t="s">
        <v>26</v>
      </c>
      <c r="H37" s="224" t="s">
        <v>3</v>
      </c>
      <c r="I37" s="228">
        <v>13500</v>
      </c>
      <c r="J37" s="195">
        <f>SUM(I32:I38)</f>
        <v>41056</v>
      </c>
      <c r="K37" s="210"/>
      <c r="L37" s="207">
        <f>SUMIFS(Stock!$F:$F,Stock!$D:$D,'Shipment '!H37)</f>
        <v>8064</v>
      </c>
      <c r="M37" s="192"/>
      <c r="N37" s="192">
        <f>SUMIFS(Plan!$F:$F,Plan!$C:$C,'Shipment '!H37)</f>
        <v>0</v>
      </c>
      <c r="O37" s="192">
        <f>SUMIFS(Plan!$G:$G,Plan!$C:$C,'Shipment '!H37)</f>
        <v>0</v>
      </c>
      <c r="P37" s="192">
        <f>SUMIFS(Plan!$H:$H,Plan!$C:$C,'Shipment '!H37)</f>
        <v>0</v>
      </c>
      <c r="Q37" s="192">
        <f>SUMIFS(Plan!$I:$I,Plan!$C:$C,'Shipment '!H37)</f>
        <v>0</v>
      </c>
      <c r="R37" s="192">
        <f>SUMIFS(Plan!$J:$J,Plan!$C:$C,'Shipment '!H37)</f>
        <v>0</v>
      </c>
      <c r="S37" s="192">
        <f>SUMIFS(Plan!$K:$K,Plan!$C:$C,'Shipment '!H37)</f>
        <v>0</v>
      </c>
      <c r="T37" s="192"/>
      <c r="U37" s="192">
        <f>SUM(M37:T37)</f>
        <v>0</v>
      </c>
      <c r="V37" s="208">
        <f>+L37+U37</f>
        <v>8064</v>
      </c>
      <c r="W37" s="11">
        <f>V37-J37</f>
        <v>-32992</v>
      </c>
    </row>
    <row r="38" spans="2:96" ht="15" customHeight="1">
      <c r="B38" s="308" t="s">
        <v>7</v>
      </c>
      <c r="C38" s="196" t="s">
        <v>1406</v>
      </c>
      <c r="D38" s="311"/>
      <c r="E38" s="220" t="str">
        <f>IFERROR(VLOOKUP(H38,Infor!B:F,4,0),)</f>
        <v>75"</v>
      </c>
      <c r="F38" s="220" t="str">
        <f>IFERROR(VLOOKUP(H38,Infor!B:F,5,0),)</f>
        <v>L75S7_HVD</v>
      </c>
      <c r="G38" s="224" t="s">
        <v>30</v>
      </c>
      <c r="H38" s="224" t="s">
        <v>19</v>
      </c>
      <c r="I38" s="228">
        <v>5000</v>
      </c>
      <c r="J38" s="195">
        <f t="shared" si="10"/>
        <v>5070</v>
      </c>
      <c r="K38" s="210"/>
      <c r="L38" s="19">
        <f>SUMIFS(Stock!$F:$F,Stock!$D:$D,'Shipment '!H38)</f>
        <v>4422</v>
      </c>
      <c r="M38" s="192">
        <f>SUMIFS(Plan!$E:$E,Plan!$C:$C,'Shipment '!H38)</f>
        <v>0</v>
      </c>
      <c r="N38" s="192">
        <f>SUMIFS(Plan!$F:$F,Plan!$C:$C,'Shipment '!H38)</f>
        <v>0</v>
      </c>
      <c r="O38" s="192">
        <f>SUMIFS(Plan!$G:$G,Plan!$C:$C,'Shipment '!H38)</f>
        <v>0</v>
      </c>
      <c r="P38" s="192">
        <f>SUMIFS(Plan!$H:$H,Plan!$C:$C,'Shipment '!H38)</f>
        <v>0</v>
      </c>
      <c r="Q38" s="192">
        <f>SUMIFS(Plan!$I:$I,Plan!$C:$C,'Shipment '!H38)</f>
        <v>0</v>
      </c>
      <c r="R38" s="192">
        <f>SUMIFS(Plan!$J:$J,Plan!$C:$C,'Shipment '!H38)</f>
        <v>0</v>
      </c>
      <c r="S38" s="192">
        <f>SUMIFS(Plan!$K:$K,Plan!$C:$C,'Shipment '!H38)</f>
        <v>0</v>
      </c>
      <c r="T38" s="192">
        <f>SUMIFS(Plan!$M:$M,Plan!$C:$C,'Shipment '!H38)</f>
        <v>0</v>
      </c>
      <c r="U38" s="192">
        <f t="shared" si="5"/>
        <v>0</v>
      </c>
      <c r="V38" s="208">
        <f t="shared" si="13"/>
        <v>4422</v>
      </c>
      <c r="W38" s="11">
        <f t="shared" si="12"/>
        <v>-648</v>
      </c>
    </row>
    <row r="39" spans="2:96" s="92" customFormat="1" ht="15" customHeight="1">
      <c r="B39" s="308" t="s">
        <v>7</v>
      </c>
      <c r="C39" s="196" t="s">
        <v>1406</v>
      </c>
      <c r="D39" s="311"/>
      <c r="E39" s="220" t="str">
        <f>IFERROR(VLOOKUP(H39,Infor!B:F,4,0),)</f>
        <v>55"</v>
      </c>
      <c r="F39" s="220" t="str">
        <f>IFERROR(VLOOKUP(H39,Infor!B:F,5,0),)</f>
        <v>L55E70A_HVD</v>
      </c>
      <c r="G39" s="224" t="s">
        <v>31</v>
      </c>
      <c r="H39" s="224" t="s">
        <v>4</v>
      </c>
      <c r="I39" s="228">
        <v>70</v>
      </c>
      <c r="J39" s="195">
        <f t="shared" si="10"/>
        <v>2158</v>
      </c>
      <c r="K39" s="210"/>
      <c r="L39" s="206">
        <f>SUMIFS(Stock!$F:$F,Stock!$D:$D,'Shipment '!H39)</f>
        <v>7607</v>
      </c>
      <c r="M39" s="197">
        <f>SUMIFS(Plan!$E:$E,Plan!$C:$C,'Shipment '!H39)</f>
        <v>0</v>
      </c>
      <c r="N39" s="197">
        <f>SUMIFS(Plan!$F:$F,Plan!$C:$C,'Shipment '!H39)</f>
        <v>0</v>
      </c>
      <c r="O39" s="197">
        <f>SUMIFS(Plan!$G:$G,Plan!$C:$C,'Shipment '!H39)</f>
        <v>0</v>
      </c>
      <c r="P39" s="197">
        <f>SUMIFS(Plan!$H:$H,Plan!$C:$C,'Shipment '!H39)</f>
        <v>0</v>
      </c>
      <c r="Q39" s="197">
        <f>SUMIFS(Plan!$I:$I,Plan!$C:$C,'Shipment '!H39)</f>
        <v>0</v>
      </c>
      <c r="R39" s="197">
        <f>SUMIFS(Plan!$J:$J,Plan!$C:$C,'Shipment '!H39)</f>
        <v>0</v>
      </c>
      <c r="S39" s="197">
        <f>SUMIFS(Plan!$K:$K,Plan!$C:$C,'Shipment '!H39)</f>
        <v>0</v>
      </c>
      <c r="T39" s="197">
        <f>SUMIFS(Plan!$M:$M,Plan!$C:$C,'Shipment '!H39)</f>
        <v>0</v>
      </c>
      <c r="U39" s="197">
        <f t="shared" si="5"/>
        <v>0</v>
      </c>
      <c r="V39" s="209">
        <f t="shared" si="13"/>
        <v>7607</v>
      </c>
      <c r="W39" s="99">
        <f t="shared" si="12"/>
        <v>5449</v>
      </c>
    </row>
    <row r="40" spans="2:96" ht="15" customHeight="1">
      <c r="B40" s="308" t="s">
        <v>7</v>
      </c>
      <c r="C40" s="196" t="s">
        <v>1406</v>
      </c>
      <c r="D40" s="311"/>
      <c r="E40" s="220" t="str">
        <f>IFERROR(VLOOKUP(H40,Infor!B:F,4,0),)</f>
        <v>65"</v>
      </c>
      <c r="F40" s="220" t="str">
        <f>IFERROR(VLOOKUP(H40,Infor!B:F,5,0),)</f>
        <v>L65E70A_HVD</v>
      </c>
      <c r="G40" s="224" t="s">
        <v>29</v>
      </c>
      <c r="H40" s="224" t="s">
        <v>8</v>
      </c>
      <c r="I40" s="228">
        <v>2088</v>
      </c>
      <c r="J40" s="195">
        <f t="shared" si="10"/>
        <v>2989</v>
      </c>
      <c r="K40" s="210"/>
      <c r="L40" s="207">
        <f>SUMIFS(Stock!$F:$F,Stock!$D:$D,'Shipment '!H40)</f>
        <v>14423</v>
      </c>
      <c r="M40" s="192"/>
      <c r="N40" s="192">
        <f>SUMIFS(Plan!$F:$F,Plan!$C:$C,'Shipment '!H40)</f>
        <v>0</v>
      </c>
      <c r="O40" s="192">
        <f>SUMIFS(Plan!$G:$G,Plan!$C:$C,'Shipment '!H40)</f>
        <v>0</v>
      </c>
      <c r="P40" s="192">
        <f>SUMIFS(Plan!$H:$H,Plan!$C:$C,'Shipment '!H40)</f>
        <v>0</v>
      </c>
      <c r="Q40" s="192">
        <f>SUMIFS(Plan!$I:$I,Plan!$C:$C,'Shipment '!H40)</f>
        <v>0</v>
      </c>
      <c r="R40" s="192">
        <f>SUMIFS(Plan!$J:$J,Plan!$C:$C,'Shipment '!H40)</f>
        <v>1462</v>
      </c>
      <c r="S40" s="192">
        <f>SUMIFS(Plan!$K:$K,Plan!$C:$C,'Shipment '!H40)</f>
        <v>0</v>
      </c>
      <c r="T40" s="192"/>
      <c r="U40" s="192">
        <f t="shared" si="5"/>
        <v>1462</v>
      </c>
      <c r="V40" s="208">
        <f t="shared" si="13"/>
        <v>15885</v>
      </c>
      <c r="W40" s="11">
        <f t="shared" si="12"/>
        <v>12896</v>
      </c>
    </row>
    <row r="41" spans="2:96" ht="15" customHeight="1">
      <c r="B41" s="308" t="s">
        <v>7</v>
      </c>
      <c r="C41" s="196" t="s">
        <v>1406</v>
      </c>
      <c r="D41" s="311"/>
      <c r="E41" s="220" t="str">
        <f>IFERROR(VLOOKUP(H41,Infor!B:F,4,0),)</f>
        <v>85"</v>
      </c>
      <c r="F41" s="220" t="str">
        <f>IFERROR(VLOOKUP(H41,Infor!B:F,5,0),)</f>
        <v>L85E70NA_HVD</v>
      </c>
      <c r="G41" s="224" t="s">
        <v>40</v>
      </c>
      <c r="H41" s="224" t="s">
        <v>9</v>
      </c>
      <c r="I41" s="228">
        <v>901</v>
      </c>
      <c r="J41" s="195">
        <f t="shared" si="10"/>
        <v>5977</v>
      </c>
      <c r="K41" s="210"/>
      <c r="L41" s="19">
        <f>SUMIFS(Stock!$F:$F,Stock!$D:$D,'Shipment '!H41)</f>
        <v>3430</v>
      </c>
      <c r="M41" s="192">
        <f>SUMIFS(Plan!$E:$E,Plan!$C:$C,'Shipment '!H41)</f>
        <v>0</v>
      </c>
      <c r="N41" s="192">
        <f>SUMIFS(Plan!$F:$F,Plan!$C:$C,'Shipment '!H41)</f>
        <v>0</v>
      </c>
      <c r="O41" s="192">
        <f>SUMIFS(Plan!$G:$G,Plan!$C:$C,'Shipment '!H41)</f>
        <v>0</v>
      </c>
      <c r="P41" s="192">
        <f>SUMIFS(Plan!$H:$H,Plan!$C:$C,'Shipment '!H41)</f>
        <v>0</v>
      </c>
      <c r="Q41" s="192">
        <f>SUMIFS(Plan!$I:$I,Plan!$C:$C,'Shipment '!H41)</f>
        <v>0</v>
      </c>
      <c r="R41" s="192">
        <f>SUMIFS(Plan!$J:$J,Plan!$C:$C,'Shipment '!H41)</f>
        <v>0</v>
      </c>
      <c r="S41" s="192">
        <f>SUMIFS(Plan!$K:$K,Plan!$C:$C,'Shipment '!H41)</f>
        <v>0</v>
      </c>
      <c r="T41" s="192">
        <f>SUMIFS(Plan!$M:$M,Plan!$C:$C,'Shipment '!H41)</f>
        <v>2000</v>
      </c>
      <c r="U41" s="192">
        <f t="shared" si="5"/>
        <v>2000</v>
      </c>
      <c r="V41" s="208">
        <f t="shared" si="13"/>
        <v>5430</v>
      </c>
      <c r="W41" s="11">
        <f t="shared" si="12"/>
        <v>-547</v>
      </c>
    </row>
    <row r="42" spans="2:96" ht="15" customHeight="1">
      <c r="B42" s="266" t="s">
        <v>1402</v>
      </c>
      <c r="C42" s="196" t="s">
        <v>1406</v>
      </c>
      <c r="D42" s="311"/>
      <c r="E42" s="224" t="str">
        <f>IFERROR(VLOOKUP(H42,Infor!B:F,4,0),)</f>
        <v>48"</v>
      </c>
      <c r="F42" s="224" t="str">
        <f>IFERROR(VLOOKUP(H42,Infor!B:F,5,0),)</f>
        <v>L48CA9N_HVD</v>
      </c>
      <c r="G42" s="224" t="s">
        <v>36</v>
      </c>
      <c r="H42" s="224" t="s">
        <v>21</v>
      </c>
      <c r="I42" s="224">
        <v>5076</v>
      </c>
      <c r="J42" s="10">
        <f t="shared" ref="J42:J50" si="14">SUM(I42)</f>
        <v>5076</v>
      </c>
      <c r="K42" s="168"/>
      <c r="L42" s="19">
        <f>SUMIFS(Stock!$F:$F,Stock!$D:$D,'Shipment '!H42)</f>
        <v>9434</v>
      </c>
      <c r="M42" s="192">
        <f>SUMIFS(Plan!$E:$E,Plan!$C:$C,'Shipment '!H42)</f>
        <v>0</v>
      </c>
      <c r="N42" s="192">
        <f>SUMIFS(Plan!$F:$F,Plan!$C:$C,'Shipment '!H42)</f>
        <v>0</v>
      </c>
      <c r="O42" s="192">
        <f>SUMIFS(Plan!$G:$G,Plan!$C:$C,'Shipment '!H42)</f>
        <v>0</v>
      </c>
      <c r="P42" s="192">
        <f>SUMIFS(Plan!$H:$H,Plan!$C:$C,'Shipment '!H42)</f>
        <v>0</v>
      </c>
      <c r="Q42" s="192">
        <f>SUMIFS(Plan!$I:$I,Plan!$C:$C,'Shipment '!H42)</f>
        <v>0</v>
      </c>
      <c r="R42" s="192">
        <f>SUMIFS(Plan!$J:$J,Plan!$C:$C,'Shipment '!H42)</f>
        <v>156</v>
      </c>
      <c r="S42" s="192">
        <f>SUMIFS(Plan!$K:$K,Plan!$C:$C,'Shipment '!H42)</f>
        <v>0</v>
      </c>
      <c r="T42" s="192">
        <f>SUMIFS(Plan!$M:$M,Plan!$C:$C,'Shipment '!H42)</f>
        <v>0</v>
      </c>
      <c r="U42" s="192">
        <f>SUM(M42:T42)</f>
        <v>156</v>
      </c>
      <c r="V42" s="208">
        <f t="shared" si="13"/>
        <v>9590</v>
      </c>
      <c r="W42" s="11">
        <f t="shared" ref="W42:W50" si="15">+V42-J42</f>
        <v>4514</v>
      </c>
    </row>
    <row r="43" spans="2:96" s="92" customFormat="1" ht="15" customHeight="1">
      <c r="B43" s="266" t="s">
        <v>1402</v>
      </c>
      <c r="C43" s="196" t="s">
        <v>1406</v>
      </c>
      <c r="D43" s="311"/>
      <c r="E43" s="224" t="str">
        <f>IFERROR(VLOOKUP(H43,Infor!B:F,4,0),)</f>
        <v>55"</v>
      </c>
      <c r="F43" s="224" t="str">
        <f>IFERROR(VLOOKUP(H43,Infor!B:F,5,0),)</f>
        <v>L55CA9N_HVD</v>
      </c>
      <c r="G43" s="224" t="s">
        <v>37</v>
      </c>
      <c r="H43" s="224" t="s">
        <v>22</v>
      </c>
      <c r="I43" s="224">
        <v>1878</v>
      </c>
      <c r="J43" s="10">
        <f t="shared" si="14"/>
        <v>1878</v>
      </c>
      <c r="K43" s="168"/>
      <c r="L43" s="206">
        <f>SUMIFS(Stock!$F:$F,Stock!$D:$D,'Shipment '!H43)</f>
        <v>2076</v>
      </c>
      <c r="M43" s="197">
        <f>SUMIFS(Plan!$E:$E,Plan!$C:$C,'Shipment '!H43)</f>
        <v>0</v>
      </c>
      <c r="N43" s="197">
        <f>SUMIFS(Plan!$F:$F,Plan!$C:$C,'Shipment '!H43)</f>
        <v>0</v>
      </c>
      <c r="O43" s="197">
        <f>SUMIFS(Plan!$G:$G,Plan!$C:$C,'Shipment '!H43)</f>
        <v>0</v>
      </c>
      <c r="P43" s="197">
        <f>SUMIFS(Plan!$H:$H,Plan!$C:$C,'Shipment '!H43)</f>
        <v>0</v>
      </c>
      <c r="Q43" s="197">
        <f>SUMIFS(Plan!$I:$I,Plan!$C:$C,'Shipment '!H43)</f>
        <v>0</v>
      </c>
      <c r="R43" s="197">
        <f>SUMIFS(Plan!$J:$J,Plan!$C:$C,'Shipment '!H43)</f>
        <v>0</v>
      </c>
      <c r="S43" s="197">
        <f>SUMIFS(Plan!$K:$K,Plan!$C:$C,'Shipment '!H43)</f>
        <v>1174</v>
      </c>
      <c r="T43" s="197">
        <f>SUMIFS(Plan!$M:$M,Plan!$C:$C,'Shipment '!H43)</f>
        <v>0</v>
      </c>
      <c r="U43" s="197">
        <f t="shared" ref="U43:U44" si="16">SUM(M43:T43)</f>
        <v>1174</v>
      </c>
      <c r="V43" s="209">
        <f t="shared" si="13"/>
        <v>3250</v>
      </c>
      <c r="W43" s="99">
        <f t="shared" si="15"/>
        <v>1372</v>
      </c>
    </row>
    <row r="44" spans="2:96" ht="15" customHeight="1">
      <c r="B44" s="266" t="s">
        <v>1402</v>
      </c>
      <c r="C44" s="196" t="s">
        <v>1406</v>
      </c>
      <c r="D44" s="311"/>
      <c r="E44" s="224" t="str">
        <f>IFERROR(VLOOKUP(H44,Infor!B:F,4,0),)</f>
        <v>55"</v>
      </c>
      <c r="F44" s="224" t="str">
        <f>IFERROR(VLOOKUP(H44,Infor!B:F,5,0),)</f>
        <v>L55CA9N_HVD</v>
      </c>
      <c r="G44" s="224" t="s">
        <v>37</v>
      </c>
      <c r="H44" s="224" t="s">
        <v>22</v>
      </c>
      <c r="I44" s="224">
        <v>2852</v>
      </c>
      <c r="J44" s="10">
        <f t="shared" si="14"/>
        <v>2852</v>
      </c>
      <c r="K44" s="168"/>
      <c r="L44" s="207">
        <f>SUMIFS(Stock!$F:$F,Stock!$D:$D,'Shipment '!H44)</f>
        <v>2076</v>
      </c>
      <c r="M44" s="192"/>
      <c r="N44" s="192">
        <f>SUMIFS(Plan!$F:$F,Plan!$C:$C,'Shipment '!H44)</f>
        <v>0</v>
      </c>
      <c r="O44" s="192">
        <f>SUMIFS(Plan!$G:$G,Plan!$C:$C,'Shipment '!H44)</f>
        <v>0</v>
      </c>
      <c r="P44" s="192">
        <f>SUMIFS(Plan!$H:$H,Plan!$C:$C,'Shipment '!H44)</f>
        <v>0</v>
      </c>
      <c r="Q44" s="192">
        <f>SUMIFS(Plan!$I:$I,Plan!$C:$C,'Shipment '!H44)</f>
        <v>0</v>
      </c>
      <c r="R44" s="192">
        <f>SUMIFS(Plan!$J:$J,Plan!$C:$C,'Shipment '!H44)</f>
        <v>0</v>
      </c>
      <c r="S44" s="192">
        <f>SUMIFS(Plan!$K:$K,Plan!$C:$C,'Shipment '!H44)</f>
        <v>1174</v>
      </c>
      <c r="T44" s="192"/>
      <c r="U44" s="192">
        <f t="shared" si="16"/>
        <v>1174</v>
      </c>
      <c r="V44" s="208">
        <f t="shared" si="13"/>
        <v>3250</v>
      </c>
      <c r="W44" s="11">
        <f t="shared" si="15"/>
        <v>398</v>
      </c>
    </row>
    <row r="45" spans="2:96" ht="15" customHeight="1">
      <c r="B45" s="266" t="s">
        <v>1402</v>
      </c>
      <c r="C45" s="196" t="s">
        <v>1406</v>
      </c>
      <c r="D45" s="311"/>
      <c r="E45" s="224" t="str">
        <f>IFERROR(VLOOKUP(H45,Infor!B:F,4,0),)</f>
        <v>65"</v>
      </c>
      <c r="F45" s="224" t="str">
        <f>IFERROR(VLOOKUP(H45,Infor!B:F,5,0),)</f>
        <v>L65CA9N_HVD</v>
      </c>
      <c r="G45" s="224" t="s">
        <v>41</v>
      </c>
      <c r="H45" s="224" t="s">
        <v>5</v>
      </c>
      <c r="I45" s="224">
        <v>11700</v>
      </c>
      <c r="J45" s="10">
        <f t="shared" si="14"/>
        <v>11700</v>
      </c>
      <c r="K45" s="168"/>
      <c r="L45" s="19">
        <f>SUMIFS(Stock!$F:$F,Stock!$D:$D,'Shipment '!H45)</f>
        <v>6788</v>
      </c>
      <c r="M45" s="192">
        <f>SUMIFS(Plan!$E:$E,Plan!$C:$C,'Shipment '!H45)</f>
        <v>0</v>
      </c>
      <c r="N45" s="192">
        <f>SUMIFS(Plan!$F:$F,Plan!$C:$C,'Shipment '!H45)</f>
        <v>0</v>
      </c>
      <c r="O45" s="192">
        <f>SUMIFS(Plan!$G:$G,Plan!$C:$C,'Shipment '!H45)</f>
        <v>0</v>
      </c>
      <c r="P45" s="192">
        <f>SUMIFS(Plan!$H:$H,Plan!$C:$C,'Shipment '!H45)</f>
        <v>0</v>
      </c>
      <c r="Q45" s="192">
        <f>SUMIFS(Plan!$I:$I,Plan!$C:$C,'Shipment '!H45)</f>
        <v>0</v>
      </c>
      <c r="R45" s="192">
        <f>SUMIFS(Plan!$J:$J,Plan!$C:$C,'Shipment '!H45)</f>
        <v>2680</v>
      </c>
      <c r="S45" s="192">
        <f>SUMIFS(Plan!$K:$K,Plan!$C:$C,'Shipment '!H45)</f>
        <v>2074</v>
      </c>
      <c r="T45" s="192">
        <f>SUMIFS(Plan!$M:$M,Plan!$C:$C,'Shipment '!H45)</f>
        <v>2700</v>
      </c>
      <c r="U45" s="192">
        <f>SUM(M45:T45)</f>
        <v>7454</v>
      </c>
      <c r="V45" s="208">
        <f t="shared" si="13"/>
        <v>14242</v>
      </c>
      <c r="W45" s="11">
        <f t="shared" si="15"/>
        <v>2542</v>
      </c>
    </row>
    <row r="46" spans="2:96" s="92" customFormat="1" ht="15" customHeight="1">
      <c r="B46" s="266" t="s">
        <v>1402</v>
      </c>
      <c r="C46" s="196" t="s">
        <v>1406</v>
      </c>
      <c r="D46" s="311"/>
      <c r="E46" s="224" t="str">
        <f>IFERROR(VLOOKUP(H46,Infor!B:F,4,0),)</f>
        <v>83"</v>
      </c>
      <c r="F46" s="224" t="str">
        <f>IFERROR(VLOOKUP(H46,Infor!B:F,5,0),)</f>
        <v>L83CA9N_HVD</v>
      </c>
      <c r="G46" s="224" t="s">
        <v>655</v>
      </c>
      <c r="H46" s="224" t="s">
        <v>654</v>
      </c>
      <c r="I46" s="224">
        <v>900</v>
      </c>
      <c r="J46" s="10">
        <f t="shared" si="14"/>
        <v>900</v>
      </c>
      <c r="K46" s="168"/>
      <c r="L46" s="206">
        <f>SUMIFS(Stock!$F:$F,Stock!$D:$D,'Shipment '!H46)</f>
        <v>87</v>
      </c>
      <c r="M46" s="197">
        <f>SUMIFS(Plan!$E:$E,Plan!$C:$C,'Shipment '!H46)</f>
        <v>0</v>
      </c>
      <c r="N46" s="197">
        <f>SUMIFS(Plan!$F:$F,Plan!$C:$C,'Shipment '!H46)</f>
        <v>0</v>
      </c>
      <c r="O46" s="197">
        <f>SUMIFS(Plan!$G:$G,Plan!$C:$C,'Shipment '!H46)</f>
        <v>0</v>
      </c>
      <c r="P46" s="197">
        <f>SUMIFS(Plan!$H:$H,Plan!$C:$C,'Shipment '!H46)</f>
        <v>0</v>
      </c>
      <c r="Q46" s="197">
        <f>SUMIFS(Plan!$I:$I,Plan!$C:$C,'Shipment '!H46)</f>
        <v>0</v>
      </c>
      <c r="R46" s="197">
        <f>SUMIFS(Plan!$J:$J,Plan!$C:$C,'Shipment '!H46)</f>
        <v>1413</v>
      </c>
      <c r="S46" s="197">
        <f>SUMIFS(Plan!$K:$K,Plan!$C:$C,'Shipment '!H46)</f>
        <v>0</v>
      </c>
      <c r="T46" s="197">
        <f>SUMIFS(Plan!$M:$M,Plan!$C:$C,'Shipment '!H46)</f>
        <v>0</v>
      </c>
      <c r="U46" s="197">
        <f t="shared" ref="U46:U47" si="17">SUM(M46:T46)</f>
        <v>1413</v>
      </c>
      <c r="V46" s="209">
        <f t="shared" si="13"/>
        <v>1500</v>
      </c>
      <c r="W46" s="99">
        <f t="shared" si="15"/>
        <v>600</v>
      </c>
    </row>
    <row r="47" spans="2:96" ht="15" customHeight="1">
      <c r="B47" s="266" t="s">
        <v>1402</v>
      </c>
      <c r="C47" s="196" t="s">
        <v>1406</v>
      </c>
      <c r="D47" s="311"/>
      <c r="E47" s="224" t="str">
        <f>IFERROR(VLOOKUP(H47,Infor!B:F,4,0),)</f>
        <v>65"</v>
      </c>
      <c r="F47" s="224" t="str">
        <f>IFERROR(VLOOKUP(H47,Infor!B:F,5,0),)</f>
        <v>L65S7_HVD</v>
      </c>
      <c r="G47" s="224" t="s">
        <v>26</v>
      </c>
      <c r="H47" s="224" t="s">
        <v>3</v>
      </c>
      <c r="I47" s="224">
        <v>15200</v>
      </c>
      <c r="J47" s="10">
        <f t="shared" si="14"/>
        <v>15200</v>
      </c>
      <c r="K47" s="168"/>
      <c r="L47" s="207">
        <f>SUMIFS(Stock!$F:$F,Stock!$D:$D,'Shipment '!H47)</f>
        <v>8064</v>
      </c>
      <c r="M47" s="192"/>
      <c r="N47" s="192">
        <f>SUMIFS(Plan!$F:$F,Plan!$C:$C,'Shipment '!H47)</f>
        <v>0</v>
      </c>
      <c r="O47" s="192">
        <f>SUMIFS(Plan!$G:$G,Plan!$C:$C,'Shipment '!H47)</f>
        <v>0</v>
      </c>
      <c r="P47" s="192">
        <f>SUMIFS(Plan!$H:$H,Plan!$C:$C,'Shipment '!H47)</f>
        <v>0</v>
      </c>
      <c r="Q47" s="192">
        <f>SUMIFS(Plan!$I:$I,Plan!$C:$C,'Shipment '!H47)</f>
        <v>0</v>
      </c>
      <c r="R47" s="192">
        <f>SUMIFS(Plan!$J:$J,Plan!$C:$C,'Shipment '!H47)</f>
        <v>0</v>
      </c>
      <c r="S47" s="192">
        <f>SUMIFS(Plan!$K:$K,Plan!$C:$C,'Shipment '!H47)</f>
        <v>0</v>
      </c>
      <c r="T47" s="192"/>
      <c r="U47" s="192">
        <f t="shared" si="17"/>
        <v>0</v>
      </c>
      <c r="V47" s="208">
        <f t="shared" si="13"/>
        <v>8064</v>
      </c>
      <c r="W47" s="11">
        <f t="shared" si="15"/>
        <v>-7136</v>
      </c>
    </row>
    <row r="48" spans="2:96" ht="15" customHeight="1">
      <c r="B48" s="266" t="s">
        <v>1402</v>
      </c>
      <c r="C48" s="196" t="s">
        <v>1406</v>
      </c>
      <c r="D48" s="311"/>
      <c r="E48" s="224" t="str">
        <f>IFERROR(VLOOKUP(H48,Infor!B:F,4,0),)</f>
        <v>65"</v>
      </c>
      <c r="F48" s="224" t="str">
        <f>IFERROR(VLOOKUP(H48,Infor!B:F,5,0),)</f>
        <v>L65S7A_HVD</v>
      </c>
      <c r="G48" s="224" t="s">
        <v>27</v>
      </c>
      <c r="H48" s="224" t="s">
        <v>1</v>
      </c>
      <c r="I48" s="224">
        <v>18300</v>
      </c>
      <c r="J48" s="10">
        <f t="shared" si="14"/>
        <v>18300</v>
      </c>
      <c r="K48" s="168"/>
      <c r="L48" s="19">
        <f>SUMIFS(Stock!$F:$F,Stock!$D:$D,'Shipment '!H48)</f>
        <v>11448</v>
      </c>
      <c r="M48" s="192">
        <f>SUMIFS(Plan!$E:$E,Plan!$C:$C,'Shipment '!H48)</f>
        <v>0</v>
      </c>
      <c r="N48" s="192">
        <f>SUMIFS(Plan!$F:$F,Plan!$C:$C,'Shipment '!H48)</f>
        <v>0</v>
      </c>
      <c r="O48" s="192">
        <f>SUMIFS(Plan!$G:$G,Plan!$C:$C,'Shipment '!H48)</f>
        <v>0</v>
      </c>
      <c r="P48" s="192">
        <f>SUMIFS(Plan!$H:$H,Plan!$C:$C,'Shipment '!H48)</f>
        <v>0</v>
      </c>
      <c r="Q48" s="192">
        <f>SUMIFS(Plan!$I:$I,Plan!$C:$C,'Shipment '!H48)</f>
        <v>0</v>
      </c>
      <c r="R48" s="192">
        <f>SUMIFS(Plan!$J:$J,Plan!$C:$C,'Shipment '!H48)</f>
        <v>7360</v>
      </c>
      <c r="S48" s="192">
        <f>SUMIFS(Plan!$K:$K,Plan!$C:$C,'Shipment '!H48)</f>
        <v>6622</v>
      </c>
      <c r="T48" s="192">
        <f>SUMIFS(Plan!$M:$M,Plan!$C:$C,'Shipment '!H48)</f>
        <v>0</v>
      </c>
      <c r="U48" s="192">
        <f>SUM(M48:T48)</f>
        <v>13982</v>
      </c>
      <c r="V48" s="208">
        <f t="shared" si="13"/>
        <v>25430</v>
      </c>
      <c r="W48" s="11">
        <f t="shared" si="15"/>
        <v>7130</v>
      </c>
    </row>
    <row r="49" spans="1:96" s="92" customFormat="1" ht="15" customHeight="1">
      <c r="A49" s="2"/>
      <c r="B49" s="266" t="s">
        <v>1402</v>
      </c>
      <c r="C49" s="196" t="s">
        <v>1406</v>
      </c>
      <c r="D49" s="311"/>
      <c r="E49" s="3" t="str">
        <f>IFERROR(VLOOKUP(H49,Infor!B:F,4,0),)</f>
        <v>75"</v>
      </c>
      <c r="F49" s="3" t="str">
        <f>IFERROR(VLOOKUP(H49,Infor!B:F,5,0),)</f>
        <v>L75S7_HVD</v>
      </c>
      <c r="G49" s="3" t="s">
        <v>30</v>
      </c>
      <c r="H49" s="3" t="s">
        <v>19</v>
      </c>
      <c r="I49" s="3">
        <v>5200</v>
      </c>
      <c r="J49" s="10">
        <f t="shared" si="14"/>
        <v>5200</v>
      </c>
      <c r="K49" s="168"/>
      <c r="L49" s="206">
        <f>SUMIFS(Stock!$F:$F,Stock!$D:$D,'Shipment '!H49)</f>
        <v>4422</v>
      </c>
      <c r="M49" s="197">
        <f>SUMIFS(Plan!$E:$E,Plan!$C:$C,'Shipment '!H49)</f>
        <v>0</v>
      </c>
      <c r="N49" s="197">
        <f>SUMIFS(Plan!$F:$F,Plan!$C:$C,'Shipment '!H49)</f>
        <v>0</v>
      </c>
      <c r="O49" s="197">
        <f>SUMIFS(Plan!$G:$G,Plan!$C:$C,'Shipment '!H49)</f>
        <v>0</v>
      </c>
      <c r="P49" s="197">
        <f>SUMIFS(Plan!$H:$H,Plan!$C:$C,'Shipment '!H49)</f>
        <v>0</v>
      </c>
      <c r="Q49" s="197">
        <f>SUMIFS(Plan!$I:$I,Plan!$C:$C,'Shipment '!H49)</f>
        <v>0</v>
      </c>
      <c r="R49" s="197">
        <f>SUMIFS(Plan!$J:$J,Plan!$C:$C,'Shipment '!H49)</f>
        <v>0</v>
      </c>
      <c r="S49" s="197">
        <f>SUMIFS(Plan!$K:$K,Plan!$C:$C,'Shipment '!H49)</f>
        <v>0</v>
      </c>
      <c r="T49" s="197">
        <f>SUMIFS(Plan!$M:$M,Plan!$C:$C,'Shipment '!H49)</f>
        <v>0</v>
      </c>
      <c r="U49" s="197">
        <f t="shared" ref="U49:U50" si="18">SUM(M49:T49)</f>
        <v>0</v>
      </c>
      <c r="V49" s="209">
        <f t="shared" si="13"/>
        <v>4422</v>
      </c>
      <c r="W49" s="99">
        <f t="shared" si="15"/>
        <v>-778</v>
      </c>
    </row>
    <row r="50" spans="1:96" ht="15" customHeight="1">
      <c r="B50" s="266" t="s">
        <v>1402</v>
      </c>
      <c r="C50" s="196" t="s">
        <v>1406</v>
      </c>
      <c r="D50" s="311"/>
      <c r="E50" s="3" t="str">
        <f>IFERROR(VLOOKUP(H50,Infor!B:F,4,0),)</f>
        <v>75"</v>
      </c>
      <c r="F50" s="3" t="str">
        <f>IFERROR(VLOOKUP(H50,Infor!B:F,5,0),)</f>
        <v>L75S7A_HVD</v>
      </c>
      <c r="G50" s="3" t="s">
        <v>28</v>
      </c>
      <c r="H50" s="3" t="s">
        <v>0</v>
      </c>
      <c r="I50" s="3">
        <v>1000</v>
      </c>
      <c r="J50" s="10">
        <f t="shared" si="14"/>
        <v>1000</v>
      </c>
      <c r="K50" s="168"/>
      <c r="L50" s="207">
        <f>SUMIFS(Stock!$F:$F,Stock!$D:$D,'Shipment '!H50)</f>
        <v>28</v>
      </c>
      <c r="M50" s="192"/>
      <c r="N50" s="192">
        <f>SUMIFS(Plan!$F:$F,Plan!$C:$C,'Shipment '!H50)</f>
        <v>0</v>
      </c>
      <c r="O50" s="192">
        <f>SUMIFS(Plan!$G:$G,Plan!$C:$C,'Shipment '!H50)</f>
        <v>0</v>
      </c>
      <c r="P50" s="192">
        <f>SUMIFS(Plan!$H:$H,Plan!$C:$C,'Shipment '!H50)</f>
        <v>0</v>
      </c>
      <c r="Q50" s="192">
        <f>SUMIFS(Plan!$I:$I,Plan!$C:$C,'Shipment '!H50)</f>
        <v>0</v>
      </c>
      <c r="R50" s="192">
        <f>SUMIFS(Plan!$J:$J,Plan!$C:$C,'Shipment '!H50)</f>
        <v>0</v>
      </c>
      <c r="S50" s="192">
        <f>SUMIFS(Plan!$K:$K,Plan!$C:$C,'Shipment '!H50)</f>
        <v>0</v>
      </c>
      <c r="T50" s="192"/>
      <c r="U50" s="192">
        <f t="shared" si="18"/>
        <v>0</v>
      </c>
      <c r="V50" s="208">
        <f t="shared" si="13"/>
        <v>28</v>
      </c>
      <c r="W50" s="11">
        <f t="shared" si="15"/>
        <v>-972</v>
      </c>
    </row>
    <row r="51" spans="1:96">
      <c r="B51" s="266" t="s">
        <v>1402</v>
      </c>
      <c r="C51" s="196" t="s">
        <v>1406</v>
      </c>
      <c r="D51" s="311"/>
      <c r="E51" s="3" t="str">
        <f>IFERROR(VLOOKUP(H51,Infor!B:F,4,0),)</f>
        <v>43"</v>
      </c>
      <c r="F51" s="261" t="str">
        <f>IFERROR(VLOOKUP(H51,Infor!B:F,5,0),)</f>
        <v>L43E60A_HVD</v>
      </c>
      <c r="G51" s="261" t="s">
        <v>624</v>
      </c>
      <c r="H51" s="261" t="s">
        <v>623</v>
      </c>
      <c r="I51" s="261">
        <v>3408</v>
      </c>
      <c r="J51" s="261">
        <f t="shared" ref="J51:J72" si="19">SUM(I51)</f>
        <v>3408</v>
      </c>
      <c r="K51" s="281"/>
      <c r="L51" s="280">
        <f>SUMIFS(Stock!$F:$F,Stock!$D:$D,'Shipment '!H51)</f>
        <v>4050</v>
      </c>
      <c r="M51" s="261"/>
      <c r="N51" s="261">
        <f>SUMIFS(Plan!$F:$F,Plan!$C:$C,'Shipment '!H51)</f>
        <v>0</v>
      </c>
      <c r="O51" s="261">
        <f>SUMIFS(Plan!$G:$G,Plan!$C:$C,'Shipment '!H51)</f>
        <v>0</v>
      </c>
      <c r="P51" s="261">
        <f>SUMIFS(Plan!$H:$H,Plan!$C:$C,'Shipment '!H51)</f>
        <v>0</v>
      </c>
      <c r="Q51" s="261">
        <f>SUMIFS(Plan!$I:$I,Plan!$C:$C,'Shipment '!H51)</f>
        <v>0</v>
      </c>
      <c r="R51" s="261">
        <f>SUMIFS(Plan!$J:$J,Plan!$C:$C,'Shipment '!H51)</f>
        <v>0</v>
      </c>
      <c r="S51" s="261">
        <f>SUMIFS(Plan!$K:$K,Plan!$C:$C,'Shipment '!H51)</f>
        <v>0</v>
      </c>
      <c r="T51" s="261"/>
      <c r="U51" s="261">
        <f t="shared" ref="U51:U72" si="20">SUM(M51:T51)</f>
        <v>0</v>
      </c>
      <c r="V51" s="281">
        <f t="shared" ref="V51:V72" si="21">+L51+U51</f>
        <v>4050</v>
      </c>
      <c r="W51" s="280">
        <f t="shared" ref="W51:W72" si="22">+V51-J51</f>
        <v>642</v>
      </c>
    </row>
    <row r="52" spans="1:96" ht="15" customHeight="1">
      <c r="B52" s="266" t="s">
        <v>1402</v>
      </c>
      <c r="C52" s="196" t="s">
        <v>1406</v>
      </c>
      <c r="D52" s="311"/>
      <c r="E52" s="237" t="str">
        <f>IFERROR(VLOOKUP(H52,Infor!B:F,4,0),)</f>
        <v>55"</v>
      </c>
      <c r="F52" s="237" t="str">
        <f>IFERROR(VLOOKUP(H52,Infor!B:F,5,0),)</f>
        <v>L55E70A_HVD</v>
      </c>
      <c r="G52" s="260" t="s">
        <v>31</v>
      </c>
      <c r="H52" s="260" t="s">
        <v>4</v>
      </c>
      <c r="I52" s="228">
        <v>1400</v>
      </c>
      <c r="J52" s="246">
        <f t="shared" ref="J52:J61" si="23">SUM(I52:I53)</f>
        <v>10688</v>
      </c>
      <c r="K52" s="247"/>
      <c r="L52" s="19">
        <f>SUMIFS(Stock!$F:$F,Stock!$D:$D,'Shipment '!H52)</f>
        <v>7607</v>
      </c>
      <c r="M52" s="192">
        <f>SUMIFS(Plan!$E:$E,Plan!$C:$C,'Shipment '!H52)</f>
        <v>0</v>
      </c>
      <c r="N52" s="192">
        <f>SUMIFS(Plan!$F:$F,Plan!$C:$C,'Shipment '!H52)</f>
        <v>0</v>
      </c>
      <c r="O52" s="192"/>
      <c r="P52" s="192"/>
      <c r="Q52" s="192"/>
      <c r="R52" s="192"/>
      <c r="S52" s="192"/>
      <c r="T52" s="192">
        <f>SUMIFS(Plan!$M:$M,Plan!$C:$C,'Shipment '!H52)</f>
        <v>0</v>
      </c>
      <c r="U52" s="192">
        <f t="shared" si="20"/>
        <v>0</v>
      </c>
      <c r="V52" s="31">
        <f t="shared" si="21"/>
        <v>7607</v>
      </c>
      <c r="W52" s="19"/>
    </row>
    <row r="53" spans="1:96" s="92" customFormat="1">
      <c r="B53" s="266" t="s">
        <v>1402</v>
      </c>
      <c r="C53" s="196" t="s">
        <v>1406</v>
      </c>
      <c r="D53" s="311"/>
      <c r="E53" s="237" t="str">
        <f>IFERROR(VLOOKUP(H53,Infor!B:F,4,0),)</f>
        <v>65"</v>
      </c>
      <c r="F53" s="237" t="str">
        <f>IFERROR(VLOOKUP(H53,Infor!B:F,5,0),)</f>
        <v>L65E70A_HVD</v>
      </c>
      <c r="G53" s="260" t="s">
        <v>29</v>
      </c>
      <c r="H53" s="260" t="s">
        <v>8</v>
      </c>
      <c r="I53" s="228">
        <v>9288</v>
      </c>
      <c r="J53" s="246">
        <f t="shared" si="23"/>
        <v>10114</v>
      </c>
      <c r="K53" s="247"/>
      <c r="L53" s="19">
        <f>SUMIFS(Stock!$F:$F,Stock!$D:$D,'Shipment '!H53)</f>
        <v>14423</v>
      </c>
      <c r="M53" s="192"/>
      <c r="N53" s="192"/>
      <c r="O53" s="192">
        <f>SUMIFS(Plan!$G:$G,Plan!$C:$C,'Shipment '!H53)</f>
        <v>0</v>
      </c>
      <c r="P53" s="192">
        <f>SUMIFS(Plan!$H:$H,Plan!$C:$C,'Shipment '!H53)</f>
        <v>0</v>
      </c>
      <c r="Q53" s="192">
        <f>SUMIFS(Plan!$I:$I,Plan!$C:$C,'Shipment '!H53)</f>
        <v>0</v>
      </c>
      <c r="R53" s="192">
        <f>SUMIFS(Plan!$J:$J,Plan!$C:$C,'Shipment '!H53)</f>
        <v>1462</v>
      </c>
      <c r="S53" s="192">
        <f>SUMIFS(Plan!$K:$K,Plan!$C:$C,'Shipment '!H53)</f>
        <v>0</v>
      </c>
      <c r="T53" s="192">
        <f>SUMIFS(Plan!$M:$M,Plan!$C:$C,'Shipment '!H53)</f>
        <v>3900</v>
      </c>
      <c r="U53" s="192">
        <f t="shared" si="20"/>
        <v>5362</v>
      </c>
      <c r="V53" s="262">
        <f>+L53+U53</f>
        <v>19785</v>
      </c>
      <c r="W53" s="19">
        <f t="shared" ref="W53:W61" si="24">V53-J53</f>
        <v>9671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</row>
    <row r="54" spans="1:96" s="92" customFormat="1" ht="15" customHeight="1">
      <c r="B54" s="266" t="s">
        <v>1402</v>
      </c>
      <c r="C54" s="196" t="s">
        <v>1406</v>
      </c>
      <c r="D54" s="311"/>
      <c r="E54" s="237" t="str">
        <f>IFERROR(VLOOKUP(H54,Infor!B:F,4,0),)</f>
        <v>85"</v>
      </c>
      <c r="F54" s="237" t="str">
        <f>IFERROR(VLOOKUP(H54,Infor!B:F,5,0),)</f>
        <v>L85E70NA_HVD</v>
      </c>
      <c r="G54" s="260" t="s">
        <v>40</v>
      </c>
      <c r="H54" s="260" t="s">
        <v>9</v>
      </c>
      <c r="I54" s="228">
        <v>826</v>
      </c>
      <c r="J54" s="246">
        <f t="shared" si="23"/>
        <v>6251</v>
      </c>
      <c r="K54" s="247"/>
      <c r="L54" s="19"/>
      <c r="M54" s="197">
        <f>SUMIFS(Plan!$E:$E,Plan!$C:$C,'Shipment '!H54)</f>
        <v>0</v>
      </c>
      <c r="N54" s="197">
        <f>SUMIFS(Plan!$F:$F,Plan!$C:$C,'Shipment '!H54)</f>
        <v>0</v>
      </c>
      <c r="O54" s="192"/>
      <c r="P54" s="192"/>
      <c r="Q54" s="192"/>
      <c r="R54" s="192"/>
      <c r="S54" s="192"/>
      <c r="T54" s="197">
        <f>SUMIFS(Plan!$M:$M,Plan!$C:$C,'Shipment '!H54)</f>
        <v>2000</v>
      </c>
      <c r="U54" s="192">
        <f t="shared" si="20"/>
        <v>2000</v>
      </c>
      <c r="V54" s="262"/>
      <c r="W54" s="19">
        <f t="shared" si="24"/>
        <v>-6251</v>
      </c>
    </row>
    <row r="55" spans="1:96" ht="15" customHeight="1">
      <c r="B55" s="266" t="s">
        <v>1402</v>
      </c>
      <c r="C55" s="196" t="s">
        <v>1406</v>
      </c>
      <c r="D55" s="311"/>
      <c r="E55" s="237" t="str">
        <f>IFERROR(VLOOKUP(H55,Infor!B:F,4,0),)</f>
        <v>55"</v>
      </c>
      <c r="F55" s="237" t="str">
        <f>IFERROR(VLOOKUP(H55,Infor!B:F,5,0),)</f>
        <v>L55F70NA_HHS</v>
      </c>
      <c r="G55" s="260" t="s">
        <v>612</v>
      </c>
      <c r="H55" s="260" t="s">
        <v>611</v>
      </c>
      <c r="I55" s="228">
        <v>5425</v>
      </c>
      <c r="J55" s="195">
        <f t="shared" si="23"/>
        <v>9925</v>
      </c>
      <c r="K55" s="247"/>
      <c r="L55" s="19">
        <f>SUMIFS(Stock!$F:$F,Stock!$D:$D,'Shipment '!H55)</f>
        <v>637</v>
      </c>
      <c r="M55" s="192">
        <f>SUMIFS(Plan!$E:$E,Plan!$C:$C,'Shipment '!H55)</f>
        <v>0</v>
      </c>
      <c r="N55" s="192">
        <f>SUMIFS(Plan!$F:$F,Plan!$C:$C,'Shipment '!H55)</f>
        <v>0</v>
      </c>
      <c r="O55" s="192">
        <f>SUMIFS(Plan!$G:$G,Plan!$C:$C,'Shipment '!H55)</f>
        <v>0</v>
      </c>
      <c r="P55" s="192">
        <f>SUMIFS(Plan!$H:$H,Plan!$C:$C,'Shipment '!H55)</f>
        <v>0</v>
      </c>
      <c r="Q55" s="192">
        <f>SUMIFS(Plan!$I:$I,Plan!$C:$C,'Shipment '!H55)</f>
        <v>0</v>
      </c>
      <c r="R55" s="192">
        <f>SUMIFS(Plan!$J:$J,Plan!$C:$C,'Shipment '!H55)</f>
        <v>2663</v>
      </c>
      <c r="S55" s="192">
        <f>SUMIFS(Plan!$K:$K,Plan!$C:$C,'Shipment '!H55)</f>
        <v>2300</v>
      </c>
      <c r="T55" s="192">
        <f>SUMIFS(Plan!$M:$M,Plan!$C:$C,'Shipment '!H55)</f>
        <v>0</v>
      </c>
      <c r="U55" s="192">
        <f t="shared" si="20"/>
        <v>4963</v>
      </c>
      <c r="V55" s="240">
        <f t="shared" ref="V55:V71" si="25">+L55+U55</f>
        <v>5600</v>
      </c>
      <c r="W55" s="11">
        <f t="shared" si="24"/>
        <v>-4325</v>
      </c>
    </row>
    <row r="56" spans="1:96" s="92" customFormat="1" ht="15" customHeight="1">
      <c r="B56" s="266" t="s">
        <v>1402</v>
      </c>
      <c r="C56" s="196" t="s">
        <v>1406</v>
      </c>
      <c r="D56" s="311"/>
      <c r="E56" s="237" t="str">
        <f>IFERROR(VLOOKUP(H56,Infor!B:F,4,0),)</f>
        <v>65"</v>
      </c>
      <c r="F56" s="237" t="str">
        <f>IFERROR(VLOOKUP(H56,Infor!B:F,5,0),)</f>
        <v>L65FE8N_HHS</v>
      </c>
      <c r="G56" s="224" t="s">
        <v>32</v>
      </c>
      <c r="H56" s="224" t="s">
        <v>10</v>
      </c>
      <c r="I56" s="228">
        <v>4500</v>
      </c>
      <c r="J56" s="195">
        <f t="shared" si="23"/>
        <v>4500</v>
      </c>
      <c r="K56" s="247"/>
      <c r="L56" s="206">
        <f>SUMIFS(Stock!$F:$F,Stock!$D:$D,'Shipment '!H56)</f>
        <v>1606</v>
      </c>
      <c r="M56" s="197">
        <f>SUMIFS(Plan!$E:$E,Plan!$C:$C,'Shipment '!H56)</f>
        <v>0</v>
      </c>
      <c r="N56" s="197">
        <f>SUMIFS(Plan!$F:$F,Plan!$C:$C,'Shipment '!H56)</f>
        <v>0</v>
      </c>
      <c r="O56" s="197">
        <f>SUMIFS(Plan!$G:$G,Plan!$C:$C,'Shipment '!H56)</f>
        <v>0</v>
      </c>
      <c r="P56" s="197">
        <f>SUMIFS(Plan!$H:$H,Plan!$C:$C,'Shipment '!H56)</f>
        <v>0</v>
      </c>
      <c r="Q56" s="197">
        <f>SUMIFS(Plan!$I:$I,Plan!$C:$C,'Shipment '!H56)</f>
        <v>0</v>
      </c>
      <c r="R56" s="197">
        <f>SUMIFS(Plan!$J:$J,Plan!$C:$C,'Shipment '!H56)</f>
        <v>1340</v>
      </c>
      <c r="S56" s="197">
        <f>SUMIFS(Plan!$K:$K,Plan!$C:$C,'Shipment '!H56)</f>
        <v>0</v>
      </c>
      <c r="T56" s="197">
        <f>SUMIFS(Plan!$M:$M,Plan!$C:$C,'Shipment '!H56)</f>
        <v>300</v>
      </c>
      <c r="U56" s="197">
        <f t="shared" si="20"/>
        <v>1640</v>
      </c>
      <c r="V56" s="244">
        <f t="shared" si="25"/>
        <v>3246</v>
      </c>
      <c r="W56" s="99">
        <f t="shared" si="24"/>
        <v>-1254</v>
      </c>
    </row>
    <row r="57" spans="1:96" ht="15" customHeight="1">
      <c r="B57" s="252"/>
      <c r="C57" s="100"/>
      <c r="D57" s="311"/>
      <c r="E57" s="237">
        <f>IFERROR(VLOOKUP(H57,Infor!B:F,4,0),)</f>
        <v>0</v>
      </c>
      <c r="F57" s="237">
        <f>IFERROR(VLOOKUP(H57,Infor!B:F,5,0),)</f>
        <v>0</v>
      </c>
      <c r="G57" s="224"/>
      <c r="H57" s="224"/>
      <c r="I57" s="228"/>
      <c r="J57" s="195">
        <f t="shared" si="23"/>
        <v>0</v>
      </c>
      <c r="K57" s="210"/>
      <c r="L57" s="207">
        <f>SUMIFS(Stock!$F:$F,Stock!$D:$D,'Shipment '!H57)</f>
        <v>0</v>
      </c>
      <c r="M57" s="192"/>
      <c r="N57" s="192">
        <f>SUMIFS(Plan!$F:$F,Plan!$C:$C,'Shipment '!H57)</f>
        <v>0</v>
      </c>
      <c r="O57" s="192">
        <f>SUMIFS(Plan!$G:$G,Plan!$C:$C,'Shipment '!H57)</f>
        <v>0</v>
      </c>
      <c r="P57" s="192">
        <f>SUMIFS(Plan!$H:$H,Plan!$C:$C,'Shipment '!H57)</f>
        <v>0</v>
      </c>
      <c r="Q57" s="192">
        <f>SUMIFS(Plan!$I:$I,Plan!$C:$C,'Shipment '!H57)</f>
        <v>0</v>
      </c>
      <c r="R57" s="192">
        <f>SUMIFS(Plan!$J:$J,Plan!$C:$C,'Shipment '!H57)</f>
        <v>0</v>
      </c>
      <c r="S57" s="192">
        <f>SUMIFS(Plan!$K:$K,Plan!$C:$C,'Shipment '!H57)</f>
        <v>0</v>
      </c>
      <c r="T57" s="192"/>
      <c r="U57" s="192">
        <f t="shared" si="20"/>
        <v>0</v>
      </c>
      <c r="V57" s="240">
        <f t="shared" si="25"/>
        <v>0</v>
      </c>
      <c r="W57" s="11">
        <f t="shared" si="24"/>
        <v>0</v>
      </c>
    </row>
    <row r="58" spans="1:96" ht="15" customHeight="1">
      <c r="B58" s="252"/>
      <c r="C58" s="100"/>
      <c r="D58" s="237"/>
      <c r="E58" s="237">
        <f>IFERROR(VLOOKUP(H58,Infor!B:F,4,0),)</f>
        <v>0</v>
      </c>
      <c r="F58" s="237">
        <f>IFERROR(VLOOKUP(H58,Infor!B:F,5,0),)</f>
        <v>0</v>
      </c>
      <c r="G58" s="224"/>
      <c r="H58" s="224"/>
      <c r="I58" s="228"/>
      <c r="J58" s="195">
        <f t="shared" si="23"/>
        <v>0</v>
      </c>
      <c r="K58" s="210"/>
      <c r="L58" s="19">
        <f>SUMIFS(Stock!$F:$F,Stock!$D:$D,'Shipment '!H58)</f>
        <v>0</v>
      </c>
      <c r="M58" s="192">
        <f>SUMIFS(Plan!$E:$E,Plan!$C:$C,'Shipment '!H58)</f>
        <v>0</v>
      </c>
      <c r="N58" s="192">
        <f>SUMIFS(Plan!$F:$F,Plan!$C:$C,'Shipment '!H58)</f>
        <v>0</v>
      </c>
      <c r="O58" s="192">
        <f>SUMIFS(Plan!$G:$G,Plan!$C:$C,'Shipment '!H58)</f>
        <v>0</v>
      </c>
      <c r="P58" s="192">
        <f>SUMIFS(Plan!$H:$H,Plan!$C:$C,'Shipment '!H58)</f>
        <v>0</v>
      </c>
      <c r="Q58" s="192">
        <f>SUMIFS(Plan!$I:$I,Plan!$C:$C,'Shipment '!H58)</f>
        <v>0</v>
      </c>
      <c r="R58" s="192">
        <f>SUMIFS(Plan!$J:$J,Plan!$C:$C,'Shipment '!H58)</f>
        <v>0</v>
      </c>
      <c r="S58" s="192">
        <f>SUMIFS(Plan!$K:$K,Plan!$C:$C,'Shipment '!H58)</f>
        <v>0</v>
      </c>
      <c r="T58" s="192">
        <f>SUMIFS(Plan!$M:$M,Plan!$C:$C,'Shipment '!H58)</f>
        <v>0</v>
      </c>
      <c r="U58" s="192">
        <f t="shared" si="20"/>
        <v>0</v>
      </c>
      <c r="V58" s="240">
        <f t="shared" si="25"/>
        <v>0</v>
      </c>
      <c r="W58" s="11">
        <f t="shared" si="24"/>
        <v>0</v>
      </c>
    </row>
    <row r="59" spans="1:96" s="92" customFormat="1" ht="15" customHeight="1">
      <c r="B59" s="252"/>
      <c r="C59" s="100"/>
      <c r="D59" s="237"/>
      <c r="E59" s="237">
        <f>IFERROR(VLOOKUP(H59,Infor!B:F,4,0),)</f>
        <v>0</v>
      </c>
      <c r="F59" s="237">
        <f>IFERROR(VLOOKUP(H59,Infor!B:F,5,0),)</f>
        <v>0</v>
      </c>
      <c r="G59" s="224"/>
      <c r="H59" s="224"/>
      <c r="I59" s="228"/>
      <c r="J59" s="195">
        <f t="shared" si="23"/>
        <v>0</v>
      </c>
      <c r="K59" s="210"/>
      <c r="L59" s="206">
        <f>SUMIFS(Stock!$F:$F,Stock!$D:$D,'Shipment '!H59)</f>
        <v>0</v>
      </c>
      <c r="M59" s="197">
        <f>SUMIFS(Plan!$E:$E,Plan!$C:$C,'Shipment '!H59)</f>
        <v>0</v>
      </c>
      <c r="N59" s="197">
        <f>SUMIFS(Plan!$F:$F,Plan!$C:$C,'Shipment '!H59)</f>
        <v>0</v>
      </c>
      <c r="O59" s="197">
        <f>SUMIFS(Plan!$G:$G,Plan!$C:$C,'Shipment '!H59)</f>
        <v>0</v>
      </c>
      <c r="P59" s="197">
        <f>SUMIFS(Plan!$H:$H,Plan!$C:$C,'Shipment '!H59)</f>
        <v>0</v>
      </c>
      <c r="Q59" s="197">
        <f>SUMIFS(Plan!$I:$I,Plan!$C:$C,'Shipment '!H59)</f>
        <v>0</v>
      </c>
      <c r="R59" s="197">
        <f>SUMIFS(Plan!$J:$J,Plan!$C:$C,'Shipment '!H59)</f>
        <v>0</v>
      </c>
      <c r="S59" s="197">
        <f>SUMIFS(Plan!$K:$K,Plan!$C:$C,'Shipment '!H59)</f>
        <v>0</v>
      </c>
      <c r="T59" s="197">
        <f>SUMIFS(Plan!$M:$M,Plan!$C:$C,'Shipment '!H59)</f>
        <v>0</v>
      </c>
      <c r="U59" s="197">
        <f t="shared" si="20"/>
        <v>0</v>
      </c>
      <c r="V59" s="244">
        <f t="shared" si="25"/>
        <v>0</v>
      </c>
      <c r="W59" s="99">
        <f t="shared" si="24"/>
        <v>0</v>
      </c>
    </row>
    <row r="60" spans="1:96" ht="15" customHeight="1">
      <c r="B60" s="252"/>
      <c r="C60" s="100"/>
      <c r="D60" s="237"/>
      <c r="E60" s="237">
        <f>IFERROR(VLOOKUP(H60,Infor!B:F,4,0),)</f>
        <v>0</v>
      </c>
      <c r="F60" s="237">
        <f>IFERROR(VLOOKUP(H60,Infor!B:F,5,0),)</f>
        <v>0</v>
      </c>
      <c r="G60" s="224"/>
      <c r="H60" s="224"/>
      <c r="I60" s="228"/>
      <c r="J60" s="195">
        <f t="shared" si="23"/>
        <v>0</v>
      </c>
      <c r="K60" s="210"/>
      <c r="L60" s="207">
        <f>SUMIFS(Stock!$F:$F,Stock!$D:$D,'Shipment '!H60)</f>
        <v>0</v>
      </c>
      <c r="M60" s="192"/>
      <c r="N60" s="192">
        <f>SUMIFS(Plan!$F:$F,Plan!$C:$C,'Shipment '!H60)</f>
        <v>0</v>
      </c>
      <c r="O60" s="192">
        <f>SUMIFS(Plan!$G:$G,Plan!$C:$C,'Shipment '!H60)</f>
        <v>0</v>
      </c>
      <c r="P60" s="192">
        <f>SUMIFS(Plan!$H:$H,Plan!$C:$C,'Shipment '!H60)</f>
        <v>0</v>
      </c>
      <c r="Q60" s="192">
        <f>SUMIFS(Plan!$I:$I,Plan!$C:$C,'Shipment '!H60)</f>
        <v>0</v>
      </c>
      <c r="R60" s="192">
        <f>SUMIFS(Plan!$J:$J,Plan!$C:$C,'Shipment '!H60)</f>
        <v>0</v>
      </c>
      <c r="S60" s="192">
        <f>SUMIFS(Plan!$K:$K,Plan!$C:$C,'Shipment '!H60)</f>
        <v>0</v>
      </c>
      <c r="T60" s="192"/>
      <c r="U60" s="192">
        <f t="shared" si="20"/>
        <v>0</v>
      </c>
      <c r="V60" s="240">
        <f t="shared" si="25"/>
        <v>0</v>
      </c>
      <c r="W60" s="11">
        <f t="shared" si="24"/>
        <v>0</v>
      </c>
    </row>
    <row r="61" spans="1:96" ht="15" customHeight="1">
      <c r="B61" s="252"/>
      <c r="C61" s="100"/>
      <c r="D61" s="237"/>
      <c r="E61" s="237">
        <f>IFERROR(VLOOKUP(H61,Infor!B:F,4,0),)</f>
        <v>0</v>
      </c>
      <c r="F61" s="237">
        <f>IFERROR(VLOOKUP(H61,Infor!B:F,5,0),)</f>
        <v>0</v>
      </c>
      <c r="G61" s="224"/>
      <c r="H61" s="224"/>
      <c r="I61" s="228"/>
      <c r="J61" s="195">
        <f t="shared" si="23"/>
        <v>0</v>
      </c>
      <c r="K61" s="210"/>
      <c r="L61" s="19">
        <f>SUMIFS(Stock!$F:$F,Stock!$D:$D,'Shipment '!H61)</f>
        <v>0</v>
      </c>
      <c r="M61" s="192">
        <f>SUMIFS(Plan!$E:$E,Plan!$C:$C,'Shipment '!H61)</f>
        <v>0</v>
      </c>
      <c r="N61" s="192">
        <f>SUMIFS(Plan!$F:$F,Plan!$C:$C,'Shipment '!H61)</f>
        <v>0</v>
      </c>
      <c r="O61" s="192">
        <f>SUMIFS(Plan!$G:$G,Plan!$C:$C,'Shipment '!H61)</f>
        <v>0</v>
      </c>
      <c r="P61" s="192">
        <f>SUMIFS(Plan!$H:$H,Plan!$C:$C,'Shipment '!H61)</f>
        <v>0</v>
      </c>
      <c r="Q61" s="192">
        <f>SUMIFS(Plan!$I:$I,Plan!$C:$C,'Shipment '!H61)</f>
        <v>0</v>
      </c>
      <c r="R61" s="192">
        <f>SUMIFS(Plan!$J:$J,Plan!$C:$C,'Shipment '!H61)</f>
        <v>0</v>
      </c>
      <c r="S61" s="192">
        <f>SUMIFS(Plan!$K:$K,Plan!$C:$C,'Shipment '!H61)</f>
        <v>0</v>
      </c>
      <c r="T61" s="192">
        <f>SUMIFS(Plan!$M:$M,Plan!$C:$C,'Shipment '!H61)</f>
        <v>0</v>
      </c>
      <c r="U61" s="192">
        <f t="shared" si="20"/>
        <v>0</v>
      </c>
      <c r="V61" s="240">
        <f t="shared" si="25"/>
        <v>0</v>
      </c>
      <c r="W61" s="11">
        <f t="shared" si="24"/>
        <v>0</v>
      </c>
    </row>
    <row r="62" spans="1:96" ht="15" customHeight="1">
      <c r="B62" s="224"/>
      <c r="C62" s="224"/>
      <c r="D62" s="224"/>
      <c r="E62" s="224">
        <f>IFERROR(VLOOKUP(H62,Infor!B:F,4,0),)</f>
        <v>0</v>
      </c>
      <c r="F62" s="224">
        <f>IFERROR(VLOOKUP(H62,Infor!B:F,5,0),)</f>
        <v>0</v>
      </c>
      <c r="G62" s="224"/>
      <c r="H62" s="224"/>
      <c r="I62" s="224"/>
      <c r="J62" s="10">
        <f t="shared" ref="J62:J71" si="26">SUM(I62)</f>
        <v>0</v>
      </c>
      <c r="K62" s="168"/>
      <c r="L62" s="19">
        <f>SUMIFS(Stock!$F:$F,Stock!$D:$D,'Shipment '!H62)</f>
        <v>0</v>
      </c>
      <c r="M62" s="192">
        <f>SUMIFS(Plan!$E:$E,Plan!$C:$C,'Shipment '!H62)</f>
        <v>0</v>
      </c>
      <c r="N62" s="192">
        <f>SUMIFS(Plan!$F:$F,Plan!$C:$C,'Shipment '!H62)</f>
        <v>0</v>
      </c>
      <c r="O62" s="192">
        <f>SUMIFS(Plan!$G:$G,Plan!$C:$C,'Shipment '!H62)</f>
        <v>0</v>
      </c>
      <c r="P62" s="192">
        <f>SUMIFS(Plan!$H:$H,Plan!$C:$C,'Shipment '!H62)</f>
        <v>0</v>
      </c>
      <c r="Q62" s="192">
        <f>SUMIFS(Plan!$I:$I,Plan!$C:$C,'Shipment '!H62)</f>
        <v>0</v>
      </c>
      <c r="R62" s="192">
        <f>SUMIFS(Plan!$J:$J,Plan!$C:$C,'Shipment '!H62)</f>
        <v>0</v>
      </c>
      <c r="S62" s="192">
        <f>SUMIFS(Plan!$K:$K,Plan!$C:$C,'Shipment '!H62)</f>
        <v>0</v>
      </c>
      <c r="T62" s="192">
        <f>SUMIFS(Plan!$M:$M,Plan!$C:$C,'Shipment '!H62)</f>
        <v>0</v>
      </c>
      <c r="U62" s="192">
        <f>SUM(M62:T62)</f>
        <v>0</v>
      </c>
      <c r="V62" s="240">
        <f t="shared" si="25"/>
        <v>0</v>
      </c>
      <c r="W62" s="11">
        <f t="shared" ref="W62:W71" si="27">+V62-J62</f>
        <v>0</v>
      </c>
    </row>
    <row r="63" spans="1:96" s="92" customFormat="1" ht="15" customHeight="1">
      <c r="B63" s="224"/>
      <c r="C63" s="224"/>
      <c r="D63" s="224"/>
      <c r="E63" s="224">
        <f>IFERROR(VLOOKUP(H63,Infor!B:F,4,0),)</f>
        <v>0</v>
      </c>
      <c r="F63" s="224">
        <f>IFERROR(VLOOKUP(H63,Infor!B:F,5,0),)</f>
        <v>0</v>
      </c>
      <c r="G63" s="224"/>
      <c r="H63" s="224"/>
      <c r="I63" s="224"/>
      <c r="J63" s="10">
        <f t="shared" si="26"/>
        <v>0</v>
      </c>
      <c r="K63" s="168"/>
      <c r="L63" s="206">
        <f>SUMIFS(Stock!$F:$F,Stock!$D:$D,'Shipment '!H63)</f>
        <v>0</v>
      </c>
      <c r="M63" s="197">
        <f>SUMIFS(Plan!$E:$E,Plan!$C:$C,'Shipment '!H63)</f>
        <v>0</v>
      </c>
      <c r="N63" s="197">
        <f>SUMIFS(Plan!$F:$F,Plan!$C:$C,'Shipment '!H63)</f>
        <v>0</v>
      </c>
      <c r="O63" s="197">
        <f>SUMIFS(Plan!$G:$G,Plan!$C:$C,'Shipment '!H63)</f>
        <v>0</v>
      </c>
      <c r="P63" s="197">
        <f>SUMIFS(Plan!$H:$H,Plan!$C:$C,'Shipment '!H63)</f>
        <v>0</v>
      </c>
      <c r="Q63" s="197">
        <f>SUMIFS(Plan!$I:$I,Plan!$C:$C,'Shipment '!H63)</f>
        <v>0</v>
      </c>
      <c r="R63" s="197">
        <f>SUMIFS(Plan!$J:$J,Plan!$C:$C,'Shipment '!H63)</f>
        <v>0</v>
      </c>
      <c r="S63" s="197">
        <f>SUMIFS(Plan!$K:$K,Plan!$C:$C,'Shipment '!H63)</f>
        <v>0</v>
      </c>
      <c r="T63" s="197">
        <f>SUMIFS(Plan!$M:$M,Plan!$C:$C,'Shipment '!H63)</f>
        <v>0</v>
      </c>
      <c r="U63" s="197">
        <f t="shared" ref="U63:U64" si="28">SUM(M63:T63)</f>
        <v>0</v>
      </c>
      <c r="V63" s="244">
        <f t="shared" si="25"/>
        <v>0</v>
      </c>
      <c r="W63" s="99">
        <f t="shared" si="27"/>
        <v>0</v>
      </c>
    </row>
    <row r="64" spans="1:96" ht="15" customHeight="1">
      <c r="B64" s="224"/>
      <c r="C64" s="224"/>
      <c r="D64" s="224"/>
      <c r="E64" s="224">
        <f>IFERROR(VLOOKUP(H64,Infor!B:F,4,0),)</f>
        <v>0</v>
      </c>
      <c r="F64" s="224">
        <f>IFERROR(VLOOKUP(H64,Infor!B:F,5,0),)</f>
        <v>0</v>
      </c>
      <c r="G64" s="224"/>
      <c r="H64" s="224"/>
      <c r="I64" s="224"/>
      <c r="J64" s="10">
        <f t="shared" si="26"/>
        <v>0</v>
      </c>
      <c r="K64" s="168"/>
      <c r="L64" s="207">
        <f>SUMIFS(Stock!$F:$F,Stock!$D:$D,'Shipment '!H64)</f>
        <v>0</v>
      </c>
      <c r="M64" s="192"/>
      <c r="N64" s="192">
        <f>SUMIFS(Plan!$F:$F,Plan!$C:$C,'Shipment '!H64)</f>
        <v>0</v>
      </c>
      <c r="O64" s="192">
        <f>SUMIFS(Plan!$G:$G,Plan!$C:$C,'Shipment '!H64)</f>
        <v>0</v>
      </c>
      <c r="P64" s="192">
        <f>SUMIFS(Plan!$H:$H,Plan!$C:$C,'Shipment '!H64)</f>
        <v>0</v>
      </c>
      <c r="Q64" s="192">
        <f>SUMIFS(Plan!$I:$I,Plan!$C:$C,'Shipment '!H64)</f>
        <v>0</v>
      </c>
      <c r="R64" s="192">
        <f>SUMIFS(Plan!$J:$J,Plan!$C:$C,'Shipment '!H64)</f>
        <v>0</v>
      </c>
      <c r="S64" s="192">
        <f>SUMIFS(Plan!$K:$K,Plan!$C:$C,'Shipment '!H64)</f>
        <v>0</v>
      </c>
      <c r="T64" s="192"/>
      <c r="U64" s="192">
        <f t="shared" si="28"/>
        <v>0</v>
      </c>
      <c r="V64" s="240">
        <f t="shared" si="25"/>
        <v>0</v>
      </c>
      <c r="W64" s="11">
        <f t="shared" si="27"/>
        <v>0</v>
      </c>
    </row>
    <row r="65" spans="1:23" ht="15" customHeight="1">
      <c r="B65" s="224"/>
      <c r="C65" s="224"/>
      <c r="D65" s="224"/>
      <c r="E65" s="224">
        <f>IFERROR(VLOOKUP(H65,Infor!B:F,4,0),)</f>
        <v>0</v>
      </c>
      <c r="F65" s="224">
        <f>IFERROR(VLOOKUP(H65,Infor!B:F,5,0),)</f>
        <v>0</v>
      </c>
      <c r="G65" s="224"/>
      <c r="H65" s="224"/>
      <c r="I65" s="224"/>
      <c r="J65" s="10">
        <f t="shared" si="26"/>
        <v>0</v>
      </c>
      <c r="K65" s="168"/>
      <c r="L65" s="19">
        <f>SUMIFS(Stock!$F:$F,Stock!$D:$D,'Shipment '!H65)</f>
        <v>0</v>
      </c>
      <c r="M65" s="192">
        <f>SUMIFS(Plan!$E:$E,Plan!$C:$C,'Shipment '!H65)</f>
        <v>0</v>
      </c>
      <c r="N65" s="192">
        <f>SUMIFS(Plan!$F:$F,Plan!$C:$C,'Shipment '!H65)</f>
        <v>0</v>
      </c>
      <c r="O65" s="192">
        <f>SUMIFS(Plan!$G:$G,Plan!$C:$C,'Shipment '!H65)</f>
        <v>0</v>
      </c>
      <c r="P65" s="192">
        <f>SUMIFS(Plan!$H:$H,Plan!$C:$C,'Shipment '!H65)</f>
        <v>0</v>
      </c>
      <c r="Q65" s="192">
        <f>SUMIFS(Plan!$I:$I,Plan!$C:$C,'Shipment '!H65)</f>
        <v>0</v>
      </c>
      <c r="R65" s="192">
        <f>SUMIFS(Plan!$J:$J,Plan!$C:$C,'Shipment '!H65)</f>
        <v>0</v>
      </c>
      <c r="S65" s="192">
        <f>SUMIFS(Plan!$K:$K,Plan!$C:$C,'Shipment '!H65)</f>
        <v>0</v>
      </c>
      <c r="T65" s="192">
        <f>SUMIFS(Plan!$M:$M,Plan!$C:$C,'Shipment '!H65)</f>
        <v>0</v>
      </c>
      <c r="U65" s="192">
        <f>SUM(M65:T65)</f>
        <v>0</v>
      </c>
      <c r="V65" s="240">
        <f t="shared" si="25"/>
        <v>0</v>
      </c>
      <c r="W65" s="11">
        <f t="shared" si="27"/>
        <v>0</v>
      </c>
    </row>
    <row r="66" spans="1:23" s="92" customFormat="1" ht="15" customHeight="1">
      <c r="B66" s="224"/>
      <c r="C66" s="224"/>
      <c r="D66" s="224"/>
      <c r="E66" s="224">
        <f>IFERROR(VLOOKUP(H66,Infor!B:F,4,0),)</f>
        <v>0</v>
      </c>
      <c r="F66" s="224">
        <f>IFERROR(VLOOKUP(H66,Infor!B:F,5,0),)</f>
        <v>0</v>
      </c>
      <c r="G66" s="224"/>
      <c r="H66" s="224"/>
      <c r="I66" s="224"/>
      <c r="J66" s="10">
        <f t="shared" si="26"/>
        <v>0</v>
      </c>
      <c r="K66" s="168"/>
      <c r="L66" s="206">
        <f>SUMIFS(Stock!$F:$F,Stock!$D:$D,'Shipment '!H66)</f>
        <v>0</v>
      </c>
      <c r="M66" s="197">
        <f>SUMIFS(Plan!$E:$E,Plan!$C:$C,'Shipment '!H66)</f>
        <v>0</v>
      </c>
      <c r="N66" s="197">
        <f>SUMIFS(Plan!$F:$F,Plan!$C:$C,'Shipment '!H66)</f>
        <v>0</v>
      </c>
      <c r="O66" s="197">
        <f>SUMIFS(Plan!$G:$G,Plan!$C:$C,'Shipment '!H66)</f>
        <v>0</v>
      </c>
      <c r="P66" s="197">
        <f>SUMIFS(Plan!$H:$H,Plan!$C:$C,'Shipment '!H66)</f>
        <v>0</v>
      </c>
      <c r="Q66" s="197">
        <f>SUMIFS(Plan!$I:$I,Plan!$C:$C,'Shipment '!H66)</f>
        <v>0</v>
      </c>
      <c r="R66" s="197">
        <f>SUMIFS(Plan!$J:$J,Plan!$C:$C,'Shipment '!H66)</f>
        <v>0</v>
      </c>
      <c r="S66" s="197">
        <f>SUMIFS(Plan!$K:$K,Plan!$C:$C,'Shipment '!H66)</f>
        <v>0</v>
      </c>
      <c r="T66" s="197">
        <f>SUMIFS(Plan!$M:$M,Plan!$C:$C,'Shipment '!H66)</f>
        <v>0</v>
      </c>
      <c r="U66" s="197">
        <f t="shared" ref="U66:U67" si="29">SUM(M66:T66)</f>
        <v>0</v>
      </c>
      <c r="V66" s="244">
        <f t="shared" si="25"/>
        <v>0</v>
      </c>
      <c r="W66" s="99">
        <f t="shared" si="27"/>
        <v>0</v>
      </c>
    </row>
    <row r="67" spans="1:23" ht="15" customHeight="1">
      <c r="B67" s="224"/>
      <c r="C67" s="224"/>
      <c r="D67" s="224"/>
      <c r="E67" s="224">
        <f>IFERROR(VLOOKUP(H67,Infor!B:F,4,0),)</f>
        <v>0</v>
      </c>
      <c r="F67" s="224">
        <f>IFERROR(VLOOKUP(H67,Infor!B:F,5,0),)</f>
        <v>0</v>
      </c>
      <c r="G67" s="224"/>
      <c r="H67" s="224"/>
      <c r="I67" s="224"/>
      <c r="J67" s="10">
        <f t="shared" si="26"/>
        <v>0</v>
      </c>
      <c r="K67" s="168"/>
      <c r="L67" s="207">
        <f>SUMIFS(Stock!$F:$F,Stock!$D:$D,'Shipment '!H67)</f>
        <v>0</v>
      </c>
      <c r="M67" s="192"/>
      <c r="N67" s="192">
        <f>SUMIFS(Plan!$F:$F,Plan!$C:$C,'Shipment '!H67)</f>
        <v>0</v>
      </c>
      <c r="O67" s="192">
        <f>SUMIFS(Plan!$G:$G,Plan!$C:$C,'Shipment '!H67)</f>
        <v>0</v>
      </c>
      <c r="P67" s="192">
        <f>SUMIFS(Plan!$H:$H,Plan!$C:$C,'Shipment '!H67)</f>
        <v>0</v>
      </c>
      <c r="Q67" s="192">
        <f>SUMIFS(Plan!$I:$I,Plan!$C:$C,'Shipment '!H67)</f>
        <v>0</v>
      </c>
      <c r="R67" s="192">
        <f>SUMIFS(Plan!$J:$J,Plan!$C:$C,'Shipment '!H67)</f>
        <v>0</v>
      </c>
      <c r="S67" s="192">
        <f>SUMIFS(Plan!$K:$K,Plan!$C:$C,'Shipment '!H67)</f>
        <v>0</v>
      </c>
      <c r="T67" s="192"/>
      <c r="U67" s="192">
        <f t="shared" si="29"/>
        <v>0</v>
      </c>
      <c r="V67" s="240">
        <f t="shared" si="25"/>
        <v>0</v>
      </c>
      <c r="W67" s="11">
        <f t="shared" si="27"/>
        <v>0</v>
      </c>
    </row>
    <row r="68" spans="1:23" ht="15" customHeight="1">
      <c r="B68" s="224"/>
      <c r="C68" s="224"/>
      <c r="D68" s="224"/>
      <c r="E68" s="224">
        <f>IFERROR(VLOOKUP(H68,Infor!B:F,4,0),)</f>
        <v>0</v>
      </c>
      <c r="F68" s="224">
        <f>IFERROR(VLOOKUP(H68,Infor!B:F,5,0),)</f>
        <v>0</v>
      </c>
      <c r="G68" s="224"/>
      <c r="H68" s="224"/>
      <c r="I68" s="224"/>
      <c r="J68" s="10">
        <f t="shared" si="26"/>
        <v>0</v>
      </c>
      <c r="K68" s="168"/>
      <c r="L68" s="19">
        <f>SUMIFS(Stock!$F:$F,Stock!$D:$D,'Shipment '!H68)</f>
        <v>0</v>
      </c>
      <c r="M68" s="192">
        <f>SUMIFS(Plan!$E:$E,Plan!$C:$C,'Shipment '!H68)</f>
        <v>0</v>
      </c>
      <c r="N68" s="192">
        <f>SUMIFS(Plan!$F:$F,Plan!$C:$C,'Shipment '!H68)</f>
        <v>0</v>
      </c>
      <c r="O68" s="192">
        <f>SUMIFS(Plan!$G:$G,Plan!$C:$C,'Shipment '!H68)</f>
        <v>0</v>
      </c>
      <c r="P68" s="192">
        <f>SUMIFS(Plan!$H:$H,Plan!$C:$C,'Shipment '!H68)</f>
        <v>0</v>
      </c>
      <c r="Q68" s="192">
        <f>SUMIFS(Plan!$I:$I,Plan!$C:$C,'Shipment '!H68)</f>
        <v>0</v>
      </c>
      <c r="R68" s="192">
        <f>SUMIFS(Plan!$J:$J,Plan!$C:$C,'Shipment '!H68)</f>
        <v>0</v>
      </c>
      <c r="S68" s="192">
        <f>SUMIFS(Plan!$K:$K,Plan!$C:$C,'Shipment '!H68)</f>
        <v>0</v>
      </c>
      <c r="T68" s="192">
        <f>SUMIFS(Plan!$M:$M,Plan!$C:$C,'Shipment '!H68)</f>
        <v>0</v>
      </c>
      <c r="U68" s="192">
        <f>SUM(M68:T68)</f>
        <v>0</v>
      </c>
      <c r="V68" s="240">
        <f t="shared" si="25"/>
        <v>0</v>
      </c>
      <c r="W68" s="11">
        <f t="shared" si="27"/>
        <v>0</v>
      </c>
    </row>
    <row r="69" spans="1:23" s="92" customFormat="1" ht="15" customHeight="1">
      <c r="A69" s="2"/>
      <c r="B69" s="3"/>
      <c r="C69" s="3"/>
      <c r="D69" s="3"/>
      <c r="E69" s="3">
        <f>IFERROR(VLOOKUP(H69,Infor!B:F,4,0),)</f>
        <v>0</v>
      </c>
      <c r="F69" s="3">
        <f>IFERROR(VLOOKUP(H69,Infor!B:F,5,0),)</f>
        <v>0</v>
      </c>
      <c r="G69" s="3"/>
      <c r="H69" s="3"/>
      <c r="I69" s="3"/>
      <c r="J69" s="10">
        <f t="shared" si="26"/>
        <v>0</v>
      </c>
      <c r="K69" s="168"/>
      <c r="L69" s="206">
        <f>SUMIFS(Stock!$F:$F,Stock!$D:$D,'Shipment '!H69)</f>
        <v>0</v>
      </c>
      <c r="M69" s="197">
        <f>SUMIFS(Plan!$E:$E,Plan!$C:$C,'Shipment '!H69)</f>
        <v>0</v>
      </c>
      <c r="N69" s="197">
        <f>SUMIFS(Plan!$F:$F,Plan!$C:$C,'Shipment '!H69)</f>
        <v>0</v>
      </c>
      <c r="O69" s="197">
        <f>SUMIFS(Plan!$G:$G,Plan!$C:$C,'Shipment '!H69)</f>
        <v>0</v>
      </c>
      <c r="P69" s="197">
        <f>SUMIFS(Plan!$H:$H,Plan!$C:$C,'Shipment '!H69)</f>
        <v>0</v>
      </c>
      <c r="Q69" s="197">
        <f>SUMIFS(Plan!$I:$I,Plan!$C:$C,'Shipment '!H69)</f>
        <v>0</v>
      </c>
      <c r="R69" s="197">
        <f>SUMIFS(Plan!$J:$J,Plan!$C:$C,'Shipment '!H69)</f>
        <v>0</v>
      </c>
      <c r="S69" s="197">
        <f>SUMIFS(Plan!$K:$K,Plan!$C:$C,'Shipment '!H69)</f>
        <v>0</v>
      </c>
      <c r="T69" s="197">
        <f>SUMIFS(Plan!$M:$M,Plan!$C:$C,'Shipment '!H69)</f>
        <v>0</v>
      </c>
      <c r="U69" s="197">
        <f t="shared" ref="U69:U71" si="30">SUM(M69:T69)</f>
        <v>0</v>
      </c>
      <c r="V69" s="244">
        <f t="shared" si="25"/>
        <v>0</v>
      </c>
      <c r="W69" s="99">
        <f t="shared" si="27"/>
        <v>0</v>
      </c>
    </row>
    <row r="70" spans="1:23" ht="15" customHeight="1">
      <c r="B70" s="3"/>
      <c r="C70" s="3"/>
      <c r="D70" s="3"/>
      <c r="E70" s="3">
        <f>IFERROR(VLOOKUP(H70,Infor!B:F,4,0),)</f>
        <v>0</v>
      </c>
      <c r="F70" s="3">
        <f>IFERROR(VLOOKUP(H70,Infor!B:F,5,0),)</f>
        <v>0</v>
      </c>
      <c r="G70" s="3"/>
      <c r="H70" s="3"/>
      <c r="I70" s="3"/>
      <c r="J70" s="10">
        <f t="shared" si="26"/>
        <v>0</v>
      </c>
      <c r="K70" s="168"/>
      <c r="L70" s="207">
        <f>SUMIFS(Stock!$F:$F,Stock!$D:$D,'Shipment '!H70)</f>
        <v>0</v>
      </c>
      <c r="M70" s="192"/>
      <c r="N70" s="192">
        <f>SUMIFS(Plan!$F:$F,Plan!$C:$C,'Shipment '!H70)</f>
        <v>0</v>
      </c>
      <c r="O70" s="192">
        <f>SUMIFS(Plan!$G:$G,Plan!$C:$C,'Shipment '!H70)</f>
        <v>0</v>
      </c>
      <c r="P70" s="192">
        <f>SUMIFS(Plan!$H:$H,Plan!$C:$C,'Shipment '!H70)</f>
        <v>0</v>
      </c>
      <c r="Q70" s="192">
        <f>SUMIFS(Plan!$I:$I,Plan!$C:$C,'Shipment '!H70)</f>
        <v>0</v>
      </c>
      <c r="R70" s="192">
        <f>SUMIFS(Plan!$J:$J,Plan!$C:$C,'Shipment '!H70)</f>
        <v>0</v>
      </c>
      <c r="S70" s="192">
        <f>SUMIFS(Plan!$K:$K,Plan!$C:$C,'Shipment '!H70)</f>
        <v>0</v>
      </c>
      <c r="T70" s="192"/>
      <c r="U70" s="192">
        <f t="shared" si="30"/>
        <v>0</v>
      </c>
      <c r="V70" s="240">
        <f t="shared" si="25"/>
        <v>0</v>
      </c>
      <c r="W70" s="11">
        <f t="shared" si="27"/>
        <v>0</v>
      </c>
    </row>
    <row r="71" spans="1:23">
      <c r="B71" s="261"/>
      <c r="C71" s="261"/>
      <c r="D71" s="3"/>
      <c r="E71" s="3">
        <f>IFERROR(VLOOKUP(H71,Infor!B:F,4,0),)</f>
        <v>0</v>
      </c>
      <c r="F71" s="261">
        <f>IFERROR(VLOOKUP(H71,Infor!B:F,5,0),)</f>
        <v>0</v>
      </c>
      <c r="G71" s="261"/>
      <c r="H71" s="261"/>
      <c r="I71" s="261"/>
      <c r="J71" s="261">
        <f t="shared" si="26"/>
        <v>0</v>
      </c>
      <c r="K71" s="281"/>
      <c r="L71" s="280">
        <f>SUMIFS(Stock!$F:$F,Stock!$D:$D,'Shipment '!H71)</f>
        <v>0</v>
      </c>
      <c r="M71" s="261"/>
      <c r="N71" s="261">
        <f>SUMIFS(Plan!$F:$F,Plan!$C:$C,'Shipment '!H71)</f>
        <v>0</v>
      </c>
      <c r="O71" s="261">
        <f>SUMIFS(Plan!$G:$G,Plan!$C:$C,'Shipment '!H71)</f>
        <v>0</v>
      </c>
      <c r="P71" s="261">
        <f>SUMIFS(Plan!$H:$H,Plan!$C:$C,'Shipment '!H71)</f>
        <v>0</v>
      </c>
      <c r="Q71" s="261">
        <f>SUMIFS(Plan!$I:$I,Plan!$C:$C,'Shipment '!H71)</f>
        <v>0</v>
      </c>
      <c r="R71" s="261">
        <f>SUMIFS(Plan!$J:$J,Plan!$C:$C,'Shipment '!H71)</f>
        <v>0</v>
      </c>
      <c r="S71" s="261">
        <f>SUMIFS(Plan!$K:$K,Plan!$C:$C,'Shipment '!H71)</f>
        <v>0</v>
      </c>
      <c r="T71" s="261"/>
      <c r="U71" s="261">
        <f t="shared" si="30"/>
        <v>0</v>
      </c>
      <c r="V71" s="281">
        <f t="shared" si="25"/>
        <v>0</v>
      </c>
      <c r="W71" s="280">
        <f t="shared" si="27"/>
        <v>0</v>
      </c>
    </row>
    <row r="72" spans="1:23" ht="15" customHeight="1">
      <c r="B72" s="261"/>
      <c r="C72" s="261"/>
      <c r="D72" s="3"/>
      <c r="E72" s="3">
        <f>IFERROR(VLOOKUP(H72,Infor!B:F,4,0),)</f>
        <v>0</v>
      </c>
      <c r="F72" s="261">
        <f>IFERROR(VLOOKUP(H72,Infor!B:F,5,0),)</f>
        <v>0</v>
      </c>
      <c r="G72" s="261"/>
      <c r="H72" s="261"/>
      <c r="I72" s="261"/>
      <c r="J72" s="261">
        <f t="shared" si="19"/>
        <v>0</v>
      </c>
      <c r="K72" s="281"/>
      <c r="L72" s="280">
        <f>SUMIFS(Stock!$F:$F,Stock!$D:$D,'Shipment '!H72)</f>
        <v>0</v>
      </c>
      <c r="M72" s="261"/>
      <c r="N72" s="261">
        <f>SUMIFS(Plan!$F:$F,Plan!$C:$C,'Shipment '!H72)</f>
        <v>0</v>
      </c>
      <c r="O72" s="261">
        <f>SUMIFS(Plan!$G:$G,Plan!$C:$C,'Shipment '!H72)</f>
        <v>0</v>
      </c>
      <c r="P72" s="261">
        <f>SUMIFS(Plan!$H:$H,Plan!$C:$C,'Shipment '!H72)</f>
        <v>0</v>
      </c>
      <c r="Q72" s="261">
        <f>SUMIFS(Plan!$I:$I,Plan!$C:$C,'Shipment '!H72)</f>
        <v>0</v>
      </c>
      <c r="R72" s="261">
        <f>SUMIFS(Plan!$J:$J,Plan!$C:$C,'Shipment '!H72)</f>
        <v>0</v>
      </c>
      <c r="S72" s="261">
        <f>SUMIFS(Plan!$K:$K,Plan!$C:$C,'Shipment '!H72)</f>
        <v>0</v>
      </c>
      <c r="T72" s="261"/>
      <c r="U72" s="261">
        <f t="shared" si="20"/>
        <v>0</v>
      </c>
      <c r="V72" s="281">
        <f t="shared" si="21"/>
        <v>0</v>
      </c>
      <c r="W72" s="280">
        <f t="shared" si="22"/>
        <v>0</v>
      </c>
    </row>
    <row r="73" spans="1:23">
      <c r="F73" s="277"/>
    </row>
  </sheetData>
  <autoFilter ref="B3:X50" xr:uid="{820E2A4E-8AFE-46E1-AF48-73414C37D149}"/>
  <mergeCells count="15">
    <mergeCell ref="V2:V3"/>
    <mergeCell ref="W2:W3"/>
    <mergeCell ref="I2:I3"/>
    <mergeCell ref="J2:J3"/>
    <mergeCell ref="K2:K3"/>
    <mergeCell ref="L2:L3"/>
    <mergeCell ref="M2:T2"/>
    <mergeCell ref="U2:U3"/>
    <mergeCell ref="H2:H3"/>
    <mergeCell ref="D2:D3"/>
    <mergeCell ref="B2:B3"/>
    <mergeCell ref="C2:C3"/>
    <mergeCell ref="E2:E3"/>
    <mergeCell ref="F2:F3"/>
    <mergeCell ref="G2:G3"/>
  </mergeCells>
  <phoneticPr fontId="73" type="noConversion"/>
  <conditionalFormatting sqref="V73:V1048576 V51 V41:W41 V33 V16:W17 V9:W9 V6:W6 V21:W23 V27:W28 V12:W12 V72:W72 V4:W4 V35:W37">
    <cfRule type="cellIs" dxfId="2544" priority="93" operator="lessThan">
      <formula>0</formula>
    </cfRule>
  </conditionalFormatting>
  <conditionalFormatting sqref="W73:W1048576">
    <cfRule type="cellIs" dxfId="2543" priority="92" operator="lessThan">
      <formula>0</formula>
    </cfRule>
  </conditionalFormatting>
  <conditionalFormatting sqref="W51">
    <cfRule type="cellIs" dxfId="2542" priority="90" operator="lessThan">
      <formula>0</formula>
    </cfRule>
  </conditionalFormatting>
  <conditionalFormatting sqref="C23:C24 C27:C28 C12:C13 C9:C10 C21 C16:C18 C6:C7 C72 E18 C4">
    <cfRule type="expression" dxfId="2541" priority="86">
      <formula>$A4="cancel"</formula>
    </cfRule>
  </conditionalFormatting>
  <conditionalFormatting sqref="C23:C24 C27:C28 C12:C13 C9:C10 C21 C16:C18 C6:C7 C72 E18 C4">
    <cfRule type="expression" dxfId="2540" priority="87">
      <formula>$A4="Pending"</formula>
    </cfRule>
    <cfRule type="expression" dxfId="2539" priority="88">
      <formula>$A4="Done"</formula>
    </cfRule>
  </conditionalFormatting>
  <conditionalFormatting sqref="E18">
    <cfRule type="expression" dxfId="2538" priority="89">
      <formula>#REF!=TODAY()</formula>
    </cfRule>
  </conditionalFormatting>
  <conditionalFormatting sqref="M3:T3">
    <cfRule type="expression" dxfId="2537" priority="94">
      <formula>WEEKDAY(M$33)=1</formula>
    </cfRule>
  </conditionalFormatting>
  <conditionalFormatting sqref="L2">
    <cfRule type="expression" dxfId="2536" priority="95">
      <formula>WEEKDAY(#REF!)=1</formula>
    </cfRule>
  </conditionalFormatting>
  <conditionalFormatting sqref="V2:W2">
    <cfRule type="expression" dxfId="2535" priority="96">
      <formula>WEEKDAY(#REF!)=1</formula>
    </cfRule>
  </conditionalFormatting>
  <conditionalFormatting sqref="U2:W2">
    <cfRule type="expression" dxfId="2534" priority="97">
      <formula>WEEKDAY(#REF!)=1</formula>
    </cfRule>
  </conditionalFormatting>
  <conditionalFormatting sqref="V38:W40">
    <cfRule type="cellIs" dxfId="2533" priority="82" operator="lessThan">
      <formula>0</formula>
    </cfRule>
  </conditionalFormatting>
  <conditionalFormatting sqref="AF38:AG40">
    <cfRule type="duplicateValues" dxfId="2532" priority="83"/>
  </conditionalFormatting>
  <conditionalFormatting sqref="AF41:AG41 AF6:AG6 AF9:AG9">
    <cfRule type="duplicateValues" dxfId="2531" priority="81"/>
  </conditionalFormatting>
  <conditionalFormatting sqref="V42:W44">
    <cfRule type="cellIs" dxfId="2530" priority="79" operator="lessThan">
      <formula>0</formula>
    </cfRule>
  </conditionalFormatting>
  <conditionalFormatting sqref="AF42:AG44">
    <cfRule type="duplicateValues" dxfId="2529" priority="80"/>
  </conditionalFormatting>
  <conditionalFormatting sqref="V45:W47">
    <cfRule type="cellIs" dxfId="2528" priority="77" operator="lessThan">
      <formula>0</formula>
    </cfRule>
  </conditionalFormatting>
  <conditionalFormatting sqref="AF45:AG47">
    <cfRule type="duplicateValues" dxfId="2527" priority="78"/>
  </conditionalFormatting>
  <conditionalFormatting sqref="V48:W51 V72:W72">
    <cfRule type="cellIs" dxfId="2526" priority="75" operator="lessThan">
      <formula>0</formula>
    </cfRule>
  </conditionalFormatting>
  <conditionalFormatting sqref="AF48:AG50">
    <cfRule type="duplicateValues" dxfId="2525" priority="76"/>
  </conditionalFormatting>
  <conditionalFormatting sqref="C32 C72">
    <cfRule type="expression" dxfId="2524" priority="74">
      <formula>#REF!=TODAY()</formula>
    </cfRule>
  </conditionalFormatting>
  <conditionalFormatting sqref="AF22:AG22 AF14:AG14">
    <cfRule type="duplicateValues" dxfId="2523" priority="99"/>
  </conditionalFormatting>
  <conditionalFormatting sqref="AF35:AG37 AF11:AG11 AF4:AG4 AF29:AG29">
    <cfRule type="duplicateValues" dxfId="2522" priority="100"/>
  </conditionalFormatting>
  <conditionalFormatting sqref="AF15:AG15 AF12:AG12">
    <cfRule type="duplicateValues" dxfId="2521" priority="101"/>
  </conditionalFormatting>
  <conditionalFormatting sqref="W33">
    <cfRule type="cellIs" dxfId="2520" priority="63" operator="lessThan">
      <formula>0</formula>
    </cfRule>
  </conditionalFormatting>
  <conditionalFormatting sqref="C23:C28 C4:C21">
    <cfRule type="expression" dxfId="2519" priority="60">
      <formula>#REF!=TODAY()</formula>
    </cfRule>
  </conditionalFormatting>
  <conditionalFormatting sqref="C22">
    <cfRule type="expression" dxfId="2518" priority="49">
      <formula>$A22="cancel"</formula>
    </cfRule>
  </conditionalFormatting>
  <conditionalFormatting sqref="C22">
    <cfRule type="expression" dxfId="2517" priority="50">
      <formula>$A22="Pending"</formula>
    </cfRule>
    <cfRule type="expression" dxfId="2516" priority="51">
      <formula>$A22="Done"</formula>
    </cfRule>
  </conditionalFormatting>
  <conditionalFormatting sqref="C22">
    <cfRule type="expression" dxfId="2515" priority="52">
      <formula>#REF!=TODAY()</formula>
    </cfRule>
  </conditionalFormatting>
  <conditionalFormatting sqref="C21">
    <cfRule type="expression" dxfId="2514" priority="44">
      <formula>#REF!=TODAY()</formula>
    </cfRule>
  </conditionalFormatting>
  <conditionalFormatting sqref="AF73:AG78 AF8:AG8 I18 AF16:AG16 AF27:AG27 AF34:AG34 AF32:AG32 AF30:AG30">
    <cfRule type="duplicateValues" dxfId="2513" priority="8129"/>
  </conditionalFormatting>
  <conditionalFormatting sqref="V71 V61:W61 V55:W57 V53">
    <cfRule type="cellIs" dxfId="2512" priority="29" operator="lessThan">
      <formula>0</formula>
    </cfRule>
  </conditionalFormatting>
  <conditionalFormatting sqref="W71">
    <cfRule type="cellIs" dxfId="2511" priority="28" operator="lessThan">
      <formula>0</formula>
    </cfRule>
  </conditionalFormatting>
  <conditionalFormatting sqref="C71">
    <cfRule type="expression" dxfId="2510" priority="25">
      <formula>$A71="cancel"</formula>
    </cfRule>
  </conditionalFormatting>
  <conditionalFormatting sqref="C71">
    <cfRule type="expression" dxfId="2509" priority="26">
      <formula>$A71="Pending"</formula>
    </cfRule>
    <cfRule type="expression" dxfId="2508" priority="27">
      <formula>$A71="Done"</formula>
    </cfRule>
  </conditionalFormatting>
  <conditionalFormatting sqref="V58:W60">
    <cfRule type="cellIs" dxfId="2507" priority="23" operator="lessThan">
      <formula>0</formula>
    </cfRule>
  </conditionalFormatting>
  <conditionalFormatting sqref="AF58:AG60">
    <cfRule type="duplicateValues" dxfId="2506" priority="24"/>
  </conditionalFormatting>
  <conditionalFormatting sqref="AF61:AG61">
    <cfRule type="duplicateValues" dxfId="2505" priority="22"/>
  </conditionalFormatting>
  <conditionalFormatting sqref="V62:W64">
    <cfRule type="cellIs" dxfId="2504" priority="20" operator="lessThan">
      <formula>0</formula>
    </cfRule>
  </conditionalFormatting>
  <conditionalFormatting sqref="AF62:AG64">
    <cfRule type="duplicateValues" dxfId="2503" priority="21"/>
  </conditionalFormatting>
  <conditionalFormatting sqref="V65:W67">
    <cfRule type="cellIs" dxfId="2502" priority="18" operator="lessThan">
      <formula>0</formula>
    </cfRule>
  </conditionalFormatting>
  <conditionalFormatting sqref="AF65:AG67">
    <cfRule type="duplicateValues" dxfId="2501" priority="19"/>
  </conditionalFormatting>
  <conditionalFormatting sqref="V68:W71">
    <cfRule type="cellIs" dxfId="2500" priority="16" operator="lessThan">
      <formula>0</formula>
    </cfRule>
  </conditionalFormatting>
  <conditionalFormatting sqref="AF68:AG70">
    <cfRule type="duplicateValues" dxfId="2499" priority="17"/>
  </conditionalFormatting>
  <conditionalFormatting sqref="C71">
    <cfRule type="expression" dxfId="2498" priority="15">
      <formula>#REF!=TODAY()</formula>
    </cfRule>
  </conditionalFormatting>
  <conditionalFormatting sqref="C57:C61">
    <cfRule type="expression" dxfId="2497" priority="7">
      <formula>$A57="cancel"</formula>
    </cfRule>
  </conditionalFormatting>
  <conditionalFormatting sqref="C57:C61">
    <cfRule type="expression" dxfId="2496" priority="8">
      <formula>$A57="Pending"</formula>
    </cfRule>
    <cfRule type="expression" dxfId="2495" priority="9">
      <formula>$A57="Done"</formula>
    </cfRule>
  </conditionalFormatting>
  <conditionalFormatting sqref="C57:C61">
    <cfRule type="expression" dxfId="2494" priority="10">
      <formula>#REF!=TODAY()</formula>
    </cfRule>
  </conditionalFormatting>
  <conditionalFormatting sqref="AF55:AG57">
    <cfRule type="duplicateValues" dxfId="2493" priority="30"/>
  </conditionalFormatting>
  <conditionalFormatting sqref="W53">
    <cfRule type="cellIs" dxfId="2492" priority="6" operator="lessThan">
      <formula>0</formula>
    </cfRule>
  </conditionalFormatting>
  <conditionalFormatting sqref="AF54:AG54 AF52:AG52">
    <cfRule type="duplicateValues" dxfId="2491" priority="31"/>
  </conditionalFormatting>
  <conditionalFormatting sqref="D18">
    <cfRule type="expression" dxfId="2490" priority="2">
      <formula>$A18="cancel"</formula>
    </cfRule>
  </conditionalFormatting>
  <conditionalFormatting sqref="D18">
    <cfRule type="expression" dxfId="2489" priority="3">
      <formula>$A18="Pending"</formula>
    </cfRule>
    <cfRule type="expression" dxfId="2488" priority="4">
      <formula>$A18="Done"</formula>
    </cfRule>
  </conditionalFormatting>
  <conditionalFormatting sqref="D18">
    <cfRule type="expression" dxfId="2487" priority="5">
      <formula>#REF!=TODAY()</formula>
    </cfRule>
  </conditionalFormatting>
  <conditionalFormatting sqref="G4:G56">
    <cfRule type="duplicateValues" dxfId="2486" priority="1"/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68AD-B32D-44E3-AAA2-7731494DA6F0}">
  <sheetPr filterMode="1"/>
  <dimension ref="A1:CW73"/>
  <sheetViews>
    <sheetView showGridLines="0" zoomScaleNormal="100" workbookViewId="0">
      <pane xSplit="10" ySplit="3" topLeftCell="K4" activePane="bottomRight" state="frozen"/>
      <selection pane="topRight" activeCell="H1" sqref="H1"/>
      <selection pane="bottomLeft" activeCell="A4" sqref="A4"/>
      <selection pane="bottomRight" activeCell="I4" sqref="I4:I30"/>
    </sheetView>
  </sheetViews>
  <sheetFormatPr defaultColWidth="9.09765625" defaultRowHeight="17.399999999999999"/>
  <cols>
    <col min="1" max="1" width="2.09765625" style="2" customWidth="1"/>
    <col min="2" max="2" width="15.3984375" style="13" customWidth="1"/>
    <col min="3" max="3" width="15.3984375" style="2" customWidth="1"/>
    <col min="4" max="4" width="11.59765625" style="13" customWidth="1"/>
    <col min="5" max="5" width="8.3984375" style="13" customWidth="1"/>
    <col min="6" max="6" width="14.69921875" style="1" customWidth="1"/>
    <col min="7" max="8" width="15.3984375" style="1" customWidth="1"/>
    <col min="9" max="9" width="10.8984375" style="2" customWidth="1"/>
    <col min="10" max="10" width="10.8984375" style="1" customWidth="1"/>
    <col min="11" max="11" width="10.8984375" style="375" customWidth="1"/>
    <col min="12" max="12" width="11.69921875" style="2" customWidth="1"/>
    <col min="13" max="17" width="10.8984375" style="2" hidden="1" customWidth="1"/>
    <col min="18" max="26" width="10.8984375" style="2" customWidth="1"/>
    <col min="27" max="27" width="10.8984375" style="8" customWidth="1"/>
    <col min="28" max="28" width="10.8984375" style="345" customWidth="1"/>
    <col min="29" max="29" width="25.296875" style="2" bestFit="1" customWidth="1"/>
    <col min="30" max="32" width="9.09765625" style="2"/>
    <col min="33" max="33" width="13.59765625" style="2" bestFit="1" customWidth="1"/>
    <col min="34" max="36" width="9.09765625" style="2"/>
    <col min="37" max="37" width="13.59765625" style="2" bestFit="1" customWidth="1"/>
    <col min="38" max="38" width="8.296875" style="2" bestFit="1" customWidth="1"/>
    <col min="39" max="16384" width="9.09765625" style="2"/>
  </cols>
  <sheetData>
    <row r="1" spans="1:101" ht="18" thickBot="1">
      <c r="I1" s="4">
        <f>SUM(I4:I56)</f>
        <v>181987</v>
      </c>
      <c r="J1" s="4">
        <f>SUM(J4:J51)</f>
        <v>181987</v>
      </c>
      <c r="K1" s="373"/>
      <c r="L1" s="4">
        <f>SUM(L4:L72)</f>
        <v>84917</v>
      </c>
      <c r="M1" s="4">
        <f>SUM(M4:M47)</f>
        <v>0</v>
      </c>
      <c r="N1" s="4">
        <f>SUM(N4:N47)</f>
        <v>0</v>
      </c>
      <c r="O1" s="4">
        <f>SUM(O4:O45)</f>
        <v>0</v>
      </c>
      <c r="P1" s="4">
        <f>SUM(P4:P45)</f>
        <v>0</v>
      </c>
      <c r="Q1" s="4">
        <f>SUM(Q4:Q45)</f>
        <v>0</v>
      </c>
      <c r="R1" s="4">
        <f t="shared" ref="R1:AB1" si="0">SUM(R4:R72)</f>
        <v>19754</v>
      </c>
      <c r="S1" s="4">
        <f t="shared" si="0"/>
        <v>12170</v>
      </c>
      <c r="T1" s="4">
        <f t="shared" si="0"/>
        <v>34200</v>
      </c>
      <c r="U1" s="4">
        <f t="shared" si="0"/>
        <v>31520</v>
      </c>
      <c r="V1" s="4">
        <f t="shared" si="0"/>
        <v>20400</v>
      </c>
      <c r="W1" s="4">
        <f t="shared" si="0"/>
        <v>20700</v>
      </c>
      <c r="X1" s="4">
        <f t="shared" si="0"/>
        <v>19500</v>
      </c>
      <c r="Y1" s="4">
        <f t="shared" si="0"/>
        <v>13350</v>
      </c>
      <c r="Z1" s="4">
        <f t="shared" si="0"/>
        <v>157314</v>
      </c>
      <c r="AA1" s="4">
        <f t="shared" si="0"/>
        <v>242231</v>
      </c>
      <c r="AB1" s="341">
        <f t="shared" si="0"/>
        <v>60244</v>
      </c>
    </row>
    <row r="2" spans="1:101">
      <c r="B2" s="409" t="s">
        <v>12</v>
      </c>
      <c r="C2" s="409" t="s">
        <v>1404</v>
      </c>
      <c r="D2" s="458" t="s">
        <v>1412</v>
      </c>
      <c r="E2" s="409" t="s">
        <v>1398</v>
      </c>
      <c r="F2" s="409" t="s">
        <v>672</v>
      </c>
      <c r="G2" s="409" t="s">
        <v>17</v>
      </c>
      <c r="H2" s="409" t="s">
        <v>16</v>
      </c>
      <c r="I2" s="409" t="s">
        <v>45</v>
      </c>
      <c r="J2" s="428" t="s">
        <v>46</v>
      </c>
      <c r="K2" s="485" t="s">
        <v>1401</v>
      </c>
      <c r="L2" s="418" t="str">
        <f ca="1">"O/stock"&amp;DAY(TODAY())&amp;"/"&amp;MONTH(TODAY())</f>
        <v>O/stock15/6</v>
      </c>
      <c r="M2" s="415" t="s">
        <v>14</v>
      </c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7"/>
      <c r="Z2" s="436" t="s">
        <v>49</v>
      </c>
      <c r="AA2" s="434" t="s">
        <v>18</v>
      </c>
      <c r="AB2" s="482" t="s">
        <v>13</v>
      </c>
    </row>
    <row r="3" spans="1:101">
      <c r="B3" s="410"/>
      <c r="C3" s="410"/>
      <c r="D3" s="410"/>
      <c r="E3" s="410"/>
      <c r="F3" s="411"/>
      <c r="G3" s="410"/>
      <c r="H3" s="410"/>
      <c r="I3" s="410"/>
      <c r="J3" s="429"/>
      <c r="K3" s="486"/>
      <c r="L3" s="419"/>
      <c r="M3" s="62">
        <v>46181</v>
      </c>
      <c r="N3" s="62">
        <f>+M3+1</f>
        <v>46182</v>
      </c>
      <c r="O3" s="62">
        <f t="shared" ref="O3:Y3" si="1">+N3+1</f>
        <v>46183</v>
      </c>
      <c r="P3" s="62">
        <f t="shared" si="1"/>
        <v>46184</v>
      </c>
      <c r="Q3" s="62">
        <f t="shared" si="1"/>
        <v>46185</v>
      </c>
      <c r="R3" s="62">
        <f t="shared" si="1"/>
        <v>46186</v>
      </c>
      <c r="S3" s="62">
        <f t="shared" si="1"/>
        <v>46187</v>
      </c>
      <c r="T3" s="62">
        <f t="shared" si="1"/>
        <v>46188</v>
      </c>
      <c r="U3" s="62">
        <f t="shared" si="1"/>
        <v>46189</v>
      </c>
      <c r="V3" s="62">
        <f t="shared" si="1"/>
        <v>46190</v>
      </c>
      <c r="W3" s="62">
        <f t="shared" si="1"/>
        <v>46191</v>
      </c>
      <c r="X3" s="62">
        <f t="shared" si="1"/>
        <v>46192</v>
      </c>
      <c r="Y3" s="62">
        <f t="shared" si="1"/>
        <v>46193</v>
      </c>
      <c r="Z3" s="437"/>
      <c r="AA3" s="435"/>
      <c r="AB3" s="483"/>
    </row>
    <row r="4" spans="1:101" s="92" customFormat="1" ht="15" customHeight="1">
      <c r="B4" s="352" t="s">
        <v>1403</v>
      </c>
      <c r="C4" s="379">
        <v>46189</v>
      </c>
      <c r="D4" s="311">
        <v>46192</v>
      </c>
      <c r="E4" s="283" t="str">
        <f>IFERROR(VLOOKUP(H4,Infor!B:F,4,0),)</f>
        <v>55"</v>
      </c>
      <c r="F4" s="229" t="str">
        <f>IFERROR(VLOOKUP(H4,Infor!B:F,5,0),)</f>
        <v>L55E70NA_HVD</v>
      </c>
      <c r="G4" s="349" t="s">
        <v>610</v>
      </c>
      <c r="H4" s="314" t="s">
        <v>609</v>
      </c>
      <c r="I4" s="258">
        <v>1500</v>
      </c>
      <c r="J4" s="321">
        <f>I4</f>
        <v>1500</v>
      </c>
      <c r="K4" s="359">
        <f>L4-I4</f>
        <v>39</v>
      </c>
      <c r="L4" s="320">
        <f>SUMIFS(Stock!$F:$F,Stock!$D:$D,'Shipment Rev'!H4)</f>
        <v>1539</v>
      </c>
      <c r="M4" s="197">
        <f>SUMIFS(Plan!$E:$E,Plan!$C:$C,'Shipment Rev'!H4)</f>
        <v>0</v>
      </c>
      <c r="N4" s="197">
        <f>SUMIFS(Plan!$F:$F,Plan!$C:$C,'Shipment Rev'!H4)</f>
        <v>0</v>
      </c>
      <c r="O4" s="197"/>
      <c r="P4" s="197"/>
      <c r="Q4" s="197">
        <f>SUMIFS(Plan!$I:$I,Plan!$C:$C,'Shipment Rev'!H4)</f>
        <v>0</v>
      </c>
      <c r="R4" s="197">
        <f>SUMIFS(Plan!$J:$J,Plan!$C:$C,'Shipment Rev'!H4)</f>
        <v>0</v>
      </c>
      <c r="S4" s="197">
        <f>SUMIFS(Plan!$K:$K,Plan!$C:$C,'Shipment Rev'!H4)</f>
        <v>0</v>
      </c>
      <c r="T4" s="197">
        <f>SUMIFS(Plan!L:L,Plan!$C:$C,'Shipment Rev'!H4)</f>
        <v>0</v>
      </c>
      <c r="U4" s="197">
        <f>SUMIFS(Plan!$M:$M,Plan!$C:$C,H4)</f>
        <v>0</v>
      </c>
      <c r="V4" s="197">
        <f>SUMIFS(Plan!$N:$N,Plan!$C:$C,H4)</f>
        <v>0</v>
      </c>
      <c r="W4" s="197">
        <f>SUMIFS(Plan!O:O,Plan!$C:$C,'Shipment Rev'!H4)</f>
        <v>0</v>
      </c>
      <c r="X4" s="197">
        <f>SUMIFS(Plan!P:P,Plan!$C:$C,'Shipment Rev'!H4)</f>
        <v>0</v>
      </c>
      <c r="Y4" s="197">
        <f>SUMIFS(Plan!Q:Q,Plan!$C:$C,'Shipment Rev'!H4)</f>
        <v>0</v>
      </c>
      <c r="Z4" s="197">
        <f t="shared" ref="Z4:Z36" si="2">SUM(M4:Y4)</f>
        <v>0</v>
      </c>
      <c r="AA4" s="262">
        <f>+L4+Z4</f>
        <v>1539</v>
      </c>
      <c r="AB4" s="320">
        <f>+AA4-J4</f>
        <v>39</v>
      </c>
    </row>
    <row r="5" spans="1:101" s="92" customFormat="1">
      <c r="B5" s="352" t="s">
        <v>1403</v>
      </c>
      <c r="C5" s="380">
        <v>46189</v>
      </c>
      <c r="D5" s="311">
        <v>46192</v>
      </c>
      <c r="E5" s="283" t="str">
        <f>IFERROR(VLOOKUP(H5,Infor!B:F,4,0),)</f>
        <v>85"</v>
      </c>
      <c r="F5" s="323" t="str">
        <f>IFERROR(VLOOKUP(H5,Infor!B:F,5,0),)</f>
        <v>L85E70NA_HVD</v>
      </c>
      <c r="G5" s="346" t="s">
        <v>40</v>
      </c>
      <c r="H5" s="313" t="s">
        <v>9</v>
      </c>
      <c r="I5" s="222">
        <v>51</v>
      </c>
      <c r="J5" s="477">
        <f>SUM(I5:I7)</f>
        <v>1208</v>
      </c>
      <c r="K5" s="360">
        <f>L5-I5</f>
        <v>3379</v>
      </c>
      <c r="L5" s="420">
        <f>SUMIFS(Stock!$F:$F,Stock!$D:$D,'Shipment Rev'!H5)</f>
        <v>3430</v>
      </c>
      <c r="M5" s="197">
        <f>SUMIFS(Plan!$E:$E,Plan!$C:$C,'Shipment Rev'!H5)</f>
        <v>0</v>
      </c>
      <c r="N5" s="197">
        <f>SUMIFS(Plan!$F:$F,Plan!$C:$C,'Shipment Rev'!H5)</f>
        <v>0</v>
      </c>
      <c r="O5" s="197">
        <f>SUMIFS(Plan!$G:$G,Plan!$C:$C,'Shipment Rev'!H5)</f>
        <v>0</v>
      </c>
      <c r="P5" s="197">
        <f>SUMIFS(Plan!$H:$H,Plan!$C:$C,'Shipment Rev'!H5)</f>
        <v>0</v>
      </c>
      <c r="Q5" s="197">
        <f>SUMIFS(Plan!$I:$I,Plan!$C:$C,'Shipment Rev'!H5)</f>
        <v>0</v>
      </c>
      <c r="R5" s="468">
        <f>SUMIFS(Plan!$J:$J,Plan!$C:$C,'Shipment Rev'!H5)</f>
        <v>0</v>
      </c>
      <c r="S5" s="468">
        <f>SUMIFS(Plan!$K:$K,Plan!$C:$C,'Shipment Rev'!H5)</f>
        <v>0</v>
      </c>
      <c r="T5" s="468">
        <f>SUMIFS(Plan!L:L,Plan!$C:$C,'Shipment Rev'!H5)</f>
        <v>0</v>
      </c>
      <c r="U5" s="468">
        <f>SUMIFS(Plan!M:M,Plan!$C:$C,H5)</f>
        <v>2000</v>
      </c>
      <c r="V5" s="468">
        <f>SUMIFS(Plan!N:N,Plan!$C:$C,H5)</f>
        <v>0</v>
      </c>
      <c r="W5" s="468">
        <f>SUMIFS(Plan!O:O,Plan!$C:$C,'Shipment Rev'!H5)</f>
        <v>0</v>
      </c>
      <c r="X5" s="468">
        <f>SUMIFS(Plan!P:P,Plan!$C:$C,'Shipment Rev'!H5)</f>
        <v>0</v>
      </c>
      <c r="Y5" s="468">
        <f>SUMIFS(Plan!Q:Q,Plan!$C:$C,'Shipment Rev'!H5)</f>
        <v>0</v>
      </c>
      <c r="Z5" s="468">
        <f>SUM(M5:Y7)</f>
        <v>6000</v>
      </c>
      <c r="AA5" s="471">
        <f>+L5+Z5</f>
        <v>9430</v>
      </c>
      <c r="AB5" s="484">
        <f>AA5-J5</f>
        <v>8222</v>
      </c>
      <c r="AC5" s="96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</row>
    <row r="6" spans="1:101" ht="15" hidden="1" customHeight="1">
      <c r="B6" s="352" t="s">
        <v>1402</v>
      </c>
      <c r="C6" s="380">
        <v>46191</v>
      </c>
      <c r="D6" s="311">
        <v>46194</v>
      </c>
      <c r="E6" s="283" t="str">
        <f>IFERROR(VLOOKUP(H6,Infor!B:F,4,0),)</f>
        <v>85"</v>
      </c>
      <c r="F6" s="324" t="s">
        <v>1363</v>
      </c>
      <c r="G6" s="347" t="s">
        <v>40</v>
      </c>
      <c r="H6" s="313" t="s">
        <v>9</v>
      </c>
      <c r="I6" s="222">
        <v>963</v>
      </c>
      <c r="J6" s="478"/>
      <c r="K6" s="361">
        <f>K5-I6</f>
        <v>2416</v>
      </c>
      <c r="L6" s="467"/>
      <c r="M6" s="192"/>
      <c r="N6" s="192">
        <f>SUMIFS(Plan!$F:$F,Plan!$C:$C,'Shipment Rev'!H6)</f>
        <v>0</v>
      </c>
      <c r="O6" s="192">
        <f>SUMIFS(Plan!$G:$G,Plan!$C:$C,'Shipment Rev'!H6)</f>
        <v>0</v>
      </c>
      <c r="P6" s="192">
        <f>SUMIFS(Plan!$H:$H,Plan!$C:$C,'Shipment Rev'!H9)</f>
        <v>0</v>
      </c>
      <c r="Q6" s="192">
        <f>SUMIFS(Plan!$I:$I,Plan!$C:$C,'Shipment Rev'!H6)</f>
        <v>0</v>
      </c>
      <c r="R6" s="469">
        <f>SUMIFS(Plan!$J:$J,Plan!$C:$C,'Shipment Rev'!H6)</f>
        <v>0</v>
      </c>
      <c r="S6" s="469">
        <f>SUMIFS(Plan!$K:$K,Plan!$C:$C,'Shipment Rev'!H6)</f>
        <v>0</v>
      </c>
      <c r="T6" s="469">
        <f>SUMIFS(Plan!L:L,Plan!$C:$C,'Shipment Rev'!H6)</f>
        <v>0</v>
      </c>
      <c r="U6" s="469">
        <f>SUMIFS(Plan!M:M,Plan!$C:$C,H6)</f>
        <v>2000</v>
      </c>
      <c r="V6" s="469">
        <f>SUMIFS(Plan!N:N,Plan!$C:$C,H6)</f>
        <v>0</v>
      </c>
      <c r="W6" s="469">
        <f>SUMIFS(Plan!O:O,Plan!$C:$C,'Shipment Rev'!H6)</f>
        <v>0</v>
      </c>
      <c r="X6" s="469">
        <f>SUMIFS(Plan!P:P,Plan!$C:$C,'Shipment Rev'!H6)</f>
        <v>0</v>
      </c>
      <c r="Y6" s="469">
        <f>SUMIFS(Plan!Q:Q,Plan!$C:$C,'Shipment Rev'!H6)</f>
        <v>0</v>
      </c>
      <c r="Z6" s="469"/>
      <c r="AA6" s="472"/>
      <c r="AB6" s="484"/>
    </row>
    <row r="7" spans="1:101">
      <c r="B7" s="353" t="s">
        <v>1413</v>
      </c>
      <c r="C7" s="380">
        <v>46189</v>
      </c>
      <c r="D7" s="311">
        <v>46191</v>
      </c>
      <c r="E7" s="127" t="str">
        <f>IFERROR(VLOOKUP(H7,Infor!B:F,4,0),)</f>
        <v>85"</v>
      </c>
      <c r="F7" s="325" t="s">
        <v>1363</v>
      </c>
      <c r="G7" s="348" t="s">
        <v>40</v>
      </c>
      <c r="H7" s="313" t="s">
        <v>9</v>
      </c>
      <c r="I7" s="185">
        <v>194</v>
      </c>
      <c r="J7" s="479"/>
      <c r="K7" s="362">
        <f>K6-I7</f>
        <v>2222</v>
      </c>
      <c r="L7" s="421"/>
      <c r="M7" s="192">
        <f>SUMIFS(Plan!$E:$E,Plan!$C:$C,'Shipment Rev'!H7)</f>
        <v>0</v>
      </c>
      <c r="N7" s="192">
        <f>SUMIFS(Plan!$F:$F,Plan!$C:$C,'Shipment Rev'!H7)</f>
        <v>0</v>
      </c>
      <c r="O7" s="192"/>
      <c r="P7" s="192"/>
      <c r="Q7" s="192">
        <f>SUMIFS(Plan!$I:$I,Plan!$C:$C,'Shipment Rev'!H7)</f>
        <v>0</v>
      </c>
      <c r="R7" s="470">
        <f>SUMIFS(Plan!$J:$J,Plan!$C:$C,'Shipment Rev'!H7)</f>
        <v>0</v>
      </c>
      <c r="S7" s="470">
        <f>SUMIFS(Plan!$K:$K,Plan!$C:$C,'Shipment Rev'!H7)</f>
        <v>0</v>
      </c>
      <c r="T7" s="470">
        <f>SUMIFS(Plan!L:L,Plan!$C:$C,'Shipment Rev'!H7)</f>
        <v>0</v>
      </c>
      <c r="U7" s="470">
        <f>SUMIFS(Plan!M:M,Plan!$C:$C,H7)</f>
        <v>2000</v>
      </c>
      <c r="V7" s="470">
        <f>SUMIFS(Plan!N:N,Plan!$C:$C,H7)</f>
        <v>0</v>
      </c>
      <c r="W7" s="470">
        <f>SUMIFS(Plan!O:O,Plan!$C:$C,'Shipment Rev'!H7)</f>
        <v>0</v>
      </c>
      <c r="X7" s="470">
        <f>SUMIFS(Plan!P:P,Plan!$C:$C,'Shipment Rev'!H7)</f>
        <v>0</v>
      </c>
      <c r="Y7" s="470">
        <f>SUMIFS(Plan!Q:Q,Plan!$C:$C,'Shipment Rev'!H7)</f>
        <v>0</v>
      </c>
      <c r="Z7" s="470"/>
      <c r="AA7" s="473"/>
      <c r="AB7" s="466"/>
    </row>
    <row r="8" spans="1:101" s="92" customFormat="1" ht="15" customHeight="1">
      <c r="B8" s="352" t="s">
        <v>1403</v>
      </c>
      <c r="C8" s="380">
        <v>46189</v>
      </c>
      <c r="D8" s="311">
        <v>46192</v>
      </c>
      <c r="E8" s="283" t="str">
        <f>IFERROR(VLOOKUP(H8,Infor!B:F,4,0),)</f>
        <v>65"</v>
      </c>
      <c r="F8" s="326" t="str">
        <f>IFERROR(VLOOKUP(H8,Infor!B:F,5,0),)</f>
        <v>L65S8N_HVD</v>
      </c>
      <c r="G8" s="349" t="s">
        <v>35</v>
      </c>
      <c r="H8" s="314" t="s">
        <v>6</v>
      </c>
      <c r="I8" s="258">
        <v>297</v>
      </c>
      <c r="J8" s="474">
        <f>SUM(I8:I9)</f>
        <v>3286</v>
      </c>
      <c r="K8" s="363">
        <f>L8-I8</f>
        <v>1549</v>
      </c>
      <c r="L8" s="420">
        <f>SUMIFS(Stock!$F:$F,Stock!$D:$D,'Shipment Rev'!H8)</f>
        <v>1846</v>
      </c>
      <c r="M8" s="197"/>
      <c r="N8" s="197">
        <f>SUMIFS(Plan!$F:$F,Plan!$C:$C,'Shipment Rev'!H8)</f>
        <v>0</v>
      </c>
      <c r="O8" s="197">
        <f>SUMIFS(Plan!$G:$G,Plan!$C:$C,'Shipment Rev'!H8)</f>
        <v>0</v>
      </c>
      <c r="P8" s="197">
        <f>SUMIFS(Plan!$H:$H,Plan!$C:$C,'Shipment Rev'!H8)</f>
        <v>0</v>
      </c>
      <c r="Q8" s="197">
        <f>SUMIFS(Plan!$I:$I,Plan!$C:$C,'Shipment Rev'!H8)</f>
        <v>0</v>
      </c>
      <c r="R8" s="468">
        <f>SUMIFS(Plan!$J:$J,Plan!$C:$C,'Shipment Rev'!H8)</f>
        <v>0</v>
      </c>
      <c r="S8" s="468">
        <f>SUMIFS(Plan!$K:$K,Plan!$C:$C,'Shipment Rev'!H8)</f>
        <v>0</v>
      </c>
      <c r="T8" s="468">
        <f>SUMIFS(Plan!L:L,Plan!$C:$C,'Shipment Rev'!H8)</f>
        <v>2000</v>
      </c>
      <c r="U8" s="468">
        <f>SUMIFS(Plan!M:M,Plan!$C:$C,H8)</f>
        <v>0</v>
      </c>
      <c r="V8" s="468">
        <f>SUMIFS(Plan!N:N,Plan!$C:$C,H8)</f>
        <v>0</v>
      </c>
      <c r="W8" s="468">
        <f>SUMIFS(Plan!O:O,Plan!$C:$C,'Shipment Rev'!H8)</f>
        <v>0</v>
      </c>
      <c r="X8" s="468">
        <f>SUMIFS(Plan!P:P,Plan!$C:$C,'Shipment Rev'!H8)</f>
        <v>0</v>
      </c>
      <c r="Y8" s="468">
        <f>SUMIFS(Plan!Q:Q,Plan!$C:$C,'Shipment Rev'!H8)</f>
        <v>0</v>
      </c>
      <c r="Z8" s="468">
        <f t="shared" si="2"/>
        <v>2000</v>
      </c>
      <c r="AA8" s="471">
        <f>+L8+Z8</f>
        <v>3846</v>
      </c>
      <c r="AB8" s="465">
        <f>AA8-J8</f>
        <v>560</v>
      </c>
    </row>
    <row r="9" spans="1:101" s="92" customFormat="1" ht="15" hidden="1" customHeight="1">
      <c r="A9" s="2"/>
      <c r="B9" s="353" t="s">
        <v>11</v>
      </c>
      <c r="C9" s="381" t="s">
        <v>1636</v>
      </c>
      <c r="D9" s="311">
        <v>46195</v>
      </c>
      <c r="E9" s="283" t="str">
        <f>IFERROR(VLOOKUP(H9,Infor!B:F,4,0),)</f>
        <v>65"</v>
      </c>
      <c r="F9" s="327" t="s">
        <v>1352</v>
      </c>
      <c r="G9" s="350" t="s">
        <v>35</v>
      </c>
      <c r="H9" s="314" t="s">
        <v>6</v>
      </c>
      <c r="I9" s="258">
        <v>2989</v>
      </c>
      <c r="J9" s="476"/>
      <c r="K9" s="358">
        <f>K8-I9</f>
        <v>-1440</v>
      </c>
      <c r="L9" s="421"/>
      <c r="M9" s="192"/>
      <c r="N9" s="192"/>
      <c r="O9" s="192"/>
      <c r="P9" s="192"/>
      <c r="Q9" s="192">
        <f>SUMIFS(Plan!$I:$I,Plan!$C:$C,'Shipment Rev'!H9)</f>
        <v>0</v>
      </c>
      <c r="R9" s="470"/>
      <c r="S9" s="470"/>
      <c r="T9" s="470"/>
      <c r="U9" s="470"/>
      <c r="V9" s="470"/>
      <c r="W9" s="470"/>
      <c r="X9" s="470"/>
      <c r="Y9" s="470"/>
      <c r="Z9" s="470"/>
      <c r="AA9" s="473"/>
      <c r="AB9" s="466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</row>
    <row r="10" spans="1:101" ht="15" customHeight="1">
      <c r="B10" s="352" t="s">
        <v>1403</v>
      </c>
      <c r="C10" s="380">
        <v>46189</v>
      </c>
      <c r="D10" s="311">
        <v>46192</v>
      </c>
      <c r="E10" s="283" t="str">
        <f>IFERROR(VLOOKUP(H10,Infor!B:F,4,0),)</f>
        <v>65"</v>
      </c>
      <c r="F10" s="323" t="str">
        <f>IFERROR(VLOOKUP(H10,Infor!B:F,5,0),)</f>
        <v>L65FE8N_HHS</v>
      </c>
      <c r="G10" s="346" t="s">
        <v>32</v>
      </c>
      <c r="H10" s="313" t="s">
        <v>10</v>
      </c>
      <c r="I10" s="222">
        <v>36</v>
      </c>
      <c r="J10" s="477">
        <f>SUM(I10:I12)</f>
        <v>4570</v>
      </c>
      <c r="K10" s="362">
        <f>L10-I10</f>
        <v>1570</v>
      </c>
      <c r="L10" s="420">
        <f>SUMIFS(Stock!$F:$F,Stock!$D:$D,'Shipment Rev'!H10)</f>
        <v>1606</v>
      </c>
      <c r="M10" s="192"/>
      <c r="N10" s="192"/>
      <c r="O10" s="192"/>
      <c r="P10" s="192"/>
      <c r="Q10" s="197">
        <f>SUMIFS(Plan!$I:$I,Plan!$C:$C,'Shipment Rev'!H10)</f>
        <v>0</v>
      </c>
      <c r="R10" s="468">
        <f>SUMIFS(Plan!$J:$J,Plan!$C:$C,'Shipment Rev'!H10)</f>
        <v>1340</v>
      </c>
      <c r="S10" s="468">
        <f>SUMIFS(Plan!$K:$K,Plan!$C:$C,'Shipment Rev'!H10)</f>
        <v>0</v>
      </c>
      <c r="T10" s="468">
        <f>SUMIFS(Plan!L:L,Plan!$C:$C,'Shipment Rev'!H10)</f>
        <v>1700</v>
      </c>
      <c r="U10" s="468">
        <f>SUMIFS(Plan!M:M,Plan!$C:$C,H10)</f>
        <v>300</v>
      </c>
      <c r="V10" s="468">
        <f>SUMIFS(Plan!N:N,Plan!$C:$C,H10)</f>
        <v>0</v>
      </c>
      <c r="W10" s="468">
        <f>SUMIFS(Plan!O:O,Plan!$C:$C,'Shipment Rev'!H10)</f>
        <v>0</v>
      </c>
      <c r="X10" s="468">
        <f>SUMIFS(Plan!P:P,Plan!$C:$C,'Shipment Rev'!H10)</f>
        <v>0</v>
      </c>
      <c r="Y10" s="400">
        <f>SUMIFS(Plan!Q:Q,Plan!$C:$C,'Shipment Rev'!H10)</f>
        <v>0</v>
      </c>
      <c r="Z10" s="468">
        <f t="shared" si="2"/>
        <v>3340</v>
      </c>
      <c r="AA10" s="471">
        <f t="shared" ref="AA10:AA51" si="3">+L10+Z10</f>
        <v>4946</v>
      </c>
      <c r="AB10" s="462">
        <f>AA10-J10</f>
        <v>376</v>
      </c>
    </row>
    <row r="11" spans="1:101" hidden="1">
      <c r="B11" s="353" t="s">
        <v>11</v>
      </c>
      <c r="C11" s="381" t="s">
        <v>1636</v>
      </c>
      <c r="D11" s="311">
        <v>46195</v>
      </c>
      <c r="E11" s="283" t="str">
        <f>IFERROR(VLOOKUP(H11,Infor!B:F,4,0),)</f>
        <v>65"</v>
      </c>
      <c r="F11" s="324" t="s">
        <v>1365</v>
      </c>
      <c r="G11" s="347" t="s">
        <v>32</v>
      </c>
      <c r="H11" s="313" t="s">
        <v>10</v>
      </c>
      <c r="I11" s="222">
        <v>34</v>
      </c>
      <c r="J11" s="478"/>
      <c r="K11" s="362">
        <f>K10-I11</f>
        <v>1536</v>
      </c>
      <c r="L11" s="467"/>
      <c r="M11" s="192">
        <f>SUMIFS(Plan!$E:$E,Plan!$C:$C,'Shipment Rev'!H11)</f>
        <v>0</v>
      </c>
      <c r="N11" s="192">
        <f>SUMIFS(Plan!$F:$F,Plan!$C:$C,'Shipment Rev'!H11)</f>
        <v>0</v>
      </c>
      <c r="O11" s="192">
        <f>SUMIFS(Plan!$G:$G,Plan!$C:$C,'Shipment Rev'!#REF!)</f>
        <v>0</v>
      </c>
      <c r="P11" s="192">
        <f>SUMIFS(Plan!$H:$H,Plan!$C:$C,'Shipment Rev'!H26)</f>
        <v>0</v>
      </c>
      <c r="Q11" s="192">
        <f>SUMIFS(Plan!$I:$I,Plan!$C:$C,'Shipment Rev'!H11)</f>
        <v>0</v>
      </c>
      <c r="R11" s="469">
        <f>SUMIFS(Plan!$J:$J,Plan!$C:$C,'Shipment Rev'!H11)</f>
        <v>1340</v>
      </c>
      <c r="S11" s="469">
        <f>SUMIFS(Plan!$K:$K,Plan!$C:$C,'Shipment Rev'!H11)</f>
        <v>0</v>
      </c>
      <c r="T11" s="469">
        <f>SUMIFS(Plan!L:L,Plan!$C:$C,'Shipment Rev'!H11)</f>
        <v>1700</v>
      </c>
      <c r="U11" s="469">
        <f>SUMIFS(Plan!M:M,Plan!$C:$C,H11)</f>
        <v>300</v>
      </c>
      <c r="V11" s="469">
        <f>SUMIFS(Plan!N:N,Plan!$C:$C,H11)</f>
        <v>0</v>
      </c>
      <c r="W11" s="469">
        <f>SUMIFS(Plan!O:O,Plan!$C:$C,'Shipment Rev'!H11)</f>
        <v>0</v>
      </c>
      <c r="X11" s="469">
        <f>SUMIFS(Plan!P:P,Plan!$C:$C,'Shipment Rev'!H11)</f>
        <v>0</v>
      </c>
      <c r="Y11" s="402">
        <f>SUMIFS(Plan!Q:Q,Plan!$C:$C,'Shipment Rev'!H11)</f>
        <v>0</v>
      </c>
      <c r="Z11" s="469"/>
      <c r="AA11" s="472"/>
      <c r="AB11" s="463"/>
    </row>
    <row r="12" spans="1:101" s="92" customFormat="1" ht="15" hidden="1" customHeight="1">
      <c r="B12" s="352" t="s">
        <v>1402</v>
      </c>
      <c r="C12" s="381" t="s">
        <v>1636</v>
      </c>
      <c r="D12" s="311">
        <v>46196</v>
      </c>
      <c r="E12" s="283" t="str">
        <f>IFERROR(VLOOKUP(H12,Infor!B:F,4,0),)</f>
        <v>65"</v>
      </c>
      <c r="F12" s="325" t="s">
        <v>1365</v>
      </c>
      <c r="G12" s="348" t="s">
        <v>32</v>
      </c>
      <c r="H12" s="282" t="s">
        <v>10</v>
      </c>
      <c r="I12" s="315">
        <v>4500</v>
      </c>
      <c r="J12" s="479"/>
      <c r="K12" s="361">
        <f>K11-I12</f>
        <v>-2964</v>
      </c>
      <c r="L12" s="421"/>
      <c r="M12" s="197">
        <f>SUMIFS(Plan!$E:$E,Plan!$C:$C,'Shipment Rev'!H12)</f>
        <v>0</v>
      </c>
      <c r="N12" s="197">
        <f>SUMIFS(Plan!$F:$F,Plan!$C:$C,'Shipment Rev'!H12)</f>
        <v>0</v>
      </c>
      <c r="O12" s="197">
        <f>SUMIFS(Plan!$G:$G,Plan!$C:$C,'Shipment Rev'!H12)</f>
        <v>0</v>
      </c>
      <c r="P12" s="197">
        <f>SUMIFS(Plan!$H:$H,Plan!$C:$C,'Shipment Rev'!H12)</f>
        <v>0</v>
      </c>
      <c r="Q12" s="197">
        <f>SUMIFS(Plan!$I:$I,Plan!$C:$C,'Shipment Rev'!H12)</f>
        <v>0</v>
      </c>
      <c r="R12" s="470">
        <f>SUMIFS(Plan!$J:$J,Plan!$C:$C,'Shipment Rev'!H12)</f>
        <v>1340</v>
      </c>
      <c r="S12" s="470">
        <f>SUMIFS(Plan!$K:$K,Plan!$C:$C,'Shipment Rev'!H12)</f>
        <v>0</v>
      </c>
      <c r="T12" s="470">
        <f>SUMIFS(Plan!L:L,Plan!$C:$C,'Shipment Rev'!H12)</f>
        <v>1700</v>
      </c>
      <c r="U12" s="470">
        <f>SUMIFS(Plan!M:M,Plan!$C:$C,H12)</f>
        <v>300</v>
      </c>
      <c r="V12" s="470">
        <f>SUMIFS(Plan!N:N,Plan!$C:$C,H12)</f>
        <v>0</v>
      </c>
      <c r="W12" s="470">
        <f>SUMIFS(Plan!O:O,Plan!$C:$C,'Shipment Rev'!H12)</f>
        <v>0</v>
      </c>
      <c r="X12" s="470">
        <f>SUMIFS(Plan!P:P,Plan!$C:$C,'Shipment Rev'!H12)</f>
        <v>0</v>
      </c>
      <c r="Y12" s="401">
        <f>SUMIFS(Plan!Q:Q,Plan!$C:$C,'Shipment Rev'!H12)</f>
        <v>0</v>
      </c>
      <c r="Z12" s="470"/>
      <c r="AA12" s="473"/>
      <c r="AB12" s="464"/>
    </row>
    <row r="13" spans="1:101" s="92" customFormat="1" ht="15" hidden="1" customHeight="1">
      <c r="B13" s="352" t="s">
        <v>1402</v>
      </c>
      <c r="C13" s="380">
        <v>46191</v>
      </c>
      <c r="D13" s="311">
        <v>46194</v>
      </c>
      <c r="E13" s="283" t="str">
        <f>IFERROR(VLOOKUP(H13,Infor!B:F,4,0),)</f>
        <v>65"</v>
      </c>
      <c r="F13" s="326" t="str">
        <f>IFERROR(VLOOKUP(H13,Infor!B:F,5,0),)</f>
        <v>L65S7A_HVD</v>
      </c>
      <c r="G13" s="349" t="s">
        <v>27</v>
      </c>
      <c r="H13" s="314" t="s">
        <v>1</v>
      </c>
      <c r="I13" s="258">
        <v>20469</v>
      </c>
      <c r="J13" s="474">
        <f>SUM(I13:I14)</f>
        <v>38769</v>
      </c>
      <c r="K13" s="363">
        <f>L13-I13</f>
        <v>-9021</v>
      </c>
      <c r="L13" s="420">
        <f>SUMIFS(Stock!$F:$F,Stock!$D:$D,'Shipment Rev'!H13)</f>
        <v>11448</v>
      </c>
      <c r="M13" s="197"/>
      <c r="N13" s="197"/>
      <c r="O13" s="192"/>
      <c r="P13" s="192"/>
      <c r="Q13" s="197">
        <f>SUMIFS(Plan!$I:$I,Plan!$C:$C,'Shipment Rev'!H13)</f>
        <v>0</v>
      </c>
      <c r="R13" s="468">
        <f>SUMIFS(Plan!$J:$J,Plan!$C:$C,'Shipment Rev'!H13)</f>
        <v>7360</v>
      </c>
      <c r="S13" s="468">
        <f>SUMIFS(Plan!$K:$K,Plan!$C:$C,'Shipment Rev'!H13)</f>
        <v>6622</v>
      </c>
      <c r="T13" s="468">
        <f>SUMIFS(Plan!L:L,Plan!$C:$C,'Shipment Rev'!H13)</f>
        <v>0</v>
      </c>
      <c r="U13" s="468">
        <f>SUMIFS(Plan!M:M,Plan!$C:$C,H13)</f>
        <v>0</v>
      </c>
      <c r="V13" s="468">
        <f>SUMIFS(Plan!N:N,Plan!$C:$C,H13)</f>
        <v>0</v>
      </c>
      <c r="W13" s="468">
        <f>SUMIFS(Plan!O:O,Plan!$C:$C,'Shipment Rev'!H13)</f>
        <v>0</v>
      </c>
      <c r="X13" s="468">
        <f>SUMIFS(Plan!P:P,Plan!$C:$C,'Shipment Rev'!H13)</f>
        <v>0</v>
      </c>
      <c r="Y13" s="468">
        <f>SUMIFS(Plan!Q:Q,Plan!$C:$C,'Shipment Rev'!H13)</f>
        <v>0</v>
      </c>
      <c r="Z13" s="468">
        <f t="shared" si="2"/>
        <v>13982</v>
      </c>
      <c r="AA13" s="471">
        <f t="shared" si="3"/>
        <v>25430</v>
      </c>
      <c r="AB13" s="462">
        <f>AA13-J13</f>
        <v>-13339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</row>
    <row r="14" spans="1:101" ht="15" hidden="1" customHeight="1">
      <c r="B14" s="352" t="s">
        <v>1402</v>
      </c>
      <c r="C14" s="381" t="s">
        <v>1636</v>
      </c>
      <c r="D14" s="311">
        <v>46196</v>
      </c>
      <c r="E14" s="283" t="str">
        <f>IFERROR(VLOOKUP(H14,Infor!B:F,4,0),)</f>
        <v>65"</v>
      </c>
      <c r="F14" s="327" t="s">
        <v>1330</v>
      </c>
      <c r="G14" s="350" t="s">
        <v>27</v>
      </c>
      <c r="H14" s="229" t="s">
        <v>1</v>
      </c>
      <c r="I14" s="258">
        <v>18300</v>
      </c>
      <c r="J14" s="476"/>
      <c r="K14" s="358">
        <f>K13-I14</f>
        <v>-27321</v>
      </c>
      <c r="L14" s="421"/>
      <c r="M14" s="192">
        <f>SUMIFS(Plan!$E:$E,Plan!$C:$C,'Shipment Rev'!H14)</f>
        <v>0</v>
      </c>
      <c r="N14" s="192">
        <f>SUMIFS(Plan!$F:$F,Plan!$C:$C,'Shipment Rev'!H14)</f>
        <v>0</v>
      </c>
      <c r="O14" s="192">
        <f>SUMIFS(Plan!$G:$G,Plan!$C:$C,'Shipment Rev'!H14)</f>
        <v>0</v>
      </c>
      <c r="P14" s="192">
        <f>SUMIFS(Plan!$H:$H,Plan!$C:$C,'Shipment Rev'!H14)</f>
        <v>0</v>
      </c>
      <c r="Q14" s="192">
        <f>SUMIFS(Plan!$I:$I,Plan!$C:$C,'Shipment Rev'!H14)</f>
        <v>0</v>
      </c>
      <c r="R14" s="470"/>
      <c r="S14" s="470"/>
      <c r="T14" s="470"/>
      <c r="U14" s="470"/>
      <c r="V14" s="470"/>
      <c r="W14" s="470"/>
      <c r="X14" s="470"/>
      <c r="Y14" s="470"/>
      <c r="Z14" s="470"/>
      <c r="AA14" s="473"/>
      <c r="AB14" s="464"/>
    </row>
    <row r="15" spans="1:101" s="92" customFormat="1" ht="15" hidden="1" customHeight="1">
      <c r="B15" s="352" t="s">
        <v>1402</v>
      </c>
      <c r="C15" s="380">
        <v>46191</v>
      </c>
      <c r="D15" s="311">
        <v>46194</v>
      </c>
      <c r="E15" s="283" t="str">
        <f>IFERROR(VLOOKUP(H15,Infor!B:F,4,0),)</f>
        <v>55"</v>
      </c>
      <c r="F15" s="323" t="str">
        <f>IFERROR(VLOOKUP(H15,Infor!B:F,5,0),)</f>
        <v>L55E70A_HVD</v>
      </c>
      <c r="G15" s="346" t="s">
        <v>31</v>
      </c>
      <c r="H15" s="313" t="s">
        <v>4</v>
      </c>
      <c r="I15" s="222">
        <v>3600</v>
      </c>
      <c r="J15" s="477">
        <f>SUM(I15:I20)</f>
        <v>7514</v>
      </c>
      <c r="K15" s="362">
        <f>L15-I15</f>
        <v>4007</v>
      </c>
      <c r="L15" s="420">
        <f>SUMIFS(Stock!$F:$F,Stock!$D:$D,'Shipment Rev'!H15)</f>
        <v>7607</v>
      </c>
      <c r="M15" s="197">
        <f>SUMIFS(Plan!$E:$E,Plan!$C:$C,'Shipment Rev'!H15)</f>
        <v>0</v>
      </c>
      <c r="N15" s="197">
        <f>SUMIFS(Plan!$F:$F,Plan!$C:$C,'Shipment Rev'!H15)</f>
        <v>0</v>
      </c>
      <c r="O15" s="197">
        <f>SUMIFS(Plan!$G:$G,Plan!$C:$C,'Shipment Rev'!H15)</f>
        <v>0</v>
      </c>
      <c r="P15" s="197">
        <f>SUMIFS(Plan!$H:$H,Plan!$C:$C,'Shipment Rev'!H15)</f>
        <v>0</v>
      </c>
      <c r="Q15" s="197">
        <f>SUMIFS(Plan!$I:$I,Plan!$C:$C,'Shipment Rev'!H15)</f>
        <v>0</v>
      </c>
      <c r="R15" s="468">
        <f>SUMIFS(Plan!$J:$J,Plan!$C:$C,'Shipment Rev'!H15)</f>
        <v>0</v>
      </c>
      <c r="S15" s="468">
        <f>SUMIFS(Plan!$K:$K,Plan!$C:$C,'Shipment Rev'!H15)</f>
        <v>0</v>
      </c>
      <c r="T15" s="468">
        <f>SUMIFS(Plan!L:L,Plan!$C:$C,'Shipment Rev'!H15)</f>
        <v>0</v>
      </c>
      <c r="U15" s="468">
        <f>SUMIFS(Plan!M:M,Plan!$C:$C,H15)</f>
        <v>0</v>
      </c>
      <c r="V15" s="468">
        <f>SUMIFS(Plan!N:N,Plan!$C:$C,H15)</f>
        <v>2400</v>
      </c>
      <c r="W15" s="468">
        <f>SUMIFS(Plan!O:O,Plan!$C:$C,'Shipment Rev'!H15)</f>
        <v>0</v>
      </c>
      <c r="X15" s="468">
        <f>SUMIFS(Plan!P:P,Plan!$C:$C,'Shipment Rev'!H15)</f>
        <v>0</v>
      </c>
      <c r="Y15" s="468">
        <f>SUMIFS(Plan!Q:Q,Plan!$C:$C,'Shipment Rev'!H15)</f>
        <v>0</v>
      </c>
      <c r="Z15" s="468">
        <f>SUM(M15:Y20)</f>
        <v>2400</v>
      </c>
      <c r="AA15" s="471">
        <f>+L15+Z15</f>
        <v>10007</v>
      </c>
      <c r="AB15" s="285">
        <f>AA15-J15</f>
        <v>2493</v>
      </c>
    </row>
    <row r="16" spans="1:101" hidden="1">
      <c r="B16" s="352" t="s">
        <v>1402</v>
      </c>
      <c r="C16" s="380">
        <v>46191</v>
      </c>
      <c r="D16" s="311">
        <v>46194</v>
      </c>
      <c r="E16" s="283" t="str">
        <f>IFERROR(VLOOKUP(H16,Infor!B:F,4,0),)</f>
        <v>55"</v>
      </c>
      <c r="F16" s="324" t="s">
        <v>1348</v>
      </c>
      <c r="G16" s="347" t="s">
        <v>31</v>
      </c>
      <c r="H16" s="313" t="s">
        <v>4</v>
      </c>
      <c r="I16" s="222">
        <v>1400</v>
      </c>
      <c r="J16" s="478"/>
      <c r="K16" s="362">
        <f>K15-I16</f>
        <v>2607</v>
      </c>
      <c r="L16" s="467"/>
      <c r="M16" s="192"/>
      <c r="N16" s="192"/>
      <c r="O16" s="192">
        <f>SUMIFS(Plan!$G:$G,Plan!$C:$C,'Shipment Rev'!H16)</f>
        <v>0</v>
      </c>
      <c r="P16" s="192">
        <f>SUMIFS(Plan!$H:$H,Plan!$C:$C,'Shipment Rev'!H16)</f>
        <v>0</v>
      </c>
      <c r="Q16" s="192">
        <f>SUMIFS(Plan!$I:$I,Plan!$C:$C,'Shipment Rev'!H16)</f>
        <v>0</v>
      </c>
      <c r="R16" s="469"/>
      <c r="S16" s="469"/>
      <c r="T16" s="469"/>
      <c r="U16" s="469"/>
      <c r="V16" s="469"/>
      <c r="W16" s="469"/>
      <c r="X16" s="469"/>
      <c r="Y16" s="469"/>
      <c r="Z16" s="469"/>
      <c r="AA16" s="472"/>
      <c r="AB16" s="296"/>
    </row>
    <row r="17" spans="1:101">
      <c r="B17" s="353" t="s">
        <v>1413</v>
      </c>
      <c r="C17" s="380">
        <v>46189</v>
      </c>
      <c r="D17" s="311">
        <v>46191</v>
      </c>
      <c r="E17" s="283" t="str">
        <f>IFERROR(VLOOKUP(H17,Infor!B:F,4,0),)</f>
        <v>55"</v>
      </c>
      <c r="F17" s="324" t="s">
        <v>1348</v>
      </c>
      <c r="G17" s="347" t="s">
        <v>31</v>
      </c>
      <c r="H17" s="313" t="s">
        <v>4</v>
      </c>
      <c r="I17" s="222">
        <v>336</v>
      </c>
      <c r="J17" s="478"/>
      <c r="K17" s="360">
        <f>K16-I17</f>
        <v>2271</v>
      </c>
      <c r="L17" s="467"/>
      <c r="M17" s="192">
        <f>SUMIFS(Plan!$E:$E,Plan!$C:$C,'Shipment Rev'!H17)</f>
        <v>0</v>
      </c>
      <c r="N17" s="192">
        <f>SUMIFS(Plan!$F:$F,Plan!$C:$C,'Shipment Rev'!H17)</f>
        <v>0</v>
      </c>
      <c r="O17" s="192">
        <f>SUMIFS(Plan!$G:$G,Plan!$C:$C,'Shipment Rev'!H17)</f>
        <v>0</v>
      </c>
      <c r="P17" s="192">
        <f>SUMIFS(Plan!$H:$H,Plan!$C:$C,'Shipment Rev'!H17)</f>
        <v>0</v>
      </c>
      <c r="Q17" s="192">
        <f>SUMIFS(Plan!$I:$I,Plan!$C:$C,'Shipment Rev'!H17)</f>
        <v>0</v>
      </c>
      <c r="R17" s="469"/>
      <c r="S17" s="469"/>
      <c r="T17" s="469"/>
      <c r="U17" s="469"/>
      <c r="V17" s="469"/>
      <c r="W17" s="469"/>
      <c r="X17" s="469"/>
      <c r="Y17" s="469"/>
      <c r="Z17" s="469"/>
      <c r="AA17" s="472"/>
      <c r="AB17" s="296"/>
      <c r="AC17" s="28"/>
    </row>
    <row r="18" spans="1:101" ht="15" hidden="1" customHeight="1">
      <c r="B18" s="353" t="s">
        <v>11</v>
      </c>
      <c r="C18" s="381" t="s">
        <v>1636</v>
      </c>
      <c r="D18" s="311">
        <v>46195</v>
      </c>
      <c r="E18" s="283" t="str">
        <f>IFERROR(VLOOKUP(H18,Infor!B:F,4,0),)</f>
        <v>55"</v>
      </c>
      <c r="F18" s="324" t="s">
        <v>1348</v>
      </c>
      <c r="G18" s="347" t="s">
        <v>31</v>
      </c>
      <c r="H18" s="313" t="s">
        <v>4</v>
      </c>
      <c r="I18" s="222">
        <v>708</v>
      </c>
      <c r="J18" s="478"/>
      <c r="K18" s="362">
        <f>K17-I18</f>
        <v>1563</v>
      </c>
      <c r="L18" s="467"/>
      <c r="M18" s="192"/>
      <c r="N18" s="192"/>
      <c r="O18" s="192">
        <f>SUMIFS(Plan!$G:$G,Plan!$C:$C,'Shipment Rev'!H18)</f>
        <v>0</v>
      </c>
      <c r="P18" s="192">
        <f>SUMIFS(Plan!$H:$H,Plan!$C:$C,'Shipment Rev'!H18)</f>
        <v>0</v>
      </c>
      <c r="Q18" s="192">
        <f>SUMIFS(Plan!$I:$I,Plan!$C:$C,'Shipment Rev'!H18)</f>
        <v>0</v>
      </c>
      <c r="R18" s="469"/>
      <c r="S18" s="469"/>
      <c r="T18" s="469"/>
      <c r="U18" s="469"/>
      <c r="V18" s="469"/>
      <c r="W18" s="469"/>
      <c r="X18" s="469"/>
      <c r="Y18" s="469"/>
      <c r="Z18" s="469"/>
      <c r="AA18" s="472"/>
      <c r="AB18" s="296"/>
    </row>
    <row r="19" spans="1:101" ht="15" hidden="1" customHeight="1">
      <c r="B19" s="352" t="s">
        <v>1402</v>
      </c>
      <c r="C19" s="381" t="s">
        <v>1636</v>
      </c>
      <c r="D19" s="311">
        <v>46196</v>
      </c>
      <c r="E19" s="283" t="str">
        <f>IFERROR(VLOOKUP(H19,Infor!B:F,4,0),)</f>
        <v>55"</v>
      </c>
      <c r="F19" s="324" t="s">
        <v>1348</v>
      </c>
      <c r="G19" s="347" t="s">
        <v>31</v>
      </c>
      <c r="H19" s="282" t="s">
        <v>4</v>
      </c>
      <c r="I19" s="315">
        <v>1400</v>
      </c>
      <c r="J19" s="478"/>
      <c r="K19" s="361">
        <f>K18-I19</f>
        <v>163</v>
      </c>
      <c r="L19" s="467"/>
      <c r="M19" s="192">
        <f>SUMIFS(Plan!$E:$E,Plan!$C:$C,'Shipment Rev'!H19)</f>
        <v>0</v>
      </c>
      <c r="N19" s="192">
        <f>SUMIFS(Plan!$F:$F,Plan!$C:$C,'Shipment Rev'!H19)</f>
        <v>0</v>
      </c>
      <c r="O19" s="192">
        <f>SUMIFS(Plan!$G:$G,Plan!$C:$C,'Shipment Rev'!H19)</f>
        <v>0</v>
      </c>
      <c r="P19" s="192">
        <f>SUMIFS(Plan!$H:$H,Plan!$C:$C,'Shipment Rev'!H19)</f>
        <v>0</v>
      </c>
      <c r="Q19" s="192">
        <f>SUMIFS(Plan!$I:$I,Plan!$C:$C,'Shipment Rev'!H19)</f>
        <v>0</v>
      </c>
      <c r="R19" s="469"/>
      <c r="S19" s="469"/>
      <c r="T19" s="469"/>
      <c r="U19" s="469"/>
      <c r="V19" s="469"/>
      <c r="W19" s="469"/>
      <c r="X19" s="469"/>
      <c r="Y19" s="469"/>
      <c r="Z19" s="469"/>
      <c r="AA19" s="472"/>
      <c r="AB19" s="296"/>
    </row>
    <row r="20" spans="1:101" s="92" customFormat="1" ht="15" hidden="1" customHeight="1">
      <c r="A20" s="2"/>
      <c r="B20" s="352" t="s">
        <v>7</v>
      </c>
      <c r="C20" s="381" t="s">
        <v>1636</v>
      </c>
      <c r="D20" s="311">
        <v>46197</v>
      </c>
      <c r="E20" s="354" t="str">
        <f>IFERROR(VLOOKUP(H20,Infor!B:F,4,0),)</f>
        <v>55"</v>
      </c>
      <c r="F20" s="325" t="s">
        <v>1348</v>
      </c>
      <c r="G20" s="348" t="s">
        <v>31</v>
      </c>
      <c r="H20" s="319" t="s">
        <v>4</v>
      </c>
      <c r="I20" s="317">
        <v>70</v>
      </c>
      <c r="J20" s="479"/>
      <c r="K20" s="361">
        <f>K19-I20</f>
        <v>93</v>
      </c>
      <c r="L20" s="421"/>
      <c r="M20" s="197">
        <f>SUMIFS(Plan!$E:$E,Plan!$C:$C,'Shipment Rev'!H20)</f>
        <v>0</v>
      </c>
      <c r="N20" s="197">
        <f>SUMIFS(Plan!$F:$F,Plan!$C:$C,'Shipment Rev'!H20)</f>
        <v>0</v>
      </c>
      <c r="O20" s="197">
        <f>SUMIFS(Plan!$G:$G,Plan!$C:$C,'Shipment Rev'!H20)</f>
        <v>0</v>
      </c>
      <c r="P20" s="197">
        <f>SUMIFS(Plan!$H:$H,Plan!$C:$C,'Shipment Rev'!H20)</f>
        <v>0</v>
      </c>
      <c r="Q20" s="197">
        <f>SUMIFS(Plan!$I:$I,Plan!$C:$C,'Shipment Rev'!H20)</f>
        <v>0</v>
      </c>
      <c r="R20" s="470"/>
      <c r="S20" s="470"/>
      <c r="T20" s="470"/>
      <c r="U20" s="470"/>
      <c r="V20" s="470"/>
      <c r="W20" s="470"/>
      <c r="X20" s="470"/>
      <c r="Y20" s="470"/>
      <c r="Z20" s="470"/>
      <c r="AA20" s="473"/>
      <c r="AB20" s="104"/>
    </row>
    <row r="21" spans="1:101" hidden="1">
      <c r="B21" s="352" t="s">
        <v>1402</v>
      </c>
      <c r="C21" s="380">
        <v>46191</v>
      </c>
      <c r="D21" s="311">
        <v>46194</v>
      </c>
      <c r="E21" s="283" t="str">
        <f>IFERROR(VLOOKUP(H21,Infor!B:F,4,0),)</f>
        <v>55"</v>
      </c>
      <c r="F21" s="326" t="str">
        <f>IFERROR(VLOOKUP(H21,Infor!B:F,5,0),)</f>
        <v>L55CA9N_HVD</v>
      </c>
      <c r="G21" s="349" t="s">
        <v>37</v>
      </c>
      <c r="H21" s="314" t="s">
        <v>22</v>
      </c>
      <c r="I21" s="258">
        <v>4870</v>
      </c>
      <c r="J21" s="474">
        <f>SUM(I21:I23)</f>
        <v>9600</v>
      </c>
      <c r="K21" s="364">
        <f>L21-I21</f>
        <v>-2794</v>
      </c>
      <c r="L21" s="420">
        <f>SUMIFS(Stock!$F:$F,Stock!$D:$D,'Shipment Rev'!H21)</f>
        <v>2076</v>
      </c>
      <c r="M21" s="192">
        <f>SUMIFS(Plan!$E:$E,Plan!$C:$C,'Shipment Rev'!H21)</f>
        <v>0</v>
      </c>
      <c r="N21" s="192">
        <f>SUMIFS(Plan!$F:$F,Plan!$C:$C,'Shipment Rev'!H21)</f>
        <v>0</v>
      </c>
      <c r="O21" s="192"/>
      <c r="P21" s="192"/>
      <c r="Q21" s="197">
        <f>SUMIFS(Plan!$I:$I,Plan!$C:$C,'Shipment Rev'!H21)</f>
        <v>0</v>
      </c>
      <c r="R21" s="468">
        <f>SUMIFS(Plan!$J:$J,Plan!$C:$C,'Shipment Rev'!H21)</f>
        <v>0</v>
      </c>
      <c r="S21" s="468">
        <f>SUMIFS(Plan!$K:$K,Plan!$C:$C,'Shipment Rev'!H21)</f>
        <v>1174</v>
      </c>
      <c r="T21" s="468">
        <f>SUMIFS(Plan!L:L,Plan!$C:$C,'Shipment Rev'!H21)</f>
        <v>0</v>
      </c>
      <c r="U21" s="468">
        <f>SUMIFS(Plan!M:M,Plan!$C:$C,H21)</f>
        <v>0</v>
      </c>
      <c r="V21" s="468">
        <f>SUMIFS(Plan!N:N,Plan!$C:$C,H21)</f>
        <v>2000</v>
      </c>
      <c r="W21" s="468">
        <f>SUMIFS(Plan!O:O,Plan!$C:$C,'Shipment Rev'!H21)</f>
        <v>2700</v>
      </c>
      <c r="X21" s="468">
        <f>SUMIFS(Plan!P:P,Plan!$C:$C,'Shipment Rev'!H21)</f>
        <v>2700</v>
      </c>
      <c r="Y21" s="400">
        <f>SUMIFS(Plan!Q:Q,Plan!$C:$C,'Shipment Rev'!H21)</f>
        <v>2700</v>
      </c>
      <c r="Z21" s="468">
        <f>SUM(R21:Y23)</f>
        <v>11274</v>
      </c>
      <c r="AA21" s="471">
        <f>+L21+Z21</f>
        <v>13350</v>
      </c>
      <c r="AB21" s="462">
        <f>AA21-J21</f>
        <v>3750</v>
      </c>
    </row>
    <row r="22" spans="1:101" s="92" customFormat="1" hidden="1">
      <c r="B22" s="352" t="s">
        <v>1402</v>
      </c>
      <c r="C22" s="381" t="s">
        <v>1636</v>
      </c>
      <c r="D22" s="311">
        <v>46196</v>
      </c>
      <c r="E22" s="283" t="str">
        <f>IFERROR(VLOOKUP(H22,Infor!B:F,4,0),)</f>
        <v>55"</v>
      </c>
      <c r="F22" s="328" t="s">
        <v>1359</v>
      </c>
      <c r="G22" s="351" t="s">
        <v>37</v>
      </c>
      <c r="H22" s="314" t="s">
        <v>22</v>
      </c>
      <c r="I22" s="316">
        <v>1878</v>
      </c>
      <c r="J22" s="475"/>
      <c r="K22" s="363">
        <f>K21-I22</f>
        <v>-4672</v>
      </c>
      <c r="L22" s="467"/>
      <c r="M22" s="192"/>
      <c r="N22" s="192"/>
      <c r="O22" s="192">
        <f>SUMIFS(Plan!$G:$G,Plan!$C:$C,'Shipment Rev'!H22)</f>
        <v>0</v>
      </c>
      <c r="P22" s="192">
        <f>SUMIFS(Plan!$H:$H,Plan!$C:$C,'Shipment Rev'!H22)</f>
        <v>0</v>
      </c>
      <c r="Q22" s="192">
        <f>SUMIFS(Plan!$I:$I,Plan!$C:$C,'Shipment Rev'!H22)</f>
        <v>0</v>
      </c>
      <c r="R22" s="469"/>
      <c r="S22" s="469"/>
      <c r="T22" s="469"/>
      <c r="U22" s="469"/>
      <c r="V22" s="469"/>
      <c r="W22" s="469"/>
      <c r="X22" s="469"/>
      <c r="Y22" s="402"/>
      <c r="Z22" s="469"/>
      <c r="AA22" s="472"/>
      <c r="AB22" s="463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</row>
    <row r="23" spans="1:101" s="92" customFormat="1" ht="15" hidden="1" customHeight="1">
      <c r="B23" s="352" t="s">
        <v>1402</v>
      </c>
      <c r="C23" s="381" t="s">
        <v>1636</v>
      </c>
      <c r="D23" s="311">
        <v>46196</v>
      </c>
      <c r="E23" s="283" t="str">
        <f>IFERROR(VLOOKUP(H23,Infor!B:F,4,0),)</f>
        <v>55"</v>
      </c>
      <c r="F23" s="327" t="s">
        <v>1359</v>
      </c>
      <c r="G23" s="350" t="s">
        <v>37</v>
      </c>
      <c r="H23" s="314" t="s">
        <v>22</v>
      </c>
      <c r="I23" s="316">
        <v>2852</v>
      </c>
      <c r="J23" s="476"/>
      <c r="K23" s="363">
        <f>K22-I23</f>
        <v>-7524</v>
      </c>
      <c r="L23" s="421"/>
      <c r="M23" s="197">
        <f>SUMIFS(Plan!$E:$E,Plan!$C:$C,'Shipment Rev'!H23)</f>
        <v>0</v>
      </c>
      <c r="N23" s="197">
        <f>SUMIFS(Plan!$F:$F,Plan!$C:$C,'Shipment Rev'!H23)</f>
        <v>0</v>
      </c>
      <c r="O23" s="192"/>
      <c r="P23" s="192"/>
      <c r="Q23" s="192"/>
      <c r="R23" s="470"/>
      <c r="S23" s="470"/>
      <c r="T23" s="470"/>
      <c r="U23" s="470"/>
      <c r="V23" s="470"/>
      <c r="W23" s="470"/>
      <c r="X23" s="470"/>
      <c r="Y23" s="401"/>
      <c r="Z23" s="470"/>
      <c r="AA23" s="473"/>
      <c r="AB23" s="464"/>
    </row>
    <row r="24" spans="1:101" s="92" customFormat="1" ht="15" hidden="1" customHeight="1">
      <c r="B24" s="352" t="s">
        <v>1402</v>
      </c>
      <c r="C24" s="380">
        <v>46191</v>
      </c>
      <c r="D24" s="311">
        <v>46194</v>
      </c>
      <c r="E24" s="283" t="str">
        <f>IFERROR(VLOOKUP(H24,Infor!B:F,4,0),)</f>
        <v>65"</v>
      </c>
      <c r="F24" s="323" t="str">
        <f>IFERROR(VLOOKUP(H24,Infor!B:F,5,0),)</f>
        <v>L65CA9N_HVD</v>
      </c>
      <c r="G24" s="346" t="s">
        <v>41</v>
      </c>
      <c r="H24" s="313" t="s">
        <v>5</v>
      </c>
      <c r="I24" s="222">
        <v>5000</v>
      </c>
      <c r="J24" s="477">
        <f>SUM(I24:I27)</f>
        <v>17642</v>
      </c>
      <c r="K24" s="362">
        <f>L24-I24</f>
        <v>1788</v>
      </c>
      <c r="L24" s="420">
        <f>SUMIFS(Stock!$F:$F,Stock!$D:$D,'Shipment Rev'!H24)</f>
        <v>6788</v>
      </c>
      <c r="M24" s="197">
        <f>SUMIFS(Plan!$E:$E,Plan!$C:$C,'Shipment Rev'!H24)</f>
        <v>0</v>
      </c>
      <c r="N24" s="197">
        <f>SUMIFS(Plan!$F:$F,Plan!$C:$C,'Shipment Rev'!H24)</f>
        <v>0</v>
      </c>
      <c r="O24" s="192"/>
      <c r="P24" s="192"/>
      <c r="Q24" s="197">
        <f>SUMIFS(Plan!$I:$I,Plan!$C:$C,'Shipment Rev'!H24)</f>
        <v>0</v>
      </c>
      <c r="R24" s="468">
        <f>SUMIFS(Plan!$J:$J,Plan!$C:$C,'Shipment Rev'!H24)</f>
        <v>2680</v>
      </c>
      <c r="S24" s="468">
        <f>SUMIFS(Plan!$K:$K,Plan!$C:$C,'Shipment Rev'!H24)</f>
        <v>2074</v>
      </c>
      <c r="T24" s="468">
        <f>SUMIFS(Plan!L:L,Plan!$C:$C,'Shipment Rev'!H24)</f>
        <v>2700</v>
      </c>
      <c r="U24" s="468">
        <f>SUMIFS(Plan!M:M,Plan!$C:$C,H24)</f>
        <v>2700</v>
      </c>
      <c r="V24" s="468">
        <f>SUMIFS(Plan!N:N,Plan!$C:$C,H24)</f>
        <v>2700</v>
      </c>
      <c r="W24" s="468">
        <f>SUMIFS(Plan!O:O,Plan!$C:$C,'Shipment Rev'!H24)</f>
        <v>2700</v>
      </c>
      <c r="X24" s="468">
        <f>SUMIFS(Plan!P:P,Plan!$C:$C,'Shipment Rev'!H24)</f>
        <v>2700</v>
      </c>
      <c r="Y24" s="468">
        <f>SUMIFS(Plan!Q:Q,Plan!$C:$C,'Shipment Rev'!H24)</f>
        <v>1050</v>
      </c>
      <c r="Z24" s="468">
        <f>SUM(R24:Y27)</f>
        <v>19304</v>
      </c>
      <c r="AA24" s="471">
        <f>+L24+Z24</f>
        <v>26092</v>
      </c>
      <c r="AB24" s="462">
        <f>AA24-J24</f>
        <v>8450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</row>
    <row r="25" spans="1:101" s="92" customFormat="1" ht="15" customHeight="1">
      <c r="B25" s="353" t="s">
        <v>1413</v>
      </c>
      <c r="C25" s="380">
        <v>46189</v>
      </c>
      <c r="D25" s="311">
        <v>46191</v>
      </c>
      <c r="E25" s="283" t="str">
        <f>IFERROR(VLOOKUP(H25,Infor!B:F,4,0),)</f>
        <v>65"</v>
      </c>
      <c r="F25" s="324" t="s">
        <v>1349</v>
      </c>
      <c r="G25" s="347" t="s">
        <v>41</v>
      </c>
      <c r="H25" s="313" t="s">
        <v>5</v>
      </c>
      <c r="I25" s="222">
        <v>908</v>
      </c>
      <c r="J25" s="478"/>
      <c r="K25" s="362">
        <f>K24-I25</f>
        <v>880</v>
      </c>
      <c r="L25" s="467"/>
      <c r="M25" s="197"/>
      <c r="N25" s="197"/>
      <c r="O25" s="197"/>
      <c r="P25" s="197"/>
      <c r="Q25" s="197">
        <f>SUMIFS(Plan!$I:$I,Plan!$C:$C,'Shipment Rev'!H25)</f>
        <v>0</v>
      </c>
      <c r="R25" s="469"/>
      <c r="S25" s="469"/>
      <c r="T25" s="469"/>
      <c r="U25" s="469"/>
      <c r="V25" s="469"/>
      <c r="W25" s="469"/>
      <c r="X25" s="469"/>
      <c r="Y25" s="469"/>
      <c r="Z25" s="469"/>
      <c r="AA25" s="472"/>
      <c r="AB25" s="463"/>
    </row>
    <row r="26" spans="1:101" hidden="1">
      <c r="B26" s="353" t="s">
        <v>11</v>
      </c>
      <c r="C26" s="381" t="s">
        <v>1636</v>
      </c>
      <c r="D26" s="311">
        <v>46195</v>
      </c>
      <c r="E26" s="283" t="str">
        <f>IFERROR(VLOOKUP(H26,Infor!B:F,4,0),)</f>
        <v>65"</v>
      </c>
      <c r="F26" s="324" t="s">
        <v>1349</v>
      </c>
      <c r="G26" s="347" t="s">
        <v>41</v>
      </c>
      <c r="H26" s="313" t="s">
        <v>5</v>
      </c>
      <c r="I26" s="222">
        <v>34</v>
      </c>
      <c r="J26" s="478"/>
      <c r="K26" s="362">
        <f>K25-I26</f>
        <v>846</v>
      </c>
      <c r="L26" s="467"/>
      <c r="M26" s="192"/>
      <c r="N26" s="192">
        <f>SUMIFS(Plan!$F:$F,Plan!$C:$C,'Shipment Rev'!#REF!)</f>
        <v>0</v>
      </c>
      <c r="O26" s="192"/>
      <c r="P26" s="192"/>
      <c r="Q26" s="192">
        <f>SUMIFS(Plan!$I:$I,Plan!$C:$C,'Shipment Rev'!H26)</f>
        <v>0</v>
      </c>
      <c r="R26" s="469"/>
      <c r="S26" s="469"/>
      <c r="T26" s="469"/>
      <c r="U26" s="469"/>
      <c r="V26" s="469"/>
      <c r="W26" s="469"/>
      <c r="X26" s="469"/>
      <c r="Y26" s="469"/>
      <c r="Z26" s="469"/>
      <c r="AA26" s="472"/>
      <c r="AB26" s="463"/>
    </row>
    <row r="27" spans="1:101" ht="15" hidden="1" customHeight="1">
      <c r="B27" s="352" t="s">
        <v>1402</v>
      </c>
      <c r="C27" s="381" t="s">
        <v>1636</v>
      </c>
      <c r="D27" s="311">
        <v>46196</v>
      </c>
      <c r="E27" s="283" t="str">
        <f>IFERROR(VLOOKUP(H27,Infor!B:F,4,0),)</f>
        <v>65"</v>
      </c>
      <c r="F27" s="325" t="s">
        <v>1349</v>
      </c>
      <c r="G27" s="348" t="s">
        <v>41</v>
      </c>
      <c r="H27" s="313" t="s">
        <v>5</v>
      </c>
      <c r="I27" s="315">
        <v>11700</v>
      </c>
      <c r="J27" s="479"/>
      <c r="K27" s="362">
        <f>K26-I27</f>
        <v>-10854</v>
      </c>
      <c r="L27" s="421"/>
      <c r="M27" s="192">
        <f>SUMIFS(Plan!$E:$E,Plan!$C:$C,'Shipment Rev'!H27)</f>
        <v>0</v>
      </c>
      <c r="N27" s="192">
        <f>SUMIFS(Plan!$F:$F,Plan!$C:$C,'Shipment Rev'!H27)</f>
        <v>0</v>
      </c>
      <c r="O27" s="192">
        <f>SUMIFS(Plan!$G:$G,Plan!$C:$C,'Shipment Rev'!H27)</f>
        <v>0</v>
      </c>
      <c r="P27" s="192">
        <f>SUMIFS(Plan!$H:$H,Plan!$C:$C,'Shipment Rev'!H27)</f>
        <v>0</v>
      </c>
      <c r="Q27" s="192">
        <f>SUMIFS(Plan!$I:$I,Plan!$C:$C,'Shipment Rev'!H27)</f>
        <v>0</v>
      </c>
      <c r="R27" s="470"/>
      <c r="S27" s="470"/>
      <c r="T27" s="470"/>
      <c r="U27" s="470"/>
      <c r="V27" s="470"/>
      <c r="W27" s="470"/>
      <c r="X27" s="470"/>
      <c r="Y27" s="470"/>
      <c r="Z27" s="470"/>
      <c r="AA27" s="473"/>
      <c r="AB27" s="464"/>
    </row>
    <row r="28" spans="1:101" s="92" customFormat="1" ht="15" hidden="1" customHeight="1">
      <c r="A28" s="278"/>
      <c r="B28" s="352" t="s">
        <v>1402</v>
      </c>
      <c r="C28" s="380">
        <v>46191</v>
      </c>
      <c r="D28" s="311">
        <v>46194</v>
      </c>
      <c r="E28" s="283" t="str">
        <f>IFERROR(VLOOKUP(H28,Infor!B:F,4,0),)</f>
        <v>75"</v>
      </c>
      <c r="F28" s="326" t="str">
        <f>IFERROR(VLOOKUP(H28,Infor!B:F,5,0),)</f>
        <v>L75S7A_HVD</v>
      </c>
      <c r="G28" s="349" t="s">
        <v>28</v>
      </c>
      <c r="H28" s="314" t="s">
        <v>0</v>
      </c>
      <c r="I28" s="258">
        <v>2496</v>
      </c>
      <c r="J28" s="474">
        <f>SUM(I28:I29)</f>
        <v>3496</v>
      </c>
      <c r="K28" s="359">
        <f>L28-I28</f>
        <v>-2468</v>
      </c>
      <c r="L28" s="403">
        <f>SUMIFS(Stock!$F:$F,Stock!$D:$D,'Shipment Rev'!H28)</f>
        <v>28</v>
      </c>
      <c r="M28" s="197">
        <f>SUMIFS(Plan!$E:$E,Plan!$C:$C,'Shipment Rev'!H28)</f>
        <v>0</v>
      </c>
      <c r="N28" s="197">
        <f>SUMIFS(Plan!$F:$F,Plan!$C:$C,'Shipment Rev'!H28)</f>
        <v>0</v>
      </c>
      <c r="O28" s="197">
        <f>SUMIFS(Plan!$G:$G,Plan!$C:$C,'Shipment Rev'!H28)</f>
        <v>0</v>
      </c>
      <c r="P28" s="197">
        <f>SUMIFS(Plan!$H:$H,Plan!$C:$C,'Shipment Rev'!H28)</f>
        <v>0</v>
      </c>
      <c r="Q28" s="192">
        <f>SUMIFS(Plan!$I:$I,Plan!$C:$C,'Shipment Rev'!H28)</f>
        <v>0</v>
      </c>
      <c r="R28" s="400">
        <f>SUMIFS(Plan!$J:$J,Plan!$C:$C,'Shipment Rev'!H28)</f>
        <v>0</v>
      </c>
      <c r="S28" s="400">
        <f>SUMIFS(Plan!$K:$K,Plan!$C:$C,'Shipment Rev'!H28)</f>
        <v>0</v>
      </c>
      <c r="T28" s="400">
        <f>SUMIFS(Plan!L:L,Plan!$C:$C,'Shipment Rev'!H28)</f>
        <v>5500</v>
      </c>
      <c r="U28" s="400">
        <f>SUMIFS(Plan!M:M,Plan!$C:$C,H28)</f>
        <v>2100</v>
      </c>
      <c r="V28" s="400">
        <f>SUMIFS(Plan!N:N,Plan!$C:$C,H28)</f>
        <v>0</v>
      </c>
      <c r="W28" s="400">
        <f>SUMIFS(Plan!O:O,Plan!$C:$C,'Shipment Rev'!H28)</f>
        <v>0</v>
      </c>
      <c r="X28" s="400">
        <f>SUMIFS(Plan!P:P,Plan!$C:$C,'Shipment Rev'!H28)</f>
        <v>0</v>
      </c>
      <c r="Y28" s="468">
        <f>SUMIFS(Plan!Q:Q,Plan!$C:$C,'Shipment Rev'!H28)</f>
        <v>0</v>
      </c>
      <c r="Z28" s="400">
        <f t="shared" si="2"/>
        <v>7600</v>
      </c>
      <c r="AA28" s="406">
        <f>+L28+Z28</f>
        <v>7628</v>
      </c>
      <c r="AB28" s="465">
        <f>AA28-J28</f>
        <v>4132</v>
      </c>
    </row>
    <row r="29" spans="1:101" ht="15" hidden="1" customHeight="1">
      <c r="B29" s="352" t="s">
        <v>1402</v>
      </c>
      <c r="C29" s="381" t="s">
        <v>1636</v>
      </c>
      <c r="D29" s="311">
        <v>46196</v>
      </c>
      <c r="E29" s="283" t="str">
        <f>IFERROR(VLOOKUP(H29,Infor!B:F,4,0),)</f>
        <v>75"</v>
      </c>
      <c r="F29" s="327" t="s">
        <v>1337</v>
      </c>
      <c r="G29" s="350" t="s">
        <v>28</v>
      </c>
      <c r="H29" s="229" t="s">
        <v>0</v>
      </c>
      <c r="I29" s="316">
        <v>1000</v>
      </c>
      <c r="J29" s="476"/>
      <c r="K29" s="358">
        <f>K28-I29</f>
        <v>-3468</v>
      </c>
      <c r="L29" s="405"/>
      <c r="M29" s="192"/>
      <c r="N29" s="192">
        <f>SUMIFS(Plan!$F:$F,Plan!$C:$C,'Shipment Rev'!H29)</f>
        <v>0</v>
      </c>
      <c r="O29" s="192">
        <f>SUMIFS(Plan!$G:$G,Plan!$C:$C,'Shipment Rev'!H29)</f>
        <v>0</v>
      </c>
      <c r="P29" s="192">
        <f>SUMIFS(Plan!$H:$H,Plan!$C:$C,'Shipment Rev'!H29)</f>
        <v>0</v>
      </c>
      <c r="Q29" s="192">
        <f>SUMIFS(Plan!$I:$I,Plan!$C:$C,'Shipment Rev'!H29)</f>
        <v>0</v>
      </c>
      <c r="R29" s="401">
        <f>SUMIFS(Plan!$J:$J,Plan!$C:$C,'Shipment Rev'!H29)</f>
        <v>0</v>
      </c>
      <c r="S29" s="401">
        <f>SUMIFS(Plan!$K:$K,Plan!$C:$C,'Shipment Rev'!H29)</f>
        <v>0</v>
      </c>
      <c r="T29" s="401">
        <f>SUMIFS(Plan!L:L,Plan!$C:$C,'Shipment Rev'!H29)</f>
        <v>5500</v>
      </c>
      <c r="U29" s="401">
        <f>SUMIFS(Plan!M:M,Plan!$C:$C,H29)</f>
        <v>2100</v>
      </c>
      <c r="V29" s="401">
        <f>SUMIFS(Plan!N:N,Plan!$C:$C,H29)</f>
        <v>0</v>
      </c>
      <c r="W29" s="401">
        <f>SUMIFS(Plan!O:O,Plan!$C:$C,'Shipment Rev'!H29)</f>
        <v>0</v>
      </c>
      <c r="X29" s="401">
        <f>SUMIFS(Plan!P:P,Plan!$C:$C,'Shipment Rev'!H29)</f>
        <v>0</v>
      </c>
      <c r="Y29" s="470">
        <f>SUMIFS(Plan!Q:Q,Plan!$C:$C,'Shipment Rev'!H29)</f>
        <v>0</v>
      </c>
      <c r="Z29" s="401"/>
      <c r="AA29" s="408"/>
      <c r="AB29" s="466"/>
    </row>
    <row r="30" spans="1:101" ht="15" customHeight="1">
      <c r="A30" s="233"/>
      <c r="B30" s="353" t="s">
        <v>1413</v>
      </c>
      <c r="C30" s="380">
        <v>46189</v>
      </c>
      <c r="D30" s="311">
        <v>46191</v>
      </c>
      <c r="E30" s="283" t="str">
        <f>IFERROR(VLOOKUP(H30,Infor!B:F,4,0),)</f>
        <v>48"</v>
      </c>
      <c r="F30" s="323" t="str">
        <f>IFERROR(VLOOKUP(H30,Infor!B:F,5,0),)</f>
        <v>L48CA9N_HVD</v>
      </c>
      <c r="G30" s="346" t="s">
        <v>36</v>
      </c>
      <c r="H30" s="313" t="s">
        <v>21</v>
      </c>
      <c r="I30" s="222">
        <v>2000</v>
      </c>
      <c r="J30" s="477">
        <f>SUM(I30:I32)</f>
        <v>7116</v>
      </c>
      <c r="K30" s="365">
        <f>L30-I30</f>
        <v>7434</v>
      </c>
      <c r="L30" s="403">
        <f>SUMIFS(Stock!$F:$F,Stock!$D:$D,'Shipment Rev'!H30)</f>
        <v>9434</v>
      </c>
      <c r="M30" s="192"/>
      <c r="N30" s="192">
        <f>SUMIFS(Plan!$F:$F,Plan!$C:$C,'Shipment Rev'!H30)</f>
        <v>0</v>
      </c>
      <c r="O30" s="192">
        <f>SUMIFS(Plan!$G:$G,Plan!$C:$C,'Shipment Rev'!H30)</f>
        <v>0</v>
      </c>
      <c r="P30" s="192">
        <f>SUMIFS(Plan!$H:$H,Plan!$C:$C,'Shipment Rev'!H30)</f>
        <v>0</v>
      </c>
      <c r="Q30" s="192">
        <f>SUMIFS(Plan!$I:$I,Plan!$C:$C,'Shipment Rev'!H30)</f>
        <v>0</v>
      </c>
      <c r="R30" s="400">
        <f>SUMIFS(Plan!$J:$J,Plan!$C:$C,'Shipment Rev'!H30)</f>
        <v>156</v>
      </c>
      <c r="S30" s="400">
        <f>SUMIFS(Plan!$K:$K,Plan!$C:$C,'Shipment Rev'!H30)</f>
        <v>0</v>
      </c>
      <c r="T30" s="400">
        <f>SUMIFS(Plan!L:L,Plan!$C:$C,'Shipment Rev'!H30)</f>
        <v>0</v>
      </c>
      <c r="U30" s="400">
        <f>SUMIFS(Plan!M:M,Plan!$C:$C,H30)</f>
        <v>0</v>
      </c>
      <c r="V30" s="400">
        <f>SUMIFS(Plan!N:N,Plan!$C:$C,H30)</f>
        <v>0</v>
      </c>
      <c r="W30" s="400">
        <f>SUMIFS(Plan!O:O,Plan!$C:$C,'Shipment Rev'!H30)</f>
        <v>0</v>
      </c>
      <c r="X30" s="400">
        <f>SUMIFS(Plan!P:P,Plan!$C:$C,'Shipment Rev'!H30)</f>
        <v>0</v>
      </c>
      <c r="Y30" s="400">
        <f>SUMIFS(Plan!Q:Q,Plan!$C:$C,'Shipment Rev'!H30)</f>
        <v>0</v>
      </c>
      <c r="Z30" s="400">
        <f>SUM(R30:Y32)</f>
        <v>156</v>
      </c>
      <c r="AA30" s="406">
        <f>+L30+Z30</f>
        <v>9590</v>
      </c>
      <c r="AB30" s="420">
        <f>AA30-J30</f>
        <v>2474</v>
      </c>
    </row>
    <row r="31" spans="1:101" hidden="1">
      <c r="B31" s="353" t="s">
        <v>11</v>
      </c>
      <c r="C31" s="381" t="s">
        <v>1636</v>
      </c>
      <c r="D31" s="311">
        <v>46195</v>
      </c>
      <c r="E31" s="283" t="str">
        <f>IFERROR(VLOOKUP(H31,Infor!B:F,4,0),)</f>
        <v>48"</v>
      </c>
      <c r="F31" s="324" t="s">
        <v>1358</v>
      </c>
      <c r="G31" s="347" t="s">
        <v>36</v>
      </c>
      <c r="H31" s="313" t="s">
        <v>21</v>
      </c>
      <c r="I31" s="222">
        <v>40</v>
      </c>
      <c r="J31" s="478"/>
      <c r="K31" s="361">
        <f>K30-I31</f>
        <v>7394</v>
      </c>
      <c r="L31" s="404"/>
      <c r="M31" s="192">
        <f>SUMIFS(Plan!$E:$E,Plan!$C:$C,'Shipment Rev'!H31)</f>
        <v>0</v>
      </c>
      <c r="N31" s="192">
        <f>SUMIFS(Plan!$F:$F,Plan!$C:$C,'Shipment Rev'!H16)</f>
        <v>0</v>
      </c>
      <c r="O31" s="192"/>
      <c r="P31" s="192"/>
      <c r="Q31" s="192">
        <f>SUMIFS(Plan!$I:$I,Plan!$C:$C,'Shipment Rev'!H31)</f>
        <v>0</v>
      </c>
      <c r="R31" s="402"/>
      <c r="S31" s="402">
        <f>SUMIFS(Plan!$K:$K,Plan!$C:$C,'Shipment Rev'!H31)</f>
        <v>0</v>
      </c>
      <c r="T31" s="402">
        <f>SUMIFS(Plan!L:L,Plan!$C:$C,'Shipment Rev'!H31)</f>
        <v>0</v>
      </c>
      <c r="U31" s="402">
        <f>SUMIFS(Plan!M:M,Plan!$C:$C,H31)</f>
        <v>0</v>
      </c>
      <c r="V31" s="402">
        <f>SUMIFS(Plan!N:N,Plan!$C:$C,H31)</f>
        <v>0</v>
      </c>
      <c r="W31" s="402">
        <f>SUMIFS(Plan!O:O,Plan!$C:$C,'Shipment Rev'!H31)</f>
        <v>0</v>
      </c>
      <c r="X31" s="402">
        <f>SUMIFS(Plan!P:P,Plan!$C:$C,'Shipment Rev'!H31)</f>
        <v>0</v>
      </c>
      <c r="Y31" s="402">
        <f>SUMIFS(Plan!Q:Q,Plan!$C:$C,'Shipment Rev'!H31)</f>
        <v>0</v>
      </c>
      <c r="Z31" s="402"/>
      <c r="AA31" s="407"/>
      <c r="AB31" s="467"/>
    </row>
    <row r="32" spans="1:101" ht="15" hidden="1" customHeight="1">
      <c r="B32" s="352" t="s">
        <v>1402</v>
      </c>
      <c r="C32" s="381" t="s">
        <v>1636</v>
      </c>
      <c r="D32" s="311">
        <v>46196</v>
      </c>
      <c r="E32" s="283" t="str">
        <f>IFERROR(VLOOKUP(H32,Infor!B:F,4,0),)</f>
        <v>48"</v>
      </c>
      <c r="F32" s="325" t="s">
        <v>1358</v>
      </c>
      <c r="G32" s="348" t="s">
        <v>36</v>
      </c>
      <c r="H32" s="313" t="s">
        <v>21</v>
      </c>
      <c r="I32" s="315">
        <v>5076</v>
      </c>
      <c r="J32" s="479"/>
      <c r="K32" s="362">
        <f>K31-I32</f>
        <v>2318</v>
      </c>
      <c r="L32" s="405"/>
      <c r="M32" s="192">
        <f>SUMIFS(Plan!$E:$E,Plan!$C:$C,'Shipment Rev'!H32)</f>
        <v>0</v>
      </c>
      <c r="N32" s="192">
        <f>SUMIFS(Plan!$F:$F,Plan!$C:$C,'Shipment Rev'!H32)</f>
        <v>0</v>
      </c>
      <c r="O32" s="192"/>
      <c r="P32" s="192"/>
      <c r="Q32" s="192"/>
      <c r="R32" s="401"/>
      <c r="S32" s="401">
        <f>SUMIFS(Plan!$K:$K,Plan!$C:$C,'Shipment Rev'!H32)</f>
        <v>0</v>
      </c>
      <c r="T32" s="401">
        <f>SUMIFS(Plan!L:L,Plan!$C:$C,'Shipment Rev'!H32)</f>
        <v>0</v>
      </c>
      <c r="U32" s="401">
        <f>SUMIFS(Plan!M:M,Plan!$C:$C,H32)</f>
        <v>0</v>
      </c>
      <c r="V32" s="401">
        <f>SUMIFS(Plan!N:N,Plan!$C:$C,H32)</f>
        <v>0</v>
      </c>
      <c r="W32" s="401">
        <f>SUMIFS(Plan!O:O,Plan!$C:$C,'Shipment Rev'!H32)</f>
        <v>0</v>
      </c>
      <c r="X32" s="401">
        <f>SUMIFS(Plan!P:P,Plan!$C:$C,'Shipment Rev'!H32)</f>
        <v>0</v>
      </c>
      <c r="Y32" s="401">
        <f>SUMIFS(Plan!Q:Q,Plan!$C:$C,'Shipment Rev'!H32)</f>
        <v>0</v>
      </c>
      <c r="Z32" s="401"/>
      <c r="AA32" s="408"/>
      <c r="AB32" s="421"/>
    </row>
    <row r="33" spans="2:101" ht="15" hidden="1" customHeight="1">
      <c r="B33" s="353" t="s">
        <v>11</v>
      </c>
      <c r="C33" s="381" t="s">
        <v>1636</v>
      </c>
      <c r="D33" s="311">
        <v>46195</v>
      </c>
      <c r="E33" s="283" t="str">
        <f>IFERROR(VLOOKUP(H33,Infor!B:F,4,0),)</f>
        <v>65"</v>
      </c>
      <c r="F33" s="326" t="str">
        <f>IFERROR(VLOOKUP(H33,Infor!B:F,5,0),)</f>
        <v>L65S7_HVD</v>
      </c>
      <c r="G33" s="349" t="s">
        <v>26</v>
      </c>
      <c r="H33" s="314" t="s">
        <v>3</v>
      </c>
      <c r="I33" s="258">
        <v>900</v>
      </c>
      <c r="J33" s="474">
        <f>SUM(I33:I35)</f>
        <v>29600</v>
      </c>
      <c r="K33" s="363">
        <f>L33-I33</f>
        <v>7164</v>
      </c>
      <c r="L33" s="403">
        <f>SUMIFS(Stock!$F:$F,Stock!$D:$D,'Shipment Rev'!H33)</f>
        <v>8064</v>
      </c>
      <c r="M33" s="192">
        <f>SUMIFS(Plan!$E:$E,Plan!$C:$C,'Shipment Rev'!H33)</f>
        <v>0</v>
      </c>
      <c r="N33" s="192">
        <f>SUMIFS(Plan!$F:$F,Plan!$C:$C,'Shipment Rev'!H33)</f>
        <v>0</v>
      </c>
      <c r="O33" s="192">
        <f>SUMIFS(Plan!$G:$G,Plan!$C:$C,'Shipment Rev'!H33)</f>
        <v>0</v>
      </c>
      <c r="P33" s="192">
        <f>SUMIFS(Plan!$H:$H,Plan!$C:$C,'Shipment Rev'!H33)</f>
        <v>0</v>
      </c>
      <c r="Q33" s="192">
        <f>SUMIFS(Plan!$I:$I,Plan!$C:$C,'Shipment Rev'!H33)</f>
        <v>0</v>
      </c>
      <c r="R33" s="400">
        <f>SUMIFS(Plan!$J:$J,Plan!$C:$C,'Shipment Rev'!H33)</f>
        <v>0</v>
      </c>
      <c r="S33" s="400">
        <f>SUMIFS(Plan!$K:$K,Plan!$C:$C,'Shipment Rev'!H33)</f>
        <v>0</v>
      </c>
      <c r="T33" s="400">
        <f>SUMIFS(Plan!L:L,Plan!$C:$C,'Shipment Rev'!H33)</f>
        <v>5500</v>
      </c>
      <c r="U33" s="400">
        <f>SUMIFS(Plan!M:M,Plan!$C:$C,H33)</f>
        <v>5500</v>
      </c>
      <c r="V33" s="400">
        <f>SUMIFS(Plan!N:N,Plan!$C:$C,H33)</f>
        <v>2800</v>
      </c>
      <c r="W33" s="400">
        <f>SUMIFS(Plan!O:O,Plan!$C:$C,'Shipment Rev'!H33)</f>
        <v>5500</v>
      </c>
      <c r="X33" s="400">
        <f>SUMIFS(Plan!P:P,Plan!$C:$C,'Shipment Rev'!H33)</f>
        <v>7200</v>
      </c>
      <c r="Y33" s="400">
        <f>SUMIFS(Plan!Q:Q,Plan!$C:$C,'Shipment Rev'!H33)</f>
        <v>4400</v>
      </c>
      <c r="Z33" s="400">
        <f>SUM(M33:Y35)</f>
        <v>30900</v>
      </c>
      <c r="AA33" s="406">
        <f>+L33+Z33</f>
        <v>38964</v>
      </c>
      <c r="AB33" s="459">
        <f>AA33-J33</f>
        <v>9364</v>
      </c>
    </row>
    <row r="34" spans="2:101" ht="15" hidden="1" customHeight="1">
      <c r="B34" s="352" t="s">
        <v>1402</v>
      </c>
      <c r="C34" s="381" t="s">
        <v>1636</v>
      </c>
      <c r="D34" s="311">
        <v>46196</v>
      </c>
      <c r="E34" s="283" t="str">
        <f>IFERROR(VLOOKUP(H34,Infor!B:F,4,0),)</f>
        <v>65"</v>
      </c>
      <c r="F34" s="328" t="s">
        <v>1329</v>
      </c>
      <c r="G34" s="351" t="s">
        <v>26</v>
      </c>
      <c r="H34" s="229" t="s">
        <v>3</v>
      </c>
      <c r="I34" s="316">
        <v>15200</v>
      </c>
      <c r="J34" s="475"/>
      <c r="K34" s="358">
        <f>K33-I34</f>
        <v>-8036</v>
      </c>
      <c r="L34" s="404"/>
      <c r="M34" s="192"/>
      <c r="N34" s="192">
        <f>SUMIFS(Plan!$F:$F,Plan!$C:$C,'Shipment Rev'!H34)</f>
        <v>0</v>
      </c>
      <c r="O34" s="192">
        <f>SUMIFS(Plan!$G:$G,Plan!$C:$C,'Shipment Rev'!H34)</f>
        <v>0</v>
      </c>
      <c r="P34" s="192">
        <f>SUMIFS(Plan!$H:$H,Plan!$C:$C,'Shipment Rev'!H34)</f>
        <v>0</v>
      </c>
      <c r="Q34" s="192">
        <f>SUMIFS(Plan!$I:$I,Plan!$C:$C,'Shipment Rev'!H34)</f>
        <v>0</v>
      </c>
      <c r="R34" s="402"/>
      <c r="S34" s="402"/>
      <c r="T34" s="402"/>
      <c r="U34" s="402"/>
      <c r="V34" s="402"/>
      <c r="W34" s="402"/>
      <c r="X34" s="402"/>
      <c r="Y34" s="402"/>
      <c r="Z34" s="402"/>
      <c r="AA34" s="407"/>
      <c r="AB34" s="460"/>
    </row>
    <row r="35" spans="2:101" ht="15" hidden="1" customHeight="1">
      <c r="B35" s="352" t="s">
        <v>7</v>
      </c>
      <c r="C35" s="381" t="s">
        <v>1636</v>
      </c>
      <c r="D35" s="311">
        <v>46197</v>
      </c>
      <c r="E35" s="283" t="str">
        <f>IFERROR(VLOOKUP(H35,Infor!B:F,4,0),)</f>
        <v>65"</v>
      </c>
      <c r="F35" s="327" t="s">
        <v>1329</v>
      </c>
      <c r="G35" s="350" t="s">
        <v>26</v>
      </c>
      <c r="H35" s="229" t="s">
        <v>3</v>
      </c>
      <c r="I35" s="316">
        <v>13500</v>
      </c>
      <c r="J35" s="476"/>
      <c r="K35" s="358">
        <f>K34-I35</f>
        <v>-21536</v>
      </c>
      <c r="L35" s="405"/>
      <c r="M35" s="192"/>
      <c r="N35" s="192">
        <f>SUMIFS(Plan!$F:$F,Plan!$C:$C,'Shipment Rev'!H35)</f>
        <v>0</v>
      </c>
      <c r="O35" s="192">
        <f>SUMIFS(Plan!$G:$G,Plan!$C:$C,'Shipment Rev'!H35)</f>
        <v>0</v>
      </c>
      <c r="P35" s="192">
        <f>SUMIFS(Plan!$H:$H,Plan!$C:$C,'Shipment Rev'!H35)</f>
        <v>0</v>
      </c>
      <c r="Q35" s="192">
        <f>SUMIFS(Plan!$I:$I,Plan!$C:$C,'Shipment Rev'!H35)</f>
        <v>0</v>
      </c>
      <c r="R35" s="401"/>
      <c r="S35" s="401"/>
      <c r="T35" s="401"/>
      <c r="U35" s="401"/>
      <c r="V35" s="401"/>
      <c r="W35" s="401"/>
      <c r="X35" s="401"/>
      <c r="Y35" s="401"/>
      <c r="Z35" s="401"/>
      <c r="AA35" s="408"/>
      <c r="AB35" s="461"/>
    </row>
    <row r="36" spans="2:101" s="92" customFormat="1" ht="15" hidden="1" customHeight="1">
      <c r="B36" s="353" t="s">
        <v>11</v>
      </c>
      <c r="C36" s="381" t="s">
        <v>1636</v>
      </c>
      <c r="D36" s="311">
        <v>46195</v>
      </c>
      <c r="E36" s="283" t="str">
        <f>IFERROR(VLOOKUP(H36,Infor!B:F,4,0),)</f>
        <v>75"</v>
      </c>
      <c r="F36" s="283" t="str">
        <f>IFERROR(VLOOKUP(H36,Infor!B:F,5,0),)</f>
        <v>L75S7N_HVD</v>
      </c>
      <c r="G36" s="355" t="s">
        <v>33</v>
      </c>
      <c r="H36" s="261" t="s">
        <v>2</v>
      </c>
      <c r="I36" s="228">
        <v>1584</v>
      </c>
      <c r="J36" s="228">
        <f>I36</f>
        <v>1584</v>
      </c>
      <c r="K36" s="366">
        <f>L36-I36</f>
        <v>1866</v>
      </c>
      <c r="L36" s="206">
        <f>SUMIFS(Stock!$F:$F,Stock!$D:$D,'Shipment Rev'!H36)</f>
        <v>3450</v>
      </c>
      <c r="M36" s="197">
        <f>SUMIFS(Plan!$E:$E,Plan!$C:$C,'Shipment Rev'!H36)</f>
        <v>0</v>
      </c>
      <c r="N36" s="197">
        <f>SUMIFS(Plan!$F:$F,Plan!$C:$C,'Shipment Rev'!H36)</f>
        <v>0</v>
      </c>
      <c r="O36" s="197">
        <f>SUMIFS(Plan!$G:$G,Plan!$C:$C,'Shipment Rev'!H36)</f>
        <v>0</v>
      </c>
      <c r="P36" s="197">
        <f>SUMIFS(Plan!$H:$H,Plan!$C:$C,'Shipment Rev'!H36)</f>
        <v>0</v>
      </c>
      <c r="Q36" s="197">
        <f>SUMIFS(Plan!$I:$I,Plan!$C:$C,'Shipment Rev'!H36)</f>
        <v>0</v>
      </c>
      <c r="R36" s="197">
        <f>SUMIFS(Plan!$J:$J,Plan!$C:$C,'Shipment Rev'!H36)</f>
        <v>0</v>
      </c>
      <c r="S36" s="197">
        <f>SUMIFS(Plan!$K:$K,Plan!$C:$C,'Shipment Rev'!H36)</f>
        <v>0</v>
      </c>
      <c r="T36" s="197">
        <f>SUMIFS(Plan!L:L,Plan!$C:$C,'Shipment Rev'!H36)</f>
        <v>0</v>
      </c>
      <c r="U36" s="197">
        <f>SUMIFS(Plan!M:M,Plan!$C:$C,H36)</f>
        <v>2300</v>
      </c>
      <c r="V36" s="197">
        <f>SUMIFS(Plan!N:N,Plan!$C:$C,H36)</f>
        <v>700</v>
      </c>
      <c r="W36" s="197">
        <f>SUMIFS(Plan!O:O,Plan!$C:$C,'Shipment Rev'!H36)</f>
        <v>0</v>
      </c>
      <c r="X36" s="197">
        <f>SUMIFS(Plan!P:P,Plan!$C:$C,'Shipment Rev'!H36)</f>
        <v>0</v>
      </c>
      <c r="Y36" s="197">
        <f>SUMIFS(Plan!Q:Q,Plan!$C:$C,'Shipment Rev'!H36)</f>
        <v>0</v>
      </c>
      <c r="Z36" s="197">
        <f t="shared" si="2"/>
        <v>3000</v>
      </c>
      <c r="AA36" s="244">
        <f t="shared" si="3"/>
        <v>6450</v>
      </c>
      <c r="AB36" s="342">
        <f>AA36-J36</f>
        <v>4866</v>
      </c>
    </row>
    <row r="37" spans="2:101" s="92" customFormat="1" hidden="1">
      <c r="B37" s="353" t="s">
        <v>11</v>
      </c>
      <c r="C37" s="381" t="s">
        <v>1636</v>
      </c>
      <c r="D37" s="311">
        <v>46195</v>
      </c>
      <c r="E37" s="283" t="str">
        <f>IFERROR(VLOOKUP(H37,Infor!B:F,4,0),)</f>
        <v>85"</v>
      </c>
      <c r="F37" s="323" t="str">
        <f>IFERROR(VLOOKUP(H37,Infor!B:F,5,0),)</f>
        <v>L85E70NA_HVD</v>
      </c>
      <c r="G37" s="346" t="s">
        <v>40</v>
      </c>
      <c r="H37" s="313" t="s">
        <v>9</v>
      </c>
      <c r="I37" s="222">
        <v>510</v>
      </c>
      <c r="J37" s="477">
        <f>SUM(I37:I39)</f>
        <v>2237</v>
      </c>
      <c r="K37" s="362">
        <f>L37-I37</f>
        <v>2920</v>
      </c>
      <c r="L37" s="403">
        <f>SUMIFS(Stock!$F:$F,Stock!$D:$D,'Shipment Rev'!H37)</f>
        <v>3430</v>
      </c>
      <c r="M37" s="192"/>
      <c r="N37" s="192"/>
      <c r="O37" s="192">
        <f>SUMIFS(Plan!$G:$G,Plan!$C:$C,'Shipment Rev'!H7)</f>
        <v>0</v>
      </c>
      <c r="P37" s="192">
        <f>SUMIFS(Plan!$H:$H,Plan!$C:$C,'Shipment Rev'!H7)</f>
        <v>0</v>
      </c>
      <c r="Q37" s="192">
        <f>SUMIFS(Plan!$I:$I,Plan!$C:$C,'Shipment Rev'!H37)</f>
        <v>0</v>
      </c>
      <c r="R37" s="400">
        <f>SUMIFS(Plan!$J:$J,Plan!$C:$C,'Shipment Rev'!H37)</f>
        <v>0</v>
      </c>
      <c r="S37" s="400">
        <f>SUMIFS(Plan!$K:$K,Plan!$C:$C,'Shipment Rev'!H37)</f>
        <v>0</v>
      </c>
      <c r="T37" s="400">
        <f>SUMIFS(Plan!L:L,Plan!$C:$C,'Shipment Rev'!H37)</f>
        <v>0</v>
      </c>
      <c r="U37" s="400">
        <f>SUMIFS(Plan!M:M,Plan!$C:$C,H37)</f>
        <v>2000</v>
      </c>
      <c r="V37" s="400">
        <f>SUMIFS(Plan!N:N,Plan!$C:$C,H37)</f>
        <v>0</v>
      </c>
      <c r="W37" s="400">
        <f>SUMIFS(Plan!O:O,Plan!$C:$C,'Shipment Rev'!H37)</f>
        <v>0</v>
      </c>
      <c r="X37" s="400">
        <f>SUMIFS(Plan!P:P,Plan!$C:$C,'Shipment Rev'!H37)</f>
        <v>0</v>
      </c>
      <c r="Y37" s="400">
        <f>SUMIFS(Plan!Q:Q,Plan!$C:$C,'Shipment Rev'!H37)</f>
        <v>0</v>
      </c>
      <c r="Z37" s="400">
        <f>SUM(R37:Y39)</f>
        <v>2000</v>
      </c>
      <c r="AA37" s="406">
        <f>+L37+Z37</f>
        <v>5430</v>
      </c>
      <c r="AB37" s="403">
        <f>AA37-J37</f>
        <v>3193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</row>
    <row r="38" spans="2:101" ht="15" hidden="1" customHeight="1">
      <c r="B38" s="352" t="s">
        <v>1402</v>
      </c>
      <c r="C38" s="381" t="s">
        <v>1636</v>
      </c>
      <c r="D38" s="311">
        <v>46196</v>
      </c>
      <c r="E38" s="283" t="str">
        <f>IFERROR(VLOOKUP(H38,Infor!B:F,4,0),)</f>
        <v>85"</v>
      </c>
      <c r="F38" s="324" t="s">
        <v>1363</v>
      </c>
      <c r="G38" s="347" t="s">
        <v>40</v>
      </c>
      <c r="H38" s="282" t="s">
        <v>9</v>
      </c>
      <c r="I38" s="315">
        <v>826</v>
      </c>
      <c r="J38" s="478"/>
      <c r="K38" s="361">
        <f>K37-I38</f>
        <v>2094</v>
      </c>
      <c r="L38" s="404"/>
      <c r="M38" s="192"/>
      <c r="N38" s="192">
        <f>SUMIFS(Plan!$F:$F,Plan!$C:$C,'Shipment Rev'!H38)</f>
        <v>0</v>
      </c>
      <c r="O38" s="192">
        <f>SUMIFS(Plan!$G:$G,Plan!$C:$C,'Shipment Rev'!H38)</f>
        <v>0</v>
      </c>
      <c r="P38" s="192">
        <f>SUMIFS(Plan!$H:$H,Plan!$C:$C,'Shipment Rev'!H38)</f>
        <v>0</v>
      </c>
      <c r="Q38" s="192">
        <f>SUMIFS(Plan!$I:$I,Plan!$C:$C,'Shipment Rev'!H38)</f>
        <v>0</v>
      </c>
      <c r="R38" s="402"/>
      <c r="S38" s="402"/>
      <c r="T38" s="402"/>
      <c r="U38" s="402"/>
      <c r="V38" s="402"/>
      <c r="W38" s="402"/>
      <c r="X38" s="402"/>
      <c r="Y38" s="402"/>
      <c r="Z38" s="402"/>
      <c r="AA38" s="407"/>
      <c r="AB38" s="404"/>
    </row>
    <row r="39" spans="2:101" hidden="1">
      <c r="B39" s="352" t="s">
        <v>7</v>
      </c>
      <c r="C39" s="381" t="s">
        <v>1636</v>
      </c>
      <c r="D39" s="311">
        <v>46197</v>
      </c>
      <c r="E39" s="354" t="str">
        <f>IFERROR(VLOOKUP(H39,Infor!B:F,4,0),)</f>
        <v>85"</v>
      </c>
      <c r="F39" s="325" t="s">
        <v>1363</v>
      </c>
      <c r="G39" s="348" t="s">
        <v>40</v>
      </c>
      <c r="H39" s="313" t="s">
        <v>9</v>
      </c>
      <c r="I39" s="318">
        <v>901</v>
      </c>
      <c r="J39" s="479"/>
      <c r="K39" s="371">
        <f>K38-I39</f>
        <v>1193</v>
      </c>
      <c r="L39" s="405"/>
      <c r="M39" s="261"/>
      <c r="N39" s="261">
        <f>SUMIFS(Plan!$F:$F,Plan!$C:$C,'Shipment Rev'!H39)</f>
        <v>0</v>
      </c>
      <c r="O39" s="261">
        <f>SUMIFS(Plan!$G:$G,Plan!$C:$C,'Shipment Rev'!H39)</f>
        <v>0</v>
      </c>
      <c r="P39" s="261">
        <f>SUMIFS(Plan!$H:$H,Plan!$C:$C,'Shipment Rev'!H39)</f>
        <v>0</v>
      </c>
      <c r="Q39" s="261">
        <f>SUMIFS(Plan!$I:$I,Plan!$C:$C,'Shipment Rev'!H39)</f>
        <v>0</v>
      </c>
      <c r="R39" s="401"/>
      <c r="S39" s="401"/>
      <c r="T39" s="401"/>
      <c r="U39" s="401"/>
      <c r="V39" s="401"/>
      <c r="W39" s="401"/>
      <c r="X39" s="401"/>
      <c r="Y39" s="401"/>
      <c r="Z39" s="401"/>
      <c r="AA39" s="408"/>
      <c r="AB39" s="405"/>
    </row>
    <row r="40" spans="2:101" s="92" customFormat="1" ht="15" hidden="1" customHeight="1">
      <c r="B40" s="352" t="s">
        <v>1402</v>
      </c>
      <c r="C40" s="381" t="s">
        <v>1636</v>
      </c>
      <c r="D40" s="311">
        <v>46196</v>
      </c>
      <c r="E40" s="283" t="str">
        <f>IFERROR(VLOOKUP(H40,Infor!B:F,4,0),)</f>
        <v>75"</v>
      </c>
      <c r="F40" s="326" t="str">
        <f>IFERROR(VLOOKUP(H40,Infor!B:F,5,0),)</f>
        <v>L75S7_HVD</v>
      </c>
      <c r="G40" s="349" t="s">
        <v>30</v>
      </c>
      <c r="H40" s="229" t="s">
        <v>19</v>
      </c>
      <c r="I40" s="316">
        <v>5200</v>
      </c>
      <c r="J40" s="474">
        <f>SUM(I40:I41)</f>
        <v>10200</v>
      </c>
      <c r="K40" s="358">
        <f>L40-I40</f>
        <v>-778</v>
      </c>
      <c r="L40" s="420">
        <f>SUMIFS(Stock!$F:$F,Stock!$D:$D,'Shipment Rev'!H40)</f>
        <v>4422</v>
      </c>
      <c r="M40" s="197">
        <f>SUMIFS(Plan!$E:$E,Plan!$C:$C,'Shipment Rev'!H40)</f>
        <v>0</v>
      </c>
      <c r="N40" s="197">
        <f>SUMIFS(Plan!$F:$F,Plan!$C:$C,'Shipment Rev'!H40)</f>
        <v>0</v>
      </c>
      <c r="O40" s="197">
        <f>SUMIFS(Plan!$G:$G,Plan!$C:$C,'Shipment Rev'!H40)</f>
        <v>0</v>
      </c>
      <c r="P40" s="197">
        <f>SUMIFS(Plan!$H:$H,Plan!$C:$C,'Shipment Rev'!H40)</f>
        <v>0</v>
      </c>
      <c r="Q40" s="197">
        <f>SUMIFS(Plan!$I:$I,Plan!$C:$C,'Shipment Rev'!H40)</f>
        <v>0</v>
      </c>
      <c r="R40" s="468">
        <f>SUMIFS(Plan!$J:$J,Plan!$C:$C,'Shipment Rev'!H40)</f>
        <v>0</v>
      </c>
      <c r="S40" s="468">
        <f>SUMIFS(Plan!$K:$K,Plan!$C:$C,'Shipment Rev'!H40)</f>
        <v>0</v>
      </c>
      <c r="T40" s="468">
        <f>SUMIFS(Plan!L:L,Plan!$C:$C,'Shipment Rev'!H40)</f>
        <v>0</v>
      </c>
      <c r="U40" s="468">
        <f>SUMIFS(Plan!M:M,Plan!$C:$C,H40)</f>
        <v>0</v>
      </c>
      <c r="V40" s="468">
        <f>SUMIFS(Plan!N:N,Plan!$C:$C,H40)</f>
        <v>4700</v>
      </c>
      <c r="W40" s="468">
        <f>SUMIFS(Plan!O:O,Plan!$C:$C,'Shipment Rev'!H40)</f>
        <v>5500</v>
      </c>
      <c r="X40" s="468">
        <f>SUMIFS(Plan!P:P,Plan!$C:$C,'Shipment Rev'!H40)</f>
        <v>3700</v>
      </c>
      <c r="Y40" s="468">
        <f>SUMIFS(Plan!Q:Q,Plan!$C:$C,'Shipment Rev'!H40)</f>
        <v>0</v>
      </c>
      <c r="Z40" s="468">
        <f>SUM(R40:Y41)</f>
        <v>13900</v>
      </c>
      <c r="AA40" s="471">
        <f>+L40+Z40</f>
        <v>18322</v>
      </c>
      <c r="AB40" s="420">
        <f>AA40-J40</f>
        <v>8122</v>
      </c>
    </row>
    <row r="41" spans="2:101" ht="15" hidden="1" customHeight="1">
      <c r="B41" s="352" t="s">
        <v>7</v>
      </c>
      <c r="C41" s="381" t="s">
        <v>1636</v>
      </c>
      <c r="D41" s="311">
        <v>46197</v>
      </c>
      <c r="E41" s="283" t="str">
        <f>IFERROR(VLOOKUP(H41,Infor!B:F,4,0),)</f>
        <v>75"</v>
      </c>
      <c r="F41" s="327" t="s">
        <v>1336</v>
      </c>
      <c r="G41" s="350" t="s">
        <v>30</v>
      </c>
      <c r="H41" s="229" t="s">
        <v>19</v>
      </c>
      <c r="I41" s="316">
        <v>5000</v>
      </c>
      <c r="J41" s="476"/>
      <c r="K41" s="358">
        <f>K40-I41</f>
        <v>-5778</v>
      </c>
      <c r="L41" s="421"/>
      <c r="M41" s="192">
        <f>SUMIFS(Plan!$E:$E,Plan!$C:$C,'Shipment Rev'!H41)</f>
        <v>0</v>
      </c>
      <c r="N41" s="192">
        <f>SUMIFS(Plan!$F:$F,Plan!$C:$C,'Shipment Rev'!H41)</f>
        <v>0</v>
      </c>
      <c r="O41" s="192">
        <f>SUMIFS(Plan!$G:$G,Plan!$C:$C,'Shipment Rev'!H41)</f>
        <v>0</v>
      </c>
      <c r="P41" s="192">
        <f>SUMIFS(Plan!$H:$H,Plan!$C:$C,'Shipment Rev'!H41)</f>
        <v>0</v>
      </c>
      <c r="Q41" s="192">
        <f>SUMIFS(Plan!$I:$I,Plan!$C:$C,'Shipment Rev'!H41)</f>
        <v>0</v>
      </c>
      <c r="R41" s="470"/>
      <c r="S41" s="470"/>
      <c r="T41" s="470"/>
      <c r="U41" s="470"/>
      <c r="V41" s="470"/>
      <c r="W41" s="470"/>
      <c r="X41" s="470"/>
      <c r="Y41" s="470"/>
      <c r="Z41" s="470"/>
      <c r="AA41" s="473"/>
      <c r="AB41" s="421"/>
    </row>
    <row r="42" spans="2:101" s="92" customFormat="1" ht="15" hidden="1" customHeight="1">
      <c r="B42" s="352" t="s">
        <v>1402</v>
      </c>
      <c r="C42" s="381" t="s">
        <v>1636</v>
      </c>
      <c r="D42" s="311">
        <v>46196</v>
      </c>
      <c r="E42" s="283" t="str">
        <f>IFERROR(VLOOKUP(H42,Infor!B:F,4,0),)</f>
        <v>65"</v>
      </c>
      <c r="F42" s="323" t="str">
        <f>IFERROR(VLOOKUP(H42,Infor!B:F,5,0),)</f>
        <v>L65E70A_HVD</v>
      </c>
      <c r="G42" s="323" t="s">
        <v>29</v>
      </c>
      <c r="H42" s="282" t="s">
        <v>8</v>
      </c>
      <c r="I42" s="315">
        <v>9288</v>
      </c>
      <c r="J42" s="477">
        <f>SUM(I42:I43)</f>
        <v>11376</v>
      </c>
      <c r="K42" s="361">
        <f>L42-I42</f>
        <v>5135</v>
      </c>
      <c r="L42" s="480">
        <f>SUMIFS(Stock!$F:$F,Stock!$D:$D,'Shipment Rev'!H42)</f>
        <v>14423</v>
      </c>
      <c r="M42" s="197">
        <f>SUMIFS(Plan!$E:$E,Plan!$C:$C,'Shipment Rev'!H42)</f>
        <v>0</v>
      </c>
      <c r="N42" s="197">
        <f>SUMIFS(Plan!$F:$F,Plan!$C:$C,'Shipment Rev'!H42)</f>
        <v>0</v>
      </c>
      <c r="O42" s="197">
        <f>SUMIFS(Plan!$G:$G,Plan!$C:$C,'Shipment Rev'!H42)</f>
        <v>0</v>
      </c>
      <c r="P42" s="197">
        <f>SUMIFS(Plan!$H:$H,Plan!$C:$C,'Shipment Rev'!H42)</f>
        <v>0</v>
      </c>
      <c r="Q42" s="197">
        <f>SUMIFS(Plan!$I:$I,Plan!$C:$C,'Shipment Rev'!H42)</f>
        <v>0</v>
      </c>
      <c r="R42" s="468">
        <f>SUMIFS(Plan!$J:$J,Plan!$C:$C,'Shipment Rev'!H42)</f>
        <v>1462</v>
      </c>
      <c r="S42" s="468">
        <f>SUMIFS(Plan!$K:$K,Plan!$C:$C,'Shipment Rev'!H42)</f>
        <v>0</v>
      </c>
      <c r="T42" s="468">
        <f>SUMIFS(Plan!L:L,Plan!$C:$C,'Shipment Rev'!H42)</f>
        <v>3900</v>
      </c>
      <c r="U42" s="468">
        <f>SUMIFS(Plan!M:M,Plan!$C:$C,H42)</f>
        <v>3900</v>
      </c>
      <c r="V42" s="468">
        <f>SUMIFS(Plan!N:N,Plan!$C:$C,H42)</f>
        <v>1200</v>
      </c>
      <c r="W42" s="468">
        <f>SUMIFS(Plan!O:O,Plan!$C:$C,'Shipment Rev'!H42)</f>
        <v>0</v>
      </c>
      <c r="X42" s="468">
        <f>SUMIFS(Plan!P:P,Plan!$C:$C,'Shipment Rev'!H42)</f>
        <v>0</v>
      </c>
      <c r="Y42" s="468">
        <f>SUMIFS(Plan!Q:Q,Plan!$C:$C,'Shipment Rev'!H42)</f>
        <v>0</v>
      </c>
      <c r="Z42" s="468">
        <f>SUM(R42:Y43)</f>
        <v>10462</v>
      </c>
      <c r="AA42" s="471">
        <f>+L42+Z42</f>
        <v>24885</v>
      </c>
      <c r="AB42" s="420">
        <f>+AA42-J42</f>
        <v>13509</v>
      </c>
    </row>
    <row r="43" spans="2:101" ht="15" hidden="1" customHeight="1">
      <c r="B43" s="352" t="s">
        <v>7</v>
      </c>
      <c r="C43" s="381" t="s">
        <v>1636</v>
      </c>
      <c r="D43" s="311">
        <v>46197</v>
      </c>
      <c r="E43" s="354" t="str">
        <f>IFERROR(VLOOKUP(H43,Infor!B:F,4,0),)</f>
        <v>65"</v>
      </c>
      <c r="F43" s="325" t="s">
        <v>1357</v>
      </c>
      <c r="G43" s="325" t="s">
        <v>29</v>
      </c>
      <c r="H43" s="319" t="s">
        <v>8</v>
      </c>
      <c r="I43" s="317">
        <v>2088</v>
      </c>
      <c r="J43" s="479"/>
      <c r="K43" s="361">
        <f>K42-I43</f>
        <v>3047</v>
      </c>
      <c r="L43" s="481"/>
      <c r="M43" s="192"/>
      <c r="N43" s="192">
        <f>SUMIFS(Plan!$F:$F,Plan!$C:$C,'Shipment Rev'!H43)</f>
        <v>0</v>
      </c>
      <c r="O43" s="192">
        <f>SUMIFS(Plan!$G:$G,Plan!$C:$C,'Shipment Rev'!H43)</f>
        <v>0</v>
      </c>
      <c r="P43" s="192">
        <f>SUMIFS(Plan!$H:$H,Plan!$C:$C,'Shipment Rev'!H43)</f>
        <v>0</v>
      </c>
      <c r="Q43" s="192">
        <f>SUMIFS(Plan!$I:$I,Plan!$C:$C,'Shipment Rev'!H43)</f>
        <v>0</v>
      </c>
      <c r="R43" s="470"/>
      <c r="S43" s="470"/>
      <c r="T43" s="470"/>
      <c r="U43" s="470"/>
      <c r="V43" s="470"/>
      <c r="W43" s="470"/>
      <c r="X43" s="470"/>
      <c r="Y43" s="470"/>
      <c r="Z43" s="470"/>
      <c r="AA43" s="473"/>
      <c r="AB43" s="421"/>
    </row>
    <row r="44" spans="2:101" s="92" customFormat="1" ht="15" hidden="1" customHeight="1">
      <c r="B44" s="352" t="s">
        <v>1402</v>
      </c>
      <c r="C44" s="381" t="s">
        <v>1636</v>
      </c>
      <c r="D44" s="311">
        <v>46196</v>
      </c>
      <c r="E44" s="283" t="str">
        <f>IFERROR(VLOOKUP(H44,Infor!B:F,4,0),)</f>
        <v>83"</v>
      </c>
      <c r="F44" s="283" t="str">
        <f>IFERROR(VLOOKUP(H44,Infor!B:F,5,0),)</f>
        <v>L83CA9N_HVD</v>
      </c>
      <c r="G44" s="355" t="s">
        <v>655</v>
      </c>
      <c r="H44" s="283" t="s">
        <v>654</v>
      </c>
      <c r="I44" s="312">
        <v>900</v>
      </c>
      <c r="J44" s="228">
        <f t="shared" ref="J44:J50" si="4">I44</f>
        <v>900</v>
      </c>
      <c r="K44" s="367">
        <f t="shared" ref="K44:K50" si="5">L44-I44</f>
        <v>-813</v>
      </c>
      <c r="L44" s="206">
        <f>SUMIFS(Stock!$F:$F,Stock!$D:$D,'Shipment Rev'!H44)</f>
        <v>87</v>
      </c>
      <c r="M44" s="197">
        <f>SUMIFS(Plan!$E:$E,Plan!$C:$C,'Shipment Rev'!H44)</f>
        <v>0</v>
      </c>
      <c r="N44" s="197">
        <f>SUMIFS(Plan!$F:$F,Plan!$C:$C,'Shipment Rev'!H44)</f>
        <v>0</v>
      </c>
      <c r="O44" s="197">
        <f>SUMIFS(Plan!$G:$G,Plan!$C:$C,'Shipment Rev'!H44)</f>
        <v>0</v>
      </c>
      <c r="P44" s="197">
        <f>SUMIFS(Plan!$H:$H,Plan!$C:$C,'Shipment Rev'!H44)</f>
        <v>0</v>
      </c>
      <c r="Q44" s="197">
        <f>SUMIFS(Plan!$I:$I,Plan!$C:$C,'Shipment Rev'!H44)</f>
        <v>0</v>
      </c>
      <c r="R44" s="197">
        <f>SUMIFS(Plan!$J:$J,Plan!$C:$C,'Shipment Rev'!H44)</f>
        <v>1413</v>
      </c>
      <c r="S44" s="197">
        <f>SUMIFS(Plan!$K:$K,Plan!$C:$C,'Shipment Rev'!H44)</f>
        <v>0</v>
      </c>
      <c r="T44" s="197">
        <f>SUMIFS(Plan!L:L,Plan!$C:$C,'Shipment Rev'!H44)</f>
        <v>0</v>
      </c>
      <c r="U44" s="197">
        <f>SUMIFS(Plan!M:M,Plan!$C:$C,H44)</f>
        <v>0</v>
      </c>
      <c r="V44" s="197">
        <f>SUMIFS(Plan!N:N,Plan!$C:$C,H44)</f>
        <v>0</v>
      </c>
      <c r="W44" s="197">
        <f>SUMIFS(Plan!O:O,Plan!$C:$C,'Shipment Rev'!H44)</f>
        <v>0</v>
      </c>
      <c r="X44" s="197">
        <f>SUMIFS(Plan!P:P,Plan!$C:$C,'Shipment Rev'!H44)</f>
        <v>0</v>
      </c>
      <c r="Y44" s="197">
        <f>SUMIFS(Plan!Q:Q,Plan!$C:$C,'Shipment Rev'!H44)</f>
        <v>0</v>
      </c>
      <c r="Z44" s="197">
        <f t="shared" ref="Z44:Z51" si="6">SUM(M44:Y44)</f>
        <v>1413</v>
      </c>
      <c r="AA44" s="244">
        <f t="shared" ref="AA44:AA50" si="7">+L44+Z44</f>
        <v>1500</v>
      </c>
      <c r="AB44" s="342">
        <f>AA44-J44</f>
        <v>600</v>
      </c>
    </row>
    <row r="45" spans="2:101" ht="15" hidden="1" customHeight="1">
      <c r="B45" s="352" t="s">
        <v>1402</v>
      </c>
      <c r="C45" s="381" t="s">
        <v>1636</v>
      </c>
      <c r="D45" s="311">
        <v>46196</v>
      </c>
      <c r="E45" s="283" t="str">
        <f>IFERROR(VLOOKUP(H45,Infor!B:F,4,0),)</f>
        <v>43"</v>
      </c>
      <c r="F45" s="283" t="str">
        <f>IFERROR(VLOOKUP(H45,Infor!B:F,5,0),)</f>
        <v>L43E60A_HVD</v>
      </c>
      <c r="G45" s="283" t="s">
        <v>624</v>
      </c>
      <c r="H45" s="283" t="s">
        <v>623</v>
      </c>
      <c r="I45" s="312">
        <v>3408</v>
      </c>
      <c r="J45" s="228">
        <f t="shared" si="4"/>
        <v>3408</v>
      </c>
      <c r="K45" s="368">
        <f t="shared" si="5"/>
        <v>642</v>
      </c>
      <c r="L45" s="19">
        <f>SUMIFS(Stock!$F:$F,Stock!$D:$D,'Shipment Rev'!H45)</f>
        <v>4050</v>
      </c>
      <c r="M45" s="192">
        <f>SUMIFS(Plan!$E:$E,Plan!$C:$C,'Shipment Rev'!H45)</f>
        <v>0</v>
      </c>
      <c r="N45" s="192">
        <f>SUMIFS(Plan!$F:$F,Plan!$C:$C,'Shipment Rev'!H45)</f>
        <v>0</v>
      </c>
      <c r="O45" s="192">
        <f>SUMIFS(Plan!$G:$G,Plan!$C:$C,'Shipment Rev'!H45)</f>
        <v>0</v>
      </c>
      <c r="P45" s="192">
        <f>SUMIFS(Plan!$H:$H,Plan!$C:$C,'Shipment Rev'!H45)</f>
        <v>0</v>
      </c>
      <c r="Q45" s="192">
        <f>SUMIFS(Plan!$I:$I,Plan!$C:$C,'Shipment Rev'!H45)</f>
        <v>0</v>
      </c>
      <c r="R45" s="192">
        <f>SUMIFS(Plan!$J:$J,Plan!$C:$C,'Shipment Rev'!H45)</f>
        <v>0</v>
      </c>
      <c r="S45" s="192">
        <f>SUMIFS(Plan!$K:$K,Plan!$C:$C,'Shipment Rev'!H45)</f>
        <v>0</v>
      </c>
      <c r="T45" s="192">
        <f>SUMIFS(Plan!L:L,Plan!$C:$C,'Shipment Rev'!H45)</f>
        <v>0</v>
      </c>
      <c r="U45" s="192">
        <f>SUMIFS(Plan!M:M,Plan!$C:$C,H45)</f>
        <v>0</v>
      </c>
      <c r="V45" s="192">
        <f>SUMIFS(Plan!N:N,Plan!$C:$C,H45)</f>
        <v>0</v>
      </c>
      <c r="W45" s="192">
        <f>SUMIFS(Plan!O:O,Plan!$C:$C,'Shipment Rev'!H45)</f>
        <v>0</v>
      </c>
      <c r="X45" s="192">
        <f>SUMIFS(Plan!P:P,Plan!$C:$C,'Shipment Rev'!H45)</f>
        <v>0</v>
      </c>
      <c r="Y45" s="192">
        <f>SUMIFS(Plan!Q:Q,Plan!$C:$C,'Shipment Rev'!H45)</f>
        <v>1600</v>
      </c>
      <c r="Z45" s="192">
        <f t="shared" si="6"/>
        <v>1600</v>
      </c>
      <c r="AA45" s="240">
        <f t="shared" si="7"/>
        <v>5650</v>
      </c>
      <c r="AB45" s="343">
        <f>AA45-J45</f>
        <v>2242</v>
      </c>
    </row>
    <row r="46" spans="2:101" ht="15" hidden="1" customHeight="1">
      <c r="B46" s="352" t="s">
        <v>1402</v>
      </c>
      <c r="C46" s="381" t="s">
        <v>1636</v>
      </c>
      <c r="D46" s="311">
        <v>46196</v>
      </c>
      <c r="E46" s="283" t="str">
        <f>IFERROR(VLOOKUP(H46,Infor!B:F,4,0),)</f>
        <v>55"</v>
      </c>
      <c r="F46" s="283" t="str">
        <f>IFERROR(VLOOKUP(H46,Infor!B:F,5,0),)</f>
        <v>L55F70NA_HHS</v>
      </c>
      <c r="G46" s="283" t="s">
        <v>612</v>
      </c>
      <c r="H46" s="283" t="s">
        <v>611</v>
      </c>
      <c r="I46" s="312">
        <v>5425</v>
      </c>
      <c r="J46" s="228">
        <f t="shared" si="4"/>
        <v>5425</v>
      </c>
      <c r="K46" s="368">
        <f t="shared" si="5"/>
        <v>-4788</v>
      </c>
      <c r="L46" s="19">
        <f>SUMIFS(Stock!$F:$F,Stock!$D:$D,'Shipment Rev'!H46)</f>
        <v>637</v>
      </c>
      <c r="M46" s="192">
        <f>SUMIFS(Plan!$E:$E,Plan!$C:$C,'Shipment Rev'!H46)</f>
        <v>0</v>
      </c>
      <c r="N46" s="192">
        <f>SUMIFS(Plan!$F:$F,Plan!$C:$C,'Shipment Rev'!H46)</f>
        <v>0</v>
      </c>
      <c r="O46" s="192">
        <f>SUMIFS(Plan!$G:$G,Plan!$C:$C,'Shipment Rev'!H46)</f>
        <v>0</v>
      </c>
      <c r="P46" s="192">
        <f>SUMIFS(Plan!$H:$H,Plan!$C:$C,'Shipment Rev'!H46)</f>
        <v>0</v>
      </c>
      <c r="Q46" s="192">
        <f>SUMIFS(Plan!$I:$I,Plan!$C:$C,'Shipment Rev'!H46)</f>
        <v>0</v>
      </c>
      <c r="R46" s="192">
        <f>SUMIFS(Plan!$J:$J,Plan!$C:$C,'Shipment Rev'!H46)</f>
        <v>2663</v>
      </c>
      <c r="S46" s="192">
        <f>SUMIFS(Plan!$K:$K,Plan!$C:$C,'Shipment Rev'!H46)</f>
        <v>2300</v>
      </c>
      <c r="T46" s="192">
        <f>SUMIFS(Plan!L:L,Plan!$C:$C,'Shipment Rev'!H46)</f>
        <v>0</v>
      </c>
      <c r="U46" s="192">
        <f>SUMIFS(Plan!M:M,Plan!$C:$C,H46)</f>
        <v>0</v>
      </c>
      <c r="V46" s="192">
        <f>SUMIFS(Plan!N:N,Plan!$C:$C,H46)</f>
        <v>0</v>
      </c>
      <c r="W46" s="192">
        <f>SUMIFS(Plan!O:O,Plan!$C:$C,'Shipment Rev'!H46)</f>
        <v>0</v>
      </c>
      <c r="X46" s="192">
        <f>SUMIFS(Plan!P:P,Plan!$C:$C,'Shipment Rev'!H46)</f>
        <v>0</v>
      </c>
      <c r="Y46" s="192">
        <f>SUMIFS(Plan!Q:Q,Plan!$C:$C,'Shipment Rev'!H46)</f>
        <v>3600</v>
      </c>
      <c r="Z46" s="192">
        <f t="shared" si="6"/>
        <v>8563</v>
      </c>
      <c r="AA46" s="240">
        <f t="shared" si="7"/>
        <v>9200</v>
      </c>
      <c r="AB46" s="343">
        <f>+AA46-J46</f>
        <v>3775</v>
      </c>
    </row>
    <row r="47" spans="2:101" hidden="1">
      <c r="B47" s="353" t="s">
        <v>1414</v>
      </c>
      <c r="C47" s="381" t="s">
        <v>1636</v>
      </c>
      <c r="D47" s="311">
        <v>46195</v>
      </c>
      <c r="E47" s="283" t="str">
        <f>IFERROR(VLOOKUP(H47,Infor!B:F,4,0),)</f>
        <v>65"</v>
      </c>
      <c r="F47" s="283" t="str">
        <f>IFERROR(VLOOKUP(H47,Infor!B:F,5,0),)</f>
        <v>U8000F</v>
      </c>
      <c r="G47" s="355" t="s">
        <v>187</v>
      </c>
      <c r="H47" s="261" t="s">
        <v>186</v>
      </c>
      <c r="I47" s="312">
        <v>340</v>
      </c>
      <c r="J47" s="228">
        <f t="shared" si="4"/>
        <v>340</v>
      </c>
      <c r="K47" s="369">
        <f t="shared" si="5"/>
        <v>-340</v>
      </c>
      <c r="L47" s="19">
        <f>SUMIFS(Stock!$F:$F,Stock!$D:$D,'Shipment Rev'!H47)</f>
        <v>0</v>
      </c>
      <c r="M47" s="192">
        <f>SUMIFS(Plan!$E:$E,Plan!$C:$C,'Shipment Rev'!H47)</f>
        <v>0</v>
      </c>
      <c r="N47" s="192">
        <f>SUMIFS(Plan!$F:$F,Plan!$C:$C,'Shipment Rev'!H47)</f>
        <v>0</v>
      </c>
      <c r="O47" s="192"/>
      <c r="P47" s="192"/>
      <c r="Q47" s="192">
        <f>SUMIFS(Plan!$I:$I,Plan!$C:$C,'Shipment Rev'!H47)</f>
        <v>0</v>
      </c>
      <c r="R47" s="192">
        <f>SUMIFS(Plan!$J:$J,Plan!$C:$C,'Shipment Rev'!H47)</f>
        <v>0</v>
      </c>
      <c r="S47" s="192">
        <f>SUMIFS(Plan!$K:$K,Plan!$C:$C,'Shipment Rev'!H47)</f>
        <v>0</v>
      </c>
      <c r="T47" s="192">
        <f>SUMIFS(Plan!L:L,Plan!$C:$C,'Shipment Rev'!H47)</f>
        <v>0</v>
      </c>
      <c r="U47" s="192">
        <f>SUMIFS(Plan!M:M,Plan!$C:$C,H47)</f>
        <v>340</v>
      </c>
      <c r="V47" s="192">
        <f>SUMIFS(Plan!N:N,Plan!$C:$C,H47)</f>
        <v>0</v>
      </c>
      <c r="W47" s="192">
        <f>SUMIFS(Plan!O:O,Plan!$C:$C,'Shipment Rev'!H47)</f>
        <v>0</v>
      </c>
      <c r="X47" s="192">
        <f>SUMIFS(Plan!P:P,Plan!$C:$C,'Shipment Rev'!H47)</f>
        <v>0</v>
      </c>
      <c r="Y47" s="192">
        <f>SUMIFS(Plan!Q:Q,Plan!$C:$C,'Shipment Rev'!H47)</f>
        <v>0</v>
      </c>
      <c r="Z47" s="192">
        <f t="shared" si="6"/>
        <v>340</v>
      </c>
      <c r="AA47" s="31">
        <f t="shared" si="7"/>
        <v>340</v>
      </c>
      <c r="AB47" s="19">
        <f>AA47-J47</f>
        <v>0</v>
      </c>
    </row>
    <row r="48" spans="2:101" ht="15" hidden="1" customHeight="1">
      <c r="B48" s="353" t="s">
        <v>1414</v>
      </c>
      <c r="C48" s="381" t="s">
        <v>1636</v>
      </c>
      <c r="D48" s="311">
        <v>46195</v>
      </c>
      <c r="E48" s="283" t="str">
        <f>IFERROR(VLOOKUP(H48,Infor!B:F,4,0),)</f>
        <v>75"</v>
      </c>
      <c r="F48" s="283" t="str">
        <f>IFERROR(VLOOKUP(H48,Infor!B:F,5,0),)</f>
        <v>U8000F</v>
      </c>
      <c r="G48" s="355" t="s">
        <v>328</v>
      </c>
      <c r="H48" s="261" t="s">
        <v>327</v>
      </c>
      <c r="I48" s="312">
        <v>80</v>
      </c>
      <c r="J48" s="228">
        <f t="shared" si="4"/>
        <v>80</v>
      </c>
      <c r="K48" s="368">
        <f t="shared" si="5"/>
        <v>-80</v>
      </c>
      <c r="L48" s="245">
        <f>SUMIFS(Stock!$F:$F,Stock!$D:$D,'Shipment Rev'!H48)</f>
        <v>0</v>
      </c>
      <c r="M48" s="192">
        <f>SUMIFS(Plan!$E:$E,Plan!$C:$C,'Shipment Rev'!H48)</f>
        <v>0</v>
      </c>
      <c r="N48" s="192">
        <f>SUMIFS(Plan!$F:$F,Plan!$C:$C,'Shipment Rev'!H48)</f>
        <v>0</v>
      </c>
      <c r="O48" s="239"/>
      <c r="P48" s="239"/>
      <c r="Q48" s="239">
        <f>SUMIFS(Plan!$I:$I,Plan!$C:$C,'Shipment Rev'!H48)</f>
        <v>0</v>
      </c>
      <c r="R48" s="239">
        <f>SUMIFS(Plan!$J:$J,Plan!$C:$C,'Shipment Rev'!H48)</f>
        <v>0</v>
      </c>
      <c r="S48" s="239">
        <f>SUMIFS(Plan!$K:$K,Plan!$C:$C,'Shipment Rev'!H48)</f>
        <v>0</v>
      </c>
      <c r="T48" s="239">
        <f>SUMIFS(Plan!L:L,Plan!$C:$C,'Shipment Rev'!H48)</f>
        <v>0</v>
      </c>
      <c r="U48" s="239">
        <f>SUMIFS(Plan!M:M,Plan!$C:$C,H48)</f>
        <v>80</v>
      </c>
      <c r="V48" s="239">
        <f>SUMIFS(Plan!N:N,Plan!$C:$C,H48)</f>
        <v>0</v>
      </c>
      <c r="W48" s="239">
        <f>SUMIFS(Plan!O:O,Plan!$C:$C,'Shipment Rev'!H48)</f>
        <v>0</v>
      </c>
      <c r="X48" s="239">
        <f>SUMIFS(Plan!P:P,Plan!$C:$C,'Shipment Rev'!H48)</f>
        <v>0</v>
      </c>
      <c r="Y48" s="192">
        <f>SUMIFS(Plan!Q:Q,Plan!$C:$C,'Shipment Rev'!H48)</f>
        <v>0</v>
      </c>
      <c r="Z48" s="239">
        <f t="shared" si="6"/>
        <v>80</v>
      </c>
      <c r="AA48" s="240">
        <f t="shared" si="7"/>
        <v>80</v>
      </c>
      <c r="AB48" s="19">
        <f>AA48-J48</f>
        <v>0</v>
      </c>
      <c r="AC48" s="212"/>
    </row>
    <row r="49" spans="2:101" ht="15" hidden="1" customHeight="1">
      <c r="B49" s="353" t="s">
        <v>1414</v>
      </c>
      <c r="C49" s="381" t="s">
        <v>1636</v>
      </c>
      <c r="D49" s="311">
        <v>46195</v>
      </c>
      <c r="E49" s="283" t="str">
        <f>IFERROR(VLOOKUP(H49,Infor!B:F,4,0),)</f>
        <v>55"</v>
      </c>
      <c r="F49" s="283" t="str">
        <f>IFERROR(VLOOKUP(H49,Infor!B:F,5,0),)</f>
        <v>U8000H</v>
      </c>
      <c r="G49" s="355" t="s">
        <v>86</v>
      </c>
      <c r="H49" s="261" t="s">
        <v>85</v>
      </c>
      <c r="I49" s="312">
        <v>11000</v>
      </c>
      <c r="J49" s="228">
        <f t="shared" si="4"/>
        <v>11000</v>
      </c>
      <c r="K49" s="368">
        <f t="shared" si="5"/>
        <v>-11000</v>
      </c>
      <c r="L49" s="19">
        <f>SUMIFS(Stock!$F:$F,Stock!$D:$D,'Shipment Rev'!H49)</f>
        <v>0</v>
      </c>
      <c r="M49" s="192"/>
      <c r="N49" s="192">
        <f>SUMIFS(Plan!$F:$F,Plan!$C:$C,'Shipment Rev'!H49)</f>
        <v>0</v>
      </c>
      <c r="O49" s="192"/>
      <c r="P49" s="192"/>
      <c r="Q49" s="192">
        <f>SUMIFS(Plan!$I:$I,Plan!$C:$C,'Shipment Rev'!H49)</f>
        <v>0</v>
      </c>
      <c r="R49" s="192">
        <f>SUMIFS(Plan!$J:$J,Plan!$C:$C,'Shipment Rev'!H49)</f>
        <v>0</v>
      </c>
      <c r="S49" s="192">
        <f>SUMIFS(Plan!$K:$K,Plan!$C:$C,'Shipment Rev'!H49)</f>
        <v>0</v>
      </c>
      <c r="T49" s="192">
        <f>SUMIFS(Plan!L:L,Plan!$C:$C,'Shipment Rev'!H49)</f>
        <v>0</v>
      </c>
      <c r="U49" s="192">
        <f>SUMIFS(Plan!M:M,Plan!$C:$C,H49)</f>
        <v>3600</v>
      </c>
      <c r="V49" s="192">
        <f>SUMIFS(Plan!N:N,Plan!$C:$C,H49)</f>
        <v>3900</v>
      </c>
      <c r="W49" s="192">
        <f>SUMIFS(Plan!O:O,Plan!$C:$C,'Shipment Rev'!H49)</f>
        <v>4300</v>
      </c>
      <c r="X49" s="192">
        <f>SUMIFS(Plan!P:P,Plan!$C:$C,'Shipment Rev'!H49)</f>
        <v>3200</v>
      </c>
      <c r="Y49" s="192">
        <f>SUMIFS(Plan!Q:Q,Plan!$C:$C,'Shipment Rev'!H49)</f>
        <v>0</v>
      </c>
      <c r="Z49" s="192">
        <f t="shared" si="6"/>
        <v>15000</v>
      </c>
      <c r="AA49" s="31">
        <f t="shared" si="7"/>
        <v>15000</v>
      </c>
      <c r="AB49" s="322">
        <f>AA49-J49</f>
        <v>4000</v>
      </c>
    </row>
    <row r="50" spans="2:101" s="92" customFormat="1" hidden="1">
      <c r="B50" s="353" t="s">
        <v>1414</v>
      </c>
      <c r="C50" s="381" t="s">
        <v>1636</v>
      </c>
      <c r="D50" s="311">
        <v>46195</v>
      </c>
      <c r="E50" s="283" t="str">
        <f>IFERROR(VLOOKUP(H50,Infor!B:F,4,0),)</f>
        <v>55"</v>
      </c>
      <c r="F50" s="283" t="str">
        <f>IFERROR(VLOOKUP(H50,Infor!B:F,5,0),)</f>
        <v>M70H</v>
      </c>
      <c r="G50" s="355" t="s">
        <v>84</v>
      </c>
      <c r="H50" s="357" t="s">
        <v>83</v>
      </c>
      <c r="I50" s="312">
        <v>11136</v>
      </c>
      <c r="J50" s="228">
        <f t="shared" si="4"/>
        <v>11136</v>
      </c>
      <c r="K50" s="370">
        <f t="shared" si="5"/>
        <v>-10584</v>
      </c>
      <c r="L50" s="19">
        <f>SUMIFS(Stock!$F:$F,Stock!$D:$D,'Shipment Rev'!H50)</f>
        <v>552</v>
      </c>
      <c r="M50" s="197">
        <f>SUMIFS(Plan!$E:$E,Plan!$C:$C,'Shipment Rev'!H50)</f>
        <v>0</v>
      </c>
      <c r="N50" s="197">
        <f>SUMIFS(Plan!$F:$F,Plan!$C:$C,'Shipment Rev'!H50)</f>
        <v>0</v>
      </c>
      <c r="O50" s="192"/>
      <c r="P50" s="192"/>
      <c r="Q50" s="192">
        <f>SUMIFS(Plan!$I:$I,Plan!$C:$C,'Shipment Rev'!H50)</f>
        <v>0</v>
      </c>
      <c r="R50" s="192">
        <f>SUMIFS(Plan!$J:$J,Plan!$C:$C,'Shipment Rev'!H50)</f>
        <v>0</v>
      </c>
      <c r="S50" s="192">
        <f>SUMIFS(Plan!$K:$K,Plan!$C:$C,'Shipment Rev'!H50)</f>
        <v>0</v>
      </c>
      <c r="T50" s="192">
        <f>SUMIFS(Plan!L:L,Plan!$C:$C,'Shipment Rev'!H50)</f>
        <v>4000</v>
      </c>
      <c r="U50" s="192">
        <f>SUMIFS(Plan!M:M,Plan!$C:$C,H50)</f>
        <v>0</v>
      </c>
      <c r="V50" s="192">
        <f>SUMIFS(Plan!N:N,Plan!$C:$C,H50)</f>
        <v>0</v>
      </c>
      <c r="W50" s="192">
        <f>SUMIFS(Plan!O:O,Plan!$C:$C,'Shipment Rev'!H50)</f>
        <v>0</v>
      </c>
      <c r="X50" s="192">
        <f>SUMIFS(Plan!P:P,Plan!$C:$C,'Shipment Rev'!H50)</f>
        <v>0</v>
      </c>
      <c r="Y50" s="197">
        <f>SUMIFS(Plan!Q:Q,Plan!$C:$C,'Shipment Rev'!H50)</f>
        <v>0</v>
      </c>
      <c r="Z50" s="192">
        <f t="shared" si="6"/>
        <v>4000</v>
      </c>
      <c r="AA50" s="31">
        <f t="shared" si="7"/>
        <v>4552</v>
      </c>
      <c r="AB50" s="19">
        <f>AA50-J50</f>
        <v>-6584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</row>
    <row r="51" spans="2:101" ht="15" hidden="1" customHeight="1">
      <c r="B51" s="333"/>
      <c r="C51" s="107"/>
      <c r="D51" s="334"/>
      <c r="E51" s="335">
        <f>IFERROR(VLOOKUP(H51,Infor!B:F,4,0),)</f>
        <v>0</v>
      </c>
      <c r="F51" s="335">
        <f>IFERROR(VLOOKUP(H51,Infor!B:F,5,0),)</f>
        <v>0</v>
      </c>
      <c r="G51" s="356"/>
      <c r="H51" s="336"/>
      <c r="I51" s="337"/>
      <c r="J51" s="337"/>
      <c r="K51" s="338">
        <f>(L51+Q51+R51+S51)-I51</f>
        <v>0</v>
      </c>
      <c r="L51" s="339">
        <v>0</v>
      </c>
      <c r="M51" s="150"/>
      <c r="N51" s="150"/>
      <c r="O51" s="150">
        <f>SUMIFS(Plan!$G:$G,Plan!$C:$C,'Shipment Rev'!H51)</f>
        <v>0</v>
      </c>
      <c r="P51" s="150">
        <f>SUMIFS(Plan!$H:$H,Plan!$C:$C,'Shipment Rev'!H51)</f>
        <v>0</v>
      </c>
      <c r="Q51" s="150">
        <f>SUMIFS(Plan!$I:$I,Plan!$C:$C,'Shipment Rev'!H51)</f>
        <v>0</v>
      </c>
      <c r="R51" s="150">
        <f>SUMIFS(Plan!$J:$J,Plan!$C:$C,'Shipment Rev'!H51)</f>
        <v>0</v>
      </c>
      <c r="S51" s="150">
        <f>SUMIFS(Plan!$K:$K,Plan!$C:$C,'Shipment Rev'!H51)</f>
        <v>0</v>
      </c>
      <c r="T51" s="150">
        <f>SUMIFS(Plan!L:L,Plan!$C:$C,'Shipment Rev'!H51)</f>
        <v>0</v>
      </c>
      <c r="U51" s="150">
        <f>SUMIFS(Plan!M:M,Plan!$C:$C,H51)</f>
        <v>0</v>
      </c>
      <c r="V51" s="150">
        <f>SUMIFS(Plan!N:N,Plan!$C:$C,H51)</f>
        <v>0</v>
      </c>
      <c r="W51" s="150">
        <f>SUMIFS(Plan!O:O,Plan!$C:$C,'Shipment Rev'!H51)</f>
        <v>0</v>
      </c>
      <c r="X51" s="150">
        <f>SUMIFS(Plan!P:P,Plan!$C:$C,'Shipment Rev'!H51)</f>
        <v>0</v>
      </c>
      <c r="Y51" s="150">
        <f>SUMIFS(Plan!Q:Q,Plan!$C:$C,'Shipment Rev'!H51)</f>
        <v>0</v>
      </c>
      <c r="Z51" s="150">
        <f t="shared" si="6"/>
        <v>0</v>
      </c>
      <c r="AA51" s="340">
        <f t="shared" si="3"/>
        <v>0</v>
      </c>
      <c r="AB51" s="339">
        <f t="shared" ref="AB51" si="8">AA51-J51</f>
        <v>0</v>
      </c>
      <c r="AC51" s="256"/>
    </row>
    <row r="52" spans="2:101" ht="15" hidden="1" customHeight="1">
      <c r="B52" s="266"/>
      <c r="C52" s="309"/>
      <c r="D52" s="329"/>
      <c r="E52" s="243">
        <f>IFERROR(VLOOKUP(H52,Infor!B:F,4,0),)</f>
        <v>0</v>
      </c>
      <c r="F52" s="284">
        <f>IFERROR(VLOOKUP(H52,Infor!B:F,5,0),)</f>
        <v>0</v>
      </c>
      <c r="G52" s="330"/>
      <c r="H52" s="330"/>
      <c r="I52" s="331"/>
      <c r="J52" s="331"/>
      <c r="K52" s="332"/>
      <c r="L52" s="176">
        <f>SUMIFS(Stock!$F:$F,Stock!$D:$D,'Shipment Rev'!H52)</f>
        <v>0</v>
      </c>
      <c r="M52" s="177">
        <f>SUMIFS(Plan!$E:$E,Plan!$C:$C,'Shipment Rev'!H52)</f>
        <v>0</v>
      </c>
      <c r="N52" s="177">
        <f>SUMIFS(Plan!$F:$F,Plan!$C:$C,'Shipment Rev'!H52)</f>
        <v>0</v>
      </c>
      <c r="O52" s="177"/>
      <c r="P52" s="177"/>
      <c r="Q52" s="177"/>
      <c r="R52" s="177">
        <f>SUMIFS(Plan!$J:$J,Plan!$C:$C,'Shipment Rev'!H52)</f>
        <v>0</v>
      </c>
      <c r="S52" s="177">
        <f>SUMIFS(Plan!$K:$K,Plan!$C:$C,'Shipment Rev'!H52)</f>
        <v>0</v>
      </c>
      <c r="T52" s="177">
        <f>SUMIFS(Plan!L:L,Plan!$C:$C,'Shipment Rev'!H52)</f>
        <v>0</v>
      </c>
      <c r="U52" s="177">
        <f>SUMIFS(Plan!M:M,Plan!$C:$C,H52)</f>
        <v>0</v>
      </c>
      <c r="V52" s="177">
        <f>SUMIFS(Plan!N:N,Plan!$C:$C,H52)</f>
        <v>0</v>
      </c>
      <c r="W52" s="177">
        <f>SUMIFS(Plan!O:O,Plan!$C:$C,'Shipment Rev'!H52)</f>
        <v>0</v>
      </c>
      <c r="X52" s="177">
        <f>SUMIFS(Plan!P:P,Plan!$C:$C,'Shipment Rev'!H52)</f>
        <v>0</v>
      </c>
      <c r="Y52" s="177">
        <f>SUMIFS(Plan!Q:Q,Plan!$C:$C,'Shipment Rev'!H52)</f>
        <v>0</v>
      </c>
      <c r="Z52" s="177">
        <f t="shared" ref="Z52:Z72" si="9">SUM(M52:Y52)</f>
        <v>0</v>
      </c>
      <c r="AA52" s="30">
        <f>+L52+Z52</f>
        <v>0</v>
      </c>
      <c r="AB52" s="176"/>
    </row>
    <row r="53" spans="2:101" s="92" customFormat="1" hidden="1">
      <c r="B53" s="266"/>
      <c r="C53" s="196"/>
      <c r="D53" s="311"/>
      <c r="E53" s="237">
        <f>IFERROR(VLOOKUP(H53,Infor!B:F,4,0),)</f>
        <v>0</v>
      </c>
      <c r="F53" s="283">
        <f>IFERROR(VLOOKUP(H53,Infor!B:F,5,0),)</f>
        <v>0</v>
      </c>
      <c r="G53" s="260"/>
      <c r="H53" s="260"/>
      <c r="I53" s="228"/>
      <c r="J53" s="228"/>
      <c r="K53" s="247"/>
      <c r="L53" s="19">
        <f>SUMIFS(Stock!$F:$F,Stock!$D:$D,'Shipment Rev'!H53)</f>
        <v>0</v>
      </c>
      <c r="M53" s="192"/>
      <c r="N53" s="192"/>
      <c r="O53" s="192">
        <f>SUMIFS(Plan!$G:$G,Plan!$C:$C,'Shipment Rev'!H53)</f>
        <v>0</v>
      </c>
      <c r="P53" s="192">
        <f>SUMIFS(Plan!$H:$H,Plan!$C:$C,'Shipment Rev'!H53)</f>
        <v>0</v>
      </c>
      <c r="Q53" s="192">
        <f>SUMIFS(Plan!$I:$I,Plan!$C:$C,'Shipment Rev'!H53)</f>
        <v>0</v>
      </c>
      <c r="R53" s="192">
        <f>SUMIFS(Plan!$J:$J,Plan!$C:$C,'Shipment Rev'!H53)</f>
        <v>0</v>
      </c>
      <c r="S53" s="192">
        <f>SUMIFS(Plan!$K:$K,Plan!$C:$C,'Shipment Rev'!H53)</f>
        <v>0</v>
      </c>
      <c r="T53" s="192">
        <f>SUMIFS(Plan!L:L,Plan!$C:$C,'Shipment Rev'!H53)</f>
        <v>0</v>
      </c>
      <c r="U53" s="192">
        <f>SUMIFS(Plan!M:M,Plan!$C:$C,H53)</f>
        <v>0</v>
      </c>
      <c r="V53" s="192">
        <f>SUMIFS(Plan!N:N,Plan!$C:$C,H53)</f>
        <v>0</v>
      </c>
      <c r="W53" s="192">
        <f>SUMIFS(Plan!O:O,Plan!$C:$C,'Shipment Rev'!H53)</f>
        <v>0</v>
      </c>
      <c r="X53" s="192">
        <f>SUMIFS(Plan!P:P,Plan!$C:$C,'Shipment Rev'!H53)</f>
        <v>0</v>
      </c>
      <c r="Y53" s="192">
        <f>SUMIFS(Plan!Q:Q,Plan!$C:$C,'Shipment Rev'!H53)</f>
        <v>0</v>
      </c>
      <c r="Z53" s="192">
        <f t="shared" si="9"/>
        <v>0</v>
      </c>
      <c r="AA53" s="262">
        <f>+L53+Z53</f>
        <v>0</v>
      </c>
      <c r="AB53" s="19">
        <f t="shared" ref="AB53:AB61" si="10">AA53-J53</f>
        <v>0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</row>
    <row r="54" spans="2:101" s="92" customFormat="1" ht="15" hidden="1" customHeight="1">
      <c r="B54" s="266"/>
      <c r="C54" s="196"/>
      <c r="D54" s="311"/>
      <c r="E54" s="237">
        <f>IFERROR(VLOOKUP(H54,Infor!B:F,4,0),)</f>
        <v>0</v>
      </c>
      <c r="F54" s="283">
        <f>IFERROR(VLOOKUP(H54,Infor!B:F,5,0),)</f>
        <v>0</v>
      </c>
      <c r="G54" s="260"/>
      <c r="H54" s="260"/>
      <c r="I54" s="228"/>
      <c r="J54" s="228"/>
      <c r="K54" s="247"/>
      <c r="L54" s="19"/>
      <c r="M54" s="197">
        <f>SUMIFS(Plan!$E:$E,Plan!$C:$C,'Shipment Rev'!H54)</f>
        <v>0</v>
      </c>
      <c r="N54" s="197">
        <f>SUMIFS(Plan!$F:$F,Plan!$C:$C,'Shipment Rev'!H54)</f>
        <v>0</v>
      </c>
      <c r="O54" s="192"/>
      <c r="P54" s="192"/>
      <c r="Q54" s="192"/>
      <c r="R54" s="192">
        <f>SUMIFS(Plan!$J:$J,Plan!$C:$C,'Shipment Rev'!H54)</f>
        <v>0</v>
      </c>
      <c r="S54" s="192">
        <f>SUMIFS(Plan!$K:$K,Plan!$C:$C,'Shipment Rev'!H54)</f>
        <v>0</v>
      </c>
      <c r="T54" s="192">
        <f>SUMIFS(Plan!L:L,Plan!$C:$C,'Shipment Rev'!H54)</f>
        <v>0</v>
      </c>
      <c r="U54" s="192">
        <f>SUMIFS(Plan!M:M,Plan!$C:$C,H54)</f>
        <v>0</v>
      </c>
      <c r="V54" s="192">
        <f>SUMIFS(Plan!N:N,Plan!$C:$C,H54)</f>
        <v>0</v>
      </c>
      <c r="W54" s="192">
        <f>SUMIFS(Plan!O:O,Plan!$C:$C,'Shipment Rev'!H54)</f>
        <v>0</v>
      </c>
      <c r="X54" s="192">
        <f>SUMIFS(Plan!P:P,Plan!$C:$C,'Shipment Rev'!H54)</f>
        <v>0</v>
      </c>
      <c r="Y54" s="197">
        <f>SUMIFS(Plan!Q:Q,Plan!$C:$C,'Shipment Rev'!H54)</f>
        <v>0</v>
      </c>
      <c r="Z54" s="192">
        <f t="shared" si="9"/>
        <v>0</v>
      </c>
      <c r="AA54" s="262"/>
      <c r="AB54" s="19">
        <f t="shared" si="10"/>
        <v>0</v>
      </c>
    </row>
    <row r="55" spans="2:101" ht="15" hidden="1" customHeight="1">
      <c r="B55" s="266"/>
      <c r="C55" s="196"/>
      <c r="D55" s="311"/>
      <c r="E55" s="237">
        <f>IFERROR(VLOOKUP(H55,Infor!B:F,4,0),)</f>
        <v>0</v>
      </c>
      <c r="F55" s="283">
        <f>IFERROR(VLOOKUP(H55,Infor!B:F,5,0),)</f>
        <v>0</v>
      </c>
      <c r="G55" s="260"/>
      <c r="H55" s="260"/>
      <c r="I55" s="228"/>
      <c r="J55" s="228"/>
      <c r="K55" s="247"/>
      <c r="L55" s="19">
        <f>SUMIFS(Stock!$F:$F,Stock!$D:$D,'Shipment Rev'!H55)</f>
        <v>0</v>
      </c>
      <c r="M55" s="192">
        <f>SUMIFS(Plan!$E:$E,Plan!$C:$C,'Shipment Rev'!H55)</f>
        <v>0</v>
      </c>
      <c r="N55" s="192">
        <f>SUMIFS(Plan!$F:$F,Plan!$C:$C,'Shipment Rev'!H55)</f>
        <v>0</v>
      </c>
      <c r="O55" s="192">
        <f>SUMIFS(Plan!$G:$G,Plan!$C:$C,'Shipment Rev'!H55)</f>
        <v>0</v>
      </c>
      <c r="P55" s="192">
        <f>SUMIFS(Plan!$H:$H,Plan!$C:$C,'Shipment Rev'!H55)</f>
        <v>0</v>
      </c>
      <c r="Q55" s="192">
        <f>SUMIFS(Plan!$I:$I,Plan!$C:$C,'Shipment Rev'!H55)</f>
        <v>0</v>
      </c>
      <c r="R55" s="192">
        <f>SUMIFS(Plan!$J:$J,Plan!$C:$C,'Shipment Rev'!H55)</f>
        <v>0</v>
      </c>
      <c r="S55" s="192">
        <f>SUMIFS(Plan!$K:$K,Plan!$C:$C,'Shipment Rev'!H55)</f>
        <v>0</v>
      </c>
      <c r="T55" s="192">
        <f>SUMIFS(Plan!L:L,Plan!$C:$C,'Shipment Rev'!H55)</f>
        <v>0</v>
      </c>
      <c r="U55" s="192">
        <f>SUMIFS(Plan!M:M,Plan!$C:$C,H55)</f>
        <v>0</v>
      </c>
      <c r="V55" s="192">
        <f>SUMIFS(Plan!N:N,Plan!$C:$C,H55)</f>
        <v>0</v>
      </c>
      <c r="W55" s="192">
        <f>SUMIFS(Plan!O:O,Plan!$C:$C,'Shipment Rev'!H55)</f>
        <v>0</v>
      </c>
      <c r="X55" s="192">
        <f>SUMIFS(Plan!P:P,Plan!$C:$C,'Shipment Rev'!H55)</f>
        <v>0</v>
      </c>
      <c r="Y55" s="192">
        <f>SUMIFS(Plan!Q:Q,Plan!$C:$C,'Shipment Rev'!H55)</f>
        <v>0</v>
      </c>
      <c r="Z55" s="192">
        <f t="shared" si="9"/>
        <v>0</v>
      </c>
      <c r="AA55" s="240">
        <f t="shared" ref="AA55:AA71" si="11">+L55+Z55</f>
        <v>0</v>
      </c>
      <c r="AB55" s="343">
        <f t="shared" si="10"/>
        <v>0</v>
      </c>
    </row>
    <row r="56" spans="2:101" s="92" customFormat="1" ht="15" hidden="1" customHeight="1">
      <c r="B56" s="266"/>
      <c r="C56" s="196"/>
      <c r="D56" s="311"/>
      <c r="E56" s="237">
        <f>IFERROR(VLOOKUP(H56,Infor!B:F,4,0),)</f>
        <v>0</v>
      </c>
      <c r="F56" s="283">
        <f>IFERROR(VLOOKUP(H56,Infor!B:F,5,0),)</f>
        <v>0</v>
      </c>
      <c r="G56" s="224"/>
      <c r="H56" s="224"/>
      <c r="I56" s="228"/>
      <c r="J56" s="228"/>
      <c r="K56" s="247"/>
      <c r="L56" s="206">
        <f>SUMIFS(Stock!$F:$F,Stock!$D:$D,'Shipment Rev'!H56)</f>
        <v>0</v>
      </c>
      <c r="M56" s="197">
        <f>SUMIFS(Plan!$E:$E,Plan!$C:$C,'Shipment Rev'!H56)</f>
        <v>0</v>
      </c>
      <c r="N56" s="197">
        <f>SUMIFS(Plan!$F:$F,Plan!$C:$C,'Shipment Rev'!H56)</f>
        <v>0</v>
      </c>
      <c r="O56" s="197">
        <f>SUMIFS(Plan!$G:$G,Plan!$C:$C,'Shipment Rev'!H56)</f>
        <v>0</v>
      </c>
      <c r="P56" s="197">
        <f>SUMIFS(Plan!$H:$H,Plan!$C:$C,'Shipment Rev'!H56)</f>
        <v>0</v>
      </c>
      <c r="Q56" s="197">
        <f>SUMIFS(Plan!$I:$I,Plan!$C:$C,'Shipment Rev'!H56)</f>
        <v>0</v>
      </c>
      <c r="R56" s="197">
        <f>SUMIFS(Plan!$J:$J,Plan!$C:$C,'Shipment Rev'!H56)</f>
        <v>0</v>
      </c>
      <c r="S56" s="197">
        <f>SUMIFS(Plan!$K:$K,Plan!$C:$C,'Shipment Rev'!H56)</f>
        <v>0</v>
      </c>
      <c r="T56" s="197">
        <f>SUMIFS(Plan!L:L,Plan!$C:$C,'Shipment Rev'!H56)</f>
        <v>0</v>
      </c>
      <c r="U56" s="197">
        <f>SUMIFS(Plan!M:M,Plan!$C:$C,H56)</f>
        <v>0</v>
      </c>
      <c r="V56" s="197">
        <f>SUMIFS(Plan!N:N,Plan!$C:$C,H56)</f>
        <v>0</v>
      </c>
      <c r="W56" s="197">
        <f>SUMIFS(Plan!O:O,Plan!$C:$C,'Shipment Rev'!H56)</f>
        <v>0</v>
      </c>
      <c r="X56" s="197">
        <f>SUMIFS(Plan!P:P,Plan!$C:$C,'Shipment Rev'!H56)</f>
        <v>0</v>
      </c>
      <c r="Y56" s="197">
        <f>SUMIFS(Plan!Q:Q,Plan!$C:$C,'Shipment Rev'!H56)</f>
        <v>0</v>
      </c>
      <c r="Z56" s="197">
        <f t="shared" si="9"/>
        <v>0</v>
      </c>
      <c r="AA56" s="244">
        <f t="shared" si="11"/>
        <v>0</v>
      </c>
      <c r="AB56" s="342">
        <f t="shared" si="10"/>
        <v>0</v>
      </c>
    </row>
    <row r="57" spans="2:101" ht="15" hidden="1" customHeight="1">
      <c r="B57" s="252"/>
      <c r="C57" s="100"/>
      <c r="D57" s="311"/>
      <c r="E57" s="237">
        <f>IFERROR(VLOOKUP(H57,Infor!B:F,4,0),)</f>
        <v>0</v>
      </c>
      <c r="F57" s="283">
        <f>IFERROR(VLOOKUP(H57,Infor!B:F,5,0),)</f>
        <v>0</v>
      </c>
      <c r="G57" s="224"/>
      <c r="H57" s="224"/>
      <c r="I57" s="228"/>
      <c r="J57" s="228"/>
      <c r="K57" s="210"/>
      <c r="L57" s="207">
        <f>SUMIFS(Stock!$F:$F,Stock!$D:$D,'Shipment Rev'!H57)</f>
        <v>0</v>
      </c>
      <c r="M57" s="192"/>
      <c r="N57" s="192">
        <f>SUMIFS(Plan!$F:$F,Plan!$C:$C,'Shipment Rev'!H57)</f>
        <v>0</v>
      </c>
      <c r="O57" s="192">
        <f>SUMIFS(Plan!$G:$G,Plan!$C:$C,'Shipment Rev'!H57)</f>
        <v>0</v>
      </c>
      <c r="P57" s="192">
        <f>SUMIFS(Plan!$H:$H,Plan!$C:$C,'Shipment Rev'!H57)</f>
        <v>0</v>
      </c>
      <c r="Q57" s="192">
        <f>SUMIFS(Plan!$I:$I,Plan!$C:$C,'Shipment Rev'!H57)</f>
        <v>0</v>
      </c>
      <c r="R57" s="192">
        <f>SUMIFS(Plan!$J:$J,Plan!$C:$C,'Shipment Rev'!H57)</f>
        <v>0</v>
      </c>
      <c r="S57" s="192">
        <f>SUMIFS(Plan!$K:$K,Plan!$C:$C,'Shipment Rev'!H57)</f>
        <v>0</v>
      </c>
      <c r="T57" s="192">
        <f>SUMIFS(Plan!L:L,Plan!$C:$C,'Shipment Rev'!H57)</f>
        <v>0</v>
      </c>
      <c r="U57" s="192">
        <f>SUMIFS(Plan!M:M,Plan!$C:$C,H57)</f>
        <v>0</v>
      </c>
      <c r="V57" s="192">
        <f>SUMIFS(Plan!N:N,Plan!$C:$C,H57)</f>
        <v>0</v>
      </c>
      <c r="W57" s="192">
        <f>SUMIFS(Plan!O:O,Plan!$C:$C,'Shipment Rev'!H57)</f>
        <v>0</v>
      </c>
      <c r="X57" s="192">
        <f>SUMIFS(Plan!P:P,Plan!$C:$C,'Shipment Rev'!H57)</f>
        <v>0</v>
      </c>
      <c r="Y57" s="192">
        <f>SUMIFS(Plan!Q:Q,Plan!$C:$C,'Shipment Rev'!H57)</f>
        <v>0</v>
      </c>
      <c r="Z57" s="192">
        <f t="shared" si="9"/>
        <v>0</v>
      </c>
      <c r="AA57" s="240">
        <f t="shared" si="11"/>
        <v>0</v>
      </c>
      <c r="AB57" s="343">
        <f t="shared" si="10"/>
        <v>0</v>
      </c>
    </row>
    <row r="58" spans="2:101" ht="15" hidden="1" customHeight="1">
      <c r="B58" s="252"/>
      <c r="C58" s="100"/>
      <c r="D58" s="237"/>
      <c r="E58" s="237">
        <f>IFERROR(VLOOKUP(H58,Infor!B:F,4,0),)</f>
        <v>0</v>
      </c>
      <c r="F58" s="283">
        <f>IFERROR(VLOOKUP(H58,Infor!B:F,5,0),)</f>
        <v>0</v>
      </c>
      <c r="G58" s="224"/>
      <c r="H58" s="224"/>
      <c r="I58" s="228"/>
      <c r="J58" s="228"/>
      <c r="K58" s="210"/>
      <c r="L58" s="19">
        <f>SUMIFS(Stock!$F:$F,Stock!$D:$D,'Shipment Rev'!H58)</f>
        <v>0</v>
      </c>
      <c r="M58" s="192">
        <f>SUMIFS(Plan!$E:$E,Plan!$C:$C,'Shipment Rev'!H58)</f>
        <v>0</v>
      </c>
      <c r="N58" s="192">
        <f>SUMIFS(Plan!$F:$F,Plan!$C:$C,'Shipment Rev'!H58)</f>
        <v>0</v>
      </c>
      <c r="O58" s="192">
        <f>SUMIFS(Plan!$G:$G,Plan!$C:$C,'Shipment Rev'!H58)</f>
        <v>0</v>
      </c>
      <c r="P58" s="192">
        <f>SUMIFS(Plan!$H:$H,Plan!$C:$C,'Shipment Rev'!H58)</f>
        <v>0</v>
      </c>
      <c r="Q58" s="192">
        <f>SUMIFS(Plan!$I:$I,Plan!$C:$C,'Shipment Rev'!H58)</f>
        <v>0</v>
      </c>
      <c r="R58" s="192">
        <f>SUMIFS(Plan!$J:$J,Plan!$C:$C,'Shipment Rev'!H58)</f>
        <v>0</v>
      </c>
      <c r="S58" s="192">
        <f>SUMIFS(Plan!$K:$K,Plan!$C:$C,'Shipment Rev'!H58)</f>
        <v>0</v>
      </c>
      <c r="T58" s="192">
        <f>SUMIFS(Plan!L:L,Plan!$C:$C,'Shipment Rev'!H58)</f>
        <v>0</v>
      </c>
      <c r="U58" s="192">
        <f>SUMIFS(Plan!M:M,Plan!$C:$C,H58)</f>
        <v>0</v>
      </c>
      <c r="V58" s="192">
        <f>SUMIFS(Plan!N:N,Plan!$C:$C,H58)</f>
        <v>0</v>
      </c>
      <c r="W58" s="192">
        <f>SUMIFS(Plan!O:O,Plan!$C:$C,'Shipment Rev'!H58)</f>
        <v>0</v>
      </c>
      <c r="X58" s="192">
        <f>SUMIFS(Plan!P:P,Plan!$C:$C,'Shipment Rev'!H58)</f>
        <v>0</v>
      </c>
      <c r="Y58" s="192">
        <f>SUMIFS(Plan!Q:Q,Plan!$C:$C,'Shipment Rev'!H58)</f>
        <v>0</v>
      </c>
      <c r="Z58" s="192">
        <f t="shared" si="9"/>
        <v>0</v>
      </c>
      <c r="AA58" s="240">
        <f t="shared" si="11"/>
        <v>0</v>
      </c>
      <c r="AB58" s="343">
        <f t="shared" si="10"/>
        <v>0</v>
      </c>
    </row>
    <row r="59" spans="2:101" s="92" customFormat="1" ht="15" hidden="1" customHeight="1">
      <c r="B59" s="252"/>
      <c r="C59" s="100"/>
      <c r="D59" s="237"/>
      <c r="E59" s="237">
        <f>IFERROR(VLOOKUP(H59,Infor!B:F,4,0),)</f>
        <v>0</v>
      </c>
      <c r="F59" s="283">
        <f>IFERROR(VLOOKUP(H59,Infor!B:F,5,0),)</f>
        <v>0</v>
      </c>
      <c r="G59" s="224"/>
      <c r="H59" s="224"/>
      <c r="I59" s="228"/>
      <c r="J59" s="228"/>
      <c r="K59" s="210"/>
      <c r="L59" s="206">
        <f>SUMIFS(Stock!$F:$F,Stock!$D:$D,'Shipment Rev'!H59)</f>
        <v>0</v>
      </c>
      <c r="M59" s="197">
        <f>SUMIFS(Plan!$E:$E,Plan!$C:$C,'Shipment Rev'!H59)</f>
        <v>0</v>
      </c>
      <c r="N59" s="197">
        <f>SUMIFS(Plan!$F:$F,Plan!$C:$C,'Shipment Rev'!H59)</f>
        <v>0</v>
      </c>
      <c r="O59" s="197">
        <f>SUMIFS(Plan!$G:$G,Plan!$C:$C,'Shipment Rev'!H59)</f>
        <v>0</v>
      </c>
      <c r="P59" s="197">
        <f>SUMIFS(Plan!$H:$H,Plan!$C:$C,'Shipment Rev'!H59)</f>
        <v>0</v>
      </c>
      <c r="Q59" s="197">
        <f>SUMIFS(Plan!$I:$I,Plan!$C:$C,'Shipment Rev'!H59)</f>
        <v>0</v>
      </c>
      <c r="R59" s="197">
        <f>SUMIFS(Plan!$J:$J,Plan!$C:$C,'Shipment Rev'!H59)</f>
        <v>0</v>
      </c>
      <c r="S59" s="197">
        <f>SUMIFS(Plan!$K:$K,Plan!$C:$C,'Shipment Rev'!H59)</f>
        <v>0</v>
      </c>
      <c r="T59" s="197">
        <f>SUMIFS(Plan!L:L,Plan!$C:$C,'Shipment Rev'!H59)</f>
        <v>0</v>
      </c>
      <c r="U59" s="197">
        <f>SUMIFS(Plan!M:M,Plan!$C:$C,H59)</f>
        <v>0</v>
      </c>
      <c r="V59" s="197">
        <f>SUMIFS(Plan!N:N,Plan!$C:$C,H59)</f>
        <v>0</v>
      </c>
      <c r="W59" s="197">
        <f>SUMIFS(Plan!O:O,Plan!$C:$C,'Shipment Rev'!H59)</f>
        <v>0</v>
      </c>
      <c r="X59" s="197">
        <f>SUMIFS(Plan!P:P,Plan!$C:$C,'Shipment Rev'!H59)</f>
        <v>0</v>
      </c>
      <c r="Y59" s="197">
        <f>SUMIFS(Plan!Q:Q,Plan!$C:$C,'Shipment Rev'!H59)</f>
        <v>0</v>
      </c>
      <c r="Z59" s="197">
        <f t="shared" si="9"/>
        <v>0</v>
      </c>
      <c r="AA59" s="244">
        <f t="shared" si="11"/>
        <v>0</v>
      </c>
      <c r="AB59" s="342">
        <f t="shared" si="10"/>
        <v>0</v>
      </c>
    </row>
    <row r="60" spans="2:101" ht="15" hidden="1" customHeight="1">
      <c r="B60" s="252"/>
      <c r="C60" s="100"/>
      <c r="D60" s="237"/>
      <c r="E60" s="237">
        <f>IFERROR(VLOOKUP(H60,Infor!B:F,4,0),)</f>
        <v>0</v>
      </c>
      <c r="F60" s="283">
        <f>IFERROR(VLOOKUP(H60,Infor!B:F,5,0),)</f>
        <v>0</v>
      </c>
      <c r="G60" s="224"/>
      <c r="H60" s="224"/>
      <c r="I60" s="228"/>
      <c r="J60" s="228"/>
      <c r="K60" s="210"/>
      <c r="L60" s="207">
        <f>SUMIFS(Stock!$F:$F,Stock!$D:$D,'Shipment Rev'!H60)</f>
        <v>0</v>
      </c>
      <c r="M60" s="192"/>
      <c r="N60" s="192">
        <f>SUMIFS(Plan!$F:$F,Plan!$C:$C,'Shipment Rev'!H60)</f>
        <v>0</v>
      </c>
      <c r="O60" s="192">
        <f>SUMIFS(Plan!$G:$G,Plan!$C:$C,'Shipment Rev'!H60)</f>
        <v>0</v>
      </c>
      <c r="P60" s="192">
        <f>SUMIFS(Plan!$H:$H,Plan!$C:$C,'Shipment Rev'!H60)</f>
        <v>0</v>
      </c>
      <c r="Q60" s="192">
        <f>SUMIFS(Plan!$I:$I,Plan!$C:$C,'Shipment Rev'!H60)</f>
        <v>0</v>
      </c>
      <c r="R60" s="192">
        <f>SUMIFS(Plan!$J:$J,Plan!$C:$C,'Shipment Rev'!H60)</f>
        <v>0</v>
      </c>
      <c r="S60" s="192">
        <f>SUMIFS(Plan!$K:$K,Plan!$C:$C,'Shipment Rev'!H60)</f>
        <v>0</v>
      </c>
      <c r="T60" s="192">
        <f>SUMIFS(Plan!L:L,Plan!$C:$C,'Shipment Rev'!H60)</f>
        <v>0</v>
      </c>
      <c r="U60" s="192">
        <f>SUMIFS(Plan!M:M,Plan!$C:$C,H60)</f>
        <v>0</v>
      </c>
      <c r="V60" s="192">
        <f>SUMIFS(Plan!N:N,Plan!$C:$C,H60)</f>
        <v>0</v>
      </c>
      <c r="W60" s="192">
        <f>SUMIFS(Plan!O:O,Plan!$C:$C,'Shipment Rev'!H60)</f>
        <v>0</v>
      </c>
      <c r="X60" s="192">
        <f>SUMIFS(Plan!P:P,Plan!$C:$C,'Shipment Rev'!H60)</f>
        <v>0</v>
      </c>
      <c r="Y60" s="192">
        <f>SUMIFS(Plan!Q:Q,Plan!$C:$C,'Shipment Rev'!H60)</f>
        <v>0</v>
      </c>
      <c r="Z60" s="192">
        <f t="shared" si="9"/>
        <v>0</v>
      </c>
      <c r="AA60" s="240">
        <f t="shared" si="11"/>
        <v>0</v>
      </c>
      <c r="AB60" s="343">
        <f t="shared" si="10"/>
        <v>0</v>
      </c>
    </row>
    <row r="61" spans="2:101" ht="15" hidden="1" customHeight="1">
      <c r="B61" s="252"/>
      <c r="C61" s="100"/>
      <c r="D61" s="237"/>
      <c r="E61" s="237">
        <f>IFERROR(VLOOKUP(H61,Infor!B:F,4,0),)</f>
        <v>0</v>
      </c>
      <c r="F61" s="283">
        <f>IFERROR(VLOOKUP(H61,Infor!B:F,5,0),)</f>
        <v>0</v>
      </c>
      <c r="G61" s="224"/>
      <c r="H61" s="224"/>
      <c r="I61" s="228"/>
      <c r="J61" s="228"/>
      <c r="K61" s="210"/>
      <c r="L61" s="19">
        <f>SUMIFS(Stock!$F:$F,Stock!$D:$D,'Shipment Rev'!H61)</f>
        <v>0</v>
      </c>
      <c r="M61" s="192">
        <f>SUMIFS(Plan!$E:$E,Plan!$C:$C,'Shipment Rev'!H61)</f>
        <v>0</v>
      </c>
      <c r="N61" s="192">
        <f>SUMIFS(Plan!$F:$F,Plan!$C:$C,'Shipment Rev'!H61)</f>
        <v>0</v>
      </c>
      <c r="O61" s="192">
        <f>SUMIFS(Plan!$G:$G,Plan!$C:$C,'Shipment Rev'!H61)</f>
        <v>0</v>
      </c>
      <c r="P61" s="192">
        <f>SUMIFS(Plan!$H:$H,Plan!$C:$C,'Shipment Rev'!H61)</f>
        <v>0</v>
      </c>
      <c r="Q61" s="192">
        <f>SUMIFS(Plan!$I:$I,Plan!$C:$C,'Shipment Rev'!H61)</f>
        <v>0</v>
      </c>
      <c r="R61" s="192">
        <f>SUMIFS(Plan!$J:$J,Plan!$C:$C,'Shipment Rev'!H61)</f>
        <v>0</v>
      </c>
      <c r="S61" s="192">
        <f>SUMIFS(Plan!$K:$K,Plan!$C:$C,'Shipment Rev'!H61)</f>
        <v>0</v>
      </c>
      <c r="T61" s="192">
        <f>SUMIFS(Plan!L:L,Plan!$C:$C,'Shipment Rev'!H61)</f>
        <v>0</v>
      </c>
      <c r="U61" s="192">
        <f>SUMIFS(Plan!M:M,Plan!$C:$C,H61)</f>
        <v>0</v>
      </c>
      <c r="V61" s="192">
        <f>SUMIFS(Plan!N:N,Plan!$C:$C,H61)</f>
        <v>0</v>
      </c>
      <c r="W61" s="192">
        <f>SUMIFS(Plan!O:O,Plan!$C:$C,'Shipment Rev'!H61)</f>
        <v>0</v>
      </c>
      <c r="X61" s="192">
        <f>SUMIFS(Plan!P:P,Plan!$C:$C,'Shipment Rev'!H61)</f>
        <v>0</v>
      </c>
      <c r="Y61" s="192">
        <f>SUMIFS(Plan!Q:Q,Plan!$C:$C,'Shipment Rev'!H61)</f>
        <v>0</v>
      </c>
      <c r="Z61" s="192">
        <f t="shared" si="9"/>
        <v>0</v>
      </c>
      <c r="AA61" s="240">
        <f t="shared" si="11"/>
        <v>0</v>
      </c>
      <c r="AB61" s="343">
        <f t="shared" si="10"/>
        <v>0</v>
      </c>
    </row>
    <row r="62" spans="2:101" ht="15" hidden="1" customHeight="1">
      <c r="B62" s="224"/>
      <c r="C62" s="224"/>
      <c r="D62" s="224"/>
      <c r="E62" s="224">
        <f>IFERROR(VLOOKUP(H62,Infor!B:F,4,0),)</f>
        <v>0</v>
      </c>
      <c r="F62" s="224">
        <f>IFERROR(VLOOKUP(H62,Infor!B:F,5,0),)</f>
        <v>0</v>
      </c>
      <c r="G62" s="224"/>
      <c r="H62" s="224"/>
      <c r="I62" s="224"/>
      <c r="J62" s="228"/>
      <c r="K62" s="374"/>
      <c r="L62" s="19">
        <f>SUMIFS(Stock!$F:$F,Stock!$D:$D,'Shipment Rev'!H62)</f>
        <v>0</v>
      </c>
      <c r="M62" s="192">
        <f>SUMIFS(Plan!$E:$E,Plan!$C:$C,'Shipment Rev'!H62)</f>
        <v>0</v>
      </c>
      <c r="N62" s="192">
        <f>SUMIFS(Plan!$F:$F,Plan!$C:$C,'Shipment Rev'!H62)</f>
        <v>0</v>
      </c>
      <c r="O62" s="192">
        <f>SUMIFS(Plan!$G:$G,Plan!$C:$C,'Shipment Rev'!H62)</f>
        <v>0</v>
      </c>
      <c r="P62" s="192">
        <f>SUMIFS(Plan!$H:$H,Plan!$C:$C,'Shipment Rev'!H62)</f>
        <v>0</v>
      </c>
      <c r="Q62" s="192">
        <f>SUMIFS(Plan!$I:$I,Plan!$C:$C,'Shipment Rev'!H62)</f>
        <v>0</v>
      </c>
      <c r="R62" s="192">
        <f>SUMIFS(Plan!$J:$J,Plan!$C:$C,'Shipment Rev'!H62)</f>
        <v>0</v>
      </c>
      <c r="S62" s="192">
        <f>SUMIFS(Plan!$K:$K,Plan!$C:$C,'Shipment Rev'!H62)</f>
        <v>0</v>
      </c>
      <c r="T62" s="192">
        <f>SUMIFS(Plan!L:L,Plan!$C:$C,'Shipment Rev'!H62)</f>
        <v>0</v>
      </c>
      <c r="U62" s="192">
        <f>SUMIFS(Plan!M:M,Plan!$C:$C,H62)</f>
        <v>0</v>
      </c>
      <c r="V62" s="192">
        <f>SUMIFS(Plan!N:N,Plan!$C:$C,H62)</f>
        <v>0</v>
      </c>
      <c r="W62" s="192">
        <f>SUMIFS(Plan!O:O,Plan!$C:$C,'Shipment Rev'!H62)</f>
        <v>0</v>
      </c>
      <c r="X62" s="192">
        <f>SUMIFS(Plan!P:P,Plan!$C:$C,'Shipment Rev'!H62)</f>
        <v>0</v>
      </c>
      <c r="Y62" s="192">
        <f>SUMIFS(Plan!Q:Q,Plan!$C:$C,'Shipment Rev'!H62)</f>
        <v>0</v>
      </c>
      <c r="Z62" s="192">
        <f>SUM(M62:Y62)</f>
        <v>0</v>
      </c>
      <c r="AA62" s="240">
        <f t="shared" si="11"/>
        <v>0</v>
      </c>
      <c r="AB62" s="343">
        <f t="shared" ref="AB62:AB71" si="12">+AA62-J62</f>
        <v>0</v>
      </c>
    </row>
    <row r="63" spans="2:101" s="92" customFormat="1" ht="15" hidden="1" customHeight="1">
      <c r="B63" s="224"/>
      <c r="C63" s="224"/>
      <c r="D63" s="224"/>
      <c r="E63" s="224">
        <f>IFERROR(VLOOKUP(H63,Infor!B:F,4,0),)</f>
        <v>0</v>
      </c>
      <c r="F63" s="224">
        <f>IFERROR(VLOOKUP(H63,Infor!B:F,5,0),)</f>
        <v>0</v>
      </c>
      <c r="G63" s="224"/>
      <c r="H63" s="224"/>
      <c r="I63" s="224"/>
      <c r="J63" s="228"/>
      <c r="K63" s="374"/>
      <c r="L63" s="206">
        <f>SUMIFS(Stock!$F:$F,Stock!$D:$D,'Shipment Rev'!H63)</f>
        <v>0</v>
      </c>
      <c r="M63" s="197">
        <f>SUMIFS(Plan!$E:$E,Plan!$C:$C,'Shipment Rev'!H63)</f>
        <v>0</v>
      </c>
      <c r="N63" s="197">
        <f>SUMIFS(Plan!$F:$F,Plan!$C:$C,'Shipment Rev'!H63)</f>
        <v>0</v>
      </c>
      <c r="O63" s="197">
        <f>SUMIFS(Plan!$G:$G,Plan!$C:$C,'Shipment Rev'!H63)</f>
        <v>0</v>
      </c>
      <c r="P63" s="197">
        <f>SUMIFS(Plan!$H:$H,Plan!$C:$C,'Shipment Rev'!H63)</f>
        <v>0</v>
      </c>
      <c r="Q63" s="197">
        <f>SUMIFS(Plan!$I:$I,Plan!$C:$C,'Shipment Rev'!H63)</f>
        <v>0</v>
      </c>
      <c r="R63" s="197">
        <f>SUMIFS(Plan!$J:$J,Plan!$C:$C,'Shipment Rev'!H63)</f>
        <v>0</v>
      </c>
      <c r="S63" s="197">
        <f>SUMIFS(Plan!$K:$K,Plan!$C:$C,'Shipment Rev'!H63)</f>
        <v>0</v>
      </c>
      <c r="T63" s="197">
        <f>SUMIFS(Plan!L:L,Plan!$C:$C,'Shipment Rev'!H63)</f>
        <v>0</v>
      </c>
      <c r="U63" s="197">
        <f>SUMIFS(Plan!M:M,Plan!$C:$C,H63)</f>
        <v>0</v>
      </c>
      <c r="V63" s="197">
        <f>SUMIFS(Plan!N:N,Plan!$C:$C,H63)</f>
        <v>0</v>
      </c>
      <c r="W63" s="197">
        <f>SUMIFS(Plan!O:O,Plan!$C:$C,'Shipment Rev'!H63)</f>
        <v>0</v>
      </c>
      <c r="X63" s="197">
        <f>SUMIFS(Plan!P:P,Plan!$C:$C,'Shipment Rev'!H63)</f>
        <v>0</v>
      </c>
      <c r="Y63" s="197">
        <f>SUMIFS(Plan!Q:Q,Plan!$C:$C,'Shipment Rev'!H63)</f>
        <v>0</v>
      </c>
      <c r="Z63" s="197">
        <f t="shared" ref="Z63:Z64" si="13">SUM(M63:Y63)</f>
        <v>0</v>
      </c>
      <c r="AA63" s="244">
        <f t="shared" si="11"/>
        <v>0</v>
      </c>
      <c r="AB63" s="342">
        <f t="shared" si="12"/>
        <v>0</v>
      </c>
    </row>
    <row r="64" spans="2:101" ht="15" hidden="1" customHeight="1">
      <c r="B64" s="224"/>
      <c r="C64" s="224"/>
      <c r="D64" s="224"/>
      <c r="E64" s="224">
        <f>IFERROR(VLOOKUP(H64,Infor!B:F,4,0),)</f>
        <v>0</v>
      </c>
      <c r="F64" s="224">
        <f>IFERROR(VLOOKUP(H64,Infor!B:F,5,0),)</f>
        <v>0</v>
      </c>
      <c r="G64" s="224"/>
      <c r="H64" s="224"/>
      <c r="I64" s="224"/>
      <c r="J64" s="228"/>
      <c r="K64" s="374"/>
      <c r="L64" s="207">
        <f>SUMIFS(Stock!$F:$F,Stock!$D:$D,'Shipment Rev'!H64)</f>
        <v>0</v>
      </c>
      <c r="M64" s="192"/>
      <c r="N64" s="192">
        <f>SUMIFS(Plan!$F:$F,Plan!$C:$C,'Shipment Rev'!H64)</f>
        <v>0</v>
      </c>
      <c r="O64" s="192">
        <f>SUMIFS(Plan!$G:$G,Plan!$C:$C,'Shipment Rev'!H64)</f>
        <v>0</v>
      </c>
      <c r="P64" s="192">
        <f>SUMIFS(Plan!$H:$H,Plan!$C:$C,'Shipment Rev'!H64)</f>
        <v>0</v>
      </c>
      <c r="Q64" s="192">
        <f>SUMIFS(Plan!$I:$I,Plan!$C:$C,'Shipment Rev'!H64)</f>
        <v>0</v>
      </c>
      <c r="R64" s="192">
        <f>SUMIFS(Plan!$J:$J,Plan!$C:$C,'Shipment Rev'!H64)</f>
        <v>0</v>
      </c>
      <c r="S64" s="192">
        <f>SUMIFS(Plan!$K:$K,Plan!$C:$C,'Shipment Rev'!H64)</f>
        <v>0</v>
      </c>
      <c r="T64" s="192">
        <f>SUMIFS(Plan!L:L,Plan!$C:$C,'Shipment Rev'!H64)</f>
        <v>0</v>
      </c>
      <c r="U64" s="192">
        <f>SUMIFS(Plan!M:M,Plan!$C:$C,H64)</f>
        <v>0</v>
      </c>
      <c r="V64" s="192">
        <f>SUMIFS(Plan!N:N,Plan!$C:$C,H64)</f>
        <v>0</v>
      </c>
      <c r="W64" s="192">
        <f>SUMIFS(Plan!O:O,Plan!$C:$C,'Shipment Rev'!H64)</f>
        <v>0</v>
      </c>
      <c r="X64" s="192">
        <f>SUMIFS(Plan!P:P,Plan!$C:$C,'Shipment Rev'!H64)</f>
        <v>0</v>
      </c>
      <c r="Y64" s="192">
        <f>SUMIFS(Plan!Q:Q,Plan!$C:$C,'Shipment Rev'!H64)</f>
        <v>0</v>
      </c>
      <c r="Z64" s="192">
        <f t="shared" si="13"/>
        <v>0</v>
      </c>
      <c r="AA64" s="240">
        <f t="shared" si="11"/>
        <v>0</v>
      </c>
      <c r="AB64" s="343">
        <f t="shared" si="12"/>
        <v>0</v>
      </c>
    </row>
    <row r="65" spans="1:28" ht="15" hidden="1" customHeight="1">
      <c r="B65" s="224"/>
      <c r="C65" s="224"/>
      <c r="D65" s="224"/>
      <c r="E65" s="224">
        <f>IFERROR(VLOOKUP(H65,Infor!B:F,4,0),)</f>
        <v>0</v>
      </c>
      <c r="F65" s="224">
        <f>IFERROR(VLOOKUP(H65,Infor!B:F,5,0),)</f>
        <v>0</v>
      </c>
      <c r="G65" s="224"/>
      <c r="H65" s="224"/>
      <c r="I65" s="224"/>
      <c r="J65" s="228"/>
      <c r="K65" s="374"/>
      <c r="L65" s="19">
        <f>SUMIFS(Stock!$F:$F,Stock!$D:$D,'Shipment Rev'!H65)</f>
        <v>0</v>
      </c>
      <c r="M65" s="192">
        <f>SUMIFS(Plan!$E:$E,Plan!$C:$C,'Shipment Rev'!H65)</f>
        <v>0</v>
      </c>
      <c r="N65" s="192">
        <f>SUMIFS(Plan!$F:$F,Plan!$C:$C,'Shipment Rev'!H65)</f>
        <v>0</v>
      </c>
      <c r="O65" s="192">
        <f>SUMIFS(Plan!$G:$G,Plan!$C:$C,'Shipment Rev'!H65)</f>
        <v>0</v>
      </c>
      <c r="P65" s="192">
        <f>SUMIFS(Plan!$H:$H,Plan!$C:$C,'Shipment Rev'!H65)</f>
        <v>0</v>
      </c>
      <c r="Q65" s="192">
        <f>SUMIFS(Plan!$I:$I,Plan!$C:$C,'Shipment Rev'!H65)</f>
        <v>0</v>
      </c>
      <c r="R65" s="192">
        <f>SUMIFS(Plan!$J:$J,Plan!$C:$C,'Shipment Rev'!H65)</f>
        <v>0</v>
      </c>
      <c r="S65" s="192">
        <f>SUMIFS(Plan!$K:$K,Plan!$C:$C,'Shipment Rev'!H65)</f>
        <v>0</v>
      </c>
      <c r="T65" s="192">
        <f>SUMIFS(Plan!L:L,Plan!$C:$C,'Shipment Rev'!H65)</f>
        <v>0</v>
      </c>
      <c r="U65" s="192">
        <f>SUMIFS(Plan!M:M,Plan!$C:$C,H65)</f>
        <v>0</v>
      </c>
      <c r="V65" s="192">
        <f>SUMIFS(Plan!N:N,Plan!$C:$C,H65)</f>
        <v>0</v>
      </c>
      <c r="W65" s="192">
        <f>SUMIFS(Plan!O:O,Plan!$C:$C,'Shipment Rev'!H65)</f>
        <v>0</v>
      </c>
      <c r="X65" s="192">
        <f>SUMIFS(Plan!P:P,Plan!$C:$C,'Shipment Rev'!H65)</f>
        <v>0</v>
      </c>
      <c r="Y65" s="192">
        <f>SUMIFS(Plan!Q:Q,Plan!$C:$C,'Shipment Rev'!H65)</f>
        <v>0</v>
      </c>
      <c r="Z65" s="192">
        <f>SUM(M65:Y65)</f>
        <v>0</v>
      </c>
      <c r="AA65" s="240">
        <f t="shared" si="11"/>
        <v>0</v>
      </c>
      <c r="AB65" s="343">
        <f t="shared" si="12"/>
        <v>0</v>
      </c>
    </row>
    <row r="66" spans="1:28" s="92" customFormat="1" ht="15" hidden="1" customHeight="1">
      <c r="B66" s="224"/>
      <c r="C66" s="224"/>
      <c r="D66" s="224"/>
      <c r="E66" s="224">
        <f>IFERROR(VLOOKUP(H66,Infor!B:F,4,0),)</f>
        <v>0</v>
      </c>
      <c r="F66" s="224">
        <f>IFERROR(VLOOKUP(H66,Infor!B:F,5,0),)</f>
        <v>0</v>
      </c>
      <c r="G66" s="224"/>
      <c r="H66" s="224"/>
      <c r="I66" s="224"/>
      <c r="J66" s="228"/>
      <c r="K66" s="374"/>
      <c r="L66" s="206">
        <f>SUMIFS(Stock!$F:$F,Stock!$D:$D,'Shipment Rev'!H66)</f>
        <v>0</v>
      </c>
      <c r="M66" s="197">
        <f>SUMIFS(Plan!$E:$E,Plan!$C:$C,'Shipment Rev'!H66)</f>
        <v>0</v>
      </c>
      <c r="N66" s="197">
        <f>SUMIFS(Plan!$F:$F,Plan!$C:$C,'Shipment Rev'!H66)</f>
        <v>0</v>
      </c>
      <c r="O66" s="197">
        <f>SUMIFS(Plan!$G:$G,Plan!$C:$C,'Shipment Rev'!H66)</f>
        <v>0</v>
      </c>
      <c r="P66" s="197">
        <f>SUMIFS(Plan!$H:$H,Plan!$C:$C,'Shipment Rev'!H66)</f>
        <v>0</v>
      </c>
      <c r="Q66" s="197">
        <f>SUMIFS(Plan!$I:$I,Plan!$C:$C,'Shipment Rev'!H66)</f>
        <v>0</v>
      </c>
      <c r="R66" s="197">
        <f>SUMIFS(Plan!$J:$J,Plan!$C:$C,'Shipment Rev'!H66)</f>
        <v>0</v>
      </c>
      <c r="S66" s="197">
        <f>SUMIFS(Plan!$K:$K,Plan!$C:$C,'Shipment Rev'!H66)</f>
        <v>0</v>
      </c>
      <c r="T66" s="197">
        <f>SUMIFS(Plan!L:L,Plan!$C:$C,'Shipment Rev'!H66)</f>
        <v>0</v>
      </c>
      <c r="U66" s="197">
        <f>SUMIFS(Plan!M:M,Plan!$C:$C,H66)</f>
        <v>0</v>
      </c>
      <c r="V66" s="197">
        <f>SUMIFS(Plan!N:N,Plan!$C:$C,H66)</f>
        <v>0</v>
      </c>
      <c r="W66" s="197">
        <f>SUMIFS(Plan!O:O,Plan!$C:$C,'Shipment Rev'!H66)</f>
        <v>0</v>
      </c>
      <c r="X66" s="197">
        <f>SUMIFS(Plan!P:P,Plan!$C:$C,'Shipment Rev'!H66)</f>
        <v>0</v>
      </c>
      <c r="Y66" s="197">
        <f>SUMIFS(Plan!Q:Q,Plan!$C:$C,'Shipment Rev'!H66)</f>
        <v>0</v>
      </c>
      <c r="Z66" s="197">
        <f t="shared" ref="Z66:Z67" si="14">SUM(M66:Y66)</f>
        <v>0</v>
      </c>
      <c r="AA66" s="244">
        <f t="shared" si="11"/>
        <v>0</v>
      </c>
      <c r="AB66" s="342">
        <f t="shared" si="12"/>
        <v>0</v>
      </c>
    </row>
    <row r="67" spans="1:28" ht="15" hidden="1" customHeight="1">
      <c r="B67" s="224"/>
      <c r="C67" s="224"/>
      <c r="D67" s="224"/>
      <c r="E67" s="224">
        <f>IFERROR(VLOOKUP(H67,Infor!B:F,4,0),)</f>
        <v>0</v>
      </c>
      <c r="F67" s="224">
        <f>IFERROR(VLOOKUP(H67,Infor!B:F,5,0),)</f>
        <v>0</v>
      </c>
      <c r="G67" s="224"/>
      <c r="H67" s="224"/>
      <c r="I67" s="224"/>
      <c r="J67" s="228"/>
      <c r="K67" s="374"/>
      <c r="L67" s="207">
        <f>SUMIFS(Stock!$F:$F,Stock!$D:$D,'Shipment Rev'!H67)</f>
        <v>0</v>
      </c>
      <c r="M67" s="192"/>
      <c r="N67" s="192">
        <f>SUMIFS(Plan!$F:$F,Plan!$C:$C,'Shipment Rev'!H67)</f>
        <v>0</v>
      </c>
      <c r="O67" s="192">
        <f>SUMIFS(Plan!$G:$G,Plan!$C:$C,'Shipment Rev'!H67)</f>
        <v>0</v>
      </c>
      <c r="P67" s="192">
        <f>SUMIFS(Plan!$H:$H,Plan!$C:$C,'Shipment Rev'!H67)</f>
        <v>0</v>
      </c>
      <c r="Q67" s="192">
        <f>SUMIFS(Plan!$I:$I,Plan!$C:$C,'Shipment Rev'!H67)</f>
        <v>0</v>
      </c>
      <c r="R67" s="192">
        <f>SUMIFS(Plan!$J:$J,Plan!$C:$C,'Shipment Rev'!H67)</f>
        <v>0</v>
      </c>
      <c r="S67" s="192">
        <f>SUMIFS(Plan!$K:$K,Plan!$C:$C,'Shipment Rev'!H67)</f>
        <v>0</v>
      </c>
      <c r="T67" s="192">
        <f>SUMIFS(Plan!L:L,Plan!$C:$C,'Shipment Rev'!H67)</f>
        <v>0</v>
      </c>
      <c r="U67" s="192">
        <f>SUMIFS(Plan!M:M,Plan!$C:$C,H67)</f>
        <v>0</v>
      </c>
      <c r="V67" s="192">
        <f>SUMIFS(Plan!N:N,Plan!$C:$C,H67)</f>
        <v>0</v>
      </c>
      <c r="W67" s="192">
        <f>SUMIFS(Plan!O:O,Plan!$C:$C,'Shipment Rev'!H67)</f>
        <v>0</v>
      </c>
      <c r="X67" s="192">
        <f>SUMIFS(Plan!P:P,Plan!$C:$C,'Shipment Rev'!H67)</f>
        <v>0</v>
      </c>
      <c r="Y67" s="192">
        <f>SUMIFS(Plan!Q:Q,Plan!$C:$C,'Shipment Rev'!H67)</f>
        <v>0</v>
      </c>
      <c r="Z67" s="192">
        <f t="shared" si="14"/>
        <v>0</v>
      </c>
      <c r="AA67" s="240">
        <f t="shared" si="11"/>
        <v>0</v>
      </c>
      <c r="AB67" s="343">
        <f t="shared" si="12"/>
        <v>0</v>
      </c>
    </row>
    <row r="68" spans="1:28" ht="15" hidden="1" customHeight="1">
      <c r="B68" s="224"/>
      <c r="C68" s="224"/>
      <c r="D68" s="224"/>
      <c r="E68" s="224">
        <f>IFERROR(VLOOKUP(H68,Infor!B:F,4,0),)</f>
        <v>0</v>
      </c>
      <c r="F68" s="224">
        <f>IFERROR(VLOOKUP(H68,Infor!B:F,5,0),)</f>
        <v>0</v>
      </c>
      <c r="G68" s="224"/>
      <c r="H68" s="224"/>
      <c r="I68" s="224"/>
      <c r="J68" s="228"/>
      <c r="K68" s="374"/>
      <c r="L68" s="19">
        <f>SUMIFS(Stock!$F:$F,Stock!$D:$D,'Shipment Rev'!H68)</f>
        <v>0</v>
      </c>
      <c r="M68" s="192">
        <f>SUMIFS(Plan!$E:$E,Plan!$C:$C,'Shipment Rev'!H68)</f>
        <v>0</v>
      </c>
      <c r="N68" s="192">
        <f>SUMIFS(Plan!$F:$F,Plan!$C:$C,'Shipment Rev'!H68)</f>
        <v>0</v>
      </c>
      <c r="O68" s="192">
        <f>SUMIFS(Plan!$G:$G,Plan!$C:$C,'Shipment Rev'!H68)</f>
        <v>0</v>
      </c>
      <c r="P68" s="192">
        <f>SUMIFS(Plan!$H:$H,Plan!$C:$C,'Shipment Rev'!H68)</f>
        <v>0</v>
      </c>
      <c r="Q68" s="192">
        <f>SUMIFS(Plan!$I:$I,Plan!$C:$C,'Shipment Rev'!H68)</f>
        <v>0</v>
      </c>
      <c r="R68" s="192">
        <f>SUMIFS(Plan!$J:$J,Plan!$C:$C,'Shipment Rev'!H68)</f>
        <v>0</v>
      </c>
      <c r="S68" s="192">
        <f>SUMIFS(Plan!$K:$K,Plan!$C:$C,'Shipment Rev'!H68)</f>
        <v>0</v>
      </c>
      <c r="T68" s="192">
        <f>SUMIFS(Plan!L:L,Plan!$C:$C,'Shipment Rev'!H68)</f>
        <v>0</v>
      </c>
      <c r="U68" s="192">
        <f>SUMIFS(Plan!M:M,Plan!$C:$C,H68)</f>
        <v>0</v>
      </c>
      <c r="V68" s="192">
        <f>SUMIFS(Plan!N:N,Plan!$C:$C,H68)</f>
        <v>0</v>
      </c>
      <c r="W68" s="192">
        <f>SUMIFS(Plan!O:O,Plan!$C:$C,'Shipment Rev'!H68)</f>
        <v>0</v>
      </c>
      <c r="X68" s="192">
        <f>SUMIFS(Plan!P:P,Plan!$C:$C,'Shipment Rev'!H68)</f>
        <v>0</v>
      </c>
      <c r="Y68" s="192">
        <f>SUMIFS(Plan!Q:Q,Plan!$C:$C,'Shipment Rev'!H68)</f>
        <v>0</v>
      </c>
      <c r="Z68" s="192">
        <f>SUM(M68:Y68)</f>
        <v>0</v>
      </c>
      <c r="AA68" s="240">
        <f t="shared" si="11"/>
        <v>0</v>
      </c>
      <c r="AB68" s="343">
        <f t="shared" si="12"/>
        <v>0</v>
      </c>
    </row>
    <row r="69" spans="1:28" s="92" customFormat="1" ht="15" hidden="1" customHeight="1">
      <c r="A69" s="2"/>
      <c r="B69" s="3"/>
      <c r="C69" s="3"/>
      <c r="D69" s="3"/>
      <c r="E69" s="3">
        <f>IFERROR(VLOOKUP(H69,Infor!B:F,4,0),)</f>
        <v>0</v>
      </c>
      <c r="F69" s="3">
        <f>IFERROR(VLOOKUP(H69,Infor!B:F,5,0),)</f>
        <v>0</v>
      </c>
      <c r="G69" s="3"/>
      <c r="H69" s="3"/>
      <c r="I69" s="3"/>
      <c r="J69" s="228"/>
      <c r="K69" s="374"/>
      <c r="L69" s="206">
        <f>SUMIFS(Stock!$F:$F,Stock!$D:$D,'Shipment Rev'!H69)</f>
        <v>0</v>
      </c>
      <c r="M69" s="197">
        <f>SUMIFS(Plan!$E:$E,Plan!$C:$C,'Shipment Rev'!H69)</f>
        <v>0</v>
      </c>
      <c r="N69" s="197">
        <f>SUMIFS(Plan!$F:$F,Plan!$C:$C,'Shipment Rev'!H69)</f>
        <v>0</v>
      </c>
      <c r="O69" s="197">
        <f>SUMIFS(Plan!$G:$G,Plan!$C:$C,'Shipment Rev'!H69)</f>
        <v>0</v>
      </c>
      <c r="P69" s="197">
        <f>SUMIFS(Plan!$H:$H,Plan!$C:$C,'Shipment Rev'!H69)</f>
        <v>0</v>
      </c>
      <c r="Q69" s="197">
        <f>SUMIFS(Plan!$I:$I,Plan!$C:$C,'Shipment Rev'!H69)</f>
        <v>0</v>
      </c>
      <c r="R69" s="197">
        <f>SUMIFS(Plan!$J:$J,Plan!$C:$C,'Shipment Rev'!H69)</f>
        <v>0</v>
      </c>
      <c r="S69" s="197">
        <f>SUMIFS(Plan!$K:$K,Plan!$C:$C,'Shipment Rev'!H69)</f>
        <v>0</v>
      </c>
      <c r="T69" s="197">
        <f>SUMIFS(Plan!L:L,Plan!$C:$C,'Shipment Rev'!H69)</f>
        <v>0</v>
      </c>
      <c r="U69" s="197">
        <f>SUMIFS(Plan!M:M,Plan!$C:$C,H69)</f>
        <v>0</v>
      </c>
      <c r="V69" s="197">
        <f>SUMIFS(Plan!N:N,Plan!$C:$C,H69)</f>
        <v>0</v>
      </c>
      <c r="W69" s="197">
        <f>SUMIFS(Plan!O:O,Plan!$C:$C,'Shipment Rev'!H69)</f>
        <v>0</v>
      </c>
      <c r="X69" s="197">
        <f>SUMIFS(Plan!P:P,Plan!$C:$C,'Shipment Rev'!H69)</f>
        <v>0</v>
      </c>
      <c r="Y69" s="197">
        <f>SUMIFS(Plan!Q:Q,Plan!$C:$C,'Shipment Rev'!H69)</f>
        <v>0</v>
      </c>
      <c r="Z69" s="197">
        <f t="shared" ref="Z69:Z71" si="15">SUM(M69:Y69)</f>
        <v>0</v>
      </c>
      <c r="AA69" s="244">
        <f t="shared" si="11"/>
        <v>0</v>
      </c>
      <c r="AB69" s="342">
        <f t="shared" si="12"/>
        <v>0</v>
      </c>
    </row>
    <row r="70" spans="1:28" ht="15" hidden="1" customHeight="1">
      <c r="B70" s="3"/>
      <c r="C70" s="3"/>
      <c r="D70" s="3"/>
      <c r="E70" s="3">
        <f>IFERROR(VLOOKUP(H70,Infor!B:F,4,0),)</f>
        <v>0</v>
      </c>
      <c r="F70" s="3">
        <f>IFERROR(VLOOKUP(H70,Infor!B:F,5,0),)</f>
        <v>0</v>
      </c>
      <c r="G70" s="3"/>
      <c r="H70" s="3"/>
      <c r="I70" s="3"/>
      <c r="J70" s="10">
        <f t="shared" ref="J70:J71" si="16">SUM(I70)</f>
        <v>0</v>
      </c>
      <c r="K70" s="374"/>
      <c r="L70" s="207">
        <f>SUMIFS(Stock!$F:$F,Stock!$D:$D,'Shipment Rev'!H70)</f>
        <v>0</v>
      </c>
      <c r="M70" s="192"/>
      <c r="N70" s="192">
        <f>SUMIFS(Plan!$F:$F,Plan!$C:$C,'Shipment Rev'!H70)</f>
        <v>0</v>
      </c>
      <c r="O70" s="192">
        <f>SUMIFS(Plan!$G:$G,Plan!$C:$C,'Shipment Rev'!H70)</f>
        <v>0</v>
      </c>
      <c r="P70" s="192">
        <f>SUMIFS(Plan!$H:$H,Plan!$C:$C,'Shipment Rev'!H70)</f>
        <v>0</v>
      </c>
      <c r="Q70" s="192">
        <f>SUMIFS(Plan!$I:$I,Plan!$C:$C,'Shipment Rev'!H70)</f>
        <v>0</v>
      </c>
      <c r="R70" s="192">
        <f>SUMIFS(Plan!$J:$J,Plan!$C:$C,'Shipment Rev'!H70)</f>
        <v>0</v>
      </c>
      <c r="S70" s="192">
        <f>SUMIFS(Plan!$K:$K,Plan!$C:$C,'Shipment Rev'!H70)</f>
        <v>0</v>
      </c>
      <c r="T70" s="192">
        <f>SUMIFS(Plan!L:L,Plan!$C:$C,'Shipment Rev'!H70)</f>
        <v>0</v>
      </c>
      <c r="U70" s="192">
        <f>SUMIFS(Plan!M:M,Plan!$C:$C,H70)</f>
        <v>0</v>
      </c>
      <c r="V70" s="192">
        <f>SUMIFS(Plan!N:N,Plan!$C:$C,H70)</f>
        <v>0</v>
      </c>
      <c r="W70" s="192">
        <f>SUMIFS(Plan!O:O,Plan!$C:$C,'Shipment Rev'!H70)</f>
        <v>0</v>
      </c>
      <c r="X70" s="192">
        <f>SUMIFS(Plan!P:P,Plan!$C:$C,'Shipment Rev'!H70)</f>
        <v>0</v>
      </c>
      <c r="Y70" s="192">
        <f>SUMIFS(Plan!Q:Q,Plan!$C:$C,'Shipment Rev'!H70)</f>
        <v>0</v>
      </c>
      <c r="Z70" s="192">
        <f t="shared" si="15"/>
        <v>0</v>
      </c>
      <c r="AA70" s="240">
        <f t="shared" si="11"/>
        <v>0</v>
      </c>
      <c r="AB70" s="343">
        <f t="shared" si="12"/>
        <v>0</v>
      </c>
    </row>
    <row r="71" spans="1:28" hidden="1">
      <c r="B71" s="261"/>
      <c r="C71" s="261"/>
      <c r="D71" s="3"/>
      <c r="E71" s="3">
        <f>IFERROR(VLOOKUP(H71,Infor!B:F,4,0),)</f>
        <v>0</v>
      </c>
      <c r="F71" s="261">
        <f>IFERROR(VLOOKUP(H71,Infor!B:F,5,0),)</f>
        <v>0</v>
      </c>
      <c r="G71" s="261"/>
      <c r="H71" s="261"/>
      <c r="I71" s="261"/>
      <c r="J71" s="261">
        <f t="shared" si="16"/>
        <v>0</v>
      </c>
      <c r="K71" s="372"/>
      <c r="L71" s="280">
        <f>SUMIFS(Stock!$F:$F,Stock!$D:$D,'Shipment Rev'!H71)</f>
        <v>0</v>
      </c>
      <c r="M71" s="261"/>
      <c r="N71" s="261">
        <f>SUMIFS(Plan!$F:$F,Plan!$C:$C,'Shipment Rev'!H71)</f>
        <v>0</v>
      </c>
      <c r="O71" s="261">
        <f>SUMIFS(Plan!$G:$G,Plan!$C:$C,'Shipment Rev'!H71)</f>
        <v>0</v>
      </c>
      <c r="P71" s="261">
        <f>SUMIFS(Plan!$H:$H,Plan!$C:$C,'Shipment Rev'!H71)</f>
        <v>0</v>
      </c>
      <c r="Q71" s="261">
        <f>SUMIFS(Plan!$I:$I,Plan!$C:$C,'Shipment Rev'!H71)</f>
        <v>0</v>
      </c>
      <c r="R71" s="261">
        <f>SUMIFS(Plan!$J:$J,Plan!$C:$C,'Shipment Rev'!H71)</f>
        <v>0</v>
      </c>
      <c r="S71" s="261">
        <f>SUMIFS(Plan!$K:$K,Plan!$C:$C,'Shipment Rev'!H71)</f>
        <v>0</v>
      </c>
      <c r="T71" s="261">
        <f>SUMIFS(Plan!L:L,Plan!$C:$C,'Shipment Rev'!H71)</f>
        <v>0</v>
      </c>
      <c r="U71" s="261">
        <f>SUMIFS(Plan!M:M,Plan!$C:$C,H71)</f>
        <v>0</v>
      </c>
      <c r="V71" s="261">
        <f>SUMIFS(Plan!N:N,Plan!$C:$C,H71)</f>
        <v>0</v>
      </c>
      <c r="W71" s="261">
        <f>SUMIFS(Plan!O:O,Plan!$C:$C,'Shipment Rev'!H71)</f>
        <v>0</v>
      </c>
      <c r="X71" s="261">
        <f>SUMIFS(Plan!P:P,Plan!$C:$C,'Shipment Rev'!H71)</f>
        <v>0</v>
      </c>
      <c r="Y71" s="261">
        <f>SUMIFS(Plan!Q:Q,Plan!$C:$C,'Shipment Rev'!H71)</f>
        <v>0</v>
      </c>
      <c r="Z71" s="261">
        <f t="shared" si="15"/>
        <v>0</v>
      </c>
      <c r="AA71" s="281">
        <f t="shared" si="11"/>
        <v>0</v>
      </c>
      <c r="AB71" s="344">
        <f t="shared" si="12"/>
        <v>0</v>
      </c>
    </row>
    <row r="72" spans="1:28" ht="15" hidden="1" customHeight="1">
      <c r="B72" s="261"/>
      <c r="C72" s="261"/>
      <c r="D72" s="3"/>
      <c r="E72" s="3">
        <f>IFERROR(VLOOKUP(H72,Infor!B:F,4,0),)</f>
        <v>0</v>
      </c>
      <c r="F72" s="261">
        <f>IFERROR(VLOOKUP(H72,Infor!B:F,5,0),)</f>
        <v>0</v>
      </c>
      <c r="G72" s="261"/>
      <c r="H72" s="261"/>
      <c r="I72" s="261"/>
      <c r="J72" s="261">
        <f t="shared" ref="J72" si="17">SUM(I72)</f>
        <v>0</v>
      </c>
      <c r="K72" s="372"/>
      <c r="L72" s="280">
        <f>SUMIFS(Stock!$F:$F,Stock!$D:$D,'Shipment Rev'!H72)</f>
        <v>0</v>
      </c>
      <c r="M72" s="261"/>
      <c r="N72" s="261">
        <f>SUMIFS(Plan!$F:$F,Plan!$C:$C,'Shipment Rev'!H72)</f>
        <v>0</v>
      </c>
      <c r="O72" s="261">
        <f>SUMIFS(Plan!$G:$G,Plan!$C:$C,'Shipment Rev'!H72)</f>
        <v>0</v>
      </c>
      <c r="P72" s="261">
        <f>SUMIFS(Plan!$H:$H,Plan!$C:$C,'Shipment Rev'!H72)</f>
        <v>0</v>
      </c>
      <c r="Q72" s="261">
        <f>SUMIFS(Plan!$I:$I,Plan!$C:$C,'Shipment Rev'!H72)</f>
        <v>0</v>
      </c>
      <c r="R72" s="261">
        <f>SUMIFS(Plan!$J:$J,Plan!$C:$C,'Shipment Rev'!H72)</f>
        <v>0</v>
      </c>
      <c r="S72" s="261">
        <f>SUMIFS(Plan!$K:$K,Plan!$C:$C,'Shipment Rev'!H72)</f>
        <v>0</v>
      </c>
      <c r="T72" s="261">
        <f>SUMIFS(Plan!L:L,Plan!$C:$C,'Shipment Rev'!H72)</f>
        <v>0</v>
      </c>
      <c r="U72" s="261">
        <f>SUMIFS(Plan!M:M,Plan!$C:$C,H72)</f>
        <v>0</v>
      </c>
      <c r="V72" s="261">
        <f>SUMIFS(Plan!N:N,Plan!$C:$C,H72)</f>
        <v>0</v>
      </c>
      <c r="W72" s="261">
        <f>SUMIFS(Plan!O:O,Plan!$C:$C,'Shipment Rev'!H72)</f>
        <v>0</v>
      </c>
      <c r="X72" s="261">
        <f>SUMIFS(Plan!P:P,Plan!$C:$C,'Shipment Rev'!H72)</f>
        <v>0</v>
      </c>
      <c r="Y72" s="261">
        <f>SUMIFS(Plan!Q:Q,Plan!$C:$C,'Shipment Rev'!H72)</f>
        <v>0</v>
      </c>
      <c r="Z72" s="261">
        <f t="shared" si="9"/>
        <v>0</v>
      </c>
      <c r="AA72" s="281">
        <f>+L72+Z72</f>
        <v>0</v>
      </c>
      <c r="AB72" s="344">
        <f t="shared" ref="AB72" si="18">+AA72-J72</f>
        <v>0</v>
      </c>
    </row>
    <row r="73" spans="1:28">
      <c r="F73" s="277"/>
    </row>
  </sheetData>
  <autoFilter ref="B3:AC72" xr:uid="{820E2A4E-8AFE-46E1-AF48-73414C37D149}">
    <filterColumn colId="1">
      <filters>
        <dateGroupItem year="2026" month="6" day="16" dateTimeGrouping="day"/>
      </filters>
    </filterColumn>
  </autoFilter>
  <mergeCells count="183">
    <mergeCell ref="H2:H3"/>
    <mergeCell ref="I2:I3"/>
    <mergeCell ref="J2:J3"/>
    <mergeCell ref="K2:K3"/>
    <mergeCell ref="L2:L3"/>
    <mergeCell ref="M2:Y2"/>
    <mergeCell ref="B2:B3"/>
    <mergeCell ref="C2:C3"/>
    <mergeCell ref="D2:D3"/>
    <mergeCell ref="E2:E3"/>
    <mergeCell ref="F2:F3"/>
    <mergeCell ref="G2:G3"/>
    <mergeCell ref="Z2:Z3"/>
    <mergeCell ref="AA2:AA3"/>
    <mergeCell ref="AB2:AB3"/>
    <mergeCell ref="J5:J7"/>
    <mergeCell ref="AB5:AB7"/>
    <mergeCell ref="L5:L7"/>
    <mergeCell ref="Y5:Y7"/>
    <mergeCell ref="X5:X7"/>
    <mergeCell ref="W5:W7"/>
    <mergeCell ref="R5:R7"/>
    <mergeCell ref="Z5:Z7"/>
    <mergeCell ref="L33:L35"/>
    <mergeCell ref="L37:L39"/>
    <mergeCell ref="L40:L41"/>
    <mergeCell ref="L42:L43"/>
    <mergeCell ref="L8:L9"/>
    <mergeCell ref="L10:L12"/>
    <mergeCell ref="L13:L14"/>
    <mergeCell ref="L15:L20"/>
    <mergeCell ref="L21:L23"/>
    <mergeCell ref="L24:L27"/>
    <mergeCell ref="AA10:AA12"/>
    <mergeCell ref="AA5:AA7"/>
    <mergeCell ref="J8:J9"/>
    <mergeCell ref="J10:J12"/>
    <mergeCell ref="U8:U9"/>
    <mergeCell ref="T8:T9"/>
    <mergeCell ref="S8:S9"/>
    <mergeCell ref="R8:R9"/>
    <mergeCell ref="Z10:Z12"/>
    <mergeCell ref="Y10:Y12"/>
    <mergeCell ref="X10:X12"/>
    <mergeCell ref="W10:W12"/>
    <mergeCell ref="V10:V12"/>
    <mergeCell ref="U10:U12"/>
    <mergeCell ref="AA8:AA9"/>
    <mergeCell ref="Z8:Z9"/>
    <mergeCell ref="Y8:Y9"/>
    <mergeCell ref="X8:X9"/>
    <mergeCell ref="W8:W9"/>
    <mergeCell ref="V8:V9"/>
    <mergeCell ref="V5:V7"/>
    <mergeCell ref="U5:U7"/>
    <mergeCell ref="T5:T7"/>
    <mergeCell ref="S5:S7"/>
    <mergeCell ref="J13:J14"/>
    <mergeCell ref="J15:J20"/>
    <mergeCell ref="J21:J23"/>
    <mergeCell ref="J24:J27"/>
    <mergeCell ref="J28:J29"/>
    <mergeCell ref="J30:J32"/>
    <mergeCell ref="T10:T12"/>
    <mergeCell ref="S10:S12"/>
    <mergeCell ref="R10:R12"/>
    <mergeCell ref="L28:L29"/>
    <mergeCell ref="L30:L32"/>
    <mergeCell ref="J33:J35"/>
    <mergeCell ref="J37:J39"/>
    <mergeCell ref="J40:J41"/>
    <mergeCell ref="J42:J43"/>
    <mergeCell ref="Y15:Y20"/>
    <mergeCell ref="X15:X20"/>
    <mergeCell ref="W15:W20"/>
    <mergeCell ref="V15:V20"/>
    <mergeCell ref="U15:U20"/>
    <mergeCell ref="S15:S20"/>
    <mergeCell ref="T21:T23"/>
    <mergeCell ref="S21:S23"/>
    <mergeCell ref="R21:R23"/>
    <mergeCell ref="W28:W29"/>
    <mergeCell ref="V28:V29"/>
    <mergeCell ref="U28:U29"/>
    <mergeCell ref="Y24:Y27"/>
    <mergeCell ref="X24:X27"/>
    <mergeCell ref="W24:W27"/>
    <mergeCell ref="V24:V27"/>
    <mergeCell ref="U24:U27"/>
    <mergeCell ref="T24:T27"/>
    <mergeCell ref="Y37:Y39"/>
    <mergeCell ref="X37:X39"/>
    <mergeCell ref="Z21:Z23"/>
    <mergeCell ref="AB21:AB23"/>
    <mergeCell ref="T15:T20"/>
    <mergeCell ref="R15:R20"/>
    <mergeCell ref="AA15:AA20"/>
    <mergeCell ref="Z15:Z20"/>
    <mergeCell ref="Y21:Y23"/>
    <mergeCell ref="X21:X23"/>
    <mergeCell ref="W21:W23"/>
    <mergeCell ref="V21:V23"/>
    <mergeCell ref="U21:U23"/>
    <mergeCell ref="W37:W39"/>
    <mergeCell ref="V37:V39"/>
    <mergeCell ref="U37:U39"/>
    <mergeCell ref="T37:T39"/>
    <mergeCell ref="AA33:AA35"/>
    <mergeCell ref="Z33:Z35"/>
    <mergeCell ref="AA30:AA32"/>
    <mergeCell ref="Z30:Z32"/>
    <mergeCell ref="AA37:AA39"/>
    <mergeCell ref="Z37:Z39"/>
    <mergeCell ref="Y33:Y35"/>
    <mergeCell ref="X33:X35"/>
    <mergeCell ref="W33:W35"/>
    <mergeCell ref="V33:V35"/>
    <mergeCell ref="U33:U35"/>
    <mergeCell ref="T33:T35"/>
    <mergeCell ref="Y30:Y32"/>
    <mergeCell ref="X30:X32"/>
    <mergeCell ref="W30:W32"/>
    <mergeCell ref="V30:V32"/>
    <mergeCell ref="U30:U32"/>
    <mergeCell ref="T30:T32"/>
    <mergeCell ref="AB40:AB41"/>
    <mergeCell ref="AB42:AB43"/>
    <mergeCell ref="AA13:AA14"/>
    <mergeCell ref="Z13:Z14"/>
    <mergeCell ref="Y13:Y14"/>
    <mergeCell ref="X13:X14"/>
    <mergeCell ref="W13:W14"/>
    <mergeCell ref="S40:S41"/>
    <mergeCell ref="R40:R41"/>
    <mergeCell ref="AA40:AA41"/>
    <mergeCell ref="AA42:AA43"/>
    <mergeCell ref="Z42:Z43"/>
    <mergeCell ref="Y42:Y43"/>
    <mergeCell ref="X42:X43"/>
    <mergeCell ref="W42:W43"/>
    <mergeCell ref="V42:V43"/>
    <mergeCell ref="U42:U43"/>
    <mergeCell ref="S37:S39"/>
    <mergeCell ref="R37:R39"/>
    <mergeCell ref="AB37:AB39"/>
    <mergeCell ref="Z40:Z41"/>
    <mergeCell ref="Y40:Y41"/>
    <mergeCell ref="X40:X41"/>
    <mergeCell ref="W40:W41"/>
    <mergeCell ref="T42:T43"/>
    <mergeCell ref="S42:S43"/>
    <mergeCell ref="R42:R43"/>
    <mergeCell ref="V40:V41"/>
    <mergeCell ref="U40:U41"/>
    <mergeCell ref="T40:T41"/>
    <mergeCell ref="S30:S32"/>
    <mergeCell ref="R30:R32"/>
    <mergeCell ref="S33:S35"/>
    <mergeCell ref="R33:R35"/>
    <mergeCell ref="AB33:AB35"/>
    <mergeCell ref="AB10:AB12"/>
    <mergeCell ref="AB8:AB9"/>
    <mergeCell ref="AB30:AB32"/>
    <mergeCell ref="AB13:AB14"/>
    <mergeCell ref="S28:S29"/>
    <mergeCell ref="R28:R29"/>
    <mergeCell ref="AA28:AA29"/>
    <mergeCell ref="Z28:Z29"/>
    <mergeCell ref="AB28:AB29"/>
    <mergeCell ref="S24:S27"/>
    <mergeCell ref="R24:R27"/>
    <mergeCell ref="AA24:AA27"/>
    <mergeCell ref="Z24:Z27"/>
    <mergeCell ref="AB24:AB27"/>
    <mergeCell ref="Y28:Y29"/>
    <mergeCell ref="X28:X29"/>
    <mergeCell ref="V13:V14"/>
    <mergeCell ref="U13:U14"/>
    <mergeCell ref="T13:T14"/>
    <mergeCell ref="S13:S14"/>
    <mergeCell ref="R13:R14"/>
    <mergeCell ref="T28:T29"/>
    <mergeCell ref="AA21:AA23"/>
  </mergeCells>
  <phoneticPr fontId="73" type="noConversion"/>
  <conditionalFormatting sqref="AA73:AA1048576 AA8:AB8 AA72:AB72 AA4:AB4 AA15:AB15 AA28:AB28 AA33:AB33 AA40:AB40 AA36:AB36 AA42:AB42 AA51:AB51 AA44:AB47">
    <cfRule type="cellIs" dxfId="2485" priority="92" operator="lessThan">
      <formula>0</formula>
    </cfRule>
  </conditionalFormatting>
  <conditionalFormatting sqref="AB73:AB1048576">
    <cfRule type="cellIs" dxfId="2484" priority="91" operator="lessThan">
      <formula>0</formula>
    </cfRule>
  </conditionalFormatting>
  <conditionalFormatting sqref="AB40 AB42 AB44:AB50">
    <cfRule type="cellIs" dxfId="2483" priority="90" operator="lessThan">
      <formula>0</formula>
    </cfRule>
  </conditionalFormatting>
  <conditionalFormatting sqref="C72 C7:E7 C51 C10 C13 C21 C28 C5:C8 C15:C18 C24:C25">
    <cfRule type="expression" dxfId="2482" priority="86">
      <formula>$A5="cancel"</formula>
    </cfRule>
  </conditionalFormatting>
  <conditionalFormatting sqref="C72 C7:E7 C51 C10 C13 C21 C28 C5:C8 C15:C18 C24:C25">
    <cfRule type="expression" dxfId="2481" priority="87">
      <formula>$A5="Pending"</formula>
    </cfRule>
    <cfRule type="expression" dxfId="2480" priority="88">
      <formula>$A5="Done"</formula>
    </cfRule>
  </conditionalFormatting>
  <conditionalFormatting sqref="E7">
    <cfRule type="expression" dxfId="2479" priority="89">
      <formula>#REF!=TODAY()</formula>
    </cfRule>
  </conditionalFormatting>
  <conditionalFormatting sqref="L2">
    <cfRule type="expression" dxfId="2478" priority="94">
      <formula>WEEKDAY(#REF!)=1</formula>
    </cfRule>
  </conditionalFormatting>
  <conditionalFormatting sqref="AA2:AB2">
    <cfRule type="expression" dxfId="2477" priority="95">
      <formula>WEEKDAY(#REF!)=1</formula>
    </cfRule>
  </conditionalFormatting>
  <conditionalFormatting sqref="Z2:AB2">
    <cfRule type="expression" dxfId="2476" priority="96">
      <formula>WEEKDAY(#REF!)=1</formula>
    </cfRule>
  </conditionalFormatting>
  <conditionalFormatting sqref="AK45:AL45 AK8:AL8 AK15:AL15">
    <cfRule type="duplicateValues" dxfId="2475" priority="83"/>
  </conditionalFormatting>
  <conditionalFormatting sqref="AK46:AL46 AK35:AL35 AK12:AL12">
    <cfRule type="duplicateValues" dxfId="2474" priority="80"/>
  </conditionalFormatting>
  <conditionalFormatting sqref="AA72:AB72">
    <cfRule type="cellIs" dxfId="2473" priority="77" operator="lessThan">
      <formula>0</formula>
    </cfRule>
  </conditionalFormatting>
  <conditionalFormatting sqref="C72">
    <cfRule type="expression" dxfId="2472" priority="76">
      <formula>#REF!=TODAY()</formula>
    </cfRule>
  </conditionalFormatting>
  <conditionalFormatting sqref="AK36:AL36 AK6:AL6">
    <cfRule type="duplicateValues" dxfId="2471" priority="97"/>
  </conditionalFormatting>
  <conditionalFormatting sqref="AK28:AL28 AK30:AL30">
    <cfRule type="duplicateValues" dxfId="2470" priority="99"/>
  </conditionalFormatting>
  <conditionalFormatting sqref="C7 C9 C51 C11:C12 C14 C17:C20 C22:C23 C25:C27 C29">
    <cfRule type="expression" dxfId="2469" priority="74">
      <formula>#REF!=TODAY()</formula>
    </cfRule>
  </conditionalFormatting>
  <conditionalFormatting sqref="AK73:AL78 AK49:AL49 AK32:AL32 AK25:AL25 AK23:AL23 I7 AK13:AL13 AK51:AL51">
    <cfRule type="duplicateValues" dxfId="2468" priority="100"/>
  </conditionalFormatting>
  <conditionalFormatting sqref="AA71 AA61:AB61 AA55:AB57 AA53">
    <cfRule type="cellIs" dxfId="2467" priority="66" operator="lessThan">
      <formula>0</formula>
    </cfRule>
  </conditionalFormatting>
  <conditionalFormatting sqref="AB71">
    <cfRule type="cellIs" dxfId="2466" priority="65" operator="lessThan">
      <formula>0</formula>
    </cfRule>
  </conditionalFormatting>
  <conditionalFormatting sqref="C71">
    <cfRule type="expression" dxfId="2465" priority="62">
      <formula>$A71="cancel"</formula>
    </cfRule>
  </conditionalFormatting>
  <conditionalFormatting sqref="C71">
    <cfRule type="expression" dxfId="2464" priority="63">
      <formula>$A71="Pending"</formula>
    </cfRule>
    <cfRule type="expression" dxfId="2463" priority="64">
      <formula>$A71="Done"</formula>
    </cfRule>
  </conditionalFormatting>
  <conditionalFormatting sqref="AA58:AB60">
    <cfRule type="cellIs" dxfId="2462" priority="60" operator="lessThan">
      <formula>0</formula>
    </cfRule>
  </conditionalFormatting>
  <conditionalFormatting sqref="AK58:AL60">
    <cfRule type="duplicateValues" dxfId="2461" priority="61"/>
  </conditionalFormatting>
  <conditionalFormatting sqref="AK61:AL61">
    <cfRule type="duplicateValues" dxfId="2460" priority="59"/>
  </conditionalFormatting>
  <conditionalFormatting sqref="AA62:AB64">
    <cfRule type="cellIs" dxfId="2459" priority="57" operator="lessThan">
      <formula>0</formula>
    </cfRule>
  </conditionalFormatting>
  <conditionalFormatting sqref="AK62:AL64">
    <cfRule type="duplicateValues" dxfId="2458" priority="58"/>
  </conditionalFormatting>
  <conditionalFormatting sqref="AA65:AB67">
    <cfRule type="cellIs" dxfId="2457" priority="55" operator="lessThan">
      <formula>0</formula>
    </cfRule>
  </conditionalFormatting>
  <conditionalFormatting sqref="AK65:AL67">
    <cfRule type="duplicateValues" dxfId="2456" priority="56"/>
  </conditionalFormatting>
  <conditionalFormatting sqref="AA68:AB71">
    <cfRule type="cellIs" dxfId="2455" priority="53" operator="lessThan">
      <formula>0</formula>
    </cfRule>
  </conditionalFormatting>
  <conditionalFormatting sqref="AK68:AL70">
    <cfRule type="duplicateValues" dxfId="2454" priority="54"/>
  </conditionalFormatting>
  <conditionalFormatting sqref="C71">
    <cfRule type="expression" dxfId="2453" priority="52">
      <formula>#REF!=TODAY()</formula>
    </cfRule>
  </conditionalFormatting>
  <conditionalFormatting sqref="C57:C61">
    <cfRule type="expression" dxfId="2452" priority="48">
      <formula>$A57="cancel"</formula>
    </cfRule>
  </conditionalFormatting>
  <conditionalFormatting sqref="C57:C61">
    <cfRule type="expression" dxfId="2451" priority="49">
      <formula>$A57="Pending"</formula>
    </cfRule>
    <cfRule type="expression" dxfId="2450" priority="50">
      <formula>$A57="Done"</formula>
    </cfRule>
  </conditionalFormatting>
  <conditionalFormatting sqref="C57:C61">
    <cfRule type="expression" dxfId="2449" priority="51">
      <formula>#REF!=TODAY()</formula>
    </cfRule>
  </conditionalFormatting>
  <conditionalFormatting sqref="AK55:AL57">
    <cfRule type="duplicateValues" dxfId="2448" priority="67"/>
  </conditionalFormatting>
  <conditionalFormatting sqref="AB53">
    <cfRule type="cellIs" dxfId="2447" priority="47" operator="lessThan">
      <formula>0</formula>
    </cfRule>
  </conditionalFormatting>
  <conditionalFormatting sqref="AK54:AL54 AK52:AL52">
    <cfRule type="duplicateValues" dxfId="2446" priority="68"/>
  </conditionalFormatting>
  <conditionalFormatting sqref="D7">
    <cfRule type="expression" dxfId="2445" priority="46">
      <formula>#REF!=TODAY()</formula>
    </cfRule>
  </conditionalFormatting>
  <conditionalFormatting sqref="G4 G36 G44:G56">
    <cfRule type="duplicateValues" dxfId="2444" priority="42"/>
  </conditionalFormatting>
  <conditionalFormatting sqref="C4">
    <cfRule type="expression" dxfId="2443" priority="38">
      <formula>$A4="cancel"</formula>
    </cfRule>
  </conditionalFormatting>
  <conditionalFormatting sqref="C4">
    <cfRule type="expression" dxfId="2442" priority="39">
      <formula>$A4="Pending"</formula>
    </cfRule>
    <cfRule type="expression" dxfId="2441" priority="40">
      <formula>$A4="Done"</formula>
    </cfRule>
  </conditionalFormatting>
  <conditionalFormatting sqref="C4 C6:C7 C15:C29">
    <cfRule type="expression" dxfId="2440" priority="41">
      <formula>#REF!=TODAY()</formula>
    </cfRule>
  </conditionalFormatting>
  <conditionalFormatting sqref="C5:C12">
    <cfRule type="expression" dxfId="2439" priority="37">
      <formula>#REF!=TODAY()</formula>
    </cfRule>
  </conditionalFormatting>
  <conditionalFormatting sqref="C13:C14">
    <cfRule type="expression" dxfId="2438" priority="33">
      <formula>#REF!=TODAY()</formula>
    </cfRule>
  </conditionalFormatting>
  <conditionalFormatting sqref="AK40:AL40 AK29:AL29 AK14:AL14">
    <cfRule type="duplicateValues" dxfId="2437" priority="8151"/>
  </conditionalFormatting>
  <conditionalFormatting sqref="AK42:AL42 AK38:AL38 AK19:AL19">
    <cfRule type="duplicateValues" dxfId="2436" priority="8160"/>
  </conditionalFormatting>
  <conditionalFormatting sqref="M3:Y3">
    <cfRule type="expression" dxfId="2435" priority="8167">
      <formula>WEEKDAY(M$22)=1</formula>
    </cfRule>
  </conditionalFormatting>
  <conditionalFormatting sqref="AK48:AL48 AK44:AL44 AK34:AL34 AK27:AL27 AK24:AL24 AK4:AL4">
    <cfRule type="duplicateValues" dxfId="2434" priority="8179"/>
  </conditionalFormatting>
  <conditionalFormatting sqref="AK43:AL43 AK41:AL41 AK20:AL20">
    <cfRule type="duplicateValues" dxfId="2433" priority="8188"/>
  </conditionalFormatting>
  <conditionalFormatting sqref="C13">
    <cfRule type="expression" dxfId="2432" priority="19">
      <formula>#REF!=TODAY()</formula>
    </cfRule>
  </conditionalFormatting>
  <conditionalFormatting sqref="C13">
    <cfRule type="expression" dxfId="2431" priority="18">
      <formula>#REF!=TODAY()</formula>
    </cfRule>
  </conditionalFormatting>
  <conditionalFormatting sqref="C15">
    <cfRule type="expression" dxfId="2430" priority="17">
      <formula>#REF!=TODAY()</formula>
    </cfRule>
  </conditionalFormatting>
  <conditionalFormatting sqref="C16">
    <cfRule type="expression" dxfId="2429" priority="16">
      <formula>#REF!=TODAY()</formula>
    </cfRule>
  </conditionalFormatting>
  <conditionalFormatting sqref="C21">
    <cfRule type="expression" dxfId="2428" priority="15">
      <formula>#REF!=TODAY()</formula>
    </cfRule>
  </conditionalFormatting>
  <conditionalFormatting sqref="C24">
    <cfRule type="expression" dxfId="2427" priority="14">
      <formula>#REF!=TODAY()</formula>
    </cfRule>
  </conditionalFormatting>
  <conditionalFormatting sqref="C28">
    <cfRule type="expression" dxfId="2426" priority="13">
      <formula>#REF!=TODAY()</formula>
    </cfRule>
  </conditionalFormatting>
  <conditionalFormatting sqref="C17">
    <cfRule type="expression" dxfId="2425" priority="12">
      <formula>#REF!=TODAY()</formula>
    </cfRule>
  </conditionalFormatting>
  <conditionalFormatting sqref="C25">
    <cfRule type="expression" dxfId="2424" priority="11">
      <formula>#REF!=TODAY()</formula>
    </cfRule>
  </conditionalFormatting>
  <conditionalFormatting sqref="C30">
    <cfRule type="expression" dxfId="2423" priority="8">
      <formula>$A30="cancel"</formula>
    </cfRule>
  </conditionalFormatting>
  <conditionalFormatting sqref="C30">
    <cfRule type="expression" dxfId="2422" priority="9">
      <formula>$A30="Pending"</formula>
    </cfRule>
    <cfRule type="expression" dxfId="2421" priority="10">
      <formula>$A30="Done"</formula>
    </cfRule>
  </conditionalFormatting>
  <conditionalFormatting sqref="C30">
    <cfRule type="expression" dxfId="2420" priority="7">
      <formula>#REF!=TODAY()</formula>
    </cfRule>
  </conditionalFormatting>
  <conditionalFormatting sqref="D30 D25 D17">
    <cfRule type="expression" dxfId="2419" priority="4">
      <formula>$A17="cancel"</formula>
    </cfRule>
  </conditionalFormatting>
  <conditionalFormatting sqref="D30 D25 D17">
    <cfRule type="expression" dxfId="2418" priority="5">
      <formula>$A17="Pending"</formula>
    </cfRule>
    <cfRule type="expression" dxfId="2417" priority="6">
      <formula>$A17="Done"</formula>
    </cfRule>
  </conditionalFormatting>
  <conditionalFormatting sqref="D30 D25 D17">
    <cfRule type="expression" dxfId="2416" priority="3">
      <formula>#REF!=TODAY()</formula>
    </cfRule>
  </conditionalFormatting>
  <conditionalFormatting sqref="C31:C50 C29 C26:C27 C22:C23 C18:C20 C14">
    <cfRule type="expression" dxfId="2415" priority="2">
      <formula>#REF!=TODAY()</formula>
    </cfRule>
  </conditionalFormatting>
  <conditionalFormatting sqref="C31:C50">
    <cfRule type="expression" dxfId="2414" priority="1">
      <formula>#REF!=TODAY()</formula>
    </cfRule>
  </conditionalFormatting>
  <pageMargins left="0.7" right="0.7" top="0.75" bottom="0.75" header="0.3" footer="0.3"/>
  <pageSetup paperSize="9" orientation="portrait" r:id="rId1"/>
  <ignoredErrors>
    <ignoredError sqref="K51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AE1FC-7A4C-4048-BED1-3FD5BF19A090}">
  <dimension ref="C1:T31"/>
  <sheetViews>
    <sheetView showGridLines="0" tabSelected="1" workbookViewId="0">
      <selection activeCell="H26" sqref="H26"/>
    </sheetView>
  </sheetViews>
  <sheetFormatPr defaultRowHeight="17.399999999999999"/>
  <cols>
    <col min="1" max="2" width="3.296875" customWidth="1"/>
    <col min="3" max="3" width="16.19921875" customWidth="1"/>
    <col min="4" max="4" width="15.19921875" customWidth="1"/>
    <col min="5" max="5" width="15.19921875" style="2" customWidth="1"/>
    <col min="6" max="6" width="9.8984375" customWidth="1"/>
    <col min="7" max="7" width="12.69921875" customWidth="1"/>
    <col min="8" max="10" width="9.3984375" style="2" customWidth="1"/>
    <col min="11" max="11" width="9.19921875" style="2" bestFit="1" customWidth="1"/>
    <col min="12" max="12" width="8.796875" style="2"/>
    <col min="13" max="13" width="9.19921875" style="2" customWidth="1"/>
    <col min="14" max="18" width="8.796875" style="2"/>
    <col min="20" max="20" width="42.09765625" customWidth="1"/>
  </cols>
  <sheetData>
    <row r="1" spans="3:20" s="2" customFormat="1"/>
    <row r="2" spans="3:20" s="2" customFormat="1">
      <c r="C2" s="487" t="s">
        <v>1634</v>
      </c>
      <c r="D2" s="487" t="s">
        <v>1635</v>
      </c>
      <c r="E2" s="492" t="s">
        <v>1648</v>
      </c>
      <c r="F2" s="487" t="s">
        <v>1633</v>
      </c>
      <c r="G2" s="384">
        <v>46186</v>
      </c>
      <c r="H2" s="487" t="s">
        <v>1649</v>
      </c>
      <c r="I2" s="487"/>
      <c r="J2" s="487"/>
      <c r="K2" s="487" t="s">
        <v>1645</v>
      </c>
      <c r="L2" s="487"/>
      <c r="M2" s="386" t="s">
        <v>1638</v>
      </c>
      <c r="N2" s="487" t="s">
        <v>1646</v>
      </c>
      <c r="O2" s="487"/>
      <c r="P2" s="487"/>
      <c r="Q2" s="487"/>
      <c r="R2" s="487"/>
      <c r="S2" s="487" t="s">
        <v>1647</v>
      </c>
      <c r="T2" s="487" t="s">
        <v>1650</v>
      </c>
    </row>
    <row r="3" spans="3:20">
      <c r="C3" s="487"/>
      <c r="D3" s="487"/>
      <c r="E3" s="493"/>
      <c r="F3" s="487"/>
      <c r="G3" s="385" t="s">
        <v>1644</v>
      </c>
      <c r="H3" s="383">
        <v>46189</v>
      </c>
      <c r="I3" s="383">
        <v>46191</v>
      </c>
      <c r="J3" s="383">
        <v>46193</v>
      </c>
      <c r="K3" s="383">
        <v>46186</v>
      </c>
      <c r="L3" s="383">
        <v>46187</v>
      </c>
      <c r="M3" s="387" t="s">
        <v>1637</v>
      </c>
      <c r="N3" s="383">
        <v>46188</v>
      </c>
      <c r="O3" s="383">
        <v>46189</v>
      </c>
      <c r="P3" s="383">
        <v>46190</v>
      </c>
      <c r="Q3" s="383">
        <v>46191</v>
      </c>
      <c r="R3" s="383">
        <v>46192</v>
      </c>
      <c r="S3" s="487"/>
      <c r="T3" s="487"/>
    </row>
    <row r="4" spans="3:20">
      <c r="C4" s="376" t="s">
        <v>1354</v>
      </c>
      <c r="D4" s="376" t="s">
        <v>610</v>
      </c>
      <c r="E4" s="376" t="s">
        <v>609</v>
      </c>
      <c r="F4" s="382">
        <f>SUMIFS('Shipment Rev'!$I$4:$I$50,'Shipment Rev'!$G$4:$G$50,Sheet1!D4)</f>
        <v>1500</v>
      </c>
      <c r="G4" s="382">
        <f>SUMIFS('Shipment Rev'!$L$4:$L$50,'Shipment Rev'!$G$4:$G$50,Sheet1!D4)</f>
        <v>1539</v>
      </c>
      <c r="H4" s="382">
        <f>SUMIFS('Shipment Rev'!$I$4:$I$50,'Shipment Rev'!$G$4:$G$50,Sheet1!$D4,'Shipment Rev'!$C$4:$C$50,Sheet1!H$3)</f>
        <v>1500</v>
      </c>
      <c r="I4" s="382">
        <f>SUMIFS('Shipment Rev'!$I$4:$I$50,'Shipment Rev'!$G$4:$G$50,Sheet1!$D4,'Shipment Rev'!$C$4:$C$50,Sheet1!I$3)</f>
        <v>0</v>
      </c>
      <c r="J4" s="382">
        <f>SUMIFS('Shipment Rev'!$I$4:$I$50,'Shipment Rev'!$G$4:$G$50,Sheet1!$D4,'Shipment Rev'!$C$4:$C$50,Sheet1!J$3)</f>
        <v>0</v>
      </c>
      <c r="K4" s="382">
        <v>302</v>
      </c>
      <c r="L4" s="382">
        <v>0</v>
      </c>
      <c r="M4" s="382">
        <v>0</v>
      </c>
      <c r="N4" s="377"/>
      <c r="O4" s="377"/>
      <c r="P4" s="377"/>
      <c r="Q4" s="377"/>
      <c r="R4" s="377"/>
      <c r="S4" s="377">
        <f>G4+K4+L4+SUM(N4:R4)-H4-I4-J4</f>
        <v>341</v>
      </c>
      <c r="T4" s="378" t="s">
        <v>1639</v>
      </c>
    </row>
    <row r="5" spans="3:20">
      <c r="C5" s="376" t="s">
        <v>1363</v>
      </c>
      <c r="D5" s="376" t="s">
        <v>40</v>
      </c>
      <c r="E5" s="376" t="s">
        <v>9</v>
      </c>
      <c r="F5" s="382">
        <f>SUMIFS('Shipment Rev'!$I$4:$I$50,'Shipment Rev'!$G$4:$G$50,Sheet1!D5)</f>
        <v>3445</v>
      </c>
      <c r="G5" s="382">
        <f>SUMIFS('Shipment Rev'!$L$4:$L$50,'Shipment Rev'!$G$4:$G$50,Sheet1!D5)</f>
        <v>6860</v>
      </c>
      <c r="H5" s="382">
        <f>SUMIFS('Shipment Rev'!$I$4:$I$50,'Shipment Rev'!$G$4:$G$50,Sheet1!$D5,'Shipment Rev'!$C$4:$C$50,Sheet1!H$3)</f>
        <v>245</v>
      </c>
      <c r="I5" s="382">
        <f>SUMIFS('Shipment Rev'!$I$4:$I$50,'Shipment Rev'!$G$4:$G$50,Sheet1!$D5,'Shipment Rev'!$C$4:$C$50,Sheet1!I$3)</f>
        <v>963</v>
      </c>
      <c r="J5" s="382">
        <f>SUMIFS('Shipment Rev'!$I$4:$I$50,'Shipment Rev'!$G$4:$G$50,Sheet1!$D5,'Shipment Rev'!$C$4:$C$50,Sheet1!J$3)</f>
        <v>2237</v>
      </c>
      <c r="K5" s="382">
        <v>0</v>
      </c>
      <c r="L5" s="382">
        <v>0</v>
      </c>
      <c r="M5" s="382">
        <v>2000</v>
      </c>
      <c r="N5" s="377"/>
      <c r="O5" s="377"/>
      <c r="P5" s="377"/>
      <c r="Q5" s="377"/>
      <c r="R5" s="377"/>
      <c r="S5" s="377">
        <f t="shared" ref="S5:S24" si="0">G5+K5+L5+SUM(N5:R5)-H5-I5-J5</f>
        <v>3415</v>
      </c>
      <c r="T5" s="378" t="s">
        <v>1639</v>
      </c>
    </row>
    <row r="6" spans="3:20">
      <c r="C6" s="376" t="s">
        <v>1352</v>
      </c>
      <c r="D6" s="376" t="s">
        <v>35</v>
      </c>
      <c r="E6" s="376" t="s">
        <v>6</v>
      </c>
      <c r="F6" s="382">
        <f>SUMIFS('Shipment Rev'!$I$4:$I$50,'Shipment Rev'!$G$4:$G$50,Sheet1!D6)</f>
        <v>3286</v>
      </c>
      <c r="G6" s="382">
        <f>SUMIFS('Shipment Rev'!$L$4:$L$50,'Shipment Rev'!$G$4:$G$50,Sheet1!D6)</f>
        <v>1846</v>
      </c>
      <c r="H6" s="382">
        <f>SUMIFS('Shipment Rev'!$I$4:$I$50,'Shipment Rev'!$G$4:$G$50,Sheet1!$D6,'Shipment Rev'!$C$4:$C$50,Sheet1!H$3)</f>
        <v>297</v>
      </c>
      <c r="I6" s="382">
        <f>SUMIFS('Shipment Rev'!$I$4:$I$50,'Shipment Rev'!$G$4:$G$50,Sheet1!$D6,'Shipment Rev'!$C$4:$C$50,Sheet1!I$3)</f>
        <v>0</v>
      </c>
      <c r="J6" s="382">
        <f>SUMIFS('Shipment Rev'!$I$4:$I$50,'Shipment Rev'!$G$4:$G$50,Sheet1!$D6,'Shipment Rev'!$C$4:$C$50,Sheet1!J$3)</f>
        <v>2989</v>
      </c>
      <c r="K6" s="382">
        <v>0</v>
      </c>
      <c r="L6" s="382">
        <v>0</v>
      </c>
      <c r="M6" s="382">
        <v>2000</v>
      </c>
      <c r="N6" s="377"/>
      <c r="O6" s="377"/>
      <c r="P6" s="377"/>
      <c r="Q6" s="377"/>
      <c r="R6" s="377"/>
      <c r="S6" s="377">
        <f t="shared" si="0"/>
        <v>-1440</v>
      </c>
      <c r="T6" s="378" t="s">
        <v>1640</v>
      </c>
    </row>
    <row r="7" spans="3:20">
      <c r="C7" s="376" t="s">
        <v>1365</v>
      </c>
      <c r="D7" s="376" t="s">
        <v>32</v>
      </c>
      <c r="E7" s="376" t="s">
        <v>10</v>
      </c>
      <c r="F7" s="382">
        <f>SUMIFS('Shipment Rev'!$I$4:$I$50,'Shipment Rev'!$G$4:$G$50,Sheet1!D7)</f>
        <v>4570</v>
      </c>
      <c r="G7" s="382">
        <f>SUMIFS('Shipment Rev'!$L$4:$L$50,'Shipment Rev'!$G$4:$G$50,Sheet1!D7)</f>
        <v>1606</v>
      </c>
      <c r="H7" s="382">
        <f>SUMIFS('Shipment Rev'!$I$4:$I$50,'Shipment Rev'!$G$4:$G$50,Sheet1!$D7,'Shipment Rev'!$C$4:$C$50,Sheet1!H$3)</f>
        <v>36</v>
      </c>
      <c r="I7" s="382">
        <f>SUMIFS('Shipment Rev'!$I$4:$I$50,'Shipment Rev'!$G$4:$G$50,Sheet1!$D7,'Shipment Rev'!$C$4:$C$50,Sheet1!I$3)</f>
        <v>0</v>
      </c>
      <c r="J7" s="382">
        <f>SUMIFS('Shipment Rev'!$I$4:$I$50,'Shipment Rev'!$G$4:$G$50,Sheet1!$D7,'Shipment Rev'!$C$4:$C$50,Sheet1!J$3)</f>
        <v>4534</v>
      </c>
      <c r="K7" s="382">
        <v>1022</v>
      </c>
      <c r="L7" s="382">
        <v>0</v>
      </c>
      <c r="M7" s="382">
        <v>2000</v>
      </c>
      <c r="N7" s="377"/>
      <c r="O7" s="377"/>
      <c r="P7" s="377"/>
      <c r="Q7" s="377"/>
      <c r="R7" s="377"/>
      <c r="S7" s="377">
        <f t="shared" si="0"/>
        <v>-1942</v>
      </c>
      <c r="T7" s="378" t="s">
        <v>1640</v>
      </c>
    </row>
    <row r="8" spans="3:20">
      <c r="C8" s="376" t="s">
        <v>1330</v>
      </c>
      <c r="D8" s="376" t="s">
        <v>27</v>
      </c>
      <c r="E8" s="376" t="s">
        <v>1</v>
      </c>
      <c r="F8" s="382">
        <f>SUMIFS('Shipment Rev'!$I$4:$I$50,'Shipment Rev'!$G$4:$G$50,Sheet1!D8)</f>
        <v>38769</v>
      </c>
      <c r="G8" s="382">
        <f>SUMIFS('Shipment Rev'!$L$4:$L$50,'Shipment Rev'!$G$4:$G$50,Sheet1!D8)</f>
        <v>11448</v>
      </c>
      <c r="H8" s="382">
        <f>SUMIFS('Shipment Rev'!$I$4:$I$50,'Shipment Rev'!$G$4:$G$50,Sheet1!$D8,'Shipment Rev'!$C$4:$C$50,Sheet1!H$3)</f>
        <v>0</v>
      </c>
      <c r="I8" s="382">
        <f>SUMIFS('Shipment Rev'!$I$4:$I$50,'Shipment Rev'!$G$4:$G$50,Sheet1!$D8,'Shipment Rev'!$C$4:$C$50,Sheet1!I$3)</f>
        <v>20469</v>
      </c>
      <c r="J8" s="382">
        <f>SUMIFS('Shipment Rev'!$I$4:$I$50,'Shipment Rev'!$G$4:$G$50,Sheet1!$D8,'Shipment Rev'!$C$4:$C$50,Sheet1!J$3)</f>
        <v>18300</v>
      </c>
      <c r="K8" s="382">
        <v>6832</v>
      </c>
      <c r="L8" s="382">
        <v>6722</v>
      </c>
      <c r="M8" s="382">
        <v>0</v>
      </c>
      <c r="N8" s="377"/>
      <c r="O8" s="377"/>
      <c r="P8" s="377"/>
      <c r="Q8" s="377"/>
      <c r="R8" s="377"/>
      <c r="S8" s="377">
        <f t="shared" si="0"/>
        <v>-13767</v>
      </c>
      <c r="T8" s="491" t="s">
        <v>1643</v>
      </c>
    </row>
    <row r="9" spans="3:20">
      <c r="C9" s="376" t="s">
        <v>1348</v>
      </c>
      <c r="D9" s="376" t="s">
        <v>31</v>
      </c>
      <c r="E9" s="376" t="s">
        <v>4</v>
      </c>
      <c r="F9" s="382">
        <f>SUMIFS('Shipment Rev'!$I$4:$I$50,'Shipment Rev'!$G$4:$G$50,Sheet1!D9)</f>
        <v>7514</v>
      </c>
      <c r="G9" s="382">
        <f>SUMIFS('Shipment Rev'!$L$4:$L$50,'Shipment Rev'!$G$4:$G$50,Sheet1!D9)</f>
        <v>7607</v>
      </c>
      <c r="H9" s="382">
        <f>SUMIFS('Shipment Rev'!$I$4:$I$50,'Shipment Rev'!$G$4:$G$50,Sheet1!$D9,'Shipment Rev'!$C$4:$C$50,Sheet1!H$3)</f>
        <v>336</v>
      </c>
      <c r="I9" s="382">
        <f>SUMIFS('Shipment Rev'!$I$4:$I$50,'Shipment Rev'!$G$4:$G$50,Sheet1!$D9,'Shipment Rev'!$C$4:$C$50,Sheet1!I$3)</f>
        <v>5000</v>
      </c>
      <c r="J9" s="382">
        <f>SUMIFS('Shipment Rev'!$I$4:$I$50,'Shipment Rev'!$G$4:$G$50,Sheet1!$D9,'Shipment Rev'!$C$4:$C$50,Sheet1!J$3)</f>
        <v>2178</v>
      </c>
      <c r="K9" s="382">
        <v>11</v>
      </c>
      <c r="L9" s="382">
        <v>0</v>
      </c>
      <c r="M9" s="382">
        <v>2400</v>
      </c>
      <c r="N9" s="377"/>
      <c r="O9" s="377"/>
      <c r="P9" s="377"/>
      <c r="Q9" s="377"/>
      <c r="R9" s="377"/>
      <c r="S9" s="377">
        <f t="shared" si="0"/>
        <v>104</v>
      </c>
      <c r="T9" s="378" t="s">
        <v>1639</v>
      </c>
    </row>
    <row r="10" spans="3:20">
      <c r="C10" s="376" t="s">
        <v>1359</v>
      </c>
      <c r="D10" s="376" t="s">
        <v>37</v>
      </c>
      <c r="E10" s="376" t="s">
        <v>22</v>
      </c>
      <c r="F10" s="382">
        <f>SUMIFS('Shipment Rev'!$I$4:$I$50,'Shipment Rev'!$G$4:$G$50,Sheet1!D10)</f>
        <v>9600</v>
      </c>
      <c r="G10" s="382">
        <f>SUMIFS('Shipment Rev'!$L$4:$L$50,'Shipment Rev'!$G$4:$G$50,Sheet1!D10)</f>
        <v>2076</v>
      </c>
      <c r="H10" s="382">
        <f>SUMIFS('Shipment Rev'!$I$4:$I$50,'Shipment Rev'!$G$4:$G$50,Sheet1!$D10,'Shipment Rev'!$C$4:$C$50,Sheet1!H$3)</f>
        <v>0</v>
      </c>
      <c r="I10" s="382">
        <f>SUMIFS('Shipment Rev'!$I$4:$I$50,'Shipment Rev'!$G$4:$G$50,Sheet1!$D10,'Shipment Rev'!$C$4:$C$50,Sheet1!I$3)</f>
        <v>4870</v>
      </c>
      <c r="J10" s="382">
        <f>SUMIFS('Shipment Rev'!$I$4:$I$50,'Shipment Rev'!$G$4:$G$50,Sheet1!$D10,'Shipment Rev'!$C$4:$C$50,Sheet1!J$3)</f>
        <v>4730</v>
      </c>
      <c r="K10" s="382">
        <v>0</v>
      </c>
      <c r="L10" s="382">
        <v>220</v>
      </c>
      <c r="M10" s="382">
        <v>12000</v>
      </c>
      <c r="N10" s="377"/>
      <c r="O10" s="377"/>
      <c r="P10" s="377"/>
      <c r="Q10" s="377"/>
      <c r="R10" s="377"/>
      <c r="S10" s="377">
        <f t="shared" si="0"/>
        <v>-7304</v>
      </c>
      <c r="T10" s="490" t="s">
        <v>1641</v>
      </c>
    </row>
    <row r="11" spans="3:20">
      <c r="C11" s="376" t="s">
        <v>1349</v>
      </c>
      <c r="D11" s="376" t="s">
        <v>41</v>
      </c>
      <c r="E11" s="376" t="s">
        <v>5</v>
      </c>
      <c r="F11" s="382">
        <f>SUMIFS('Shipment Rev'!$I$4:$I$50,'Shipment Rev'!$G$4:$G$50,Sheet1!D11)</f>
        <v>17642</v>
      </c>
      <c r="G11" s="382">
        <f>SUMIFS('Shipment Rev'!$L$4:$L$50,'Shipment Rev'!$G$4:$G$50,Sheet1!D11)</f>
        <v>6788</v>
      </c>
      <c r="H11" s="382">
        <f>SUMIFS('Shipment Rev'!$I$4:$I$50,'Shipment Rev'!$G$4:$G$50,Sheet1!$D11,'Shipment Rev'!$C$4:$C$50,Sheet1!H$3)</f>
        <v>908</v>
      </c>
      <c r="I11" s="382">
        <f>SUMIFS('Shipment Rev'!$I$4:$I$50,'Shipment Rev'!$G$4:$G$50,Sheet1!$D11,'Shipment Rev'!$C$4:$C$50,Sheet1!I$3)</f>
        <v>5000</v>
      </c>
      <c r="J11" s="382">
        <f>SUMIFS('Shipment Rev'!$I$4:$I$50,'Shipment Rev'!$G$4:$G$50,Sheet1!$D11,'Shipment Rev'!$C$4:$C$50,Sheet1!J$3)</f>
        <v>11734</v>
      </c>
      <c r="K11" s="382">
        <v>2797</v>
      </c>
      <c r="L11" s="382">
        <v>1539</v>
      </c>
      <c r="M11" s="382">
        <v>14550</v>
      </c>
      <c r="N11" s="377"/>
      <c r="O11" s="377"/>
      <c r="P11" s="377"/>
      <c r="Q11" s="377"/>
      <c r="R11" s="377"/>
      <c r="S11" s="377">
        <f t="shared" si="0"/>
        <v>-6518</v>
      </c>
      <c r="T11" s="378" t="s">
        <v>1640</v>
      </c>
    </row>
    <row r="12" spans="3:20">
      <c r="C12" s="376" t="s">
        <v>1337</v>
      </c>
      <c r="D12" s="376" t="s">
        <v>28</v>
      </c>
      <c r="E12" s="376" t="s">
        <v>0</v>
      </c>
      <c r="F12" s="382">
        <f>SUMIFS('Shipment Rev'!$I$4:$I$50,'Shipment Rev'!$G$4:$G$50,Sheet1!D12)</f>
        <v>3496</v>
      </c>
      <c r="G12" s="382">
        <f>SUMIFS('Shipment Rev'!$L$4:$L$50,'Shipment Rev'!$G$4:$G$50,Sheet1!D12)</f>
        <v>28</v>
      </c>
      <c r="H12" s="382">
        <f>SUMIFS('Shipment Rev'!$I$4:$I$50,'Shipment Rev'!$G$4:$G$50,Sheet1!$D12,'Shipment Rev'!$C$4:$C$50,Sheet1!H$3)</f>
        <v>0</v>
      </c>
      <c r="I12" s="382">
        <f>SUMIFS('Shipment Rev'!$I$4:$I$50,'Shipment Rev'!$G$4:$G$50,Sheet1!$D12,'Shipment Rev'!$C$4:$C$50,Sheet1!I$3)</f>
        <v>2496</v>
      </c>
      <c r="J12" s="382">
        <f>SUMIFS('Shipment Rev'!$I$4:$I$50,'Shipment Rev'!$G$4:$G$50,Sheet1!$D12,'Shipment Rev'!$C$4:$C$50,Sheet1!J$3)</f>
        <v>1000</v>
      </c>
      <c r="K12" s="382">
        <v>0</v>
      </c>
      <c r="L12" s="382">
        <v>0</v>
      </c>
      <c r="M12" s="382">
        <v>7600</v>
      </c>
      <c r="N12" s="377"/>
      <c r="O12" s="377"/>
      <c r="P12" s="377"/>
      <c r="Q12" s="377"/>
      <c r="R12" s="377"/>
      <c r="S12" s="377">
        <f t="shared" si="0"/>
        <v>-3468</v>
      </c>
      <c r="T12" s="490" t="s">
        <v>1642</v>
      </c>
    </row>
    <row r="13" spans="3:20">
      <c r="C13" s="376" t="s">
        <v>1358</v>
      </c>
      <c r="D13" s="376" t="s">
        <v>36</v>
      </c>
      <c r="E13" s="376" t="s">
        <v>21</v>
      </c>
      <c r="F13" s="382">
        <f>SUMIFS('Shipment Rev'!$I$4:$I$50,'Shipment Rev'!$G$4:$G$50,Sheet1!D13)</f>
        <v>7116</v>
      </c>
      <c r="G13" s="382">
        <f>SUMIFS('Shipment Rev'!$L$4:$L$50,'Shipment Rev'!$G$4:$G$50,Sheet1!D13)</f>
        <v>9434</v>
      </c>
      <c r="H13" s="382">
        <f>SUMIFS('Shipment Rev'!$I$4:$I$50,'Shipment Rev'!$G$4:$G$50,Sheet1!$D13,'Shipment Rev'!$C$4:$C$50,Sheet1!H$3)</f>
        <v>2000</v>
      </c>
      <c r="I13" s="382">
        <f>SUMIFS('Shipment Rev'!$I$4:$I$50,'Shipment Rev'!$G$4:$G$50,Sheet1!$D13,'Shipment Rev'!$C$4:$C$50,Sheet1!I$3)</f>
        <v>0</v>
      </c>
      <c r="J13" s="382">
        <f>SUMIFS('Shipment Rev'!$I$4:$I$50,'Shipment Rev'!$G$4:$G$50,Sheet1!$D13,'Shipment Rev'!$C$4:$C$50,Sheet1!J$3)</f>
        <v>5116</v>
      </c>
      <c r="K13" s="382">
        <v>0</v>
      </c>
      <c r="L13" s="382">
        <v>0</v>
      </c>
      <c r="M13" s="382">
        <v>0</v>
      </c>
      <c r="N13" s="377"/>
      <c r="O13" s="377"/>
      <c r="P13" s="377"/>
      <c r="Q13" s="377"/>
      <c r="R13" s="377"/>
      <c r="S13" s="377">
        <f t="shared" si="0"/>
        <v>2318</v>
      </c>
      <c r="T13" s="378" t="s">
        <v>1639</v>
      </c>
    </row>
    <row r="14" spans="3:20">
      <c r="C14" s="376" t="s">
        <v>1329</v>
      </c>
      <c r="D14" s="376" t="s">
        <v>26</v>
      </c>
      <c r="E14" s="376" t="s">
        <v>3</v>
      </c>
      <c r="F14" s="382">
        <f>SUMIFS('Shipment Rev'!$I$4:$I$50,'Shipment Rev'!$G$4:$G$50,Sheet1!D14)</f>
        <v>29600</v>
      </c>
      <c r="G14" s="382">
        <f>SUMIFS('Shipment Rev'!$L$4:$L$50,'Shipment Rev'!$G$4:$G$50,Sheet1!D14)</f>
        <v>8064</v>
      </c>
      <c r="H14" s="382">
        <f>SUMIFS('Shipment Rev'!$I$4:$I$50,'Shipment Rev'!$G$4:$G$50,Sheet1!$D14,'Shipment Rev'!$C$4:$C$50,Sheet1!H$3)</f>
        <v>0</v>
      </c>
      <c r="I14" s="382">
        <f>SUMIFS('Shipment Rev'!$I$4:$I$50,'Shipment Rev'!$G$4:$G$50,Sheet1!$D14,'Shipment Rev'!$C$4:$C$50,Sheet1!I$3)</f>
        <v>0</v>
      </c>
      <c r="J14" s="382">
        <f>SUMIFS('Shipment Rev'!$I$4:$I$50,'Shipment Rev'!$G$4:$G$50,Sheet1!$D14,'Shipment Rev'!$C$4:$C$50,Sheet1!J$3)</f>
        <v>29600</v>
      </c>
      <c r="K14" s="382">
        <v>0</v>
      </c>
      <c r="L14" s="382">
        <v>249</v>
      </c>
      <c r="M14" s="382">
        <v>30900</v>
      </c>
      <c r="N14" s="377"/>
      <c r="O14" s="377"/>
      <c r="P14" s="377"/>
      <c r="Q14" s="377"/>
      <c r="R14" s="377"/>
      <c r="S14" s="377">
        <f t="shared" si="0"/>
        <v>-21287</v>
      </c>
      <c r="T14" s="378" t="s">
        <v>1640</v>
      </c>
    </row>
    <row r="15" spans="3:20">
      <c r="C15" s="376" t="s">
        <v>1334</v>
      </c>
      <c r="D15" s="376" t="s">
        <v>33</v>
      </c>
      <c r="E15" s="376" t="s">
        <v>2</v>
      </c>
      <c r="F15" s="382">
        <f>SUMIFS('Shipment Rev'!$I$4:$I$50,'Shipment Rev'!$G$4:$G$50,Sheet1!D15)</f>
        <v>1584</v>
      </c>
      <c r="G15" s="382">
        <f>SUMIFS('Shipment Rev'!$L$4:$L$50,'Shipment Rev'!$G$4:$G$50,Sheet1!D15)</f>
        <v>3450</v>
      </c>
      <c r="H15" s="382">
        <f>SUMIFS('Shipment Rev'!$I$4:$I$50,'Shipment Rev'!$G$4:$G$50,Sheet1!$D15,'Shipment Rev'!$C$4:$C$50,Sheet1!H$3)</f>
        <v>0</v>
      </c>
      <c r="I15" s="382">
        <f>SUMIFS('Shipment Rev'!$I$4:$I$50,'Shipment Rev'!$G$4:$G$50,Sheet1!$D15,'Shipment Rev'!$C$4:$C$50,Sheet1!I$3)</f>
        <v>0</v>
      </c>
      <c r="J15" s="382">
        <f>SUMIFS('Shipment Rev'!$I$4:$I$50,'Shipment Rev'!$G$4:$G$50,Sheet1!$D15,'Shipment Rev'!$C$4:$C$50,Sheet1!J$3)</f>
        <v>1584</v>
      </c>
      <c r="K15" s="382">
        <v>0</v>
      </c>
      <c r="L15" s="382">
        <v>0</v>
      </c>
      <c r="M15" s="382">
        <v>3000</v>
      </c>
      <c r="N15" s="377"/>
      <c r="O15" s="377"/>
      <c r="P15" s="377"/>
      <c r="Q15" s="377"/>
      <c r="R15" s="377"/>
      <c r="S15" s="377">
        <f t="shared" si="0"/>
        <v>1866</v>
      </c>
      <c r="T15" s="378" t="s">
        <v>1639</v>
      </c>
    </row>
    <row r="16" spans="3:20">
      <c r="C16" s="376" t="s">
        <v>1336</v>
      </c>
      <c r="D16" s="376" t="s">
        <v>30</v>
      </c>
      <c r="E16" s="376" t="s">
        <v>19</v>
      </c>
      <c r="F16" s="382">
        <f>SUMIFS('Shipment Rev'!$I$4:$I$50,'Shipment Rev'!$G$4:$G$50,Sheet1!D16)</f>
        <v>10200</v>
      </c>
      <c r="G16" s="382">
        <f>SUMIFS('Shipment Rev'!$L$4:$L$50,'Shipment Rev'!$G$4:$G$50,Sheet1!D16)</f>
        <v>4422</v>
      </c>
      <c r="H16" s="382">
        <f>SUMIFS('Shipment Rev'!$I$4:$I$50,'Shipment Rev'!$G$4:$G$50,Sheet1!$D16,'Shipment Rev'!$C$4:$C$50,Sheet1!H$3)</f>
        <v>0</v>
      </c>
      <c r="I16" s="382">
        <f>SUMIFS('Shipment Rev'!$I$4:$I$50,'Shipment Rev'!$G$4:$G$50,Sheet1!$D16,'Shipment Rev'!$C$4:$C$50,Sheet1!I$3)</f>
        <v>0</v>
      </c>
      <c r="J16" s="382">
        <f>SUMIFS('Shipment Rev'!$I$4:$I$50,'Shipment Rev'!$G$4:$G$50,Sheet1!$D16,'Shipment Rev'!$C$4:$C$50,Sheet1!J$3)</f>
        <v>10200</v>
      </c>
      <c r="K16" s="382">
        <v>0</v>
      </c>
      <c r="L16" s="382">
        <v>0</v>
      </c>
      <c r="M16" s="382">
        <v>13900</v>
      </c>
      <c r="N16" s="377"/>
      <c r="O16" s="377"/>
      <c r="P16" s="377"/>
      <c r="Q16" s="377"/>
      <c r="R16" s="377"/>
      <c r="S16" s="377">
        <f t="shared" si="0"/>
        <v>-5778</v>
      </c>
      <c r="T16" s="378" t="s">
        <v>1640</v>
      </c>
    </row>
    <row r="17" spans="3:20">
      <c r="C17" s="376" t="s">
        <v>1357</v>
      </c>
      <c r="D17" s="376" t="s">
        <v>29</v>
      </c>
      <c r="E17" s="376" t="s">
        <v>8</v>
      </c>
      <c r="F17" s="382">
        <f>SUMIFS('Shipment Rev'!$I$4:$I$50,'Shipment Rev'!$G$4:$G$50,Sheet1!D17)</f>
        <v>11376</v>
      </c>
      <c r="G17" s="382">
        <f>SUMIFS('Shipment Rev'!$L$4:$L$50,'Shipment Rev'!$G$4:$G$50,Sheet1!D17)</f>
        <v>14423</v>
      </c>
      <c r="H17" s="382">
        <f>SUMIFS('Shipment Rev'!$I$4:$I$50,'Shipment Rev'!$G$4:$G$50,Sheet1!$D17,'Shipment Rev'!$C$4:$C$50,Sheet1!H$3)</f>
        <v>0</v>
      </c>
      <c r="I17" s="382">
        <f>SUMIFS('Shipment Rev'!$I$4:$I$50,'Shipment Rev'!$G$4:$G$50,Sheet1!$D17,'Shipment Rev'!$C$4:$C$50,Sheet1!I$3)</f>
        <v>0</v>
      </c>
      <c r="J17" s="382">
        <f>SUMIFS('Shipment Rev'!$I$4:$I$50,'Shipment Rev'!$G$4:$G$50,Sheet1!$D17,'Shipment Rev'!$C$4:$C$50,Sheet1!J$3)</f>
        <v>11376</v>
      </c>
      <c r="K17" s="382">
        <v>2092</v>
      </c>
      <c r="L17" s="382">
        <v>0</v>
      </c>
      <c r="M17" s="382">
        <v>9000</v>
      </c>
      <c r="N17" s="377"/>
      <c r="O17" s="377"/>
      <c r="P17" s="377"/>
      <c r="Q17" s="377"/>
      <c r="R17" s="377"/>
      <c r="S17" s="377">
        <f t="shared" si="0"/>
        <v>5139</v>
      </c>
      <c r="T17" s="378" t="s">
        <v>1639</v>
      </c>
    </row>
    <row r="18" spans="3:20">
      <c r="C18" s="376" t="s">
        <v>1360</v>
      </c>
      <c r="D18" s="376" t="s">
        <v>655</v>
      </c>
      <c r="E18" s="376" t="s">
        <v>654</v>
      </c>
      <c r="F18" s="382">
        <f>SUMIFS('Shipment Rev'!$I$4:$I$50,'Shipment Rev'!$G$4:$G$50,Sheet1!D18)</f>
        <v>900</v>
      </c>
      <c r="G18" s="382">
        <f>SUMIFS('Shipment Rev'!$L$4:$L$50,'Shipment Rev'!$G$4:$G$50,Sheet1!D18)</f>
        <v>87</v>
      </c>
      <c r="H18" s="382">
        <f>SUMIFS('Shipment Rev'!$I$4:$I$50,'Shipment Rev'!$G$4:$G$50,Sheet1!$D18,'Shipment Rev'!$C$4:$C$50,Sheet1!H$3)</f>
        <v>0</v>
      </c>
      <c r="I18" s="382">
        <f>SUMIFS('Shipment Rev'!$I$4:$I$50,'Shipment Rev'!$G$4:$G$50,Sheet1!$D18,'Shipment Rev'!$C$4:$C$50,Sheet1!I$3)</f>
        <v>0</v>
      </c>
      <c r="J18" s="382">
        <f>SUMIFS('Shipment Rev'!$I$4:$I$50,'Shipment Rev'!$G$4:$G$50,Sheet1!$D18,'Shipment Rev'!$C$4:$C$50,Sheet1!J$3)</f>
        <v>900</v>
      </c>
      <c r="K18" s="382">
        <v>101</v>
      </c>
      <c r="L18" s="382">
        <v>109</v>
      </c>
      <c r="M18" s="382">
        <v>2500</v>
      </c>
      <c r="N18" s="377"/>
      <c r="O18" s="377"/>
      <c r="P18" s="377"/>
      <c r="Q18" s="377"/>
      <c r="R18" s="377"/>
      <c r="S18" s="377">
        <f t="shared" si="0"/>
        <v>-603</v>
      </c>
      <c r="T18" s="378" t="s">
        <v>1640</v>
      </c>
    </row>
    <row r="19" spans="3:20">
      <c r="C19" s="376" t="s">
        <v>1627</v>
      </c>
      <c r="D19" s="376" t="s">
        <v>624</v>
      </c>
      <c r="E19" s="376" t="s">
        <v>623</v>
      </c>
      <c r="F19" s="382">
        <f>SUMIFS('Shipment Rev'!$I$4:$I$50,'Shipment Rev'!$G$4:$G$50,Sheet1!D19)</f>
        <v>3408</v>
      </c>
      <c r="G19" s="382">
        <f>SUMIFS('Shipment Rev'!$L$4:$L$50,'Shipment Rev'!$G$4:$G$50,Sheet1!D19)</f>
        <v>4050</v>
      </c>
      <c r="H19" s="382">
        <f>SUMIFS('Shipment Rev'!$I$4:$I$50,'Shipment Rev'!$G$4:$G$50,Sheet1!$D19,'Shipment Rev'!$C$4:$C$50,Sheet1!H$3)</f>
        <v>0</v>
      </c>
      <c r="I19" s="382">
        <f>SUMIFS('Shipment Rev'!$I$4:$I$50,'Shipment Rev'!$G$4:$G$50,Sheet1!$D19,'Shipment Rev'!$C$4:$C$50,Sheet1!I$3)</f>
        <v>0</v>
      </c>
      <c r="J19" s="382">
        <f>SUMIFS('Shipment Rev'!$I$4:$I$50,'Shipment Rev'!$G$4:$G$50,Sheet1!$D19,'Shipment Rev'!$C$4:$C$50,Sheet1!J$3)</f>
        <v>3408</v>
      </c>
      <c r="K19" s="382">
        <v>0</v>
      </c>
      <c r="L19" s="382">
        <v>0</v>
      </c>
      <c r="M19" s="382">
        <v>3000</v>
      </c>
      <c r="N19" s="377"/>
      <c r="O19" s="377"/>
      <c r="P19" s="377"/>
      <c r="Q19" s="377"/>
      <c r="R19" s="377"/>
      <c r="S19" s="377">
        <f t="shared" si="0"/>
        <v>642</v>
      </c>
      <c r="T19" s="378" t="s">
        <v>1639</v>
      </c>
    </row>
    <row r="20" spans="3:20">
      <c r="C20" s="376" t="s">
        <v>1364</v>
      </c>
      <c r="D20" s="376" t="s">
        <v>612</v>
      </c>
      <c r="E20" s="376" t="s">
        <v>611</v>
      </c>
      <c r="F20" s="382">
        <f>SUMIFS('Shipment Rev'!$I$4:$I$50,'Shipment Rev'!$G$4:$G$50,Sheet1!D20)</f>
        <v>5425</v>
      </c>
      <c r="G20" s="382">
        <f>SUMIFS('Shipment Rev'!$L$4:$L$50,'Shipment Rev'!$G$4:$G$50,Sheet1!D20)</f>
        <v>637</v>
      </c>
      <c r="H20" s="382">
        <f>SUMIFS('Shipment Rev'!$I$4:$I$50,'Shipment Rev'!$G$4:$G$50,Sheet1!$D20,'Shipment Rev'!$C$4:$C$50,Sheet1!H$3)</f>
        <v>0</v>
      </c>
      <c r="I20" s="382">
        <f>SUMIFS('Shipment Rev'!$I$4:$I$50,'Shipment Rev'!$G$4:$G$50,Sheet1!$D20,'Shipment Rev'!$C$4:$C$50,Sheet1!I$3)</f>
        <v>0</v>
      </c>
      <c r="J20" s="382">
        <f>SUMIFS('Shipment Rev'!$I$4:$I$50,'Shipment Rev'!$G$4:$G$50,Sheet1!$D20,'Shipment Rev'!$C$4:$C$50,Sheet1!J$3)</f>
        <v>5425</v>
      </c>
      <c r="K20" s="382">
        <v>2027</v>
      </c>
      <c r="L20" s="382">
        <v>1149</v>
      </c>
      <c r="M20" s="382">
        <v>5500</v>
      </c>
      <c r="N20" s="377"/>
      <c r="O20" s="377"/>
      <c r="P20" s="377"/>
      <c r="Q20" s="377"/>
      <c r="R20" s="377"/>
      <c r="S20" s="377">
        <f t="shared" si="0"/>
        <v>-1612</v>
      </c>
      <c r="T20" s="378" t="s">
        <v>1640</v>
      </c>
    </row>
    <row r="21" spans="3:20">
      <c r="C21" s="376" t="s">
        <v>1312</v>
      </c>
      <c r="D21" s="376" t="s">
        <v>187</v>
      </c>
      <c r="E21" s="376" t="s">
        <v>186</v>
      </c>
      <c r="F21" s="382">
        <f>SUMIFS('Shipment Rev'!$I$4:$I$50,'Shipment Rev'!$G$4:$G$50,Sheet1!D21)</f>
        <v>340</v>
      </c>
      <c r="G21" s="382">
        <f>SUMIFS('Shipment Rev'!$L$4:$L$50,'Shipment Rev'!$G$4:$G$50,Sheet1!D21)</f>
        <v>0</v>
      </c>
      <c r="H21" s="382">
        <f>SUMIFS('Shipment Rev'!$I$4:$I$50,'Shipment Rev'!$G$4:$G$50,Sheet1!$D21,'Shipment Rev'!$C$4:$C$50,Sheet1!H$3)</f>
        <v>0</v>
      </c>
      <c r="I21" s="382">
        <f>SUMIFS('Shipment Rev'!$I$4:$I$50,'Shipment Rev'!$G$4:$G$50,Sheet1!$D21,'Shipment Rev'!$C$4:$C$50,Sheet1!I$3)</f>
        <v>0</v>
      </c>
      <c r="J21" s="382">
        <f>SUMIFS('Shipment Rev'!$I$4:$I$50,'Shipment Rev'!$G$4:$G$50,Sheet1!$D21,'Shipment Rev'!$C$4:$C$50,Sheet1!J$3)</f>
        <v>340</v>
      </c>
      <c r="K21" s="382">
        <v>0</v>
      </c>
      <c r="L21" s="382">
        <v>0</v>
      </c>
      <c r="M21" s="382">
        <v>340</v>
      </c>
      <c r="N21" s="377"/>
      <c r="O21" s="377"/>
      <c r="P21" s="377"/>
      <c r="Q21" s="377"/>
      <c r="R21" s="377"/>
      <c r="S21" s="377">
        <f t="shared" si="0"/>
        <v>-340</v>
      </c>
      <c r="T21" s="378" t="s">
        <v>1640</v>
      </c>
    </row>
    <row r="22" spans="3:20">
      <c r="C22" s="376" t="s">
        <v>1312</v>
      </c>
      <c r="D22" s="376" t="s">
        <v>328</v>
      </c>
      <c r="E22" s="376" t="s">
        <v>327</v>
      </c>
      <c r="F22" s="382">
        <f>SUMIFS('Shipment Rev'!$I$4:$I$50,'Shipment Rev'!$G$4:$G$50,Sheet1!D22)</f>
        <v>80</v>
      </c>
      <c r="G22" s="382">
        <f>SUMIFS('Shipment Rev'!$L$4:$L$50,'Shipment Rev'!$G$4:$G$50,Sheet1!D22)</f>
        <v>0</v>
      </c>
      <c r="H22" s="382">
        <f>SUMIFS('Shipment Rev'!$I$4:$I$50,'Shipment Rev'!$G$4:$G$50,Sheet1!$D22,'Shipment Rev'!$C$4:$C$50,Sheet1!H$3)</f>
        <v>0</v>
      </c>
      <c r="I22" s="382">
        <f>SUMIFS('Shipment Rev'!$I$4:$I$50,'Shipment Rev'!$G$4:$G$50,Sheet1!$D22,'Shipment Rev'!$C$4:$C$50,Sheet1!I$3)</f>
        <v>0</v>
      </c>
      <c r="J22" s="382">
        <f>SUMIFS('Shipment Rev'!$I$4:$I$50,'Shipment Rev'!$G$4:$G$50,Sheet1!$D22,'Shipment Rev'!$C$4:$C$50,Sheet1!J$3)</f>
        <v>80</v>
      </c>
      <c r="K22" s="382">
        <v>0</v>
      </c>
      <c r="L22" s="382">
        <v>0</v>
      </c>
      <c r="M22" s="382">
        <v>80</v>
      </c>
      <c r="N22" s="377"/>
      <c r="O22" s="377"/>
      <c r="P22" s="377"/>
      <c r="Q22" s="377"/>
      <c r="R22" s="377"/>
      <c r="S22" s="377">
        <f t="shared" si="0"/>
        <v>-80</v>
      </c>
      <c r="T22" s="378" t="s">
        <v>1640</v>
      </c>
    </row>
    <row r="23" spans="3:20">
      <c r="C23" s="376" t="s">
        <v>1318</v>
      </c>
      <c r="D23" s="376" t="s">
        <v>86</v>
      </c>
      <c r="E23" s="376" t="s">
        <v>85</v>
      </c>
      <c r="F23" s="382">
        <f>SUMIFS('Shipment Rev'!$I$4:$I$50,'Shipment Rev'!$G$4:$G$50,Sheet1!D23)</f>
        <v>11000</v>
      </c>
      <c r="G23" s="382">
        <f>SUMIFS('Shipment Rev'!$L$4:$L$50,'Shipment Rev'!$G$4:$G$50,Sheet1!D23)</f>
        <v>0</v>
      </c>
      <c r="H23" s="382">
        <f>SUMIFS('Shipment Rev'!$I$4:$I$50,'Shipment Rev'!$G$4:$G$50,Sheet1!$D23,'Shipment Rev'!$C$4:$C$50,Sheet1!H$3)</f>
        <v>0</v>
      </c>
      <c r="I23" s="382">
        <f>SUMIFS('Shipment Rev'!$I$4:$I$50,'Shipment Rev'!$G$4:$G$50,Sheet1!$D23,'Shipment Rev'!$C$4:$C$50,Sheet1!I$3)</f>
        <v>0</v>
      </c>
      <c r="J23" s="382">
        <f>SUMIFS('Shipment Rev'!$I$4:$I$50,'Shipment Rev'!$G$4:$G$50,Sheet1!$D23,'Shipment Rev'!$C$4:$C$50,Sheet1!J$3)</f>
        <v>11000</v>
      </c>
      <c r="K23" s="382">
        <v>0</v>
      </c>
      <c r="L23" s="382">
        <v>0</v>
      </c>
      <c r="M23" s="382">
        <v>11000</v>
      </c>
      <c r="N23" s="377"/>
      <c r="O23" s="377"/>
      <c r="P23" s="377"/>
      <c r="Q23" s="377"/>
      <c r="R23" s="377"/>
      <c r="S23" s="377">
        <f t="shared" si="0"/>
        <v>-11000</v>
      </c>
      <c r="T23" s="378" t="s">
        <v>1640</v>
      </c>
    </row>
    <row r="24" spans="3:20">
      <c r="C24" s="376" t="s">
        <v>1317</v>
      </c>
      <c r="D24" s="376" t="s">
        <v>84</v>
      </c>
      <c r="E24" s="376" t="s">
        <v>83</v>
      </c>
      <c r="F24" s="382">
        <f>SUMIFS('Shipment Rev'!$I$4:$I$50,'Shipment Rev'!$G$4:$G$50,Sheet1!D24)</f>
        <v>11136</v>
      </c>
      <c r="G24" s="382">
        <f>SUMIFS('Shipment Rev'!$L$4:$L$50,'Shipment Rev'!$G$4:$G$50,Sheet1!D24)</f>
        <v>552</v>
      </c>
      <c r="H24" s="382">
        <f>SUMIFS('Shipment Rev'!$I$4:$I$50,'Shipment Rev'!$G$4:$G$50,Sheet1!$D24,'Shipment Rev'!$C$4:$C$50,Sheet1!H$3)</f>
        <v>0</v>
      </c>
      <c r="I24" s="382">
        <f>SUMIFS('Shipment Rev'!$I$4:$I$50,'Shipment Rev'!$G$4:$G$50,Sheet1!$D24,'Shipment Rev'!$C$4:$C$50,Sheet1!I$3)</f>
        <v>0</v>
      </c>
      <c r="J24" s="382">
        <f>SUMIFS('Shipment Rev'!$I$4:$I$50,'Shipment Rev'!$G$4:$G$50,Sheet1!$D24,'Shipment Rev'!$C$4:$C$50,Sheet1!J$3)</f>
        <v>11136</v>
      </c>
      <c r="K24" s="382">
        <v>3</v>
      </c>
      <c r="L24" s="382">
        <v>1</v>
      </c>
      <c r="M24" s="382">
        <v>10588</v>
      </c>
      <c r="N24" s="377"/>
      <c r="O24" s="377"/>
      <c r="P24" s="377"/>
      <c r="Q24" s="377"/>
      <c r="R24" s="377"/>
      <c r="S24" s="377">
        <f t="shared" si="0"/>
        <v>-10580</v>
      </c>
      <c r="T24" s="378" t="s">
        <v>1640</v>
      </c>
    </row>
    <row r="26" spans="3:20" ht="19.2">
      <c r="E26" s="488"/>
      <c r="L26" s="489"/>
    </row>
    <row r="27" spans="3:20" ht="19.2">
      <c r="E27" s="488"/>
    </row>
    <row r="28" spans="3:20" ht="19.2">
      <c r="E28" s="488"/>
    </row>
    <row r="29" spans="3:20" ht="19.2">
      <c r="E29" s="488"/>
    </row>
    <row r="30" spans="3:20" ht="19.2">
      <c r="E30" s="488"/>
    </row>
    <row r="31" spans="3:20" ht="19.2">
      <c r="E31" s="488"/>
    </row>
  </sheetData>
  <autoFilter ref="C3:T3" xr:uid="{B2FAE1FC-7A4C-4048-BED1-3FD5BF19A090}"/>
  <mergeCells count="9">
    <mergeCell ref="S2:S3"/>
    <mergeCell ref="T2:T3"/>
    <mergeCell ref="H2:J2"/>
    <mergeCell ref="C2:C3"/>
    <mergeCell ref="D2:D3"/>
    <mergeCell ref="F2:F3"/>
    <mergeCell ref="K2:L2"/>
    <mergeCell ref="N2:R2"/>
    <mergeCell ref="E2:E3"/>
  </mergeCells>
  <phoneticPr fontId="73" type="noConversion"/>
  <conditionalFormatting sqref="E1:E2 E4:E1048576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0322-8F19-4996-88A5-95047ED96D52}">
  <dimension ref="C1:R341"/>
  <sheetViews>
    <sheetView workbookViewId="0">
      <pane xSplit="4" ySplit="3" topLeftCell="E305" activePane="bottomRight" state="frozen"/>
      <selection pane="topRight" activeCell="E1" sqref="E1"/>
      <selection pane="bottomLeft" activeCell="A4" sqref="A4"/>
      <selection pane="bottomRight" activeCell="C312" sqref="C312"/>
    </sheetView>
  </sheetViews>
  <sheetFormatPr defaultRowHeight="17.399999999999999"/>
  <cols>
    <col min="3" max="4" width="15.69921875" customWidth="1"/>
    <col min="5" max="9" width="0" hidden="1" customWidth="1"/>
    <col min="11" max="13" width="9.09765625" customWidth="1"/>
    <col min="14" max="18" width="9.09765625" style="2" customWidth="1"/>
  </cols>
  <sheetData>
    <row r="1" spans="3:18" s="2" customFormat="1">
      <c r="E1" s="4">
        <f>SUM(E4:E341)</f>
        <v>0</v>
      </c>
      <c r="F1" s="4">
        <f t="shared" ref="F1:M1" si="0">SUM(F4:F341)</f>
        <v>0</v>
      </c>
      <c r="G1" s="4">
        <f t="shared" si="0"/>
        <v>0</v>
      </c>
      <c r="H1" s="4">
        <f t="shared" si="0"/>
        <v>0</v>
      </c>
      <c r="I1" s="4">
        <f t="shared" si="0"/>
        <v>0</v>
      </c>
      <c r="J1" s="4">
        <f t="shared" si="0"/>
        <v>22734</v>
      </c>
      <c r="K1" s="4">
        <f t="shared" si="0"/>
        <v>14186</v>
      </c>
      <c r="L1" s="4"/>
      <c r="M1" s="4">
        <f t="shared" si="0"/>
        <v>25377</v>
      </c>
      <c r="N1" s="4">
        <f t="shared" ref="N1:O1" si="1">SUM(N4:N341)</f>
        <v>23592</v>
      </c>
      <c r="O1" s="4">
        <f t="shared" si="1"/>
        <v>24900</v>
      </c>
      <c r="P1" s="4">
        <f t="shared" ref="P1:R1" si="2">SUM(P4:P341)</f>
        <v>22150</v>
      </c>
      <c r="Q1" s="4">
        <f t="shared" si="2"/>
        <v>19950</v>
      </c>
      <c r="R1" s="4">
        <f t="shared" si="2"/>
        <v>0</v>
      </c>
    </row>
    <row r="2" spans="3:18">
      <c r="E2" s="33">
        <v>46181</v>
      </c>
      <c r="F2" s="33">
        <f t="shared" ref="F2:I2" si="3">+E2+1</f>
        <v>46182</v>
      </c>
      <c r="G2" s="63">
        <f t="shared" si="3"/>
        <v>46183</v>
      </c>
      <c r="H2" s="33">
        <f t="shared" si="3"/>
        <v>46184</v>
      </c>
      <c r="I2" s="33">
        <f t="shared" si="3"/>
        <v>46185</v>
      </c>
      <c r="J2" s="33">
        <f t="shared" ref="J2" si="4">+I2+1</f>
        <v>46186</v>
      </c>
      <c r="K2" s="33">
        <f t="shared" ref="K2" si="5">+J2+1</f>
        <v>46187</v>
      </c>
      <c r="L2" s="33">
        <f t="shared" ref="L2" si="6">+K2+1</f>
        <v>46188</v>
      </c>
      <c r="M2" s="33">
        <f t="shared" ref="M2" si="7">+L2+1</f>
        <v>46189</v>
      </c>
      <c r="N2" s="33">
        <f t="shared" ref="N2" si="8">+M2+1</f>
        <v>46190</v>
      </c>
      <c r="O2" s="33">
        <f t="shared" ref="O2" si="9">+N2+1</f>
        <v>46191</v>
      </c>
      <c r="P2" s="33">
        <f t="shared" ref="P2" si="10">+O2+1</f>
        <v>46192</v>
      </c>
      <c r="Q2" s="33">
        <f t="shared" ref="Q2" si="11">+P2+1</f>
        <v>46193</v>
      </c>
      <c r="R2" s="33">
        <f t="shared" ref="R2" si="12">+Q2+1</f>
        <v>46194</v>
      </c>
    </row>
    <row r="3" spans="3:18">
      <c r="C3" s="32" t="s">
        <v>47</v>
      </c>
      <c r="D3" s="32" t="s">
        <v>48</v>
      </c>
      <c r="E3" s="34" t="s">
        <v>664</v>
      </c>
      <c r="F3" s="34" t="s">
        <v>665</v>
      </c>
      <c r="G3" s="34" t="s">
        <v>666</v>
      </c>
      <c r="H3" s="34" t="s">
        <v>667</v>
      </c>
      <c r="I3" s="34" t="s">
        <v>668</v>
      </c>
      <c r="J3" s="34" t="s">
        <v>669</v>
      </c>
      <c r="K3" s="34">
        <v>46187</v>
      </c>
      <c r="L3" s="34">
        <v>46188</v>
      </c>
      <c r="M3" s="34">
        <v>46189</v>
      </c>
      <c r="N3" s="34">
        <v>46190</v>
      </c>
      <c r="O3" s="34">
        <v>46191</v>
      </c>
      <c r="P3" s="34">
        <v>46192</v>
      </c>
      <c r="Q3" s="34">
        <v>46193</v>
      </c>
      <c r="R3" s="34">
        <v>46194</v>
      </c>
    </row>
    <row r="4" spans="3:18">
      <c r="C4" s="35"/>
      <c r="D4" s="36">
        <v>0</v>
      </c>
      <c r="E4" s="57"/>
      <c r="F4" s="57" t="s">
        <v>670</v>
      </c>
      <c r="G4" s="57"/>
      <c r="H4" s="57"/>
      <c r="I4" s="57"/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7">
        <v>0</v>
      </c>
      <c r="Q4" s="57">
        <v>0</v>
      </c>
      <c r="R4" s="57"/>
    </row>
    <row r="5" spans="3:18" ht="18" thickBot="1">
      <c r="C5" s="37" t="s">
        <v>50</v>
      </c>
      <c r="D5" s="38" t="s">
        <v>51</v>
      </c>
      <c r="E5" s="58"/>
      <c r="F5" s="58" t="s">
        <v>670</v>
      </c>
      <c r="G5" s="58"/>
      <c r="H5" s="58"/>
      <c r="I5" s="58"/>
      <c r="J5" s="58">
        <v>0</v>
      </c>
      <c r="K5" s="58">
        <v>0</v>
      </c>
      <c r="L5" s="58">
        <v>0</v>
      </c>
      <c r="M5" s="59">
        <v>0</v>
      </c>
      <c r="N5" s="59">
        <v>0</v>
      </c>
      <c r="O5" s="59">
        <v>0</v>
      </c>
      <c r="P5" s="59">
        <v>0</v>
      </c>
      <c r="Q5" s="59">
        <v>0</v>
      </c>
      <c r="R5" s="59"/>
    </row>
    <row r="6" spans="3:18" ht="18" thickBot="1">
      <c r="C6" s="39" t="s">
        <v>52</v>
      </c>
      <c r="D6" s="40" t="s">
        <v>53</v>
      </c>
      <c r="E6" s="60"/>
      <c r="F6" s="60" t="s">
        <v>670</v>
      </c>
      <c r="G6" s="60"/>
      <c r="H6" s="60"/>
      <c r="I6" s="60"/>
      <c r="J6" s="60">
        <v>0</v>
      </c>
      <c r="K6" s="60">
        <v>0</v>
      </c>
      <c r="L6" s="60">
        <v>0</v>
      </c>
      <c r="M6" s="60">
        <v>0</v>
      </c>
      <c r="N6" s="60">
        <v>0</v>
      </c>
      <c r="O6" s="60">
        <v>0</v>
      </c>
      <c r="P6" s="60">
        <v>0</v>
      </c>
      <c r="Q6" s="60">
        <v>0</v>
      </c>
      <c r="R6" s="60"/>
    </row>
    <row r="7" spans="3:18" ht="18" thickBot="1">
      <c r="C7" s="39" t="s">
        <v>54</v>
      </c>
      <c r="D7" s="40" t="s">
        <v>55</v>
      </c>
      <c r="E7" s="60"/>
      <c r="F7" s="60" t="s">
        <v>670</v>
      </c>
      <c r="G7" s="60"/>
      <c r="H7" s="60"/>
      <c r="I7" s="60"/>
      <c r="J7" s="60">
        <v>0</v>
      </c>
      <c r="K7" s="60">
        <v>0</v>
      </c>
      <c r="L7" s="60">
        <v>0</v>
      </c>
      <c r="M7" s="60">
        <v>0</v>
      </c>
      <c r="N7" s="60">
        <v>0</v>
      </c>
      <c r="O7" s="60">
        <v>0</v>
      </c>
      <c r="P7" s="60">
        <v>0</v>
      </c>
      <c r="Q7" s="60">
        <v>0</v>
      </c>
      <c r="R7" s="60"/>
    </row>
    <row r="8" spans="3:18" ht="18" thickBot="1">
      <c r="C8" s="41" t="s">
        <v>56</v>
      </c>
      <c r="D8" s="40" t="s">
        <v>57</v>
      </c>
      <c r="E8" s="60"/>
      <c r="F8" s="60" t="s">
        <v>670</v>
      </c>
      <c r="G8" s="60"/>
      <c r="H8" s="60"/>
      <c r="I8" s="60"/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/>
    </row>
    <row r="9" spans="3:18" ht="18" thickBot="1">
      <c r="C9" s="41" t="s">
        <v>58</v>
      </c>
      <c r="D9" s="40" t="s">
        <v>59</v>
      </c>
      <c r="E9" s="60"/>
      <c r="F9" s="60" t="s">
        <v>670</v>
      </c>
      <c r="G9" s="60"/>
      <c r="H9" s="60"/>
      <c r="I9" s="60"/>
      <c r="J9" s="60">
        <v>0</v>
      </c>
      <c r="K9" s="60">
        <v>0</v>
      </c>
      <c r="L9" s="60">
        <v>0</v>
      </c>
      <c r="M9" s="60">
        <v>0</v>
      </c>
      <c r="N9" s="60">
        <v>0</v>
      </c>
      <c r="O9" s="60">
        <v>0</v>
      </c>
      <c r="P9" s="60">
        <v>0</v>
      </c>
      <c r="Q9" s="60">
        <v>0</v>
      </c>
      <c r="R9" s="60"/>
    </row>
    <row r="10" spans="3:18">
      <c r="C10" s="42" t="s">
        <v>60</v>
      </c>
      <c r="D10" s="43" t="s">
        <v>61</v>
      </c>
      <c r="E10" s="61"/>
      <c r="F10" s="61"/>
      <c r="G10" s="61"/>
      <c r="H10" s="61"/>
      <c r="I10" s="61"/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  <c r="P10" s="61">
        <v>0</v>
      </c>
      <c r="Q10" s="61">
        <v>0</v>
      </c>
      <c r="R10" s="61"/>
    </row>
    <row r="11" spans="3:18" ht="18" thickBot="1">
      <c r="C11" s="41" t="s">
        <v>62</v>
      </c>
      <c r="D11" s="40" t="s">
        <v>63</v>
      </c>
      <c r="E11" s="60"/>
      <c r="F11" s="60"/>
      <c r="G11" s="60"/>
      <c r="H11" s="60"/>
      <c r="I11" s="60"/>
      <c r="J11" s="60">
        <v>0</v>
      </c>
      <c r="K11" s="60">
        <v>0</v>
      </c>
      <c r="L11" s="60">
        <v>0</v>
      </c>
      <c r="M11" s="60">
        <v>0</v>
      </c>
      <c r="N11" s="60">
        <v>0</v>
      </c>
      <c r="O11" s="60">
        <v>0</v>
      </c>
      <c r="P11" s="60">
        <v>0</v>
      </c>
      <c r="Q11" s="60">
        <v>0</v>
      </c>
      <c r="R11" s="60"/>
    </row>
    <row r="12" spans="3:18">
      <c r="C12" s="44"/>
      <c r="D12" s="43">
        <v>0</v>
      </c>
      <c r="E12" s="61"/>
      <c r="F12" s="61"/>
      <c r="G12" s="61"/>
      <c r="H12" s="61"/>
      <c r="I12" s="61"/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  <c r="P12" s="61">
        <v>0</v>
      </c>
      <c r="Q12" s="61">
        <v>0</v>
      </c>
      <c r="R12" s="61"/>
    </row>
    <row r="13" spans="3:18" ht="18" thickBot="1">
      <c r="C13" s="41"/>
      <c r="D13" s="40">
        <v>0</v>
      </c>
      <c r="E13" s="60"/>
      <c r="F13" s="60"/>
      <c r="G13" s="60"/>
      <c r="H13" s="60"/>
      <c r="I13" s="60"/>
      <c r="J13" s="60">
        <v>0</v>
      </c>
      <c r="K13" s="60">
        <v>0</v>
      </c>
      <c r="L13" s="60">
        <v>0</v>
      </c>
      <c r="M13" s="60">
        <v>0</v>
      </c>
      <c r="N13" s="60">
        <v>0</v>
      </c>
      <c r="O13" s="60">
        <v>0</v>
      </c>
      <c r="P13" s="60">
        <v>0</v>
      </c>
      <c r="Q13" s="60">
        <v>0</v>
      </c>
      <c r="R13" s="60"/>
    </row>
    <row r="14" spans="3:18">
      <c r="C14" s="44"/>
      <c r="D14" s="43">
        <v>0</v>
      </c>
      <c r="E14" s="61"/>
      <c r="F14" s="61"/>
      <c r="G14" s="61"/>
      <c r="H14" s="61"/>
      <c r="I14" s="61"/>
      <c r="J14" s="61">
        <v>0</v>
      </c>
      <c r="K14" s="61">
        <v>0</v>
      </c>
      <c r="L14" s="61">
        <v>0</v>
      </c>
      <c r="M14" s="61">
        <v>0</v>
      </c>
      <c r="N14" s="61">
        <v>0</v>
      </c>
      <c r="O14" s="61">
        <v>0</v>
      </c>
      <c r="P14" s="61">
        <v>0</v>
      </c>
      <c r="Q14" s="61">
        <v>0</v>
      </c>
      <c r="R14" s="61"/>
    </row>
    <row r="15" spans="3:18">
      <c r="C15" s="44" t="s">
        <v>64</v>
      </c>
      <c r="D15" s="43" t="s">
        <v>65</v>
      </c>
      <c r="E15" s="61"/>
      <c r="F15" s="61"/>
      <c r="G15" s="61"/>
      <c r="H15" s="61"/>
      <c r="I15" s="61"/>
      <c r="J15" s="61">
        <v>0</v>
      </c>
      <c r="K15" s="61">
        <v>0</v>
      </c>
      <c r="L15" s="61">
        <v>0</v>
      </c>
      <c r="M15" s="61">
        <v>0</v>
      </c>
      <c r="N15" s="61">
        <v>0</v>
      </c>
      <c r="O15" s="61">
        <v>0</v>
      </c>
      <c r="P15" s="61">
        <v>0</v>
      </c>
      <c r="Q15" s="61">
        <v>0</v>
      </c>
      <c r="R15" s="61"/>
    </row>
    <row r="16" spans="3:18" ht="18" thickBot="1">
      <c r="C16" s="41" t="s">
        <v>66</v>
      </c>
      <c r="D16" s="40" t="s">
        <v>67</v>
      </c>
      <c r="E16" s="60"/>
      <c r="F16" s="60"/>
      <c r="G16" s="60"/>
      <c r="H16" s="60"/>
      <c r="I16" s="60"/>
      <c r="J16" s="60">
        <v>0</v>
      </c>
      <c r="K16" s="60">
        <v>0</v>
      </c>
      <c r="L16" s="60">
        <v>0</v>
      </c>
      <c r="M16" s="60">
        <v>0</v>
      </c>
      <c r="N16" s="60">
        <v>0</v>
      </c>
      <c r="O16" s="60">
        <v>0</v>
      </c>
      <c r="P16" s="60">
        <v>0</v>
      </c>
      <c r="Q16" s="60">
        <v>0</v>
      </c>
      <c r="R16" s="60"/>
    </row>
    <row r="17" spans="3:18" ht="18" thickBot="1">
      <c r="C17" s="41" t="s">
        <v>68</v>
      </c>
      <c r="D17" s="40" t="s">
        <v>69</v>
      </c>
      <c r="E17" s="60"/>
      <c r="F17" s="60"/>
      <c r="G17" s="60"/>
      <c r="H17" s="60"/>
      <c r="I17" s="60"/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/>
    </row>
    <row r="18" spans="3:18">
      <c r="C18" s="44" t="s">
        <v>70</v>
      </c>
      <c r="D18" s="43" t="s">
        <v>71</v>
      </c>
      <c r="E18" s="61"/>
      <c r="F18" s="61"/>
      <c r="G18" s="61"/>
      <c r="H18" s="61"/>
      <c r="I18" s="61"/>
      <c r="J18" s="61">
        <v>0</v>
      </c>
      <c r="K18" s="61">
        <v>0</v>
      </c>
      <c r="L18" s="61">
        <v>0</v>
      </c>
      <c r="M18" s="61">
        <v>0</v>
      </c>
      <c r="N18" s="61">
        <v>0</v>
      </c>
      <c r="O18" s="61">
        <v>0</v>
      </c>
      <c r="P18" s="61">
        <v>0</v>
      </c>
      <c r="Q18" s="61">
        <v>0</v>
      </c>
      <c r="R18" s="61"/>
    </row>
    <row r="19" spans="3:18" ht="18" thickBot="1">
      <c r="C19" s="41" t="s">
        <v>72</v>
      </c>
      <c r="D19" s="40" t="s">
        <v>73</v>
      </c>
      <c r="E19" s="60"/>
      <c r="F19" s="60"/>
      <c r="G19" s="60"/>
      <c r="H19" s="60"/>
      <c r="I19" s="60"/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/>
    </row>
    <row r="20" spans="3:18">
      <c r="C20" s="44" t="s">
        <v>74</v>
      </c>
      <c r="D20" s="43" t="s">
        <v>75</v>
      </c>
      <c r="E20" s="61"/>
      <c r="F20" s="61"/>
      <c r="G20" s="61"/>
      <c r="H20" s="61"/>
      <c r="I20" s="61"/>
      <c r="J20" s="61">
        <v>0</v>
      </c>
      <c r="K20" s="61">
        <v>0</v>
      </c>
      <c r="L20" s="61">
        <v>0</v>
      </c>
      <c r="M20" s="61">
        <v>0</v>
      </c>
      <c r="N20" s="61">
        <v>0</v>
      </c>
      <c r="O20" s="61">
        <v>0</v>
      </c>
      <c r="P20" s="61">
        <v>0</v>
      </c>
      <c r="Q20" s="61">
        <v>0</v>
      </c>
      <c r="R20" s="61"/>
    </row>
    <row r="21" spans="3:18">
      <c r="C21" s="44" t="s">
        <v>76</v>
      </c>
      <c r="D21" s="43" t="s">
        <v>77</v>
      </c>
      <c r="E21" s="61"/>
      <c r="F21" s="61"/>
      <c r="G21" s="61"/>
      <c r="H21" s="61"/>
      <c r="I21" s="61"/>
      <c r="J21" s="61">
        <v>0</v>
      </c>
      <c r="K21" s="61">
        <v>0</v>
      </c>
      <c r="L21" s="61">
        <v>0</v>
      </c>
      <c r="M21" s="61">
        <v>0</v>
      </c>
      <c r="N21" s="61">
        <v>0</v>
      </c>
      <c r="O21" s="61">
        <v>0</v>
      </c>
      <c r="P21" s="61">
        <v>0</v>
      </c>
      <c r="Q21" s="61">
        <v>0</v>
      </c>
      <c r="R21" s="61"/>
    </row>
    <row r="22" spans="3:18" ht="18" thickBot="1">
      <c r="C22" s="41" t="s">
        <v>78</v>
      </c>
      <c r="D22" s="40" t="s">
        <v>75</v>
      </c>
      <c r="E22" s="60"/>
      <c r="F22" s="60"/>
      <c r="G22" s="60"/>
      <c r="H22" s="60"/>
      <c r="I22" s="60"/>
      <c r="J22" s="60">
        <v>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/>
    </row>
    <row r="23" spans="3:18">
      <c r="C23" s="44" t="s">
        <v>79</v>
      </c>
      <c r="D23" s="43" t="s">
        <v>80</v>
      </c>
      <c r="E23" s="61"/>
      <c r="F23" s="61"/>
      <c r="G23" s="61"/>
      <c r="H23" s="61"/>
      <c r="I23" s="61"/>
      <c r="J23" s="61">
        <v>0</v>
      </c>
      <c r="K23" s="61">
        <v>0</v>
      </c>
      <c r="L23" s="61">
        <v>0</v>
      </c>
      <c r="M23" s="61">
        <v>0</v>
      </c>
      <c r="N23" s="61">
        <v>0</v>
      </c>
      <c r="O23" s="61">
        <v>0</v>
      </c>
      <c r="P23" s="61">
        <v>0</v>
      </c>
      <c r="Q23" s="61">
        <v>0</v>
      </c>
      <c r="R23" s="61"/>
    </row>
    <row r="24" spans="3:18" ht="18" thickBot="1">
      <c r="C24" s="41" t="s">
        <v>81</v>
      </c>
      <c r="D24" s="40" t="s">
        <v>82</v>
      </c>
      <c r="E24" s="60"/>
      <c r="F24" s="60"/>
      <c r="G24" s="60"/>
      <c r="H24" s="60"/>
      <c r="I24" s="60"/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/>
    </row>
    <row r="25" spans="3:18">
      <c r="C25" s="44"/>
      <c r="D25" s="43">
        <v>0</v>
      </c>
      <c r="E25" s="61"/>
      <c r="F25" s="61"/>
      <c r="G25" s="61"/>
      <c r="H25" s="61"/>
      <c r="I25" s="61"/>
      <c r="J25" s="61">
        <v>0</v>
      </c>
      <c r="K25" s="61">
        <v>0</v>
      </c>
      <c r="L25" s="61">
        <v>0</v>
      </c>
      <c r="M25" s="61">
        <v>0</v>
      </c>
      <c r="N25" s="61">
        <v>0</v>
      </c>
      <c r="O25" s="61">
        <v>0</v>
      </c>
      <c r="P25" s="61">
        <v>0</v>
      </c>
      <c r="Q25" s="61">
        <v>0</v>
      </c>
      <c r="R25" s="61"/>
    </row>
    <row r="26" spans="3:18">
      <c r="C26" s="44"/>
      <c r="D26" s="43">
        <v>0</v>
      </c>
      <c r="E26" s="61"/>
      <c r="F26" s="61"/>
      <c r="G26" s="61"/>
      <c r="H26" s="61"/>
      <c r="I26" s="61"/>
      <c r="J26" s="61">
        <v>0</v>
      </c>
      <c r="K26" s="61">
        <v>0</v>
      </c>
      <c r="L26" s="61">
        <v>0</v>
      </c>
      <c r="M26" s="61">
        <v>0</v>
      </c>
      <c r="N26" s="61">
        <v>0</v>
      </c>
      <c r="O26" s="61">
        <v>0</v>
      </c>
      <c r="P26" s="61">
        <v>0</v>
      </c>
      <c r="Q26" s="61">
        <v>0</v>
      </c>
      <c r="R26" s="61"/>
    </row>
    <row r="27" spans="3:18">
      <c r="C27" s="44" t="s">
        <v>83</v>
      </c>
      <c r="D27" s="43" t="s">
        <v>84</v>
      </c>
      <c r="E27" s="61"/>
      <c r="F27" s="61"/>
      <c r="G27" s="61"/>
      <c r="H27" s="61"/>
      <c r="I27" s="61"/>
      <c r="J27" s="61">
        <v>0</v>
      </c>
      <c r="K27" s="61">
        <v>0</v>
      </c>
      <c r="L27" s="61">
        <v>4000</v>
      </c>
      <c r="M27" s="61">
        <v>0</v>
      </c>
      <c r="N27" s="61">
        <v>0</v>
      </c>
      <c r="O27" s="61">
        <v>0</v>
      </c>
      <c r="P27" s="61">
        <v>0</v>
      </c>
      <c r="Q27" s="61">
        <v>0</v>
      </c>
      <c r="R27" s="61"/>
    </row>
    <row r="28" spans="3:18">
      <c r="C28" s="44" t="s">
        <v>85</v>
      </c>
      <c r="D28" s="43" t="s">
        <v>86</v>
      </c>
      <c r="E28" s="61"/>
      <c r="F28" s="61"/>
      <c r="G28" s="61"/>
      <c r="H28" s="61"/>
      <c r="I28" s="61"/>
      <c r="J28" s="61">
        <v>0</v>
      </c>
      <c r="K28" s="61">
        <v>0</v>
      </c>
      <c r="L28" s="61">
        <v>0</v>
      </c>
      <c r="M28" s="61">
        <v>3600</v>
      </c>
      <c r="N28" s="61">
        <v>3900</v>
      </c>
      <c r="O28" s="61">
        <v>4300</v>
      </c>
      <c r="P28" s="61">
        <v>3200</v>
      </c>
      <c r="Q28" s="61">
        <v>0</v>
      </c>
      <c r="R28" s="61"/>
    </row>
    <row r="29" spans="3:18">
      <c r="C29" s="44" t="s">
        <v>87</v>
      </c>
      <c r="D29" s="43" t="s">
        <v>88</v>
      </c>
      <c r="E29" s="61"/>
      <c r="F29" s="61"/>
      <c r="G29" s="61"/>
      <c r="H29" s="61"/>
      <c r="I29" s="61"/>
      <c r="J29" s="61">
        <v>0</v>
      </c>
      <c r="K29" s="61">
        <v>0</v>
      </c>
      <c r="L29" s="61">
        <v>0</v>
      </c>
      <c r="M29" s="61">
        <v>0</v>
      </c>
      <c r="N29" s="61">
        <v>0</v>
      </c>
      <c r="O29" s="61">
        <v>0</v>
      </c>
      <c r="P29" s="61">
        <v>0</v>
      </c>
      <c r="Q29" s="61">
        <v>0</v>
      </c>
      <c r="R29" s="61"/>
    </row>
    <row r="30" spans="3:18">
      <c r="C30" s="44" t="s">
        <v>89</v>
      </c>
      <c r="D30" s="43" t="s">
        <v>90</v>
      </c>
      <c r="E30" s="61"/>
      <c r="F30" s="61"/>
      <c r="G30" s="61"/>
      <c r="H30" s="61"/>
      <c r="I30" s="61"/>
      <c r="J30" s="61">
        <v>0</v>
      </c>
      <c r="K30" s="61">
        <v>0</v>
      </c>
      <c r="L30" s="61">
        <v>0</v>
      </c>
      <c r="M30" s="61">
        <v>0</v>
      </c>
      <c r="N30" s="61">
        <v>0</v>
      </c>
      <c r="O30" s="61">
        <v>0</v>
      </c>
      <c r="P30" s="61">
        <v>0</v>
      </c>
      <c r="Q30" s="61">
        <v>0</v>
      </c>
      <c r="R30" s="61"/>
    </row>
    <row r="31" spans="3:18">
      <c r="C31" s="44" t="s">
        <v>91</v>
      </c>
      <c r="D31" s="43" t="s">
        <v>92</v>
      </c>
      <c r="E31" s="61"/>
      <c r="F31" s="61"/>
      <c r="G31" s="61"/>
      <c r="H31" s="61"/>
      <c r="I31" s="61"/>
      <c r="J31" s="61">
        <v>0</v>
      </c>
      <c r="K31" s="61">
        <v>0</v>
      </c>
      <c r="L31" s="61">
        <v>0</v>
      </c>
      <c r="M31" s="61">
        <v>0</v>
      </c>
      <c r="N31" s="61">
        <v>0</v>
      </c>
      <c r="O31" s="61">
        <v>0</v>
      </c>
      <c r="P31" s="61">
        <v>0</v>
      </c>
      <c r="Q31" s="61">
        <v>0</v>
      </c>
      <c r="R31" s="61"/>
    </row>
    <row r="32" spans="3:18">
      <c r="C32" s="44" t="s">
        <v>93</v>
      </c>
      <c r="D32" s="43" t="s">
        <v>94</v>
      </c>
      <c r="E32" s="61"/>
      <c r="F32" s="61"/>
      <c r="G32" s="61"/>
      <c r="H32" s="61"/>
      <c r="I32" s="61"/>
      <c r="J32" s="61">
        <v>0</v>
      </c>
      <c r="K32" s="61">
        <v>0</v>
      </c>
      <c r="L32" s="61">
        <v>0</v>
      </c>
      <c r="M32" s="61">
        <v>0</v>
      </c>
      <c r="N32" s="61">
        <v>0</v>
      </c>
      <c r="O32" s="61">
        <v>0</v>
      </c>
      <c r="P32" s="61">
        <v>0</v>
      </c>
      <c r="Q32" s="61">
        <v>0</v>
      </c>
      <c r="R32" s="61"/>
    </row>
    <row r="33" spans="3:18">
      <c r="C33" s="44" t="s">
        <v>95</v>
      </c>
      <c r="D33" s="43" t="s">
        <v>96</v>
      </c>
      <c r="E33" s="61"/>
      <c r="F33" s="61"/>
      <c r="G33" s="61"/>
      <c r="H33" s="61"/>
      <c r="I33" s="61"/>
      <c r="J33" s="61">
        <v>0</v>
      </c>
      <c r="K33" s="61">
        <v>0</v>
      </c>
      <c r="L33" s="61">
        <v>0</v>
      </c>
      <c r="M33" s="61">
        <v>0</v>
      </c>
      <c r="N33" s="61">
        <v>0</v>
      </c>
      <c r="O33" s="61">
        <v>0</v>
      </c>
      <c r="P33" s="61">
        <v>0</v>
      </c>
      <c r="Q33" s="61">
        <v>0</v>
      </c>
      <c r="R33" s="61"/>
    </row>
    <row r="34" spans="3:18">
      <c r="C34" s="44" t="s">
        <v>97</v>
      </c>
      <c r="D34" s="43" t="s">
        <v>98</v>
      </c>
      <c r="E34" s="61"/>
      <c r="F34" s="61"/>
      <c r="G34" s="61"/>
      <c r="H34" s="61"/>
      <c r="I34" s="61"/>
      <c r="J34" s="61">
        <v>0</v>
      </c>
      <c r="K34" s="61">
        <v>0</v>
      </c>
      <c r="L34" s="61">
        <v>0</v>
      </c>
      <c r="M34" s="61">
        <v>0</v>
      </c>
      <c r="N34" s="61">
        <v>0</v>
      </c>
      <c r="O34" s="61">
        <v>0</v>
      </c>
      <c r="P34" s="61">
        <v>0</v>
      </c>
      <c r="Q34" s="61">
        <v>0</v>
      </c>
      <c r="R34" s="61"/>
    </row>
    <row r="35" spans="3:18">
      <c r="C35" s="44" t="s">
        <v>99</v>
      </c>
      <c r="D35" s="43" t="s">
        <v>100</v>
      </c>
      <c r="E35" s="61"/>
      <c r="F35" s="61"/>
      <c r="G35" s="61"/>
      <c r="H35" s="61"/>
      <c r="I35" s="61"/>
      <c r="J35" s="61">
        <v>0</v>
      </c>
      <c r="K35" s="61">
        <v>0</v>
      </c>
      <c r="L35" s="61">
        <v>0</v>
      </c>
      <c r="M35" s="61">
        <v>0</v>
      </c>
      <c r="N35" s="61">
        <v>0</v>
      </c>
      <c r="O35" s="61">
        <v>0</v>
      </c>
      <c r="P35" s="61">
        <v>0</v>
      </c>
      <c r="Q35" s="61">
        <v>0</v>
      </c>
      <c r="R35" s="61"/>
    </row>
    <row r="36" spans="3:18">
      <c r="C36" s="44" t="s">
        <v>101</v>
      </c>
      <c r="D36" s="43" t="s">
        <v>102</v>
      </c>
      <c r="E36" s="61"/>
      <c r="F36" s="61"/>
      <c r="G36" s="61"/>
      <c r="H36" s="61"/>
      <c r="I36" s="61"/>
      <c r="J36" s="61">
        <v>0</v>
      </c>
      <c r="K36" s="61">
        <v>0</v>
      </c>
      <c r="L36" s="61">
        <v>0</v>
      </c>
      <c r="M36" s="61">
        <v>0</v>
      </c>
      <c r="N36" s="61">
        <v>0</v>
      </c>
      <c r="O36" s="61">
        <v>0</v>
      </c>
      <c r="P36" s="61">
        <v>0</v>
      </c>
      <c r="Q36" s="61">
        <v>0</v>
      </c>
      <c r="R36" s="61"/>
    </row>
    <row r="37" spans="3:18">
      <c r="C37" s="44" t="s">
        <v>103</v>
      </c>
      <c r="D37" s="43" t="s">
        <v>104</v>
      </c>
      <c r="E37" s="61"/>
      <c r="F37" s="61"/>
      <c r="G37" s="61"/>
      <c r="H37" s="61"/>
      <c r="I37" s="61"/>
      <c r="J37" s="61">
        <v>0</v>
      </c>
      <c r="K37" s="61">
        <v>0</v>
      </c>
      <c r="L37" s="61">
        <v>0</v>
      </c>
      <c r="M37" s="61">
        <v>0</v>
      </c>
      <c r="N37" s="61">
        <v>0</v>
      </c>
      <c r="O37" s="61">
        <v>0</v>
      </c>
      <c r="P37" s="61">
        <v>0</v>
      </c>
      <c r="Q37" s="61">
        <v>0</v>
      </c>
      <c r="R37" s="61"/>
    </row>
    <row r="38" spans="3:18">
      <c r="C38" s="44" t="s">
        <v>105</v>
      </c>
      <c r="D38" s="43" t="s">
        <v>106</v>
      </c>
      <c r="E38" s="61"/>
      <c r="F38" s="61"/>
      <c r="G38" s="61"/>
      <c r="H38" s="61"/>
      <c r="I38" s="61"/>
      <c r="J38" s="61">
        <v>0</v>
      </c>
      <c r="K38" s="61">
        <v>0</v>
      </c>
      <c r="L38" s="61">
        <v>0</v>
      </c>
      <c r="M38" s="61">
        <v>0</v>
      </c>
      <c r="N38" s="61">
        <v>0</v>
      </c>
      <c r="O38" s="61">
        <v>0</v>
      </c>
      <c r="P38" s="61">
        <v>0</v>
      </c>
      <c r="Q38" s="61">
        <v>0</v>
      </c>
      <c r="R38" s="61"/>
    </row>
    <row r="39" spans="3:18" ht="18" thickBot="1">
      <c r="C39" s="41" t="s">
        <v>107</v>
      </c>
      <c r="D39" s="40" t="s">
        <v>108</v>
      </c>
      <c r="E39" s="60"/>
      <c r="F39" s="60"/>
      <c r="G39" s="60"/>
      <c r="H39" s="60"/>
      <c r="I39" s="60"/>
      <c r="J39" s="60">
        <v>0</v>
      </c>
      <c r="K39" s="60">
        <v>0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  <c r="R39" s="60"/>
    </row>
    <row r="40" spans="3:18" ht="18" thickBot="1">
      <c r="C40" s="41" t="s">
        <v>109</v>
      </c>
      <c r="D40" s="40" t="s">
        <v>110</v>
      </c>
      <c r="E40" s="60"/>
      <c r="F40" s="60"/>
      <c r="G40" s="60"/>
      <c r="H40" s="60"/>
      <c r="I40" s="60"/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/>
    </row>
    <row r="41" spans="3:18" ht="18" thickBot="1">
      <c r="C41" s="41" t="s">
        <v>111</v>
      </c>
      <c r="D41" s="40" t="s">
        <v>112</v>
      </c>
      <c r="E41" s="60"/>
      <c r="F41" s="60"/>
      <c r="G41" s="60"/>
      <c r="H41" s="60"/>
      <c r="I41" s="60"/>
      <c r="J41" s="60">
        <v>0</v>
      </c>
      <c r="K41" s="60">
        <v>0</v>
      </c>
      <c r="L41" s="60">
        <v>0</v>
      </c>
      <c r="M41" s="60">
        <v>0</v>
      </c>
      <c r="N41" s="60">
        <v>0</v>
      </c>
      <c r="O41" s="60">
        <v>0</v>
      </c>
      <c r="P41" s="60">
        <v>0</v>
      </c>
      <c r="Q41" s="60">
        <v>0</v>
      </c>
      <c r="R41" s="60"/>
    </row>
    <row r="42" spans="3:18">
      <c r="C42" s="44" t="s">
        <v>113</v>
      </c>
      <c r="D42" s="43" t="s">
        <v>114</v>
      </c>
      <c r="E42" s="61"/>
      <c r="F42" s="61"/>
      <c r="G42" s="61"/>
      <c r="H42" s="61"/>
      <c r="I42" s="61"/>
      <c r="J42" s="61">
        <v>0</v>
      </c>
      <c r="K42" s="61">
        <v>0</v>
      </c>
      <c r="L42" s="61">
        <v>0</v>
      </c>
      <c r="M42" s="61">
        <v>0</v>
      </c>
      <c r="N42" s="61">
        <v>1592</v>
      </c>
      <c r="O42" s="61">
        <v>1000</v>
      </c>
      <c r="P42" s="61">
        <v>0</v>
      </c>
      <c r="Q42" s="61">
        <v>0</v>
      </c>
      <c r="R42" s="61"/>
    </row>
    <row r="43" spans="3:18" ht="18" thickBot="1">
      <c r="C43" s="41" t="s">
        <v>115</v>
      </c>
      <c r="D43" s="40" t="s">
        <v>116</v>
      </c>
      <c r="E43" s="60"/>
      <c r="F43" s="60"/>
      <c r="G43" s="60"/>
      <c r="H43" s="60"/>
      <c r="I43" s="60"/>
      <c r="J43" s="60">
        <v>0</v>
      </c>
      <c r="K43" s="60">
        <v>0</v>
      </c>
      <c r="L43" s="60">
        <v>0</v>
      </c>
      <c r="M43" s="60">
        <v>0</v>
      </c>
      <c r="N43" s="60">
        <v>0</v>
      </c>
      <c r="O43" s="60">
        <v>0</v>
      </c>
      <c r="P43" s="60">
        <v>0</v>
      </c>
      <c r="Q43" s="60">
        <v>0</v>
      </c>
      <c r="R43" s="60"/>
    </row>
    <row r="44" spans="3:18">
      <c r="C44" s="44" t="s">
        <v>117</v>
      </c>
      <c r="D44" s="43" t="s">
        <v>118</v>
      </c>
      <c r="E44" s="61"/>
      <c r="F44" s="61"/>
      <c r="G44" s="61"/>
      <c r="H44" s="61"/>
      <c r="I44" s="61"/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v>0</v>
      </c>
      <c r="P44" s="61">
        <v>0</v>
      </c>
      <c r="Q44" s="61">
        <v>0</v>
      </c>
      <c r="R44" s="61"/>
    </row>
    <row r="45" spans="3:18">
      <c r="C45" s="44" t="s">
        <v>119</v>
      </c>
      <c r="D45" s="43" t="s">
        <v>120</v>
      </c>
      <c r="E45" s="61"/>
      <c r="F45" s="61"/>
      <c r="G45" s="61"/>
      <c r="H45" s="61"/>
      <c r="I45" s="61"/>
      <c r="J45" s="61">
        <v>0</v>
      </c>
      <c r="K45" s="61">
        <v>0</v>
      </c>
      <c r="L45" s="61">
        <v>0</v>
      </c>
      <c r="M45" s="61">
        <v>0</v>
      </c>
      <c r="N45" s="61">
        <v>0</v>
      </c>
      <c r="O45" s="61">
        <v>0</v>
      </c>
      <c r="P45" s="61">
        <v>0</v>
      </c>
      <c r="Q45" s="61">
        <v>0</v>
      </c>
      <c r="R45" s="61"/>
    </row>
    <row r="46" spans="3:18">
      <c r="C46" s="44" t="s">
        <v>121</v>
      </c>
      <c r="D46" s="43" t="s">
        <v>122</v>
      </c>
      <c r="E46" s="61"/>
      <c r="F46" s="61"/>
      <c r="G46" s="61"/>
      <c r="H46" s="61"/>
      <c r="I46" s="61"/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61">
        <v>0</v>
      </c>
      <c r="P46" s="61">
        <v>0</v>
      </c>
      <c r="Q46" s="61">
        <v>0</v>
      </c>
      <c r="R46" s="61"/>
    </row>
    <row r="47" spans="3:18">
      <c r="C47" s="44" t="s">
        <v>123</v>
      </c>
      <c r="D47" s="43" t="s">
        <v>124</v>
      </c>
      <c r="E47" s="61"/>
      <c r="F47" s="61"/>
      <c r="G47" s="61"/>
      <c r="H47" s="61"/>
      <c r="I47" s="61"/>
      <c r="J47" s="61">
        <v>0</v>
      </c>
      <c r="K47" s="61">
        <v>0</v>
      </c>
      <c r="L47" s="61">
        <v>0</v>
      </c>
      <c r="M47" s="61">
        <v>0</v>
      </c>
      <c r="N47" s="61">
        <v>0</v>
      </c>
      <c r="O47" s="61">
        <v>0</v>
      </c>
      <c r="P47" s="61">
        <v>0</v>
      </c>
      <c r="Q47" s="61">
        <v>0</v>
      </c>
      <c r="R47" s="61"/>
    </row>
    <row r="48" spans="3:18">
      <c r="C48" s="44" t="s">
        <v>125</v>
      </c>
      <c r="D48" s="43" t="s">
        <v>126</v>
      </c>
      <c r="E48" s="61"/>
      <c r="F48" s="61"/>
      <c r="G48" s="61"/>
      <c r="H48" s="61"/>
      <c r="I48" s="61"/>
      <c r="J48" s="61">
        <v>0</v>
      </c>
      <c r="K48" s="61">
        <v>0</v>
      </c>
      <c r="L48" s="61">
        <v>0</v>
      </c>
      <c r="M48" s="61">
        <v>0</v>
      </c>
      <c r="N48" s="61">
        <v>0</v>
      </c>
      <c r="O48" s="61">
        <v>0</v>
      </c>
      <c r="P48" s="61">
        <v>0</v>
      </c>
      <c r="Q48" s="61">
        <v>0</v>
      </c>
      <c r="R48" s="61"/>
    </row>
    <row r="49" spans="3:18">
      <c r="C49" s="44" t="s">
        <v>127</v>
      </c>
      <c r="D49" s="43" t="s">
        <v>128</v>
      </c>
      <c r="E49" s="61"/>
      <c r="F49" s="61"/>
      <c r="G49" s="61"/>
      <c r="H49" s="61"/>
      <c r="I49" s="61"/>
      <c r="J49" s="61">
        <v>0</v>
      </c>
      <c r="K49" s="61">
        <v>0</v>
      </c>
      <c r="L49" s="61">
        <v>0</v>
      </c>
      <c r="M49" s="61">
        <v>0</v>
      </c>
      <c r="N49" s="61">
        <v>0</v>
      </c>
      <c r="O49" s="61">
        <v>0</v>
      </c>
      <c r="P49" s="61">
        <v>0</v>
      </c>
      <c r="Q49" s="61">
        <v>0</v>
      </c>
      <c r="R49" s="61"/>
    </row>
    <row r="50" spans="3:18">
      <c r="C50" s="44" t="s">
        <v>129</v>
      </c>
      <c r="D50" s="43" t="s">
        <v>130</v>
      </c>
      <c r="E50" s="61"/>
      <c r="F50" s="61"/>
      <c r="G50" s="61"/>
      <c r="H50" s="61"/>
      <c r="I50" s="61"/>
      <c r="J50" s="61">
        <v>0</v>
      </c>
      <c r="K50" s="61">
        <v>0</v>
      </c>
      <c r="L50" s="61">
        <v>0</v>
      </c>
      <c r="M50" s="61">
        <v>0</v>
      </c>
      <c r="N50" s="61">
        <v>0</v>
      </c>
      <c r="O50" s="61">
        <v>0</v>
      </c>
      <c r="P50" s="61">
        <v>0</v>
      </c>
      <c r="Q50" s="61">
        <v>0</v>
      </c>
      <c r="R50" s="61"/>
    </row>
    <row r="51" spans="3:18" ht="18" thickBot="1">
      <c r="C51" s="41" t="s">
        <v>131</v>
      </c>
      <c r="D51" s="40" t="s">
        <v>132</v>
      </c>
      <c r="E51" s="60"/>
      <c r="F51" s="60"/>
      <c r="G51" s="60"/>
      <c r="H51" s="60"/>
      <c r="I51" s="60"/>
      <c r="J51" s="60">
        <v>0</v>
      </c>
      <c r="K51" s="60">
        <v>0</v>
      </c>
      <c r="L51" s="60">
        <v>0</v>
      </c>
      <c r="M51" s="60">
        <v>0</v>
      </c>
      <c r="N51" s="60">
        <v>0</v>
      </c>
      <c r="O51" s="60">
        <v>0</v>
      </c>
      <c r="P51" s="60">
        <v>0</v>
      </c>
      <c r="Q51" s="60">
        <v>0</v>
      </c>
      <c r="R51" s="60"/>
    </row>
    <row r="52" spans="3:18">
      <c r="C52" s="44" t="s">
        <v>133</v>
      </c>
      <c r="D52" s="43" t="s">
        <v>134</v>
      </c>
      <c r="E52" s="61"/>
      <c r="F52" s="61"/>
      <c r="G52" s="61"/>
      <c r="H52" s="61"/>
      <c r="I52" s="61"/>
      <c r="J52" s="61">
        <v>0</v>
      </c>
      <c r="K52" s="61">
        <v>0</v>
      </c>
      <c r="L52" s="61">
        <v>0</v>
      </c>
      <c r="M52" s="61">
        <v>0</v>
      </c>
      <c r="N52" s="61">
        <v>0</v>
      </c>
      <c r="O52" s="61">
        <v>0</v>
      </c>
      <c r="P52" s="61">
        <v>0</v>
      </c>
      <c r="Q52" s="61">
        <v>0</v>
      </c>
      <c r="R52" s="61"/>
    </row>
    <row r="53" spans="3:18">
      <c r="C53" s="44" t="s">
        <v>135</v>
      </c>
      <c r="D53" s="43" t="s">
        <v>136</v>
      </c>
      <c r="E53" s="61"/>
      <c r="F53" s="61"/>
      <c r="G53" s="61"/>
      <c r="H53" s="61"/>
      <c r="I53" s="61"/>
      <c r="J53" s="61">
        <v>0</v>
      </c>
      <c r="K53" s="61">
        <v>0</v>
      </c>
      <c r="L53" s="61">
        <v>0</v>
      </c>
      <c r="M53" s="61">
        <v>0</v>
      </c>
      <c r="N53" s="61">
        <v>0</v>
      </c>
      <c r="O53" s="61">
        <v>0</v>
      </c>
      <c r="P53" s="61">
        <v>0</v>
      </c>
      <c r="Q53" s="61">
        <v>0</v>
      </c>
      <c r="R53" s="61"/>
    </row>
    <row r="54" spans="3:18">
      <c r="C54" s="44" t="s">
        <v>137</v>
      </c>
      <c r="D54" s="43" t="s">
        <v>138</v>
      </c>
      <c r="E54" s="61"/>
      <c r="F54" s="61"/>
      <c r="G54" s="61"/>
      <c r="H54" s="61"/>
      <c r="I54" s="61"/>
      <c r="J54" s="61">
        <v>0</v>
      </c>
      <c r="K54" s="61">
        <v>0</v>
      </c>
      <c r="L54" s="61">
        <v>0</v>
      </c>
      <c r="M54" s="61">
        <v>0</v>
      </c>
      <c r="N54" s="61">
        <v>0</v>
      </c>
      <c r="O54" s="61">
        <v>0</v>
      </c>
      <c r="P54" s="61">
        <v>0</v>
      </c>
      <c r="Q54" s="61">
        <v>0</v>
      </c>
      <c r="R54" s="61"/>
    </row>
    <row r="55" spans="3:18">
      <c r="C55" s="44" t="s">
        <v>139</v>
      </c>
      <c r="D55" s="43" t="s">
        <v>140</v>
      </c>
      <c r="E55" s="61"/>
      <c r="F55" s="61"/>
      <c r="G55" s="61"/>
      <c r="H55" s="61"/>
      <c r="I55" s="61"/>
      <c r="J55" s="61">
        <v>0</v>
      </c>
      <c r="K55" s="61">
        <v>0</v>
      </c>
      <c r="L55" s="61">
        <v>0</v>
      </c>
      <c r="M55" s="61">
        <v>0</v>
      </c>
      <c r="N55" s="61">
        <v>0</v>
      </c>
      <c r="O55" s="61">
        <v>0</v>
      </c>
      <c r="P55" s="61">
        <v>0</v>
      </c>
      <c r="Q55" s="61">
        <v>0</v>
      </c>
      <c r="R55" s="61"/>
    </row>
    <row r="56" spans="3:18">
      <c r="C56" s="45" t="s">
        <v>141</v>
      </c>
      <c r="D56" s="43" t="s">
        <v>142</v>
      </c>
      <c r="E56" s="61"/>
      <c r="F56" s="61"/>
      <c r="G56" s="61"/>
      <c r="H56" s="61"/>
      <c r="I56" s="61"/>
      <c r="J56" s="61">
        <v>0</v>
      </c>
      <c r="K56" s="61">
        <v>0</v>
      </c>
      <c r="L56" s="61">
        <v>0</v>
      </c>
      <c r="M56" s="61">
        <v>0</v>
      </c>
      <c r="N56" s="61">
        <v>0</v>
      </c>
      <c r="O56" s="61">
        <v>0</v>
      </c>
      <c r="P56" s="61">
        <v>0</v>
      </c>
      <c r="Q56" s="61">
        <v>0</v>
      </c>
      <c r="R56" s="61"/>
    </row>
    <row r="57" spans="3:18">
      <c r="C57" s="45" t="s">
        <v>143</v>
      </c>
      <c r="D57" s="43" t="s">
        <v>134</v>
      </c>
      <c r="E57" s="61"/>
      <c r="F57" s="61"/>
      <c r="G57" s="61"/>
      <c r="H57" s="61"/>
      <c r="I57" s="61"/>
      <c r="J57" s="61">
        <v>0</v>
      </c>
      <c r="K57" s="61">
        <v>0</v>
      </c>
      <c r="L57" s="61">
        <v>0</v>
      </c>
      <c r="M57" s="61">
        <v>0</v>
      </c>
      <c r="N57" s="61">
        <v>0</v>
      </c>
      <c r="O57" s="61">
        <v>0</v>
      </c>
      <c r="P57" s="61">
        <v>0</v>
      </c>
      <c r="Q57" s="61">
        <v>0</v>
      </c>
      <c r="R57" s="61"/>
    </row>
    <row r="58" spans="3:18">
      <c r="C58" s="44" t="s">
        <v>144</v>
      </c>
      <c r="D58" s="43" t="s">
        <v>145</v>
      </c>
      <c r="E58" s="61"/>
      <c r="F58" s="61"/>
      <c r="G58" s="61"/>
      <c r="H58" s="61"/>
      <c r="I58" s="61"/>
      <c r="J58" s="61">
        <v>0</v>
      </c>
      <c r="K58" s="61">
        <v>0</v>
      </c>
      <c r="L58" s="61">
        <v>0</v>
      </c>
      <c r="M58" s="61">
        <v>0</v>
      </c>
      <c r="N58" s="61">
        <v>0</v>
      </c>
      <c r="O58" s="61">
        <v>0</v>
      </c>
      <c r="P58" s="61">
        <v>0</v>
      </c>
      <c r="Q58" s="61">
        <v>0</v>
      </c>
      <c r="R58" s="61"/>
    </row>
    <row r="59" spans="3:18">
      <c r="C59" s="44" t="s">
        <v>146</v>
      </c>
      <c r="D59" s="43" t="s">
        <v>147</v>
      </c>
      <c r="E59" s="61"/>
      <c r="F59" s="61"/>
      <c r="G59" s="61"/>
      <c r="H59" s="61"/>
      <c r="I59" s="61"/>
      <c r="J59" s="61">
        <v>0</v>
      </c>
      <c r="K59" s="61">
        <v>0</v>
      </c>
      <c r="L59" s="61">
        <v>0</v>
      </c>
      <c r="M59" s="61">
        <v>0</v>
      </c>
      <c r="N59" s="61">
        <v>0</v>
      </c>
      <c r="O59" s="61">
        <v>0</v>
      </c>
      <c r="P59" s="61">
        <v>0</v>
      </c>
      <c r="Q59" s="61">
        <v>0</v>
      </c>
      <c r="R59" s="61"/>
    </row>
    <row r="60" spans="3:18">
      <c r="C60" s="44" t="s">
        <v>148</v>
      </c>
      <c r="D60" s="43" t="s">
        <v>149</v>
      </c>
      <c r="E60" s="61"/>
      <c r="F60" s="61"/>
      <c r="G60" s="61"/>
      <c r="H60" s="61"/>
      <c r="I60" s="61"/>
      <c r="J60" s="61">
        <v>0</v>
      </c>
      <c r="K60" s="61">
        <v>0</v>
      </c>
      <c r="L60" s="61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/>
    </row>
    <row r="61" spans="3:18">
      <c r="C61" s="44" t="s">
        <v>150</v>
      </c>
      <c r="D61" s="43" t="s">
        <v>151</v>
      </c>
      <c r="E61" s="61"/>
      <c r="F61" s="61"/>
      <c r="G61" s="61"/>
      <c r="H61" s="61"/>
      <c r="I61" s="61"/>
      <c r="J61" s="61">
        <v>0</v>
      </c>
      <c r="K61" s="61">
        <v>0</v>
      </c>
      <c r="L61" s="61">
        <v>309</v>
      </c>
      <c r="M61" s="61">
        <v>0</v>
      </c>
      <c r="N61" s="61">
        <v>0</v>
      </c>
      <c r="O61" s="61">
        <v>0</v>
      </c>
      <c r="P61" s="61">
        <v>0</v>
      </c>
      <c r="Q61" s="61">
        <v>0</v>
      </c>
      <c r="R61" s="61"/>
    </row>
    <row r="62" spans="3:18">
      <c r="C62" s="44" t="s">
        <v>152</v>
      </c>
      <c r="D62" s="43" t="s">
        <v>153</v>
      </c>
      <c r="E62" s="61"/>
      <c r="F62" s="61"/>
      <c r="G62" s="61"/>
      <c r="H62" s="61"/>
      <c r="I62" s="61"/>
      <c r="J62" s="61">
        <v>0</v>
      </c>
      <c r="K62" s="61">
        <v>0</v>
      </c>
      <c r="L62" s="61">
        <v>0</v>
      </c>
      <c r="M62" s="61">
        <v>0</v>
      </c>
      <c r="N62" s="61">
        <v>0</v>
      </c>
      <c r="O62" s="61">
        <v>0</v>
      </c>
      <c r="P62" s="61">
        <v>0</v>
      </c>
      <c r="Q62" s="61">
        <v>0</v>
      </c>
      <c r="R62" s="61"/>
    </row>
    <row r="63" spans="3:18">
      <c r="C63" s="44" t="s">
        <v>154</v>
      </c>
      <c r="D63" s="43" t="s">
        <v>155</v>
      </c>
      <c r="E63" s="61"/>
      <c r="F63" s="61"/>
      <c r="G63" s="61"/>
      <c r="H63" s="61"/>
      <c r="I63" s="61"/>
      <c r="J63" s="61">
        <v>0</v>
      </c>
      <c r="K63" s="61">
        <v>0</v>
      </c>
      <c r="L63" s="61">
        <v>0</v>
      </c>
      <c r="M63" s="61">
        <v>0</v>
      </c>
      <c r="N63" s="61">
        <v>0</v>
      </c>
      <c r="O63" s="61">
        <v>0</v>
      </c>
      <c r="P63" s="61">
        <v>0</v>
      </c>
      <c r="Q63" s="61">
        <v>0</v>
      </c>
      <c r="R63" s="61"/>
    </row>
    <row r="64" spans="3:18">
      <c r="C64" s="44" t="s">
        <v>156</v>
      </c>
      <c r="D64" s="43" t="s">
        <v>157</v>
      </c>
      <c r="E64" s="61"/>
      <c r="F64" s="61"/>
      <c r="G64" s="61"/>
      <c r="H64" s="61"/>
      <c r="I64" s="61"/>
      <c r="J64" s="61">
        <v>0</v>
      </c>
      <c r="K64" s="61">
        <v>0</v>
      </c>
      <c r="L64" s="61">
        <v>0</v>
      </c>
      <c r="M64" s="61">
        <v>0</v>
      </c>
      <c r="N64" s="61">
        <v>0</v>
      </c>
      <c r="O64" s="61">
        <v>0</v>
      </c>
      <c r="P64" s="61">
        <v>0</v>
      </c>
      <c r="Q64" s="61">
        <v>0</v>
      </c>
      <c r="R64" s="61"/>
    </row>
    <row r="65" spans="3:18">
      <c r="C65" s="44" t="s">
        <v>158</v>
      </c>
      <c r="D65" s="43" t="s">
        <v>159</v>
      </c>
      <c r="E65" s="61"/>
      <c r="F65" s="61"/>
      <c r="G65" s="61"/>
      <c r="H65" s="61"/>
      <c r="I65" s="61"/>
      <c r="J65" s="61">
        <v>0</v>
      </c>
      <c r="K65" s="61">
        <v>0</v>
      </c>
      <c r="L65" s="61">
        <v>292</v>
      </c>
      <c r="M65" s="61">
        <v>0</v>
      </c>
      <c r="N65" s="61">
        <v>0</v>
      </c>
      <c r="O65" s="61">
        <v>0</v>
      </c>
      <c r="P65" s="61">
        <v>0</v>
      </c>
      <c r="Q65" s="61">
        <v>0</v>
      </c>
      <c r="R65" s="61"/>
    </row>
    <row r="66" spans="3:18">
      <c r="C66" s="44" t="s">
        <v>160</v>
      </c>
      <c r="D66" s="43" t="s">
        <v>161</v>
      </c>
      <c r="E66" s="61"/>
      <c r="F66" s="61"/>
      <c r="G66" s="61"/>
      <c r="H66" s="61"/>
      <c r="I66" s="61"/>
      <c r="J66" s="61">
        <v>0</v>
      </c>
      <c r="K66" s="61">
        <v>0</v>
      </c>
      <c r="L66" s="61">
        <v>0</v>
      </c>
      <c r="M66" s="61">
        <v>0</v>
      </c>
      <c r="N66" s="61">
        <v>0</v>
      </c>
      <c r="O66" s="61">
        <v>0</v>
      </c>
      <c r="P66" s="61">
        <v>0</v>
      </c>
      <c r="Q66" s="61">
        <v>0</v>
      </c>
      <c r="R66" s="61"/>
    </row>
    <row r="67" spans="3:18">
      <c r="C67" s="44" t="s">
        <v>162</v>
      </c>
      <c r="D67" s="43" t="s">
        <v>163</v>
      </c>
      <c r="E67" s="61"/>
      <c r="F67" s="61"/>
      <c r="G67" s="61"/>
      <c r="H67" s="61"/>
      <c r="I67" s="61"/>
      <c r="J67" s="61">
        <v>0</v>
      </c>
      <c r="K67" s="61">
        <v>0</v>
      </c>
      <c r="L67" s="61">
        <v>0</v>
      </c>
      <c r="M67" s="61">
        <v>0</v>
      </c>
      <c r="N67" s="61">
        <v>0</v>
      </c>
      <c r="O67" s="61">
        <v>0</v>
      </c>
      <c r="P67" s="61">
        <v>0</v>
      </c>
      <c r="Q67" s="61">
        <v>0</v>
      </c>
      <c r="R67" s="61"/>
    </row>
    <row r="68" spans="3:18">
      <c r="C68" s="44" t="s">
        <v>164</v>
      </c>
      <c r="D68" s="43" t="s">
        <v>165</v>
      </c>
      <c r="E68" s="61"/>
      <c r="F68" s="61"/>
      <c r="G68" s="61"/>
      <c r="H68" s="61"/>
      <c r="I68" s="61"/>
      <c r="J68" s="61">
        <v>0</v>
      </c>
      <c r="K68" s="61">
        <v>0</v>
      </c>
      <c r="L68" s="61">
        <v>0</v>
      </c>
      <c r="M68" s="61">
        <v>0</v>
      </c>
      <c r="N68" s="61">
        <v>0</v>
      </c>
      <c r="O68" s="61">
        <v>0</v>
      </c>
      <c r="P68" s="61">
        <v>0</v>
      </c>
      <c r="Q68" s="61">
        <v>0</v>
      </c>
      <c r="R68" s="61"/>
    </row>
    <row r="69" spans="3:18">
      <c r="C69" s="44" t="s">
        <v>166</v>
      </c>
      <c r="D69" s="43" t="s">
        <v>167</v>
      </c>
      <c r="E69" s="61"/>
      <c r="F69" s="61"/>
      <c r="G69" s="61"/>
      <c r="H69" s="61"/>
      <c r="I69" s="61"/>
      <c r="J69" s="61">
        <v>0</v>
      </c>
      <c r="K69" s="61">
        <v>0</v>
      </c>
      <c r="L69" s="61">
        <v>0</v>
      </c>
      <c r="M69" s="61">
        <v>0</v>
      </c>
      <c r="N69" s="61">
        <v>0</v>
      </c>
      <c r="O69" s="61">
        <v>0</v>
      </c>
      <c r="P69" s="61">
        <v>0</v>
      </c>
      <c r="Q69" s="61">
        <v>0</v>
      </c>
      <c r="R69" s="61"/>
    </row>
    <row r="70" spans="3:18">
      <c r="C70" s="44" t="s">
        <v>168</v>
      </c>
      <c r="D70" s="43" t="s">
        <v>169</v>
      </c>
      <c r="E70" s="61"/>
      <c r="F70" s="61"/>
      <c r="G70" s="61"/>
      <c r="H70" s="61"/>
      <c r="I70" s="61"/>
      <c r="J70" s="61">
        <v>0</v>
      </c>
      <c r="K70" s="61">
        <v>0</v>
      </c>
      <c r="L70" s="61">
        <v>0</v>
      </c>
      <c r="M70" s="61">
        <v>0</v>
      </c>
      <c r="N70" s="61">
        <v>0</v>
      </c>
      <c r="O70" s="61">
        <v>0</v>
      </c>
      <c r="P70" s="61">
        <v>0</v>
      </c>
      <c r="Q70" s="61">
        <v>0</v>
      </c>
      <c r="R70" s="61"/>
    </row>
    <row r="71" spans="3:18">
      <c r="C71" s="44" t="s">
        <v>170</v>
      </c>
      <c r="D71" s="43" t="s">
        <v>171</v>
      </c>
      <c r="E71" s="61"/>
      <c r="F71" s="61"/>
      <c r="G71" s="61"/>
      <c r="H71" s="61"/>
      <c r="I71" s="61"/>
      <c r="J71" s="61">
        <v>0</v>
      </c>
      <c r="K71" s="61">
        <v>0</v>
      </c>
      <c r="L71" s="61">
        <v>0</v>
      </c>
      <c r="M71" s="61">
        <v>0</v>
      </c>
      <c r="N71" s="61">
        <v>0</v>
      </c>
      <c r="O71" s="61">
        <v>0</v>
      </c>
      <c r="P71" s="61">
        <v>0</v>
      </c>
      <c r="Q71" s="61">
        <v>0</v>
      </c>
      <c r="R71" s="61"/>
    </row>
    <row r="72" spans="3:18">
      <c r="C72" s="44" t="s">
        <v>172</v>
      </c>
      <c r="D72" s="43" t="s">
        <v>173</v>
      </c>
      <c r="E72" s="61"/>
      <c r="F72" s="61"/>
      <c r="G72" s="61"/>
      <c r="H72" s="61"/>
      <c r="I72" s="61"/>
      <c r="J72" s="61">
        <v>0</v>
      </c>
      <c r="K72" s="61">
        <v>0</v>
      </c>
      <c r="L72" s="61">
        <v>320</v>
      </c>
      <c r="M72" s="61">
        <v>0</v>
      </c>
      <c r="N72" s="61">
        <v>0</v>
      </c>
      <c r="O72" s="61">
        <v>0</v>
      </c>
      <c r="P72" s="61">
        <v>0</v>
      </c>
      <c r="Q72" s="61">
        <v>0</v>
      </c>
      <c r="R72" s="61"/>
    </row>
    <row r="73" spans="3:18">
      <c r="C73" s="44" t="s">
        <v>174</v>
      </c>
      <c r="D73" s="43" t="s">
        <v>175</v>
      </c>
      <c r="E73" s="61"/>
      <c r="F73" s="61"/>
      <c r="G73" s="61"/>
      <c r="H73" s="61"/>
      <c r="I73" s="61"/>
      <c r="J73" s="61">
        <v>0</v>
      </c>
      <c r="K73" s="61">
        <v>0</v>
      </c>
      <c r="L73" s="61">
        <v>0</v>
      </c>
      <c r="M73" s="61">
        <v>0</v>
      </c>
      <c r="N73" s="61">
        <v>0</v>
      </c>
      <c r="O73" s="61">
        <v>0</v>
      </c>
      <c r="P73" s="61">
        <v>0</v>
      </c>
      <c r="Q73" s="61">
        <v>0</v>
      </c>
      <c r="R73" s="61"/>
    </row>
    <row r="74" spans="3:18">
      <c r="C74" s="44" t="s">
        <v>176</v>
      </c>
      <c r="D74" s="43" t="s">
        <v>177</v>
      </c>
      <c r="E74" s="61"/>
      <c r="F74" s="61"/>
      <c r="G74" s="61"/>
      <c r="H74" s="61"/>
      <c r="I74" s="61"/>
      <c r="J74" s="61">
        <v>0</v>
      </c>
      <c r="K74" s="61">
        <v>0</v>
      </c>
      <c r="L74" s="61">
        <v>0</v>
      </c>
      <c r="M74" s="61">
        <v>0</v>
      </c>
      <c r="N74" s="61">
        <v>0</v>
      </c>
      <c r="O74" s="61">
        <v>0</v>
      </c>
      <c r="P74" s="61">
        <v>0</v>
      </c>
      <c r="Q74" s="61">
        <v>0</v>
      </c>
      <c r="R74" s="61"/>
    </row>
    <row r="75" spans="3:18">
      <c r="C75" s="44" t="s">
        <v>178</v>
      </c>
      <c r="D75" s="43" t="s">
        <v>179</v>
      </c>
      <c r="E75" s="61"/>
      <c r="F75" s="61"/>
      <c r="G75" s="61"/>
      <c r="H75" s="61"/>
      <c r="I75" s="61"/>
      <c r="J75" s="61">
        <v>0</v>
      </c>
      <c r="K75" s="61">
        <v>0</v>
      </c>
      <c r="L75" s="61">
        <v>0</v>
      </c>
      <c r="M75" s="61">
        <v>0</v>
      </c>
      <c r="N75" s="61">
        <v>0</v>
      </c>
      <c r="O75" s="61">
        <v>0</v>
      </c>
      <c r="P75" s="61">
        <v>0</v>
      </c>
      <c r="Q75" s="61">
        <v>0</v>
      </c>
      <c r="R75" s="61"/>
    </row>
    <row r="76" spans="3:18">
      <c r="C76" s="44" t="s">
        <v>180</v>
      </c>
      <c r="D76" s="43" t="s">
        <v>181</v>
      </c>
      <c r="E76" s="61"/>
      <c r="F76" s="61"/>
      <c r="G76" s="61"/>
      <c r="H76" s="61"/>
      <c r="I76" s="61"/>
      <c r="J76" s="61">
        <v>0</v>
      </c>
      <c r="K76" s="61">
        <v>0</v>
      </c>
      <c r="L76" s="61">
        <v>0</v>
      </c>
      <c r="M76" s="61">
        <v>0</v>
      </c>
      <c r="N76" s="61">
        <v>0</v>
      </c>
      <c r="O76" s="61">
        <v>0</v>
      </c>
      <c r="P76" s="61">
        <v>0</v>
      </c>
      <c r="Q76" s="61">
        <v>0</v>
      </c>
      <c r="R76" s="61"/>
    </row>
    <row r="77" spans="3:18">
      <c r="C77" s="44" t="s">
        <v>182</v>
      </c>
      <c r="D77" s="43" t="s">
        <v>183</v>
      </c>
      <c r="E77" s="61"/>
      <c r="F77" s="61"/>
      <c r="G77" s="61"/>
      <c r="H77" s="61"/>
      <c r="I77" s="61"/>
      <c r="J77" s="61">
        <v>0</v>
      </c>
      <c r="K77" s="61">
        <v>0</v>
      </c>
      <c r="L77" s="61">
        <v>0</v>
      </c>
      <c r="M77" s="61">
        <v>0</v>
      </c>
      <c r="N77" s="61">
        <v>0</v>
      </c>
      <c r="O77" s="61">
        <v>0</v>
      </c>
      <c r="P77" s="61">
        <v>0</v>
      </c>
      <c r="Q77" s="61">
        <v>0</v>
      </c>
      <c r="R77" s="61"/>
    </row>
    <row r="78" spans="3:18">
      <c r="C78" s="44" t="s">
        <v>184</v>
      </c>
      <c r="D78" s="43" t="s">
        <v>185</v>
      </c>
      <c r="E78" s="61"/>
      <c r="F78" s="61"/>
      <c r="G78" s="61"/>
      <c r="H78" s="61"/>
      <c r="I78" s="61"/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/>
    </row>
    <row r="79" spans="3:18">
      <c r="C79" s="44" t="s">
        <v>186</v>
      </c>
      <c r="D79" s="43" t="s">
        <v>187</v>
      </c>
      <c r="E79" s="61"/>
      <c r="F79" s="61"/>
      <c r="G79" s="61"/>
      <c r="H79" s="61"/>
      <c r="I79" s="61"/>
      <c r="J79" s="61">
        <v>0</v>
      </c>
      <c r="K79" s="61">
        <v>0</v>
      </c>
      <c r="L79" s="61">
        <v>0</v>
      </c>
      <c r="M79" s="61">
        <v>340</v>
      </c>
      <c r="N79" s="61">
        <v>0</v>
      </c>
      <c r="O79" s="61">
        <v>0</v>
      </c>
      <c r="P79" s="61">
        <v>0</v>
      </c>
      <c r="Q79" s="61">
        <v>0</v>
      </c>
      <c r="R79" s="61"/>
    </row>
    <row r="80" spans="3:18">
      <c r="C80" s="44" t="s">
        <v>188</v>
      </c>
      <c r="D80" s="43" t="s">
        <v>189</v>
      </c>
      <c r="E80" s="61"/>
      <c r="F80" s="61"/>
      <c r="G80" s="61"/>
      <c r="H80" s="61"/>
      <c r="I80" s="61"/>
      <c r="J80" s="61">
        <v>0</v>
      </c>
      <c r="K80" s="61">
        <v>0</v>
      </c>
      <c r="L80" s="61">
        <v>0</v>
      </c>
      <c r="M80" s="61">
        <v>0</v>
      </c>
      <c r="N80" s="61">
        <v>0</v>
      </c>
      <c r="O80" s="61">
        <v>0</v>
      </c>
      <c r="P80" s="61">
        <v>0</v>
      </c>
      <c r="Q80" s="61">
        <v>0</v>
      </c>
      <c r="R80" s="61"/>
    </row>
    <row r="81" spans="3:18">
      <c r="C81" s="44" t="s">
        <v>190</v>
      </c>
      <c r="D81" s="43" t="s">
        <v>191</v>
      </c>
      <c r="E81" s="61"/>
      <c r="F81" s="61"/>
      <c r="G81" s="61"/>
      <c r="H81" s="61"/>
      <c r="I81" s="61"/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61">
        <v>0</v>
      </c>
      <c r="P81" s="61">
        <v>0</v>
      </c>
      <c r="Q81" s="61">
        <v>0</v>
      </c>
      <c r="R81" s="61"/>
    </row>
    <row r="82" spans="3:18">
      <c r="C82" s="44" t="s">
        <v>192</v>
      </c>
      <c r="D82" s="43" t="s">
        <v>193</v>
      </c>
      <c r="E82" s="61"/>
      <c r="F82" s="61"/>
      <c r="G82" s="61"/>
      <c r="H82" s="61"/>
      <c r="I82" s="61"/>
      <c r="J82" s="61">
        <v>0</v>
      </c>
      <c r="K82" s="61">
        <v>0</v>
      </c>
      <c r="L82" s="61">
        <v>47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/>
    </row>
    <row r="83" spans="3:18">
      <c r="C83" s="44" t="s">
        <v>194</v>
      </c>
      <c r="D83" s="43" t="s">
        <v>195</v>
      </c>
      <c r="E83" s="61"/>
      <c r="F83" s="61"/>
      <c r="G83" s="61"/>
      <c r="H83" s="61"/>
      <c r="I83" s="61"/>
      <c r="J83" s="61">
        <v>0</v>
      </c>
      <c r="K83" s="61">
        <v>0</v>
      </c>
      <c r="L83" s="61">
        <v>0</v>
      </c>
      <c r="M83" s="61">
        <v>0</v>
      </c>
      <c r="N83" s="61">
        <v>0</v>
      </c>
      <c r="O83" s="61">
        <v>0</v>
      </c>
      <c r="P83" s="61">
        <v>0</v>
      </c>
      <c r="Q83" s="61">
        <v>0</v>
      </c>
      <c r="R83" s="61"/>
    </row>
    <row r="84" spans="3:18">
      <c r="C84" s="44" t="s">
        <v>196</v>
      </c>
      <c r="D84" s="43" t="s">
        <v>197</v>
      </c>
      <c r="E84" s="61"/>
      <c r="F84" s="61"/>
      <c r="G84" s="61"/>
      <c r="H84" s="61"/>
      <c r="I84" s="61"/>
      <c r="J84" s="61">
        <v>0</v>
      </c>
      <c r="K84" s="61">
        <v>0</v>
      </c>
      <c r="L84" s="61">
        <v>0</v>
      </c>
      <c r="M84" s="61">
        <v>0</v>
      </c>
      <c r="N84" s="61">
        <v>0</v>
      </c>
      <c r="O84" s="61">
        <v>0</v>
      </c>
      <c r="P84" s="61">
        <v>0</v>
      </c>
      <c r="Q84" s="61">
        <v>0</v>
      </c>
      <c r="R84" s="61"/>
    </row>
    <row r="85" spans="3:18">
      <c r="C85" s="45" t="s">
        <v>198</v>
      </c>
      <c r="D85" s="43" t="s">
        <v>199</v>
      </c>
      <c r="E85" s="61"/>
      <c r="F85" s="61"/>
      <c r="G85" s="61"/>
      <c r="H85" s="61"/>
      <c r="I85" s="61"/>
      <c r="J85" s="61">
        <v>0</v>
      </c>
      <c r="K85" s="61">
        <v>0</v>
      </c>
      <c r="L85" s="61">
        <v>44</v>
      </c>
      <c r="M85" s="61">
        <v>0</v>
      </c>
      <c r="N85" s="61">
        <v>0</v>
      </c>
      <c r="O85" s="61">
        <v>0</v>
      </c>
      <c r="P85" s="61">
        <v>0</v>
      </c>
      <c r="Q85" s="61">
        <v>0</v>
      </c>
      <c r="R85" s="61"/>
    </row>
    <row r="86" spans="3:18">
      <c r="C86" s="44" t="s">
        <v>200</v>
      </c>
      <c r="D86" s="43" t="s">
        <v>201</v>
      </c>
      <c r="E86" s="61"/>
      <c r="F86" s="61"/>
      <c r="G86" s="61"/>
      <c r="H86" s="61"/>
      <c r="I86" s="61"/>
      <c r="J86" s="61">
        <v>0</v>
      </c>
      <c r="K86" s="61">
        <v>0</v>
      </c>
      <c r="L86" s="61">
        <v>64</v>
      </c>
      <c r="M86" s="61">
        <v>0</v>
      </c>
      <c r="N86" s="61">
        <v>0</v>
      </c>
      <c r="O86" s="61">
        <v>0</v>
      </c>
      <c r="P86" s="61">
        <v>0</v>
      </c>
      <c r="Q86" s="61">
        <v>0</v>
      </c>
      <c r="R86" s="61"/>
    </row>
    <row r="87" spans="3:18">
      <c r="C87" s="45" t="s">
        <v>202</v>
      </c>
      <c r="D87" s="43" t="s">
        <v>203</v>
      </c>
      <c r="E87" s="61"/>
      <c r="F87" s="61"/>
      <c r="G87" s="61"/>
      <c r="H87" s="61"/>
      <c r="I87" s="61"/>
      <c r="J87" s="61">
        <v>0</v>
      </c>
      <c r="K87" s="61">
        <v>0</v>
      </c>
      <c r="L87" s="61">
        <v>0</v>
      </c>
      <c r="M87" s="61">
        <v>0</v>
      </c>
      <c r="N87" s="61">
        <v>0</v>
      </c>
      <c r="O87" s="61">
        <v>0</v>
      </c>
      <c r="P87" s="61">
        <v>0</v>
      </c>
      <c r="Q87" s="61">
        <v>0</v>
      </c>
      <c r="R87" s="61"/>
    </row>
    <row r="88" spans="3:18">
      <c r="C88" s="44" t="s">
        <v>204</v>
      </c>
      <c r="D88" s="43" t="s">
        <v>205</v>
      </c>
      <c r="E88" s="61"/>
      <c r="F88" s="61"/>
      <c r="G88" s="61"/>
      <c r="H88" s="61"/>
      <c r="I88" s="61"/>
      <c r="J88" s="61">
        <v>0</v>
      </c>
      <c r="K88" s="61">
        <v>0</v>
      </c>
      <c r="L88" s="61">
        <v>0</v>
      </c>
      <c r="M88" s="61">
        <v>0</v>
      </c>
      <c r="N88" s="61">
        <v>0</v>
      </c>
      <c r="O88" s="61">
        <v>0</v>
      </c>
      <c r="P88" s="61">
        <v>0</v>
      </c>
      <c r="Q88" s="61">
        <v>0</v>
      </c>
      <c r="R88" s="61"/>
    </row>
    <row r="89" spans="3:18">
      <c r="C89" s="44" t="s">
        <v>206</v>
      </c>
      <c r="D89" s="43" t="s">
        <v>207</v>
      </c>
      <c r="E89" s="61"/>
      <c r="F89" s="61"/>
      <c r="G89" s="61"/>
      <c r="H89" s="61"/>
      <c r="I89" s="61"/>
      <c r="J89" s="61">
        <v>0</v>
      </c>
      <c r="K89" s="61">
        <v>0</v>
      </c>
      <c r="L89" s="61">
        <v>0</v>
      </c>
      <c r="M89" s="61">
        <v>0</v>
      </c>
      <c r="N89" s="61">
        <v>0</v>
      </c>
      <c r="O89" s="61">
        <v>0</v>
      </c>
      <c r="P89" s="61">
        <v>0</v>
      </c>
      <c r="Q89" s="61">
        <v>0</v>
      </c>
      <c r="R89" s="61"/>
    </row>
    <row r="90" spans="3:18">
      <c r="C90" s="44" t="s">
        <v>208</v>
      </c>
      <c r="D90" s="43" t="s">
        <v>209</v>
      </c>
      <c r="E90" s="61"/>
      <c r="F90" s="61"/>
      <c r="G90" s="61"/>
      <c r="H90" s="61"/>
      <c r="I90" s="61"/>
      <c r="J90" s="61">
        <v>0</v>
      </c>
      <c r="K90" s="61">
        <v>0</v>
      </c>
      <c r="L90" s="61">
        <v>0</v>
      </c>
      <c r="M90" s="61">
        <v>0</v>
      </c>
      <c r="N90" s="61">
        <v>0</v>
      </c>
      <c r="O90" s="61">
        <v>0</v>
      </c>
      <c r="P90" s="61">
        <v>0</v>
      </c>
      <c r="Q90" s="61">
        <v>0</v>
      </c>
      <c r="R90" s="61"/>
    </row>
    <row r="91" spans="3:18">
      <c r="C91" s="44" t="s">
        <v>210</v>
      </c>
      <c r="D91" s="43" t="s">
        <v>211</v>
      </c>
      <c r="E91" s="61"/>
      <c r="F91" s="61"/>
      <c r="G91" s="61"/>
      <c r="H91" s="61"/>
      <c r="I91" s="61"/>
      <c r="J91" s="61">
        <v>0</v>
      </c>
      <c r="K91" s="61">
        <v>0</v>
      </c>
      <c r="L91" s="61">
        <v>0</v>
      </c>
      <c r="M91" s="61">
        <v>0</v>
      </c>
      <c r="N91" s="61">
        <v>0</v>
      </c>
      <c r="O91" s="61">
        <v>0</v>
      </c>
      <c r="P91" s="61">
        <v>0</v>
      </c>
      <c r="Q91" s="61">
        <v>0</v>
      </c>
      <c r="R91" s="61"/>
    </row>
    <row r="92" spans="3:18">
      <c r="C92" s="45" t="s">
        <v>212</v>
      </c>
      <c r="D92" s="43" t="s">
        <v>213</v>
      </c>
      <c r="E92" s="61"/>
      <c r="F92" s="61"/>
      <c r="G92" s="61"/>
      <c r="H92" s="61"/>
      <c r="I92" s="61"/>
      <c r="J92" s="61">
        <v>0</v>
      </c>
      <c r="K92" s="61">
        <v>0</v>
      </c>
      <c r="L92" s="61">
        <v>0</v>
      </c>
      <c r="M92" s="61">
        <v>0</v>
      </c>
      <c r="N92" s="61">
        <v>0</v>
      </c>
      <c r="O92" s="61">
        <v>0</v>
      </c>
      <c r="P92" s="61">
        <v>0</v>
      </c>
      <c r="Q92" s="61">
        <v>0</v>
      </c>
      <c r="R92" s="61"/>
    </row>
    <row r="93" spans="3:18">
      <c r="C93" s="44" t="s">
        <v>214</v>
      </c>
      <c r="D93" s="43" t="s">
        <v>215</v>
      </c>
      <c r="E93" s="61"/>
      <c r="F93" s="61"/>
      <c r="G93" s="61"/>
      <c r="H93" s="61"/>
      <c r="I93" s="61"/>
      <c r="J93" s="61">
        <v>0</v>
      </c>
      <c r="K93" s="61">
        <v>0</v>
      </c>
      <c r="L93" s="61">
        <v>0</v>
      </c>
      <c r="M93" s="61">
        <v>0</v>
      </c>
      <c r="N93" s="61">
        <v>0</v>
      </c>
      <c r="O93" s="61">
        <v>0</v>
      </c>
      <c r="P93" s="61">
        <v>0</v>
      </c>
      <c r="Q93" s="61">
        <v>0</v>
      </c>
      <c r="R93" s="61"/>
    </row>
    <row r="94" spans="3:18">
      <c r="C94" s="45" t="s">
        <v>216</v>
      </c>
      <c r="D94" s="43" t="s">
        <v>217</v>
      </c>
      <c r="E94" s="61"/>
      <c r="F94" s="61"/>
      <c r="G94" s="61"/>
      <c r="H94" s="61"/>
      <c r="I94" s="61"/>
      <c r="J94" s="61">
        <v>0</v>
      </c>
      <c r="K94" s="61">
        <v>0</v>
      </c>
      <c r="L94" s="61">
        <v>0</v>
      </c>
      <c r="M94" s="61">
        <v>0</v>
      </c>
      <c r="N94" s="61">
        <v>0</v>
      </c>
      <c r="O94" s="61">
        <v>0</v>
      </c>
      <c r="P94" s="61">
        <v>0</v>
      </c>
      <c r="Q94" s="61">
        <v>0</v>
      </c>
      <c r="R94" s="61"/>
    </row>
    <row r="95" spans="3:18">
      <c r="C95" s="45" t="s">
        <v>218</v>
      </c>
      <c r="D95" s="43" t="s">
        <v>219</v>
      </c>
      <c r="E95" s="61"/>
      <c r="F95" s="61"/>
      <c r="G95" s="61"/>
      <c r="H95" s="61"/>
      <c r="I95" s="61"/>
      <c r="J95" s="61">
        <v>0</v>
      </c>
      <c r="K95" s="61">
        <v>0</v>
      </c>
      <c r="L95" s="61">
        <v>0</v>
      </c>
      <c r="M95" s="61">
        <v>0</v>
      </c>
      <c r="N95" s="61">
        <v>0</v>
      </c>
      <c r="O95" s="61">
        <v>0</v>
      </c>
      <c r="P95" s="61">
        <v>0</v>
      </c>
      <c r="Q95" s="61">
        <v>0</v>
      </c>
      <c r="R95" s="61"/>
    </row>
    <row r="96" spans="3:18">
      <c r="C96" s="44" t="s">
        <v>220</v>
      </c>
      <c r="D96" s="43" t="s">
        <v>221</v>
      </c>
      <c r="E96" s="61"/>
      <c r="F96" s="61"/>
      <c r="G96" s="61"/>
      <c r="H96" s="61"/>
      <c r="I96" s="61"/>
      <c r="J96" s="61">
        <v>0</v>
      </c>
      <c r="K96" s="61">
        <v>0</v>
      </c>
      <c r="L96" s="61">
        <v>0</v>
      </c>
      <c r="M96" s="61">
        <v>0</v>
      </c>
      <c r="N96" s="61">
        <v>0</v>
      </c>
      <c r="O96" s="61">
        <v>0</v>
      </c>
      <c r="P96" s="61">
        <v>0</v>
      </c>
      <c r="Q96" s="61">
        <v>0</v>
      </c>
      <c r="R96" s="61"/>
    </row>
    <row r="97" spans="3:18">
      <c r="C97" s="44" t="s">
        <v>222</v>
      </c>
      <c r="D97" s="43" t="s">
        <v>223</v>
      </c>
      <c r="E97" s="61"/>
      <c r="F97" s="61"/>
      <c r="G97" s="61"/>
      <c r="H97" s="61"/>
      <c r="I97" s="61"/>
      <c r="J97" s="61">
        <v>0</v>
      </c>
      <c r="K97" s="61">
        <v>0</v>
      </c>
      <c r="L97" s="61">
        <v>0</v>
      </c>
      <c r="M97" s="61">
        <v>0</v>
      </c>
      <c r="N97" s="61">
        <v>0</v>
      </c>
      <c r="O97" s="61">
        <v>0</v>
      </c>
      <c r="P97" s="61">
        <v>0</v>
      </c>
      <c r="Q97" s="61">
        <v>0</v>
      </c>
      <c r="R97" s="61"/>
    </row>
    <row r="98" spans="3:18">
      <c r="C98" s="44" t="s">
        <v>224</v>
      </c>
      <c r="D98" s="43" t="s">
        <v>225</v>
      </c>
      <c r="E98" s="61"/>
      <c r="F98" s="61"/>
      <c r="G98" s="61"/>
      <c r="H98" s="61"/>
      <c r="I98" s="61"/>
      <c r="J98" s="61">
        <v>0</v>
      </c>
      <c r="K98" s="61">
        <v>0</v>
      </c>
      <c r="L98" s="61">
        <v>0</v>
      </c>
      <c r="M98" s="61">
        <v>0</v>
      </c>
      <c r="N98" s="61">
        <v>0</v>
      </c>
      <c r="O98" s="61">
        <v>0</v>
      </c>
      <c r="P98" s="61">
        <v>0</v>
      </c>
      <c r="Q98" s="61">
        <v>0</v>
      </c>
      <c r="R98" s="61"/>
    </row>
    <row r="99" spans="3:18">
      <c r="C99" s="44" t="s">
        <v>226</v>
      </c>
      <c r="D99" s="43" t="s">
        <v>227</v>
      </c>
      <c r="E99" s="61"/>
      <c r="F99" s="61"/>
      <c r="G99" s="61"/>
      <c r="H99" s="61"/>
      <c r="I99" s="61"/>
      <c r="J99" s="61">
        <v>0</v>
      </c>
      <c r="K99" s="61">
        <v>0</v>
      </c>
      <c r="L99" s="61">
        <v>0</v>
      </c>
      <c r="M99" s="61">
        <v>0</v>
      </c>
      <c r="N99" s="61">
        <v>0</v>
      </c>
      <c r="O99" s="61">
        <v>0</v>
      </c>
      <c r="P99" s="61">
        <v>0</v>
      </c>
      <c r="Q99" s="61">
        <v>0</v>
      </c>
      <c r="R99" s="61"/>
    </row>
    <row r="100" spans="3:18">
      <c r="C100" s="45" t="s">
        <v>228</v>
      </c>
      <c r="D100" s="43" t="s">
        <v>229</v>
      </c>
      <c r="E100" s="61"/>
      <c r="F100" s="61"/>
      <c r="G100" s="61"/>
      <c r="H100" s="61"/>
      <c r="I100" s="61"/>
      <c r="J100" s="61">
        <v>0</v>
      </c>
      <c r="K100" s="61">
        <v>0</v>
      </c>
      <c r="L100" s="61">
        <v>0</v>
      </c>
      <c r="M100" s="61">
        <v>0</v>
      </c>
      <c r="N100" s="61">
        <v>0</v>
      </c>
      <c r="O100" s="61">
        <v>0</v>
      </c>
      <c r="P100" s="61">
        <v>0</v>
      </c>
      <c r="Q100" s="61">
        <v>0</v>
      </c>
      <c r="R100" s="61"/>
    </row>
    <row r="101" spans="3:18">
      <c r="C101" s="44" t="s">
        <v>230</v>
      </c>
      <c r="D101" s="43" t="s">
        <v>231</v>
      </c>
      <c r="E101" s="61"/>
      <c r="F101" s="61"/>
      <c r="G101" s="61"/>
      <c r="H101" s="61"/>
      <c r="I101" s="61"/>
      <c r="J101" s="61">
        <v>0</v>
      </c>
      <c r="K101" s="61">
        <v>0</v>
      </c>
      <c r="L101" s="61">
        <v>0</v>
      </c>
      <c r="M101" s="61">
        <v>0</v>
      </c>
      <c r="N101" s="61">
        <v>0</v>
      </c>
      <c r="O101" s="61">
        <v>0</v>
      </c>
      <c r="P101" s="61">
        <v>0</v>
      </c>
      <c r="Q101" s="61">
        <v>0</v>
      </c>
      <c r="R101" s="61"/>
    </row>
    <row r="102" spans="3:18">
      <c r="C102" s="44" t="s">
        <v>232</v>
      </c>
      <c r="D102" s="43" t="s">
        <v>233</v>
      </c>
      <c r="E102" s="61"/>
      <c r="F102" s="61"/>
      <c r="G102" s="61"/>
      <c r="H102" s="61"/>
      <c r="I102" s="61"/>
      <c r="J102" s="61">
        <v>0</v>
      </c>
      <c r="K102" s="61">
        <v>0</v>
      </c>
      <c r="L102" s="61">
        <v>0</v>
      </c>
      <c r="M102" s="61">
        <v>0</v>
      </c>
      <c r="N102" s="61">
        <v>0</v>
      </c>
      <c r="O102" s="61">
        <v>0</v>
      </c>
      <c r="P102" s="61">
        <v>0</v>
      </c>
      <c r="Q102" s="61">
        <v>0</v>
      </c>
      <c r="R102" s="61"/>
    </row>
    <row r="103" spans="3:18">
      <c r="C103" s="44" t="s">
        <v>234</v>
      </c>
      <c r="D103" s="43" t="s">
        <v>235</v>
      </c>
      <c r="E103" s="61"/>
      <c r="F103" s="61"/>
      <c r="G103" s="61"/>
      <c r="H103" s="61"/>
      <c r="I103" s="61"/>
      <c r="J103" s="61">
        <v>0</v>
      </c>
      <c r="K103" s="61">
        <v>0</v>
      </c>
      <c r="L103" s="61">
        <v>0</v>
      </c>
      <c r="M103" s="61">
        <v>0</v>
      </c>
      <c r="N103" s="61">
        <v>0</v>
      </c>
      <c r="O103" s="61">
        <v>0</v>
      </c>
      <c r="P103" s="61">
        <v>0</v>
      </c>
      <c r="Q103" s="61">
        <v>0</v>
      </c>
      <c r="R103" s="61"/>
    </row>
    <row r="104" spans="3:18">
      <c r="C104" s="44" t="s">
        <v>236</v>
      </c>
      <c r="D104" s="43" t="s">
        <v>237</v>
      </c>
      <c r="E104" s="61"/>
      <c r="F104" s="61"/>
      <c r="G104" s="61"/>
      <c r="H104" s="61"/>
      <c r="I104" s="61"/>
      <c r="J104" s="61">
        <v>0</v>
      </c>
      <c r="K104" s="61">
        <v>0</v>
      </c>
      <c r="L104" s="61">
        <v>0</v>
      </c>
      <c r="M104" s="61">
        <v>0</v>
      </c>
      <c r="N104" s="61">
        <v>0</v>
      </c>
      <c r="O104" s="61">
        <v>0</v>
      </c>
      <c r="P104" s="61">
        <v>0</v>
      </c>
      <c r="Q104" s="61">
        <v>0</v>
      </c>
      <c r="R104" s="61"/>
    </row>
    <row r="105" spans="3:18" ht="18" thickBot="1">
      <c r="C105" s="39" t="s">
        <v>238</v>
      </c>
      <c r="D105" s="40" t="s">
        <v>239</v>
      </c>
      <c r="E105" s="60"/>
      <c r="F105" s="60"/>
      <c r="G105" s="60"/>
      <c r="H105" s="60"/>
      <c r="I105" s="60"/>
      <c r="J105" s="60">
        <v>0</v>
      </c>
      <c r="K105" s="60">
        <v>0</v>
      </c>
      <c r="L105" s="60">
        <v>0</v>
      </c>
      <c r="M105" s="60">
        <v>0</v>
      </c>
      <c r="N105" s="60">
        <v>0</v>
      </c>
      <c r="O105" s="60">
        <v>0</v>
      </c>
      <c r="P105" s="60">
        <v>0</v>
      </c>
      <c r="Q105" s="60">
        <v>0</v>
      </c>
      <c r="R105" s="60"/>
    </row>
    <row r="106" spans="3:18">
      <c r="C106" s="44" t="s">
        <v>240</v>
      </c>
      <c r="D106" s="43" t="s">
        <v>241</v>
      </c>
      <c r="E106" s="61"/>
      <c r="F106" s="61"/>
      <c r="G106" s="61"/>
      <c r="H106" s="61"/>
      <c r="I106" s="61"/>
      <c r="J106" s="61">
        <v>0</v>
      </c>
      <c r="K106" s="61">
        <v>0</v>
      </c>
      <c r="L106" s="61">
        <v>0</v>
      </c>
      <c r="M106" s="61">
        <v>0</v>
      </c>
      <c r="N106" s="61">
        <v>0</v>
      </c>
      <c r="O106" s="61">
        <v>0</v>
      </c>
      <c r="P106" s="61">
        <v>0</v>
      </c>
      <c r="Q106" s="61">
        <v>0</v>
      </c>
      <c r="R106" s="61"/>
    </row>
    <row r="107" spans="3:18">
      <c r="C107" s="44" t="s">
        <v>242</v>
      </c>
      <c r="D107" s="43" t="s">
        <v>243</v>
      </c>
      <c r="E107" s="61"/>
      <c r="F107" s="61"/>
      <c r="G107" s="61"/>
      <c r="H107" s="61"/>
      <c r="I107" s="61"/>
      <c r="J107" s="61">
        <v>0</v>
      </c>
      <c r="K107" s="61">
        <v>0</v>
      </c>
      <c r="L107" s="61">
        <v>0</v>
      </c>
      <c r="M107" s="61">
        <v>0</v>
      </c>
      <c r="N107" s="61">
        <v>0</v>
      </c>
      <c r="O107" s="61">
        <v>0</v>
      </c>
      <c r="P107" s="61">
        <v>0</v>
      </c>
      <c r="Q107" s="61">
        <v>0</v>
      </c>
      <c r="R107" s="61"/>
    </row>
    <row r="108" spans="3:18">
      <c r="C108" s="44" t="s">
        <v>244</v>
      </c>
      <c r="D108" s="43" t="s">
        <v>245</v>
      </c>
      <c r="E108" s="61"/>
      <c r="F108" s="61"/>
      <c r="G108" s="61"/>
      <c r="H108" s="61"/>
      <c r="I108" s="61"/>
      <c r="J108" s="61">
        <v>0</v>
      </c>
      <c r="K108" s="61">
        <v>0</v>
      </c>
      <c r="L108" s="61">
        <v>0</v>
      </c>
      <c r="M108" s="61">
        <v>0</v>
      </c>
      <c r="N108" s="61">
        <v>0</v>
      </c>
      <c r="O108" s="61">
        <v>0</v>
      </c>
      <c r="P108" s="61">
        <v>0</v>
      </c>
      <c r="Q108" s="61">
        <v>0</v>
      </c>
      <c r="R108" s="61"/>
    </row>
    <row r="109" spans="3:18">
      <c r="C109" s="44" t="s">
        <v>246</v>
      </c>
      <c r="D109" s="43" t="s">
        <v>247</v>
      </c>
      <c r="E109" s="61"/>
      <c r="F109" s="61"/>
      <c r="G109" s="61"/>
      <c r="H109" s="61"/>
      <c r="I109" s="61"/>
      <c r="J109" s="61">
        <v>0</v>
      </c>
      <c r="K109" s="61">
        <v>0</v>
      </c>
      <c r="L109" s="61">
        <v>0</v>
      </c>
      <c r="M109" s="61">
        <v>0</v>
      </c>
      <c r="N109" s="61">
        <v>0</v>
      </c>
      <c r="O109" s="61">
        <v>0</v>
      </c>
      <c r="P109" s="61">
        <v>0</v>
      </c>
      <c r="Q109" s="61">
        <v>0</v>
      </c>
      <c r="R109" s="61"/>
    </row>
    <row r="110" spans="3:18">
      <c r="C110" s="44" t="s">
        <v>248</v>
      </c>
      <c r="D110" s="43" t="s">
        <v>249</v>
      </c>
      <c r="E110" s="61"/>
      <c r="F110" s="61"/>
      <c r="G110" s="61"/>
      <c r="H110" s="61"/>
      <c r="I110" s="61"/>
      <c r="J110" s="61">
        <v>0</v>
      </c>
      <c r="K110" s="61">
        <v>0</v>
      </c>
      <c r="L110" s="61">
        <v>0</v>
      </c>
      <c r="M110" s="61">
        <v>0</v>
      </c>
      <c r="N110" s="61">
        <v>0</v>
      </c>
      <c r="O110" s="61">
        <v>0</v>
      </c>
      <c r="P110" s="61">
        <v>0</v>
      </c>
      <c r="Q110" s="61">
        <v>0</v>
      </c>
      <c r="R110" s="61"/>
    </row>
    <row r="111" spans="3:18">
      <c r="C111" s="44" t="s">
        <v>250</v>
      </c>
      <c r="D111" s="43" t="s">
        <v>251</v>
      </c>
      <c r="E111" s="61"/>
      <c r="F111" s="61"/>
      <c r="G111" s="61"/>
      <c r="H111" s="61"/>
      <c r="I111" s="61"/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61">
        <v>0</v>
      </c>
      <c r="P111" s="61">
        <v>0</v>
      </c>
      <c r="Q111" s="61">
        <v>0</v>
      </c>
      <c r="R111" s="61"/>
    </row>
    <row r="112" spans="3:18">
      <c r="C112" s="44" t="s">
        <v>252</v>
      </c>
      <c r="D112" s="43" t="s">
        <v>253</v>
      </c>
      <c r="E112" s="61"/>
      <c r="F112" s="61"/>
      <c r="G112" s="61"/>
      <c r="H112" s="61"/>
      <c r="I112" s="61"/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61">
        <v>0</v>
      </c>
      <c r="P112" s="61">
        <v>0</v>
      </c>
      <c r="Q112" s="61">
        <v>0</v>
      </c>
      <c r="R112" s="61"/>
    </row>
    <row r="113" spans="3:18">
      <c r="C113" s="44" t="s">
        <v>254</v>
      </c>
      <c r="D113" s="43" t="s">
        <v>255</v>
      </c>
      <c r="E113" s="61"/>
      <c r="F113" s="61"/>
      <c r="G113" s="61"/>
      <c r="H113" s="61"/>
      <c r="I113" s="61"/>
      <c r="J113" s="61">
        <v>0</v>
      </c>
      <c r="K113" s="61">
        <v>0</v>
      </c>
      <c r="L113" s="61">
        <v>0</v>
      </c>
      <c r="M113" s="61">
        <v>0</v>
      </c>
      <c r="N113" s="61">
        <v>0</v>
      </c>
      <c r="O113" s="61">
        <v>0</v>
      </c>
      <c r="P113" s="61">
        <v>0</v>
      </c>
      <c r="Q113" s="61">
        <v>0</v>
      </c>
      <c r="R113" s="61"/>
    </row>
    <row r="114" spans="3:18">
      <c r="C114" s="44" t="s">
        <v>256</v>
      </c>
      <c r="D114" s="43" t="s">
        <v>257</v>
      </c>
      <c r="E114" s="61"/>
      <c r="F114" s="61"/>
      <c r="G114" s="61"/>
      <c r="H114" s="61"/>
      <c r="I114" s="61"/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61">
        <v>0</v>
      </c>
      <c r="P114" s="61">
        <v>0</v>
      </c>
      <c r="Q114" s="61">
        <v>0</v>
      </c>
      <c r="R114" s="61"/>
    </row>
    <row r="115" spans="3:18">
      <c r="C115" s="44" t="s">
        <v>258</v>
      </c>
      <c r="D115" s="43" t="s">
        <v>259</v>
      </c>
      <c r="E115" s="61"/>
      <c r="F115" s="61"/>
      <c r="G115" s="61"/>
      <c r="H115" s="61"/>
      <c r="I115" s="61"/>
      <c r="J115" s="61">
        <v>0</v>
      </c>
      <c r="K115" s="61">
        <v>0</v>
      </c>
      <c r="L115" s="61">
        <v>0</v>
      </c>
      <c r="M115" s="61">
        <v>0</v>
      </c>
      <c r="N115" s="61">
        <v>0</v>
      </c>
      <c r="O115" s="61">
        <v>0</v>
      </c>
      <c r="P115" s="61">
        <v>0</v>
      </c>
      <c r="Q115" s="61">
        <v>0</v>
      </c>
      <c r="R115" s="61"/>
    </row>
    <row r="116" spans="3:18">
      <c r="C116" s="44" t="s">
        <v>260</v>
      </c>
      <c r="D116" s="43" t="s">
        <v>261</v>
      </c>
      <c r="E116" s="61"/>
      <c r="F116" s="61"/>
      <c r="G116" s="61"/>
      <c r="H116" s="61"/>
      <c r="I116" s="61"/>
      <c r="J116" s="61">
        <v>0</v>
      </c>
      <c r="K116" s="61">
        <v>0</v>
      </c>
      <c r="L116" s="61">
        <v>0</v>
      </c>
      <c r="M116" s="61">
        <v>0</v>
      </c>
      <c r="N116" s="61">
        <v>0</v>
      </c>
      <c r="O116" s="61">
        <v>0</v>
      </c>
      <c r="P116" s="61">
        <v>0</v>
      </c>
      <c r="Q116" s="61">
        <v>0</v>
      </c>
      <c r="R116" s="61"/>
    </row>
    <row r="117" spans="3:18">
      <c r="C117" s="44" t="s">
        <v>262</v>
      </c>
      <c r="D117" s="43" t="s">
        <v>263</v>
      </c>
      <c r="E117" s="61"/>
      <c r="F117" s="61"/>
      <c r="G117" s="61"/>
      <c r="H117" s="61"/>
      <c r="I117" s="61"/>
      <c r="J117" s="61">
        <v>0</v>
      </c>
      <c r="K117" s="61">
        <v>0</v>
      </c>
      <c r="L117" s="61">
        <v>0</v>
      </c>
      <c r="M117" s="61">
        <v>0</v>
      </c>
      <c r="N117" s="61">
        <v>0</v>
      </c>
      <c r="O117" s="61">
        <v>0</v>
      </c>
      <c r="P117" s="61">
        <v>0</v>
      </c>
      <c r="Q117" s="61">
        <v>0</v>
      </c>
      <c r="R117" s="61"/>
    </row>
    <row r="118" spans="3:18">
      <c r="C118" s="44" t="s">
        <v>264</v>
      </c>
      <c r="D118" s="43" t="s">
        <v>265</v>
      </c>
      <c r="E118" s="61"/>
      <c r="F118" s="61"/>
      <c r="G118" s="61"/>
      <c r="H118" s="61"/>
      <c r="I118" s="61"/>
      <c r="J118" s="61">
        <v>0</v>
      </c>
      <c r="K118" s="61">
        <v>0</v>
      </c>
      <c r="L118" s="61">
        <v>0</v>
      </c>
      <c r="M118" s="61">
        <v>0</v>
      </c>
      <c r="N118" s="61">
        <v>0</v>
      </c>
      <c r="O118" s="61">
        <v>0</v>
      </c>
      <c r="P118" s="61">
        <v>0</v>
      </c>
      <c r="Q118" s="61">
        <v>0</v>
      </c>
      <c r="R118" s="61"/>
    </row>
    <row r="119" spans="3:18">
      <c r="C119" s="44" t="s">
        <v>266</v>
      </c>
      <c r="D119" s="43" t="s">
        <v>267</v>
      </c>
      <c r="E119" s="61"/>
      <c r="F119" s="61"/>
      <c r="G119" s="61"/>
      <c r="H119" s="61"/>
      <c r="I119" s="61"/>
      <c r="J119" s="61">
        <v>0</v>
      </c>
      <c r="K119" s="61">
        <v>0</v>
      </c>
      <c r="L119" s="61">
        <v>0</v>
      </c>
      <c r="M119" s="61">
        <v>0</v>
      </c>
      <c r="N119" s="61">
        <v>0</v>
      </c>
      <c r="O119" s="61">
        <v>0</v>
      </c>
      <c r="P119" s="61">
        <v>0</v>
      </c>
      <c r="Q119" s="61">
        <v>0</v>
      </c>
      <c r="R119" s="61"/>
    </row>
    <row r="120" spans="3:18">
      <c r="C120" s="44" t="s">
        <v>268</v>
      </c>
      <c r="D120" s="43" t="s">
        <v>269</v>
      </c>
      <c r="E120" s="61"/>
      <c r="F120" s="61"/>
      <c r="G120" s="61"/>
      <c r="H120" s="61"/>
      <c r="I120" s="61"/>
      <c r="J120" s="61">
        <v>0</v>
      </c>
      <c r="K120" s="61">
        <v>0</v>
      </c>
      <c r="L120" s="61">
        <v>0</v>
      </c>
      <c r="M120" s="61">
        <v>0</v>
      </c>
      <c r="N120" s="61">
        <v>0</v>
      </c>
      <c r="O120" s="61">
        <v>0</v>
      </c>
      <c r="P120" s="61">
        <v>0</v>
      </c>
      <c r="Q120" s="61">
        <v>0</v>
      </c>
      <c r="R120" s="61"/>
    </row>
    <row r="121" spans="3:18" ht="18" thickBot="1">
      <c r="C121" s="39" t="s">
        <v>270</v>
      </c>
      <c r="D121" s="40" t="s">
        <v>271</v>
      </c>
      <c r="E121" s="60"/>
      <c r="F121" s="60"/>
      <c r="G121" s="60"/>
      <c r="H121" s="60"/>
      <c r="I121" s="60"/>
      <c r="J121" s="60">
        <v>0</v>
      </c>
      <c r="K121" s="60">
        <v>0</v>
      </c>
      <c r="L121" s="60">
        <v>0</v>
      </c>
      <c r="M121" s="60">
        <v>0</v>
      </c>
      <c r="N121" s="60">
        <v>0</v>
      </c>
      <c r="O121" s="60">
        <v>0</v>
      </c>
      <c r="P121" s="60">
        <v>0</v>
      </c>
      <c r="Q121" s="60">
        <v>0</v>
      </c>
      <c r="R121" s="60"/>
    </row>
    <row r="122" spans="3:18">
      <c r="C122" s="44" t="s">
        <v>272</v>
      </c>
      <c r="D122" s="43" t="s">
        <v>273</v>
      </c>
      <c r="E122" s="61"/>
      <c r="F122" s="61"/>
      <c r="G122" s="61"/>
      <c r="H122" s="61"/>
      <c r="I122" s="61"/>
      <c r="J122" s="61">
        <v>0</v>
      </c>
      <c r="K122" s="61">
        <v>0</v>
      </c>
      <c r="L122" s="61">
        <v>0</v>
      </c>
      <c r="M122" s="61">
        <v>0</v>
      </c>
      <c r="N122" s="61">
        <v>0</v>
      </c>
      <c r="O122" s="61">
        <v>0</v>
      </c>
      <c r="P122" s="61">
        <v>0</v>
      </c>
      <c r="Q122" s="61">
        <v>0</v>
      </c>
      <c r="R122" s="61"/>
    </row>
    <row r="123" spans="3:18" ht="18" thickBot="1">
      <c r="C123" s="39" t="s">
        <v>274</v>
      </c>
      <c r="D123" s="40" t="s">
        <v>275</v>
      </c>
      <c r="E123" s="60"/>
      <c r="F123" s="60"/>
      <c r="G123" s="60"/>
      <c r="H123" s="60"/>
      <c r="I123" s="60"/>
      <c r="J123" s="60">
        <v>0</v>
      </c>
      <c r="K123" s="60">
        <v>0</v>
      </c>
      <c r="L123" s="60">
        <v>0</v>
      </c>
      <c r="M123" s="60">
        <v>0</v>
      </c>
      <c r="N123" s="60">
        <v>0</v>
      </c>
      <c r="O123" s="60">
        <v>0</v>
      </c>
      <c r="P123" s="60">
        <v>0</v>
      </c>
      <c r="Q123" s="60">
        <v>0</v>
      </c>
      <c r="R123" s="60"/>
    </row>
    <row r="124" spans="3:18" ht="18" thickBot="1">
      <c r="C124" s="41" t="s">
        <v>276</v>
      </c>
      <c r="D124" s="40" t="s">
        <v>277</v>
      </c>
      <c r="E124" s="60"/>
      <c r="F124" s="60"/>
      <c r="G124" s="60"/>
      <c r="H124" s="60"/>
      <c r="I124" s="60"/>
      <c r="J124" s="60">
        <v>0</v>
      </c>
      <c r="K124" s="60">
        <v>0</v>
      </c>
      <c r="L124" s="60">
        <v>0</v>
      </c>
      <c r="M124" s="60">
        <v>0</v>
      </c>
      <c r="N124" s="60">
        <v>0</v>
      </c>
      <c r="O124" s="60">
        <v>0</v>
      </c>
      <c r="P124" s="60">
        <v>0</v>
      </c>
      <c r="Q124" s="60">
        <v>0</v>
      </c>
      <c r="R124" s="60"/>
    </row>
    <row r="125" spans="3:18" ht="18" thickBot="1">
      <c r="C125" s="41" t="s">
        <v>278</v>
      </c>
      <c r="D125" s="40" t="s">
        <v>279</v>
      </c>
      <c r="E125" s="60"/>
      <c r="F125" s="60"/>
      <c r="G125" s="60"/>
      <c r="H125" s="60"/>
      <c r="I125" s="60"/>
      <c r="J125" s="60">
        <v>0</v>
      </c>
      <c r="K125" s="60">
        <v>0</v>
      </c>
      <c r="L125" s="60">
        <v>0</v>
      </c>
      <c r="M125" s="60">
        <v>0</v>
      </c>
      <c r="N125" s="60">
        <v>0</v>
      </c>
      <c r="O125" s="60">
        <v>0</v>
      </c>
      <c r="P125" s="60">
        <v>0</v>
      </c>
      <c r="Q125" s="60">
        <v>0</v>
      </c>
      <c r="R125" s="60"/>
    </row>
    <row r="126" spans="3:18" ht="18" thickBot="1">
      <c r="C126" s="41" t="s">
        <v>280</v>
      </c>
      <c r="D126" s="40" t="s">
        <v>281</v>
      </c>
      <c r="E126" s="60"/>
      <c r="F126" s="60"/>
      <c r="G126" s="60"/>
      <c r="H126" s="60"/>
      <c r="I126" s="60"/>
      <c r="J126" s="60">
        <v>0</v>
      </c>
      <c r="K126" s="60">
        <v>0</v>
      </c>
      <c r="L126" s="60">
        <v>0</v>
      </c>
      <c r="M126" s="60">
        <v>0</v>
      </c>
      <c r="N126" s="60">
        <v>0</v>
      </c>
      <c r="O126" s="60">
        <v>0</v>
      </c>
      <c r="P126" s="60">
        <v>0</v>
      </c>
      <c r="Q126" s="60">
        <v>0</v>
      </c>
      <c r="R126" s="60"/>
    </row>
    <row r="127" spans="3:18">
      <c r="C127" s="44" t="s">
        <v>282</v>
      </c>
      <c r="D127" s="43" t="s">
        <v>283</v>
      </c>
      <c r="E127" s="61"/>
      <c r="F127" s="61"/>
      <c r="G127" s="61"/>
      <c r="H127" s="61"/>
      <c r="I127" s="61"/>
      <c r="J127" s="61">
        <v>0</v>
      </c>
      <c r="K127" s="61">
        <v>0</v>
      </c>
      <c r="L127" s="61">
        <v>0</v>
      </c>
      <c r="M127" s="61">
        <v>0</v>
      </c>
      <c r="N127" s="61">
        <v>0</v>
      </c>
      <c r="O127" s="61">
        <v>0</v>
      </c>
      <c r="P127" s="61">
        <v>0</v>
      </c>
      <c r="Q127" s="61">
        <v>0</v>
      </c>
      <c r="R127" s="61"/>
    </row>
    <row r="128" spans="3:18">
      <c r="C128" s="44" t="s">
        <v>284</v>
      </c>
      <c r="D128" s="43" t="s">
        <v>283</v>
      </c>
      <c r="E128" s="61"/>
      <c r="F128" s="61"/>
      <c r="G128" s="61"/>
      <c r="H128" s="61"/>
      <c r="I128" s="61"/>
      <c r="J128" s="61">
        <v>0</v>
      </c>
      <c r="K128" s="61">
        <v>0</v>
      </c>
      <c r="L128" s="61">
        <v>0</v>
      </c>
      <c r="M128" s="61">
        <v>0</v>
      </c>
      <c r="N128" s="61">
        <v>0</v>
      </c>
      <c r="O128" s="61">
        <v>0</v>
      </c>
      <c r="P128" s="61">
        <v>0</v>
      </c>
      <c r="Q128" s="61">
        <v>0</v>
      </c>
      <c r="R128" s="61"/>
    </row>
    <row r="129" spans="3:18">
      <c r="C129" s="44" t="s">
        <v>285</v>
      </c>
      <c r="D129" s="43" t="s">
        <v>286</v>
      </c>
      <c r="E129" s="61"/>
      <c r="F129" s="61"/>
      <c r="G129" s="61"/>
      <c r="H129" s="61"/>
      <c r="I129" s="61"/>
      <c r="J129" s="61">
        <v>0</v>
      </c>
      <c r="K129" s="61">
        <v>0</v>
      </c>
      <c r="L129" s="61">
        <v>0</v>
      </c>
      <c r="M129" s="61">
        <v>0</v>
      </c>
      <c r="N129" s="61">
        <v>0</v>
      </c>
      <c r="O129" s="61">
        <v>0</v>
      </c>
      <c r="P129" s="61">
        <v>0</v>
      </c>
      <c r="Q129" s="61">
        <v>0</v>
      </c>
      <c r="R129" s="61"/>
    </row>
    <row r="130" spans="3:18">
      <c r="C130" s="44" t="s">
        <v>287</v>
      </c>
      <c r="D130" s="43" t="s">
        <v>288</v>
      </c>
      <c r="E130" s="61"/>
      <c r="F130" s="61"/>
      <c r="G130" s="61"/>
      <c r="H130" s="61"/>
      <c r="I130" s="61"/>
      <c r="J130" s="61">
        <v>0</v>
      </c>
      <c r="K130" s="61">
        <v>0</v>
      </c>
      <c r="L130" s="61">
        <v>0</v>
      </c>
      <c r="M130" s="61">
        <v>0</v>
      </c>
      <c r="N130" s="61">
        <v>0</v>
      </c>
      <c r="O130" s="61">
        <v>0</v>
      </c>
      <c r="P130" s="61">
        <v>0</v>
      </c>
      <c r="Q130" s="61">
        <v>0</v>
      </c>
      <c r="R130" s="61"/>
    </row>
    <row r="131" spans="3:18">
      <c r="C131" s="44" t="s">
        <v>289</v>
      </c>
      <c r="D131" s="43" t="s">
        <v>290</v>
      </c>
      <c r="E131" s="61"/>
      <c r="F131" s="61"/>
      <c r="G131" s="61"/>
      <c r="H131" s="61"/>
      <c r="I131" s="61"/>
      <c r="J131" s="61">
        <v>0</v>
      </c>
      <c r="K131" s="61">
        <v>0</v>
      </c>
      <c r="L131" s="61">
        <v>0</v>
      </c>
      <c r="M131" s="61">
        <v>0</v>
      </c>
      <c r="N131" s="61">
        <v>0</v>
      </c>
      <c r="O131" s="61">
        <v>0</v>
      </c>
      <c r="P131" s="61">
        <v>0</v>
      </c>
      <c r="Q131" s="61">
        <v>0</v>
      </c>
      <c r="R131" s="61"/>
    </row>
    <row r="132" spans="3:18">
      <c r="C132" s="44" t="s">
        <v>291</v>
      </c>
      <c r="D132" s="43" t="s">
        <v>292</v>
      </c>
      <c r="E132" s="61"/>
      <c r="F132" s="61"/>
      <c r="G132" s="61"/>
      <c r="H132" s="61"/>
      <c r="I132" s="61"/>
      <c r="J132" s="61">
        <v>0</v>
      </c>
      <c r="K132" s="61">
        <v>0</v>
      </c>
      <c r="L132" s="61">
        <v>0</v>
      </c>
      <c r="M132" s="61">
        <v>0</v>
      </c>
      <c r="N132" s="61">
        <v>0</v>
      </c>
      <c r="O132" s="61">
        <v>0</v>
      </c>
      <c r="P132" s="61">
        <v>0</v>
      </c>
      <c r="Q132" s="61">
        <v>0</v>
      </c>
      <c r="R132" s="61"/>
    </row>
    <row r="133" spans="3:18">
      <c r="C133" s="44" t="s">
        <v>293</v>
      </c>
      <c r="D133" s="43" t="s">
        <v>294</v>
      </c>
      <c r="E133" s="61"/>
      <c r="F133" s="61"/>
      <c r="G133" s="61"/>
      <c r="H133" s="61"/>
      <c r="I133" s="61"/>
      <c r="J133" s="61">
        <v>0</v>
      </c>
      <c r="K133" s="61">
        <v>0</v>
      </c>
      <c r="L133" s="61">
        <v>0</v>
      </c>
      <c r="M133" s="61">
        <v>0</v>
      </c>
      <c r="N133" s="61">
        <v>0</v>
      </c>
      <c r="O133" s="61">
        <v>0</v>
      </c>
      <c r="P133" s="61">
        <v>0</v>
      </c>
      <c r="Q133" s="61">
        <v>0</v>
      </c>
      <c r="R133" s="61"/>
    </row>
    <row r="134" spans="3:18">
      <c r="C134" s="44" t="s">
        <v>295</v>
      </c>
      <c r="D134" s="43" t="s">
        <v>296</v>
      </c>
      <c r="E134" s="61"/>
      <c r="F134" s="61"/>
      <c r="G134" s="61"/>
      <c r="H134" s="61"/>
      <c r="I134" s="61"/>
      <c r="J134" s="61">
        <v>0</v>
      </c>
      <c r="K134" s="61">
        <v>0</v>
      </c>
      <c r="L134" s="61">
        <v>0</v>
      </c>
      <c r="M134" s="61">
        <v>0</v>
      </c>
      <c r="N134" s="61">
        <v>0</v>
      </c>
      <c r="O134" s="61">
        <v>0</v>
      </c>
      <c r="P134" s="61">
        <v>0</v>
      </c>
      <c r="Q134" s="61">
        <v>0</v>
      </c>
      <c r="R134" s="61"/>
    </row>
    <row r="135" spans="3:18">
      <c r="C135" s="44" t="s">
        <v>297</v>
      </c>
      <c r="D135" s="43" t="s">
        <v>298</v>
      </c>
      <c r="E135" s="61"/>
      <c r="F135" s="61"/>
      <c r="G135" s="61"/>
      <c r="H135" s="61"/>
      <c r="I135" s="61"/>
      <c r="J135" s="61">
        <v>0</v>
      </c>
      <c r="K135" s="61">
        <v>0</v>
      </c>
      <c r="L135" s="61">
        <v>0</v>
      </c>
      <c r="M135" s="61">
        <v>0</v>
      </c>
      <c r="N135" s="61">
        <v>0</v>
      </c>
      <c r="O135" s="61">
        <v>0</v>
      </c>
      <c r="P135" s="61">
        <v>0</v>
      </c>
      <c r="Q135" s="61">
        <v>0</v>
      </c>
      <c r="R135" s="61"/>
    </row>
    <row r="136" spans="3:18">
      <c r="C136" s="44" t="s">
        <v>299</v>
      </c>
      <c r="D136" s="43" t="s">
        <v>300</v>
      </c>
      <c r="E136" s="61"/>
      <c r="F136" s="61"/>
      <c r="G136" s="61"/>
      <c r="H136" s="61"/>
      <c r="I136" s="61"/>
      <c r="J136" s="61">
        <v>0</v>
      </c>
      <c r="K136" s="61">
        <v>0</v>
      </c>
      <c r="L136" s="61">
        <v>0</v>
      </c>
      <c r="M136" s="61">
        <v>0</v>
      </c>
      <c r="N136" s="61">
        <v>0</v>
      </c>
      <c r="O136" s="61">
        <v>0</v>
      </c>
      <c r="P136" s="61">
        <v>0</v>
      </c>
      <c r="Q136" s="61">
        <v>0</v>
      </c>
      <c r="R136" s="61"/>
    </row>
    <row r="137" spans="3:18">
      <c r="C137" s="44" t="s">
        <v>301</v>
      </c>
      <c r="D137" s="43" t="s">
        <v>302</v>
      </c>
      <c r="E137" s="61"/>
      <c r="F137" s="61"/>
      <c r="G137" s="61"/>
      <c r="H137" s="61"/>
      <c r="I137" s="61"/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/>
    </row>
    <row r="138" spans="3:18">
      <c r="C138" s="44" t="s">
        <v>303</v>
      </c>
      <c r="D138" s="43" t="s">
        <v>304</v>
      </c>
      <c r="E138" s="61"/>
      <c r="F138" s="61"/>
      <c r="G138" s="61"/>
      <c r="H138" s="61"/>
      <c r="I138" s="61"/>
      <c r="J138" s="61">
        <v>0</v>
      </c>
      <c r="K138" s="61">
        <v>0</v>
      </c>
      <c r="L138" s="61">
        <v>0</v>
      </c>
      <c r="M138" s="61">
        <v>0</v>
      </c>
      <c r="N138" s="61">
        <v>0</v>
      </c>
      <c r="O138" s="61">
        <v>0</v>
      </c>
      <c r="P138" s="61">
        <v>0</v>
      </c>
      <c r="Q138" s="61">
        <v>0</v>
      </c>
      <c r="R138" s="61"/>
    </row>
    <row r="139" spans="3:18">
      <c r="C139" s="44" t="s">
        <v>305</v>
      </c>
      <c r="D139" s="43" t="s">
        <v>306</v>
      </c>
      <c r="E139" s="61"/>
      <c r="F139" s="61"/>
      <c r="G139" s="61"/>
      <c r="H139" s="61"/>
      <c r="I139" s="61"/>
      <c r="J139" s="61">
        <v>0</v>
      </c>
      <c r="K139" s="61">
        <v>0</v>
      </c>
      <c r="L139" s="61">
        <v>0</v>
      </c>
      <c r="M139" s="61">
        <v>0</v>
      </c>
      <c r="N139" s="61">
        <v>0</v>
      </c>
      <c r="O139" s="61">
        <v>0</v>
      </c>
      <c r="P139" s="61">
        <v>0</v>
      </c>
      <c r="Q139" s="61">
        <v>0</v>
      </c>
      <c r="R139" s="61"/>
    </row>
    <row r="140" spans="3:18">
      <c r="C140" s="44" t="s">
        <v>307</v>
      </c>
      <c r="D140" s="43" t="s">
        <v>308</v>
      </c>
      <c r="E140" s="61"/>
      <c r="F140" s="61"/>
      <c r="G140" s="61"/>
      <c r="H140" s="61"/>
      <c r="I140" s="61"/>
      <c r="J140" s="61">
        <v>0</v>
      </c>
      <c r="K140" s="61">
        <v>0</v>
      </c>
      <c r="L140" s="61">
        <v>0</v>
      </c>
      <c r="M140" s="61">
        <v>0</v>
      </c>
      <c r="N140" s="61">
        <v>0</v>
      </c>
      <c r="O140" s="61">
        <v>0</v>
      </c>
      <c r="P140" s="61">
        <v>0</v>
      </c>
      <c r="Q140" s="61">
        <v>0</v>
      </c>
      <c r="R140" s="61"/>
    </row>
    <row r="141" spans="3:18">
      <c r="C141" s="44" t="s">
        <v>309</v>
      </c>
      <c r="D141" s="43" t="s">
        <v>310</v>
      </c>
      <c r="E141" s="61"/>
      <c r="F141" s="61"/>
      <c r="G141" s="61"/>
      <c r="H141" s="61"/>
      <c r="I141" s="61"/>
      <c r="J141" s="61">
        <v>0</v>
      </c>
      <c r="K141" s="61">
        <v>0</v>
      </c>
      <c r="L141" s="61">
        <v>0</v>
      </c>
      <c r="M141" s="61">
        <v>0</v>
      </c>
      <c r="N141" s="61">
        <v>0</v>
      </c>
      <c r="O141" s="61">
        <v>0</v>
      </c>
      <c r="P141" s="61">
        <v>0</v>
      </c>
      <c r="Q141" s="61">
        <v>0</v>
      </c>
      <c r="R141" s="61"/>
    </row>
    <row r="142" spans="3:18">
      <c r="C142" s="44" t="s">
        <v>311</v>
      </c>
      <c r="D142" s="43" t="s">
        <v>312</v>
      </c>
      <c r="E142" s="61"/>
      <c r="F142" s="61"/>
      <c r="G142" s="61"/>
      <c r="H142" s="61"/>
      <c r="I142" s="61"/>
      <c r="J142" s="61">
        <v>0</v>
      </c>
      <c r="K142" s="61">
        <v>0</v>
      </c>
      <c r="L142" s="61">
        <v>0</v>
      </c>
      <c r="M142" s="61">
        <v>0</v>
      </c>
      <c r="N142" s="61">
        <v>0</v>
      </c>
      <c r="O142" s="61">
        <v>0</v>
      </c>
      <c r="P142" s="61">
        <v>0</v>
      </c>
      <c r="Q142" s="61">
        <v>0</v>
      </c>
      <c r="R142" s="61"/>
    </row>
    <row r="143" spans="3:18">
      <c r="C143" s="44" t="s">
        <v>313</v>
      </c>
      <c r="D143" s="43" t="s">
        <v>314</v>
      </c>
      <c r="E143" s="61"/>
      <c r="F143" s="61"/>
      <c r="G143" s="61"/>
      <c r="H143" s="61"/>
      <c r="I143" s="61"/>
      <c r="J143" s="61">
        <v>0</v>
      </c>
      <c r="K143" s="61">
        <v>0</v>
      </c>
      <c r="L143" s="61">
        <v>0</v>
      </c>
      <c r="M143" s="61">
        <v>0</v>
      </c>
      <c r="N143" s="61">
        <v>0</v>
      </c>
      <c r="O143" s="61">
        <v>0</v>
      </c>
      <c r="P143" s="61">
        <v>0</v>
      </c>
      <c r="Q143" s="61">
        <v>0</v>
      </c>
      <c r="R143" s="61"/>
    </row>
    <row r="144" spans="3:18">
      <c r="C144" s="44" t="s">
        <v>315</v>
      </c>
      <c r="D144" s="43" t="s">
        <v>316</v>
      </c>
      <c r="E144" s="61"/>
      <c r="F144" s="61"/>
      <c r="G144" s="61"/>
      <c r="H144" s="61"/>
      <c r="I144" s="61"/>
      <c r="J144" s="61">
        <v>0</v>
      </c>
      <c r="K144" s="61">
        <v>0</v>
      </c>
      <c r="L144" s="61">
        <v>0</v>
      </c>
      <c r="M144" s="61">
        <v>0</v>
      </c>
      <c r="N144" s="61">
        <v>0</v>
      </c>
      <c r="O144" s="61">
        <v>0</v>
      </c>
      <c r="P144" s="61">
        <v>0</v>
      </c>
      <c r="Q144" s="61">
        <v>0</v>
      </c>
      <c r="R144" s="61"/>
    </row>
    <row r="145" spans="3:18">
      <c r="C145" s="44" t="s">
        <v>317</v>
      </c>
      <c r="D145" s="43" t="s">
        <v>318</v>
      </c>
      <c r="E145" s="61"/>
      <c r="F145" s="61"/>
      <c r="G145" s="61"/>
      <c r="H145" s="61"/>
      <c r="I145" s="61"/>
      <c r="J145" s="61">
        <v>0</v>
      </c>
      <c r="K145" s="61">
        <v>0</v>
      </c>
      <c r="L145" s="61">
        <v>0</v>
      </c>
      <c r="M145" s="61">
        <v>434</v>
      </c>
      <c r="N145" s="61">
        <v>0</v>
      </c>
      <c r="O145" s="61">
        <v>0</v>
      </c>
      <c r="P145" s="61">
        <v>0</v>
      </c>
      <c r="Q145" s="61">
        <v>0</v>
      </c>
      <c r="R145" s="61"/>
    </row>
    <row r="146" spans="3:18">
      <c r="C146" s="44" t="s">
        <v>319</v>
      </c>
      <c r="D146" s="43" t="s">
        <v>320</v>
      </c>
      <c r="E146" s="61"/>
      <c r="F146" s="61"/>
      <c r="G146" s="61"/>
      <c r="H146" s="61"/>
      <c r="I146" s="61"/>
      <c r="J146" s="61">
        <v>0</v>
      </c>
      <c r="K146" s="61">
        <v>0</v>
      </c>
      <c r="L146" s="61">
        <v>0</v>
      </c>
      <c r="M146" s="61">
        <v>0</v>
      </c>
      <c r="N146" s="61">
        <v>0</v>
      </c>
      <c r="O146" s="61">
        <v>0</v>
      </c>
      <c r="P146" s="61">
        <v>0</v>
      </c>
      <c r="Q146" s="61">
        <v>0</v>
      </c>
      <c r="R146" s="61"/>
    </row>
    <row r="147" spans="3:18">
      <c r="C147" s="44" t="s">
        <v>321</v>
      </c>
      <c r="D147" s="43" t="s">
        <v>322</v>
      </c>
      <c r="E147" s="61"/>
      <c r="F147" s="61"/>
      <c r="G147" s="61"/>
      <c r="H147" s="61"/>
      <c r="I147" s="61"/>
      <c r="J147" s="61">
        <v>0</v>
      </c>
      <c r="K147" s="61">
        <v>0</v>
      </c>
      <c r="L147" s="61">
        <v>0</v>
      </c>
      <c r="M147" s="61">
        <v>0</v>
      </c>
      <c r="N147" s="61">
        <v>0</v>
      </c>
      <c r="O147" s="61">
        <v>0</v>
      </c>
      <c r="P147" s="61">
        <v>0</v>
      </c>
      <c r="Q147" s="61">
        <v>0</v>
      </c>
      <c r="R147" s="61"/>
    </row>
    <row r="148" spans="3:18">
      <c r="C148" s="44" t="s">
        <v>323</v>
      </c>
      <c r="D148" s="43" t="s">
        <v>324</v>
      </c>
      <c r="E148" s="61"/>
      <c r="F148" s="61"/>
      <c r="G148" s="61"/>
      <c r="H148" s="61"/>
      <c r="I148" s="61"/>
      <c r="J148" s="61">
        <v>0</v>
      </c>
      <c r="K148" s="61">
        <v>0</v>
      </c>
      <c r="L148" s="61">
        <v>0</v>
      </c>
      <c r="M148" s="61">
        <v>0</v>
      </c>
      <c r="N148" s="61">
        <v>0</v>
      </c>
      <c r="O148" s="61">
        <v>0</v>
      </c>
      <c r="P148" s="61">
        <v>0</v>
      </c>
      <c r="Q148" s="61">
        <v>0</v>
      </c>
      <c r="R148" s="61"/>
    </row>
    <row r="149" spans="3:18">
      <c r="C149" s="44" t="s">
        <v>325</v>
      </c>
      <c r="D149" s="43" t="s">
        <v>326</v>
      </c>
      <c r="E149" s="61"/>
      <c r="F149" s="61"/>
      <c r="G149" s="61"/>
      <c r="H149" s="61"/>
      <c r="I149" s="61"/>
      <c r="J149" s="61">
        <v>0</v>
      </c>
      <c r="K149" s="61">
        <v>0</v>
      </c>
      <c r="L149" s="61">
        <v>0</v>
      </c>
      <c r="M149" s="61">
        <v>0</v>
      </c>
      <c r="N149" s="61">
        <v>0</v>
      </c>
      <c r="O149" s="61">
        <v>0</v>
      </c>
      <c r="P149" s="61">
        <v>0</v>
      </c>
      <c r="Q149" s="61">
        <v>0</v>
      </c>
      <c r="R149" s="61"/>
    </row>
    <row r="150" spans="3:18">
      <c r="C150" s="44" t="s">
        <v>327</v>
      </c>
      <c r="D150" s="43" t="s">
        <v>328</v>
      </c>
      <c r="E150" s="61"/>
      <c r="F150" s="61"/>
      <c r="G150" s="61"/>
      <c r="H150" s="61"/>
      <c r="I150" s="61"/>
      <c r="J150" s="61">
        <v>0</v>
      </c>
      <c r="K150" s="61">
        <v>0</v>
      </c>
      <c r="L150" s="61">
        <v>0</v>
      </c>
      <c r="M150" s="61">
        <v>80</v>
      </c>
      <c r="N150" s="61">
        <v>0</v>
      </c>
      <c r="O150" s="61">
        <v>0</v>
      </c>
      <c r="P150" s="61">
        <v>0</v>
      </c>
      <c r="Q150" s="61">
        <v>0</v>
      </c>
      <c r="R150" s="61"/>
    </row>
    <row r="151" spans="3:18">
      <c r="C151" s="44" t="s">
        <v>329</v>
      </c>
      <c r="D151" s="43" t="s">
        <v>330</v>
      </c>
      <c r="E151" s="61"/>
      <c r="F151" s="61"/>
      <c r="G151" s="61"/>
      <c r="H151" s="61"/>
      <c r="I151" s="61"/>
      <c r="J151" s="61">
        <v>0</v>
      </c>
      <c r="K151" s="61">
        <v>0</v>
      </c>
      <c r="L151" s="61">
        <v>0</v>
      </c>
      <c r="M151" s="61">
        <v>0</v>
      </c>
      <c r="N151" s="61">
        <v>0</v>
      </c>
      <c r="O151" s="61">
        <v>0</v>
      </c>
      <c r="P151" s="61">
        <v>0</v>
      </c>
      <c r="Q151" s="61">
        <v>0</v>
      </c>
      <c r="R151" s="61"/>
    </row>
    <row r="152" spans="3:18">
      <c r="C152" s="44" t="s">
        <v>331</v>
      </c>
      <c r="D152" s="43" t="s">
        <v>332</v>
      </c>
      <c r="E152" s="61"/>
      <c r="F152" s="61"/>
      <c r="G152" s="61"/>
      <c r="H152" s="61"/>
      <c r="I152" s="61"/>
      <c r="J152" s="61">
        <v>0</v>
      </c>
      <c r="K152" s="61">
        <v>0</v>
      </c>
      <c r="L152" s="61">
        <v>0</v>
      </c>
      <c r="M152" s="61">
        <v>0</v>
      </c>
      <c r="N152" s="61">
        <v>0</v>
      </c>
      <c r="O152" s="61">
        <v>0</v>
      </c>
      <c r="P152" s="61">
        <v>0</v>
      </c>
      <c r="Q152" s="61">
        <v>0</v>
      </c>
      <c r="R152" s="61"/>
    </row>
    <row r="153" spans="3:18">
      <c r="C153" s="44" t="s">
        <v>333</v>
      </c>
      <c r="D153" s="43" t="s">
        <v>334</v>
      </c>
      <c r="E153" s="61"/>
      <c r="F153" s="61"/>
      <c r="G153" s="61"/>
      <c r="H153" s="61"/>
      <c r="I153" s="61"/>
      <c r="J153" s="61">
        <v>0</v>
      </c>
      <c r="K153" s="61">
        <v>0</v>
      </c>
      <c r="L153" s="61">
        <v>0</v>
      </c>
      <c r="M153" s="61">
        <v>0</v>
      </c>
      <c r="N153" s="61">
        <v>0</v>
      </c>
      <c r="O153" s="61">
        <v>0</v>
      </c>
      <c r="P153" s="61">
        <v>0</v>
      </c>
      <c r="Q153" s="61">
        <v>0</v>
      </c>
      <c r="R153" s="61"/>
    </row>
    <row r="154" spans="3:18">
      <c r="C154" s="44" t="s">
        <v>335</v>
      </c>
      <c r="D154" s="43" t="s">
        <v>336</v>
      </c>
      <c r="E154" s="61"/>
      <c r="F154" s="61"/>
      <c r="G154" s="61"/>
      <c r="H154" s="61"/>
      <c r="I154" s="61"/>
      <c r="J154" s="61">
        <v>0</v>
      </c>
      <c r="K154" s="61">
        <v>0</v>
      </c>
      <c r="L154" s="61">
        <v>0</v>
      </c>
      <c r="M154" s="61">
        <v>410</v>
      </c>
      <c r="N154" s="61">
        <v>0</v>
      </c>
      <c r="O154" s="61">
        <v>0</v>
      </c>
      <c r="P154" s="61">
        <v>0</v>
      </c>
      <c r="Q154" s="61">
        <v>0</v>
      </c>
      <c r="R154" s="61"/>
    </row>
    <row r="155" spans="3:18">
      <c r="C155" s="44" t="s">
        <v>337</v>
      </c>
      <c r="D155" s="43" t="s">
        <v>338</v>
      </c>
      <c r="E155" s="61"/>
      <c r="F155" s="61"/>
      <c r="G155" s="61"/>
      <c r="H155" s="61"/>
      <c r="I155" s="61"/>
      <c r="J155" s="61">
        <v>0</v>
      </c>
      <c r="K155" s="61">
        <v>0</v>
      </c>
      <c r="L155" s="61">
        <v>0</v>
      </c>
      <c r="M155" s="61">
        <v>0</v>
      </c>
      <c r="N155" s="61">
        <v>0</v>
      </c>
      <c r="O155" s="61">
        <v>0</v>
      </c>
      <c r="P155" s="61">
        <v>0</v>
      </c>
      <c r="Q155" s="61">
        <v>0</v>
      </c>
      <c r="R155" s="61"/>
    </row>
    <row r="156" spans="3:18">
      <c r="C156" s="45" t="s">
        <v>339</v>
      </c>
      <c r="D156" s="43" t="s">
        <v>340</v>
      </c>
      <c r="E156" s="61"/>
      <c r="F156" s="61"/>
      <c r="G156" s="61"/>
      <c r="H156" s="61"/>
      <c r="I156" s="61"/>
      <c r="J156" s="61">
        <v>0</v>
      </c>
      <c r="K156" s="61">
        <v>0</v>
      </c>
      <c r="L156" s="61">
        <v>0</v>
      </c>
      <c r="M156" s="61">
        <v>0</v>
      </c>
      <c r="N156" s="61">
        <v>0</v>
      </c>
      <c r="O156" s="61">
        <v>0</v>
      </c>
      <c r="P156" s="61">
        <v>0</v>
      </c>
      <c r="Q156" s="61">
        <v>0</v>
      </c>
      <c r="R156" s="61"/>
    </row>
    <row r="157" spans="3:18">
      <c r="C157" s="44" t="s">
        <v>341</v>
      </c>
      <c r="D157" s="43" t="s">
        <v>342</v>
      </c>
      <c r="E157" s="61"/>
      <c r="F157" s="61"/>
      <c r="G157" s="61"/>
      <c r="H157" s="61"/>
      <c r="I157" s="61"/>
      <c r="J157" s="61">
        <v>0</v>
      </c>
      <c r="K157" s="61">
        <v>0</v>
      </c>
      <c r="L157" s="61">
        <v>0</v>
      </c>
      <c r="M157" s="61">
        <v>0</v>
      </c>
      <c r="N157" s="61">
        <v>0</v>
      </c>
      <c r="O157" s="61">
        <v>0</v>
      </c>
      <c r="P157" s="61">
        <v>0</v>
      </c>
      <c r="Q157" s="61">
        <v>0</v>
      </c>
      <c r="R157" s="61"/>
    </row>
    <row r="158" spans="3:18">
      <c r="C158" s="44" t="s">
        <v>343</v>
      </c>
      <c r="D158" s="43" t="s">
        <v>344</v>
      </c>
      <c r="E158" s="61"/>
      <c r="F158" s="61"/>
      <c r="G158" s="61"/>
      <c r="H158" s="61"/>
      <c r="I158" s="61"/>
      <c r="J158" s="61">
        <v>0</v>
      </c>
      <c r="K158" s="61">
        <v>0</v>
      </c>
      <c r="L158" s="61">
        <v>0</v>
      </c>
      <c r="M158" s="61">
        <v>0</v>
      </c>
      <c r="N158" s="61">
        <v>0</v>
      </c>
      <c r="O158" s="61">
        <v>0</v>
      </c>
      <c r="P158" s="61">
        <v>0</v>
      </c>
      <c r="Q158" s="61">
        <v>0</v>
      </c>
      <c r="R158" s="61"/>
    </row>
    <row r="159" spans="3:18">
      <c r="C159" s="44" t="s">
        <v>345</v>
      </c>
      <c r="D159" s="43" t="s">
        <v>346</v>
      </c>
      <c r="E159" s="61"/>
      <c r="F159" s="61"/>
      <c r="G159" s="61"/>
      <c r="H159" s="61"/>
      <c r="I159" s="61"/>
      <c r="J159" s="61">
        <v>0</v>
      </c>
      <c r="K159" s="61">
        <v>0</v>
      </c>
      <c r="L159" s="61">
        <v>0</v>
      </c>
      <c r="M159" s="61">
        <v>0</v>
      </c>
      <c r="N159" s="61">
        <v>0</v>
      </c>
      <c r="O159" s="61">
        <v>0</v>
      </c>
      <c r="P159" s="61">
        <v>0</v>
      </c>
      <c r="Q159" s="61">
        <v>0</v>
      </c>
      <c r="R159" s="61"/>
    </row>
    <row r="160" spans="3:18">
      <c r="C160" s="45" t="s">
        <v>347</v>
      </c>
      <c r="D160" s="43" t="s">
        <v>348</v>
      </c>
      <c r="E160" s="61"/>
      <c r="F160" s="61"/>
      <c r="G160" s="61"/>
      <c r="H160" s="61"/>
      <c r="I160" s="61"/>
      <c r="J160" s="61">
        <v>0</v>
      </c>
      <c r="K160" s="61">
        <v>0</v>
      </c>
      <c r="L160" s="61">
        <v>0</v>
      </c>
      <c r="M160" s="61">
        <v>0</v>
      </c>
      <c r="N160" s="61">
        <v>0</v>
      </c>
      <c r="O160" s="61">
        <v>0</v>
      </c>
      <c r="P160" s="61">
        <v>0</v>
      </c>
      <c r="Q160" s="61">
        <v>0</v>
      </c>
      <c r="R160" s="61"/>
    </row>
    <row r="161" spans="3:18">
      <c r="C161" s="44" t="s">
        <v>349</v>
      </c>
      <c r="D161" s="43" t="s">
        <v>350</v>
      </c>
      <c r="E161" s="61"/>
      <c r="F161" s="61"/>
      <c r="G161" s="61"/>
      <c r="H161" s="61"/>
      <c r="I161" s="61"/>
      <c r="J161" s="61">
        <v>0</v>
      </c>
      <c r="K161" s="61">
        <v>0</v>
      </c>
      <c r="L161" s="61">
        <v>0</v>
      </c>
      <c r="M161" s="61">
        <v>0</v>
      </c>
      <c r="N161" s="61">
        <v>0</v>
      </c>
      <c r="O161" s="61">
        <v>0</v>
      </c>
      <c r="P161" s="61">
        <v>0</v>
      </c>
      <c r="Q161" s="61">
        <v>0</v>
      </c>
      <c r="R161" s="61"/>
    </row>
    <row r="162" spans="3:18">
      <c r="C162" s="44" t="s">
        <v>351</v>
      </c>
      <c r="D162" s="43" t="s">
        <v>352</v>
      </c>
      <c r="E162" s="61"/>
      <c r="F162" s="61"/>
      <c r="G162" s="61"/>
      <c r="H162" s="61"/>
      <c r="I162" s="61"/>
      <c r="J162" s="61">
        <v>0</v>
      </c>
      <c r="K162" s="61">
        <v>0</v>
      </c>
      <c r="L162" s="61">
        <v>0</v>
      </c>
      <c r="M162" s="61">
        <v>0</v>
      </c>
      <c r="N162" s="61">
        <v>0</v>
      </c>
      <c r="O162" s="61">
        <v>0</v>
      </c>
      <c r="P162" s="61">
        <v>0</v>
      </c>
      <c r="Q162" s="61">
        <v>0</v>
      </c>
      <c r="R162" s="61"/>
    </row>
    <row r="163" spans="3:18">
      <c r="C163" s="44" t="s">
        <v>353</v>
      </c>
      <c r="D163" s="43" t="s">
        <v>354</v>
      </c>
      <c r="E163" s="61"/>
      <c r="F163" s="61"/>
      <c r="G163" s="61"/>
      <c r="H163" s="61"/>
      <c r="I163" s="61"/>
      <c r="J163" s="61">
        <v>0</v>
      </c>
      <c r="K163" s="61">
        <v>0</v>
      </c>
      <c r="L163" s="61">
        <v>0</v>
      </c>
      <c r="M163" s="61">
        <v>0</v>
      </c>
      <c r="N163" s="61">
        <v>0</v>
      </c>
      <c r="O163" s="61">
        <v>0</v>
      </c>
      <c r="P163" s="61">
        <v>0</v>
      </c>
      <c r="Q163" s="61">
        <v>0</v>
      </c>
      <c r="R163" s="61"/>
    </row>
    <row r="164" spans="3:18">
      <c r="C164" s="44" t="s">
        <v>355</v>
      </c>
      <c r="D164" s="43" t="s">
        <v>356</v>
      </c>
      <c r="E164" s="61"/>
      <c r="F164" s="61"/>
      <c r="G164" s="61"/>
      <c r="H164" s="61"/>
      <c r="I164" s="61"/>
      <c r="J164" s="61">
        <v>0</v>
      </c>
      <c r="K164" s="61">
        <v>0</v>
      </c>
      <c r="L164" s="61">
        <v>0</v>
      </c>
      <c r="M164" s="61">
        <v>0</v>
      </c>
      <c r="N164" s="61">
        <v>0</v>
      </c>
      <c r="O164" s="61">
        <v>0</v>
      </c>
      <c r="P164" s="61">
        <v>0</v>
      </c>
      <c r="Q164" s="61">
        <v>0</v>
      </c>
      <c r="R164" s="61"/>
    </row>
    <row r="165" spans="3:18">
      <c r="C165" s="45" t="s">
        <v>357</v>
      </c>
      <c r="D165" s="43" t="s">
        <v>358</v>
      </c>
      <c r="E165" s="61"/>
      <c r="F165" s="61"/>
      <c r="G165" s="61"/>
      <c r="H165" s="61"/>
      <c r="I165" s="61"/>
      <c r="J165" s="61">
        <v>0</v>
      </c>
      <c r="K165" s="61">
        <v>0</v>
      </c>
      <c r="L165" s="61">
        <v>0</v>
      </c>
      <c r="M165" s="61">
        <v>0</v>
      </c>
      <c r="N165" s="61">
        <v>0</v>
      </c>
      <c r="O165" s="61">
        <v>0</v>
      </c>
      <c r="P165" s="61">
        <v>0</v>
      </c>
      <c r="Q165" s="61">
        <v>0</v>
      </c>
      <c r="R165" s="61"/>
    </row>
    <row r="166" spans="3:18">
      <c r="C166" s="45" t="s">
        <v>359</v>
      </c>
      <c r="D166" s="43" t="s">
        <v>360</v>
      </c>
      <c r="E166" s="61"/>
      <c r="F166" s="61"/>
      <c r="G166" s="61"/>
      <c r="H166" s="61"/>
      <c r="I166" s="61"/>
      <c r="J166" s="61">
        <v>0</v>
      </c>
      <c r="K166" s="61">
        <v>0</v>
      </c>
      <c r="L166" s="61">
        <v>0</v>
      </c>
      <c r="M166" s="61">
        <v>0</v>
      </c>
      <c r="N166" s="61">
        <v>0</v>
      </c>
      <c r="O166" s="61">
        <v>0</v>
      </c>
      <c r="P166" s="61">
        <v>0</v>
      </c>
      <c r="Q166" s="61">
        <v>0</v>
      </c>
      <c r="R166" s="61"/>
    </row>
    <row r="167" spans="3:18">
      <c r="C167" s="44" t="s">
        <v>361</v>
      </c>
      <c r="D167" s="43" t="s">
        <v>362</v>
      </c>
      <c r="E167" s="61"/>
      <c r="F167" s="61"/>
      <c r="G167" s="61"/>
      <c r="H167" s="61"/>
      <c r="I167" s="61"/>
      <c r="J167" s="61">
        <v>0</v>
      </c>
      <c r="K167" s="61">
        <v>0</v>
      </c>
      <c r="L167" s="61">
        <v>0</v>
      </c>
      <c r="M167" s="61">
        <v>0</v>
      </c>
      <c r="N167" s="61">
        <v>0</v>
      </c>
      <c r="O167" s="61">
        <v>0</v>
      </c>
      <c r="P167" s="61">
        <v>0</v>
      </c>
      <c r="Q167" s="61">
        <v>0</v>
      </c>
      <c r="R167" s="61"/>
    </row>
    <row r="168" spans="3:18">
      <c r="C168" s="44" t="s">
        <v>363</v>
      </c>
      <c r="D168" s="43" t="s">
        <v>364</v>
      </c>
      <c r="E168" s="61"/>
      <c r="F168" s="61"/>
      <c r="G168" s="61"/>
      <c r="H168" s="61"/>
      <c r="I168" s="61"/>
      <c r="J168" s="61">
        <v>0</v>
      </c>
      <c r="K168" s="61">
        <v>0</v>
      </c>
      <c r="L168" s="61">
        <v>0</v>
      </c>
      <c r="M168" s="61">
        <v>0</v>
      </c>
      <c r="N168" s="61">
        <v>0</v>
      </c>
      <c r="O168" s="61">
        <v>0</v>
      </c>
      <c r="P168" s="61">
        <v>0</v>
      </c>
      <c r="Q168" s="61">
        <v>0</v>
      </c>
      <c r="R168" s="61"/>
    </row>
    <row r="169" spans="3:18">
      <c r="C169" s="44" t="s">
        <v>365</v>
      </c>
      <c r="D169" s="43" t="s">
        <v>366</v>
      </c>
      <c r="E169" s="61"/>
      <c r="F169" s="61"/>
      <c r="G169" s="61"/>
      <c r="H169" s="61"/>
      <c r="I169" s="61"/>
      <c r="J169" s="61">
        <v>0</v>
      </c>
      <c r="K169" s="61">
        <v>0</v>
      </c>
      <c r="L169" s="61">
        <v>0</v>
      </c>
      <c r="M169" s="61">
        <v>0</v>
      </c>
      <c r="N169" s="61">
        <v>0</v>
      </c>
      <c r="O169" s="61">
        <v>0</v>
      </c>
      <c r="P169" s="61">
        <v>0</v>
      </c>
      <c r="Q169" s="61">
        <v>0</v>
      </c>
      <c r="R169" s="61"/>
    </row>
    <row r="170" spans="3:18">
      <c r="C170" s="44" t="s">
        <v>367</v>
      </c>
      <c r="D170" s="43" t="s">
        <v>368</v>
      </c>
      <c r="E170" s="61"/>
      <c r="F170" s="61"/>
      <c r="G170" s="61"/>
      <c r="H170" s="61"/>
      <c r="I170" s="61"/>
      <c r="J170" s="61">
        <v>0</v>
      </c>
      <c r="K170" s="61">
        <v>0</v>
      </c>
      <c r="L170" s="61">
        <v>0</v>
      </c>
      <c r="M170" s="61">
        <v>0</v>
      </c>
      <c r="N170" s="61">
        <v>0</v>
      </c>
      <c r="O170" s="61">
        <v>0</v>
      </c>
      <c r="P170" s="61">
        <v>0</v>
      </c>
      <c r="Q170" s="61">
        <v>0</v>
      </c>
      <c r="R170" s="61"/>
    </row>
    <row r="171" spans="3:18">
      <c r="C171" s="44" t="s">
        <v>369</v>
      </c>
      <c r="D171" s="43" t="s">
        <v>370</v>
      </c>
      <c r="E171" s="61"/>
      <c r="F171" s="61"/>
      <c r="G171" s="61"/>
      <c r="H171" s="61"/>
      <c r="I171" s="61"/>
      <c r="J171" s="61">
        <v>0</v>
      </c>
      <c r="K171" s="61">
        <v>0</v>
      </c>
      <c r="L171" s="61">
        <v>0</v>
      </c>
      <c r="M171" s="61">
        <v>0</v>
      </c>
      <c r="N171" s="61">
        <v>0</v>
      </c>
      <c r="O171" s="61">
        <v>0</v>
      </c>
      <c r="P171" s="61">
        <v>0</v>
      </c>
      <c r="Q171" s="61">
        <v>0</v>
      </c>
      <c r="R171" s="61"/>
    </row>
    <row r="172" spans="3:18">
      <c r="C172" s="44" t="s">
        <v>371</v>
      </c>
      <c r="D172" s="43" t="s">
        <v>372</v>
      </c>
      <c r="E172" s="61"/>
      <c r="F172" s="61"/>
      <c r="G172" s="61"/>
      <c r="H172" s="61"/>
      <c r="I172" s="61"/>
      <c r="J172" s="61">
        <v>0</v>
      </c>
      <c r="K172" s="61">
        <v>0</v>
      </c>
      <c r="L172" s="61">
        <v>0</v>
      </c>
      <c r="M172" s="61">
        <v>0</v>
      </c>
      <c r="N172" s="61">
        <v>0</v>
      </c>
      <c r="O172" s="61">
        <v>0</v>
      </c>
      <c r="P172" s="61">
        <v>0</v>
      </c>
      <c r="Q172" s="61">
        <v>0</v>
      </c>
      <c r="R172" s="61"/>
    </row>
    <row r="173" spans="3:18">
      <c r="C173" s="45" t="s">
        <v>373</v>
      </c>
      <c r="D173" s="43" t="s">
        <v>374</v>
      </c>
      <c r="E173" s="61"/>
      <c r="F173" s="61"/>
      <c r="G173" s="61"/>
      <c r="H173" s="61"/>
      <c r="I173" s="61"/>
      <c r="J173" s="61">
        <v>0</v>
      </c>
      <c r="K173" s="61">
        <v>0</v>
      </c>
      <c r="L173" s="61">
        <v>0</v>
      </c>
      <c r="M173" s="61">
        <v>0</v>
      </c>
      <c r="N173" s="61">
        <v>0</v>
      </c>
      <c r="O173" s="61">
        <v>0</v>
      </c>
      <c r="P173" s="61">
        <v>0</v>
      </c>
      <c r="Q173" s="61">
        <v>0</v>
      </c>
      <c r="R173" s="61"/>
    </row>
    <row r="174" spans="3:18" ht="18" thickBot="1">
      <c r="C174" s="39" t="s">
        <v>375</v>
      </c>
      <c r="D174" s="40" t="s">
        <v>376</v>
      </c>
      <c r="E174" s="60"/>
      <c r="F174" s="60"/>
      <c r="G174" s="60"/>
      <c r="H174" s="60"/>
      <c r="I174" s="60"/>
      <c r="J174" s="60">
        <v>0</v>
      </c>
      <c r="K174" s="60">
        <v>0</v>
      </c>
      <c r="L174" s="60">
        <v>0</v>
      </c>
      <c r="M174" s="60">
        <v>0</v>
      </c>
      <c r="N174" s="60">
        <v>0</v>
      </c>
      <c r="O174" s="60">
        <v>0</v>
      </c>
      <c r="P174" s="60">
        <v>0</v>
      </c>
      <c r="Q174" s="60">
        <v>0</v>
      </c>
      <c r="R174" s="60"/>
    </row>
    <row r="175" spans="3:18">
      <c r="C175" s="44" t="s">
        <v>377</v>
      </c>
      <c r="D175" s="46" t="s">
        <v>378</v>
      </c>
      <c r="E175" s="61"/>
      <c r="F175" s="61"/>
      <c r="G175" s="61"/>
      <c r="H175" s="61"/>
      <c r="I175" s="61"/>
      <c r="J175" s="61">
        <v>0</v>
      </c>
      <c r="K175" s="61">
        <v>0</v>
      </c>
      <c r="L175" s="61">
        <v>0</v>
      </c>
      <c r="M175" s="61">
        <v>0</v>
      </c>
      <c r="N175" s="61">
        <v>0</v>
      </c>
      <c r="O175" s="61">
        <v>0</v>
      </c>
      <c r="P175" s="61">
        <v>0</v>
      </c>
      <c r="Q175" s="61">
        <v>0</v>
      </c>
      <c r="R175" s="61"/>
    </row>
    <row r="176" spans="3:18">
      <c r="C176" s="44" t="s">
        <v>379</v>
      </c>
      <c r="D176" s="46" t="s">
        <v>380</v>
      </c>
      <c r="E176" s="61"/>
      <c r="F176" s="61"/>
      <c r="G176" s="61"/>
      <c r="H176" s="61"/>
      <c r="I176" s="61"/>
      <c r="J176" s="61">
        <v>0</v>
      </c>
      <c r="K176" s="61">
        <v>0</v>
      </c>
      <c r="L176" s="61">
        <v>0</v>
      </c>
      <c r="M176" s="61">
        <v>0</v>
      </c>
      <c r="N176" s="61">
        <v>0</v>
      </c>
      <c r="O176" s="61">
        <v>0</v>
      </c>
      <c r="P176" s="61">
        <v>0</v>
      </c>
      <c r="Q176" s="61">
        <v>0</v>
      </c>
      <c r="R176" s="61"/>
    </row>
    <row r="177" spans="3:18">
      <c r="C177" s="44" t="s">
        <v>381</v>
      </c>
      <c r="D177" s="43" t="s">
        <v>382</v>
      </c>
      <c r="E177" s="61"/>
      <c r="F177" s="61"/>
      <c r="G177" s="61"/>
      <c r="H177" s="61"/>
      <c r="I177" s="61"/>
      <c r="J177" s="61">
        <v>0</v>
      </c>
      <c r="K177" s="61">
        <v>0</v>
      </c>
      <c r="L177" s="61">
        <v>0</v>
      </c>
      <c r="M177" s="61">
        <v>0</v>
      </c>
      <c r="N177" s="61">
        <v>0</v>
      </c>
      <c r="O177" s="61">
        <v>0</v>
      </c>
      <c r="P177" s="61">
        <v>0</v>
      </c>
      <c r="Q177" s="61">
        <v>0</v>
      </c>
      <c r="R177" s="61"/>
    </row>
    <row r="178" spans="3:18">
      <c r="C178" s="44" t="s">
        <v>383</v>
      </c>
      <c r="D178" s="43" t="s">
        <v>384</v>
      </c>
      <c r="E178" s="61"/>
      <c r="F178" s="61"/>
      <c r="G178" s="61"/>
      <c r="H178" s="61"/>
      <c r="I178" s="61"/>
      <c r="J178" s="61">
        <v>0</v>
      </c>
      <c r="K178" s="61">
        <v>0</v>
      </c>
      <c r="L178" s="61">
        <v>0</v>
      </c>
      <c r="M178" s="61">
        <v>0</v>
      </c>
      <c r="N178" s="61">
        <v>0</v>
      </c>
      <c r="O178" s="61">
        <v>0</v>
      </c>
      <c r="P178" s="61">
        <v>0</v>
      </c>
      <c r="Q178" s="61">
        <v>0</v>
      </c>
      <c r="R178" s="61"/>
    </row>
    <row r="179" spans="3:18">
      <c r="C179" s="44" t="s">
        <v>385</v>
      </c>
      <c r="D179" s="43" t="s">
        <v>386</v>
      </c>
      <c r="E179" s="61"/>
      <c r="F179" s="61"/>
      <c r="G179" s="61"/>
      <c r="H179" s="61"/>
      <c r="I179" s="61"/>
      <c r="J179" s="61">
        <v>0</v>
      </c>
      <c r="K179" s="61">
        <v>0</v>
      </c>
      <c r="L179" s="61">
        <v>0</v>
      </c>
      <c r="M179" s="61">
        <v>0</v>
      </c>
      <c r="N179" s="61">
        <v>0</v>
      </c>
      <c r="O179" s="61">
        <v>0</v>
      </c>
      <c r="P179" s="61">
        <v>0</v>
      </c>
      <c r="Q179" s="61">
        <v>0</v>
      </c>
      <c r="R179" s="61"/>
    </row>
    <row r="180" spans="3:18">
      <c r="C180" s="44" t="s">
        <v>387</v>
      </c>
      <c r="D180" s="47" t="s">
        <v>388</v>
      </c>
      <c r="E180" s="61"/>
      <c r="F180" s="61"/>
      <c r="G180" s="61"/>
      <c r="H180" s="61"/>
      <c r="I180" s="61"/>
      <c r="J180" s="61">
        <v>0</v>
      </c>
      <c r="K180" s="61">
        <v>0</v>
      </c>
      <c r="L180" s="61">
        <v>0</v>
      </c>
      <c r="M180" s="61">
        <v>0</v>
      </c>
      <c r="N180" s="61">
        <v>0</v>
      </c>
      <c r="O180" s="61">
        <v>0</v>
      </c>
      <c r="P180" s="61">
        <v>0</v>
      </c>
      <c r="Q180" s="61">
        <v>0</v>
      </c>
      <c r="R180" s="61"/>
    </row>
    <row r="181" spans="3:18" ht="18" thickBot="1">
      <c r="C181" s="39" t="s">
        <v>389</v>
      </c>
      <c r="D181" s="40" t="s">
        <v>390</v>
      </c>
      <c r="E181" s="60"/>
      <c r="F181" s="60"/>
      <c r="G181" s="60"/>
      <c r="H181" s="60"/>
      <c r="I181" s="60"/>
      <c r="J181" s="60">
        <v>0</v>
      </c>
      <c r="K181" s="60">
        <v>0</v>
      </c>
      <c r="L181" s="60">
        <v>0</v>
      </c>
      <c r="M181" s="60">
        <v>0</v>
      </c>
      <c r="N181" s="60">
        <v>0</v>
      </c>
      <c r="O181" s="60">
        <v>0</v>
      </c>
      <c r="P181" s="60">
        <v>0</v>
      </c>
      <c r="Q181" s="60">
        <v>0</v>
      </c>
      <c r="R181" s="60"/>
    </row>
    <row r="182" spans="3:18">
      <c r="C182" s="44" t="s">
        <v>391</v>
      </c>
      <c r="D182" s="43" t="s">
        <v>392</v>
      </c>
      <c r="E182" s="61"/>
      <c r="F182" s="61"/>
      <c r="G182" s="61"/>
      <c r="H182" s="61"/>
      <c r="I182" s="61"/>
      <c r="J182" s="61">
        <v>0</v>
      </c>
      <c r="K182" s="61">
        <v>0</v>
      </c>
      <c r="L182" s="61">
        <v>0</v>
      </c>
      <c r="M182" s="61">
        <v>0</v>
      </c>
      <c r="N182" s="61">
        <v>0</v>
      </c>
      <c r="O182" s="61">
        <v>0</v>
      </c>
      <c r="P182" s="61">
        <v>0</v>
      </c>
      <c r="Q182" s="61">
        <v>0</v>
      </c>
      <c r="R182" s="61"/>
    </row>
    <row r="183" spans="3:18">
      <c r="C183" s="44" t="s">
        <v>393</v>
      </c>
      <c r="D183" s="43" t="s">
        <v>394</v>
      </c>
      <c r="E183" s="61"/>
      <c r="F183" s="61"/>
      <c r="G183" s="61"/>
      <c r="H183" s="61"/>
      <c r="I183" s="61"/>
      <c r="J183" s="61">
        <v>0</v>
      </c>
      <c r="K183" s="61">
        <v>0</v>
      </c>
      <c r="L183" s="61">
        <v>0</v>
      </c>
      <c r="M183" s="61">
        <v>0</v>
      </c>
      <c r="N183" s="61">
        <v>0</v>
      </c>
      <c r="O183" s="61">
        <v>0</v>
      </c>
      <c r="P183" s="61">
        <v>0</v>
      </c>
      <c r="Q183" s="61">
        <v>0</v>
      </c>
      <c r="R183" s="61"/>
    </row>
    <row r="184" spans="3:18">
      <c r="C184" s="44" t="s">
        <v>395</v>
      </c>
      <c r="D184" s="43" t="s">
        <v>396</v>
      </c>
      <c r="E184" s="61"/>
      <c r="F184" s="61"/>
      <c r="G184" s="61"/>
      <c r="H184" s="61"/>
      <c r="I184" s="61"/>
      <c r="J184" s="61">
        <v>0</v>
      </c>
      <c r="K184" s="61">
        <v>0</v>
      </c>
      <c r="L184" s="61">
        <v>0</v>
      </c>
      <c r="M184" s="61">
        <v>0</v>
      </c>
      <c r="N184" s="61">
        <v>0</v>
      </c>
      <c r="O184" s="61">
        <v>0</v>
      </c>
      <c r="P184" s="61">
        <v>0</v>
      </c>
      <c r="Q184" s="61">
        <v>0</v>
      </c>
      <c r="R184" s="61"/>
    </row>
    <row r="185" spans="3:18">
      <c r="C185" s="44" t="s">
        <v>397</v>
      </c>
      <c r="D185" s="43" t="s">
        <v>398</v>
      </c>
      <c r="E185" s="61"/>
      <c r="F185" s="61"/>
      <c r="G185" s="61"/>
      <c r="H185" s="61"/>
      <c r="I185" s="61"/>
      <c r="J185" s="61">
        <v>0</v>
      </c>
      <c r="K185" s="61">
        <v>0</v>
      </c>
      <c r="L185" s="61">
        <v>0</v>
      </c>
      <c r="M185" s="61">
        <v>13</v>
      </c>
      <c r="N185" s="61">
        <v>0</v>
      </c>
      <c r="O185" s="61">
        <v>0</v>
      </c>
      <c r="P185" s="61">
        <v>0</v>
      </c>
      <c r="Q185" s="61">
        <v>0</v>
      </c>
      <c r="R185" s="61"/>
    </row>
    <row r="186" spans="3:18">
      <c r="C186" s="44" t="s">
        <v>399</v>
      </c>
      <c r="D186" s="43" t="s">
        <v>400</v>
      </c>
      <c r="E186" s="61"/>
      <c r="F186" s="61"/>
      <c r="G186" s="61"/>
      <c r="H186" s="61"/>
      <c r="I186" s="61"/>
      <c r="J186" s="61">
        <v>0</v>
      </c>
      <c r="K186" s="61">
        <v>0</v>
      </c>
      <c r="L186" s="61">
        <v>0</v>
      </c>
      <c r="M186" s="61">
        <v>0</v>
      </c>
      <c r="N186" s="61">
        <v>0</v>
      </c>
      <c r="O186" s="61">
        <v>0</v>
      </c>
      <c r="P186" s="61">
        <v>0</v>
      </c>
      <c r="Q186" s="61">
        <v>0</v>
      </c>
      <c r="R186" s="61"/>
    </row>
    <row r="187" spans="3:18">
      <c r="C187" s="44" t="s">
        <v>401</v>
      </c>
      <c r="D187" s="43" t="s">
        <v>402</v>
      </c>
      <c r="E187" s="61"/>
      <c r="F187" s="61"/>
      <c r="G187" s="61"/>
      <c r="H187" s="61"/>
      <c r="I187" s="61"/>
      <c r="J187" s="61">
        <v>0</v>
      </c>
      <c r="K187" s="61">
        <v>0</v>
      </c>
      <c r="L187" s="61">
        <v>0</v>
      </c>
      <c r="M187" s="61">
        <v>0</v>
      </c>
      <c r="N187" s="61">
        <v>0</v>
      </c>
      <c r="O187" s="61">
        <v>0</v>
      </c>
      <c r="P187" s="61">
        <v>0</v>
      </c>
      <c r="Q187" s="61">
        <v>0</v>
      </c>
      <c r="R187" s="61"/>
    </row>
    <row r="188" spans="3:18" ht="18" thickBot="1">
      <c r="C188" s="41" t="s">
        <v>403</v>
      </c>
      <c r="D188" s="40" t="s">
        <v>404</v>
      </c>
      <c r="E188" s="60"/>
      <c r="F188" s="60"/>
      <c r="G188" s="60"/>
      <c r="H188" s="60"/>
      <c r="I188" s="60"/>
      <c r="J188" s="60">
        <v>0</v>
      </c>
      <c r="K188" s="60">
        <v>0</v>
      </c>
      <c r="L188" s="60">
        <v>0</v>
      </c>
      <c r="M188" s="60">
        <v>0</v>
      </c>
      <c r="N188" s="60">
        <v>0</v>
      </c>
      <c r="O188" s="60">
        <v>0</v>
      </c>
      <c r="P188" s="60">
        <v>0</v>
      </c>
      <c r="Q188" s="60">
        <v>0</v>
      </c>
      <c r="R188" s="60"/>
    </row>
    <row r="189" spans="3:18">
      <c r="C189" s="48" t="s">
        <v>405</v>
      </c>
      <c r="D189" s="43" t="s">
        <v>406</v>
      </c>
      <c r="E189" s="61"/>
      <c r="F189" s="61"/>
      <c r="G189" s="61"/>
      <c r="H189" s="61"/>
      <c r="I189" s="61"/>
      <c r="J189" s="61">
        <v>0</v>
      </c>
      <c r="K189" s="61">
        <v>0</v>
      </c>
      <c r="L189" s="61">
        <v>0</v>
      </c>
      <c r="M189" s="61">
        <v>0</v>
      </c>
      <c r="N189" s="61">
        <v>0</v>
      </c>
      <c r="O189" s="61">
        <v>0</v>
      </c>
      <c r="P189" s="61">
        <v>0</v>
      </c>
      <c r="Q189" s="61">
        <v>0</v>
      </c>
      <c r="R189" s="61"/>
    </row>
    <row r="190" spans="3:18">
      <c r="C190" s="48" t="s">
        <v>407</v>
      </c>
      <c r="D190" s="43" t="s">
        <v>408</v>
      </c>
      <c r="E190" s="61"/>
      <c r="F190" s="61"/>
      <c r="G190" s="61"/>
      <c r="H190" s="61"/>
      <c r="I190" s="61"/>
      <c r="J190" s="61">
        <v>0</v>
      </c>
      <c r="K190" s="61">
        <v>0</v>
      </c>
      <c r="L190" s="61">
        <v>0</v>
      </c>
      <c r="M190" s="61">
        <v>0</v>
      </c>
      <c r="N190" s="61">
        <v>0</v>
      </c>
      <c r="O190" s="61">
        <v>0</v>
      </c>
      <c r="P190" s="61">
        <v>0</v>
      </c>
      <c r="Q190" s="61">
        <v>0</v>
      </c>
      <c r="R190" s="61"/>
    </row>
    <row r="191" spans="3:18" ht="18" thickBot="1">
      <c r="C191" s="39" t="s">
        <v>409</v>
      </c>
      <c r="D191" s="40" t="s">
        <v>410</v>
      </c>
      <c r="E191" s="60"/>
      <c r="F191" s="60"/>
      <c r="G191" s="60"/>
      <c r="H191" s="60"/>
      <c r="I191" s="60"/>
      <c r="J191" s="60">
        <v>0</v>
      </c>
      <c r="K191" s="60">
        <v>0</v>
      </c>
      <c r="L191" s="60">
        <v>0</v>
      </c>
      <c r="M191" s="60">
        <v>0</v>
      </c>
      <c r="N191" s="60">
        <v>0</v>
      </c>
      <c r="O191" s="60">
        <v>0</v>
      </c>
      <c r="P191" s="60">
        <v>0</v>
      </c>
      <c r="Q191" s="60">
        <v>0</v>
      </c>
      <c r="R191" s="60"/>
    </row>
    <row r="192" spans="3:18">
      <c r="C192" s="48" t="s">
        <v>411</v>
      </c>
      <c r="D192" s="43" t="s">
        <v>412</v>
      </c>
      <c r="E192" s="61"/>
      <c r="F192" s="61"/>
      <c r="G192" s="61"/>
      <c r="H192" s="61"/>
      <c r="I192" s="61"/>
      <c r="J192" s="61">
        <v>0</v>
      </c>
      <c r="K192" s="61">
        <v>0</v>
      </c>
      <c r="L192" s="61">
        <v>0</v>
      </c>
      <c r="M192" s="61">
        <v>0</v>
      </c>
      <c r="N192" s="61">
        <v>0</v>
      </c>
      <c r="O192" s="61">
        <v>0</v>
      </c>
      <c r="P192" s="61">
        <v>0</v>
      </c>
      <c r="Q192" s="61">
        <v>0</v>
      </c>
      <c r="R192" s="61"/>
    </row>
    <row r="193" spans="3:18">
      <c r="C193" s="48" t="s">
        <v>413</v>
      </c>
      <c r="D193" s="43" t="s">
        <v>414</v>
      </c>
      <c r="E193" s="61"/>
      <c r="F193" s="61"/>
      <c r="G193" s="61"/>
      <c r="H193" s="61"/>
      <c r="I193" s="61"/>
      <c r="J193" s="61">
        <v>0</v>
      </c>
      <c r="K193" s="61">
        <v>0</v>
      </c>
      <c r="L193" s="61">
        <v>0</v>
      </c>
      <c r="M193" s="61">
        <v>0</v>
      </c>
      <c r="N193" s="61">
        <v>0</v>
      </c>
      <c r="O193" s="61">
        <v>0</v>
      </c>
      <c r="P193" s="61">
        <v>0</v>
      </c>
      <c r="Q193" s="61">
        <v>0</v>
      </c>
      <c r="R193" s="61"/>
    </row>
    <row r="194" spans="3:18" ht="18" thickBot="1">
      <c r="C194" s="39" t="s">
        <v>415</v>
      </c>
      <c r="D194" s="40" t="s">
        <v>416</v>
      </c>
      <c r="E194" s="60"/>
      <c r="F194" s="60"/>
      <c r="G194" s="60"/>
      <c r="H194" s="60"/>
      <c r="I194" s="60"/>
      <c r="J194" s="60">
        <v>0</v>
      </c>
      <c r="K194" s="60">
        <v>0</v>
      </c>
      <c r="L194" s="60">
        <v>0</v>
      </c>
      <c r="M194" s="60">
        <v>0</v>
      </c>
      <c r="N194" s="60">
        <v>0</v>
      </c>
      <c r="O194" s="60">
        <v>0</v>
      </c>
      <c r="P194" s="60">
        <v>0</v>
      </c>
      <c r="Q194" s="60">
        <v>0</v>
      </c>
      <c r="R194" s="60"/>
    </row>
    <row r="195" spans="3:18">
      <c r="C195" s="48" t="s">
        <v>417</v>
      </c>
      <c r="D195" s="43" t="s">
        <v>418</v>
      </c>
      <c r="E195" s="61"/>
      <c r="F195" s="61"/>
      <c r="G195" s="61"/>
      <c r="H195" s="61"/>
      <c r="I195" s="61"/>
      <c r="J195" s="61">
        <v>0</v>
      </c>
      <c r="K195" s="61">
        <v>0</v>
      </c>
      <c r="L195" s="61">
        <v>0</v>
      </c>
      <c r="M195" s="61">
        <v>0</v>
      </c>
      <c r="N195" s="61">
        <v>0</v>
      </c>
      <c r="O195" s="61">
        <v>0</v>
      </c>
      <c r="P195" s="61">
        <v>0</v>
      </c>
      <c r="Q195" s="61">
        <v>0</v>
      </c>
      <c r="R195" s="61"/>
    </row>
    <row r="196" spans="3:18">
      <c r="C196" s="48" t="s">
        <v>419</v>
      </c>
      <c r="D196" s="43" t="s">
        <v>420</v>
      </c>
      <c r="E196" s="61"/>
      <c r="F196" s="61"/>
      <c r="G196" s="61"/>
      <c r="H196" s="61"/>
      <c r="I196" s="61"/>
      <c r="J196" s="61">
        <v>0</v>
      </c>
      <c r="K196" s="61">
        <v>0</v>
      </c>
      <c r="L196" s="61">
        <v>0</v>
      </c>
      <c r="M196" s="61">
        <v>0</v>
      </c>
      <c r="N196" s="61">
        <v>0</v>
      </c>
      <c r="O196" s="61">
        <v>0</v>
      </c>
      <c r="P196" s="61">
        <v>0</v>
      </c>
      <c r="Q196" s="61">
        <v>0</v>
      </c>
      <c r="R196" s="61"/>
    </row>
    <row r="197" spans="3:18" ht="18" thickBot="1">
      <c r="C197" s="39" t="s">
        <v>421</v>
      </c>
      <c r="D197" s="40" t="s">
        <v>422</v>
      </c>
      <c r="E197" s="60"/>
      <c r="F197" s="60"/>
      <c r="G197" s="60"/>
      <c r="H197" s="60"/>
      <c r="I197" s="60"/>
      <c r="J197" s="60">
        <v>0</v>
      </c>
      <c r="K197" s="60">
        <v>0</v>
      </c>
      <c r="L197" s="60">
        <v>0</v>
      </c>
      <c r="M197" s="60">
        <v>0</v>
      </c>
      <c r="N197" s="60">
        <v>0</v>
      </c>
      <c r="O197" s="60">
        <v>0</v>
      </c>
      <c r="P197" s="60">
        <v>0</v>
      </c>
      <c r="Q197" s="60">
        <v>0</v>
      </c>
      <c r="R197" s="60"/>
    </row>
    <row r="198" spans="3:18">
      <c r="C198" s="48" t="s">
        <v>423</v>
      </c>
      <c r="D198" s="49" t="s">
        <v>424</v>
      </c>
      <c r="E198" s="61"/>
      <c r="F198" s="61"/>
      <c r="G198" s="61"/>
      <c r="H198" s="61"/>
      <c r="I198" s="61"/>
      <c r="J198" s="61">
        <v>0</v>
      </c>
      <c r="K198" s="61">
        <v>0</v>
      </c>
      <c r="L198" s="61">
        <v>0</v>
      </c>
      <c r="M198" s="61">
        <v>0</v>
      </c>
      <c r="N198" s="61">
        <v>0</v>
      </c>
      <c r="O198" s="61">
        <v>0</v>
      </c>
      <c r="P198" s="61">
        <v>0</v>
      </c>
      <c r="Q198" s="61">
        <v>0</v>
      </c>
      <c r="R198" s="61"/>
    </row>
    <row r="199" spans="3:18" ht="18" thickBot="1">
      <c r="C199" s="39" t="s">
        <v>425</v>
      </c>
      <c r="D199" s="50" t="s">
        <v>426</v>
      </c>
      <c r="E199" s="60"/>
      <c r="F199" s="60"/>
      <c r="G199" s="60"/>
      <c r="H199" s="60"/>
      <c r="I199" s="60"/>
      <c r="J199" s="60">
        <v>0</v>
      </c>
      <c r="K199" s="60">
        <v>0</v>
      </c>
      <c r="L199" s="60">
        <v>0</v>
      </c>
      <c r="M199" s="60">
        <v>0</v>
      </c>
      <c r="N199" s="60">
        <v>0</v>
      </c>
      <c r="O199" s="60">
        <v>0</v>
      </c>
      <c r="P199" s="60">
        <v>0</v>
      </c>
      <c r="Q199" s="60">
        <v>0</v>
      </c>
      <c r="R199" s="60"/>
    </row>
    <row r="200" spans="3:18" ht="18" thickBot="1">
      <c r="C200" s="39" t="s">
        <v>427</v>
      </c>
      <c r="D200" s="50" t="s">
        <v>428</v>
      </c>
      <c r="E200" s="60"/>
      <c r="F200" s="60"/>
      <c r="G200" s="60"/>
      <c r="H200" s="60"/>
      <c r="I200" s="60"/>
      <c r="J200" s="60">
        <v>0</v>
      </c>
      <c r="K200" s="60">
        <v>0</v>
      </c>
      <c r="L200" s="60">
        <v>0</v>
      </c>
      <c r="M200" s="60">
        <v>0</v>
      </c>
      <c r="N200" s="60">
        <v>0</v>
      </c>
      <c r="O200" s="60">
        <v>0</v>
      </c>
      <c r="P200" s="60">
        <v>0</v>
      </c>
      <c r="Q200" s="60">
        <v>0</v>
      </c>
      <c r="R200" s="60"/>
    </row>
    <row r="201" spans="3:18">
      <c r="C201" s="48" t="s">
        <v>429</v>
      </c>
      <c r="D201" s="49" t="s">
        <v>430</v>
      </c>
      <c r="E201" s="61"/>
      <c r="F201" s="61"/>
      <c r="G201" s="61"/>
      <c r="H201" s="61"/>
      <c r="I201" s="61"/>
      <c r="J201" s="61">
        <v>0</v>
      </c>
      <c r="K201" s="61">
        <v>0</v>
      </c>
      <c r="L201" s="61">
        <v>0</v>
      </c>
      <c r="M201" s="61">
        <v>0</v>
      </c>
      <c r="N201" s="61">
        <v>0</v>
      </c>
      <c r="O201" s="61">
        <v>0</v>
      </c>
      <c r="P201" s="61">
        <v>0</v>
      </c>
      <c r="Q201" s="61">
        <v>0</v>
      </c>
      <c r="R201" s="61"/>
    </row>
    <row r="202" spans="3:18" ht="18" thickBot="1">
      <c r="C202" s="39" t="s">
        <v>431</v>
      </c>
      <c r="D202" s="50" t="s">
        <v>432</v>
      </c>
      <c r="E202" s="60"/>
      <c r="F202" s="60"/>
      <c r="G202" s="60"/>
      <c r="H202" s="60"/>
      <c r="I202" s="60"/>
      <c r="J202" s="60">
        <v>0</v>
      </c>
      <c r="K202" s="60">
        <v>0</v>
      </c>
      <c r="L202" s="60">
        <v>0</v>
      </c>
      <c r="M202" s="60">
        <v>0</v>
      </c>
      <c r="N202" s="60">
        <v>0</v>
      </c>
      <c r="O202" s="60">
        <v>0</v>
      </c>
      <c r="P202" s="60">
        <v>0</v>
      </c>
      <c r="Q202" s="60">
        <v>0</v>
      </c>
      <c r="R202" s="60"/>
    </row>
    <row r="203" spans="3:18">
      <c r="C203" s="48" t="s">
        <v>433</v>
      </c>
      <c r="D203" s="43" t="s">
        <v>434</v>
      </c>
      <c r="E203" s="61"/>
      <c r="F203" s="61"/>
      <c r="G203" s="61"/>
      <c r="H203" s="61"/>
      <c r="I203" s="61"/>
      <c r="J203" s="61">
        <v>0</v>
      </c>
      <c r="K203" s="61">
        <v>0</v>
      </c>
      <c r="L203" s="61">
        <v>0</v>
      </c>
      <c r="M203" s="61">
        <v>0</v>
      </c>
      <c r="N203" s="61">
        <v>0</v>
      </c>
      <c r="O203" s="61">
        <v>0</v>
      </c>
      <c r="P203" s="61">
        <v>0</v>
      </c>
      <c r="Q203" s="61">
        <v>0</v>
      </c>
      <c r="R203" s="61"/>
    </row>
    <row r="204" spans="3:18">
      <c r="C204" s="48" t="s">
        <v>435</v>
      </c>
      <c r="D204" s="43" t="s">
        <v>436</v>
      </c>
      <c r="E204" s="61"/>
      <c r="F204" s="61"/>
      <c r="G204" s="61"/>
      <c r="H204" s="61"/>
      <c r="I204" s="61"/>
      <c r="J204" s="61">
        <v>0</v>
      </c>
      <c r="K204" s="61">
        <v>0</v>
      </c>
      <c r="L204" s="61">
        <v>0</v>
      </c>
      <c r="M204" s="61">
        <v>0</v>
      </c>
      <c r="N204" s="61">
        <v>0</v>
      </c>
      <c r="O204" s="61">
        <v>0</v>
      </c>
      <c r="P204" s="61">
        <v>0</v>
      </c>
      <c r="Q204" s="61">
        <v>0</v>
      </c>
      <c r="R204" s="61"/>
    </row>
    <row r="205" spans="3:18" ht="18" thickBot="1">
      <c r="C205" s="39" t="s">
        <v>437</v>
      </c>
      <c r="D205" s="40" t="s">
        <v>438</v>
      </c>
      <c r="E205" s="60"/>
      <c r="F205" s="60"/>
      <c r="G205" s="60"/>
      <c r="H205" s="60"/>
      <c r="I205" s="60"/>
      <c r="J205" s="60">
        <v>0</v>
      </c>
      <c r="K205" s="60">
        <v>0</v>
      </c>
      <c r="L205" s="60">
        <v>0</v>
      </c>
      <c r="M205" s="60">
        <v>0</v>
      </c>
      <c r="N205" s="60">
        <v>0</v>
      </c>
      <c r="O205" s="60">
        <v>0</v>
      </c>
      <c r="P205" s="60">
        <v>0</v>
      </c>
      <c r="Q205" s="60">
        <v>0</v>
      </c>
      <c r="R205" s="60"/>
    </row>
    <row r="206" spans="3:18">
      <c r="C206" s="48" t="s">
        <v>439</v>
      </c>
      <c r="D206" s="43" t="s">
        <v>440</v>
      </c>
      <c r="E206" s="61"/>
      <c r="F206" s="61"/>
      <c r="G206" s="61"/>
      <c r="H206" s="61"/>
      <c r="I206" s="61"/>
      <c r="J206" s="61">
        <v>0</v>
      </c>
      <c r="K206" s="61">
        <v>0</v>
      </c>
      <c r="L206" s="61">
        <v>0</v>
      </c>
      <c r="M206" s="61">
        <v>0</v>
      </c>
      <c r="N206" s="61">
        <v>0</v>
      </c>
      <c r="O206" s="61">
        <v>0</v>
      </c>
      <c r="P206" s="61">
        <v>0</v>
      </c>
      <c r="Q206" s="61">
        <v>0</v>
      </c>
      <c r="R206" s="61"/>
    </row>
    <row r="207" spans="3:18">
      <c r="C207" s="48" t="s">
        <v>441</v>
      </c>
      <c r="D207" s="43" t="s">
        <v>442</v>
      </c>
      <c r="E207" s="61"/>
      <c r="F207" s="61"/>
      <c r="G207" s="61"/>
      <c r="H207" s="61"/>
      <c r="I207" s="61"/>
      <c r="J207" s="61">
        <v>0</v>
      </c>
      <c r="K207" s="61">
        <v>0</v>
      </c>
      <c r="L207" s="61">
        <v>0</v>
      </c>
      <c r="M207" s="61">
        <v>0</v>
      </c>
      <c r="N207" s="61">
        <v>0</v>
      </c>
      <c r="O207" s="61">
        <v>0</v>
      </c>
      <c r="P207" s="61">
        <v>0</v>
      </c>
      <c r="Q207" s="61">
        <v>0</v>
      </c>
      <c r="R207" s="61"/>
    </row>
    <row r="208" spans="3:18">
      <c r="C208" s="48" t="s">
        <v>443</v>
      </c>
      <c r="D208" s="43" t="s">
        <v>444</v>
      </c>
      <c r="E208" s="61"/>
      <c r="F208" s="61"/>
      <c r="G208" s="61"/>
      <c r="H208" s="61"/>
      <c r="I208" s="61"/>
      <c r="J208" s="61">
        <v>0</v>
      </c>
      <c r="K208" s="61">
        <v>0</v>
      </c>
      <c r="L208" s="61">
        <v>0</v>
      </c>
      <c r="M208" s="61">
        <v>0</v>
      </c>
      <c r="N208" s="61">
        <v>0</v>
      </c>
      <c r="O208" s="61">
        <v>0</v>
      </c>
      <c r="P208" s="61">
        <v>0</v>
      </c>
      <c r="Q208" s="61">
        <v>0</v>
      </c>
      <c r="R208" s="61"/>
    </row>
    <row r="209" spans="3:18">
      <c r="C209" s="48" t="s">
        <v>445</v>
      </c>
      <c r="D209" s="43" t="s">
        <v>446</v>
      </c>
      <c r="E209" s="61"/>
      <c r="F209" s="61"/>
      <c r="G209" s="61"/>
      <c r="H209" s="61"/>
      <c r="I209" s="61"/>
      <c r="J209" s="61">
        <v>0</v>
      </c>
      <c r="K209" s="61">
        <v>0</v>
      </c>
      <c r="L209" s="61">
        <v>0</v>
      </c>
      <c r="M209" s="61">
        <v>0</v>
      </c>
      <c r="N209" s="61">
        <v>0</v>
      </c>
      <c r="O209" s="61">
        <v>0</v>
      </c>
      <c r="P209" s="61">
        <v>0</v>
      </c>
      <c r="Q209" s="61">
        <v>0</v>
      </c>
      <c r="R209" s="61"/>
    </row>
    <row r="210" spans="3:18">
      <c r="C210" s="48" t="s">
        <v>447</v>
      </c>
      <c r="D210" s="43" t="s">
        <v>448</v>
      </c>
      <c r="E210" s="61"/>
      <c r="F210" s="61"/>
      <c r="G210" s="61"/>
      <c r="H210" s="61"/>
      <c r="I210" s="61"/>
      <c r="J210" s="61">
        <v>0</v>
      </c>
      <c r="K210" s="61">
        <v>0</v>
      </c>
      <c r="L210" s="61">
        <v>0</v>
      </c>
      <c r="M210" s="61">
        <v>0</v>
      </c>
      <c r="N210" s="61">
        <v>0</v>
      </c>
      <c r="O210" s="61">
        <v>0</v>
      </c>
      <c r="P210" s="61">
        <v>0</v>
      </c>
      <c r="Q210" s="61">
        <v>0</v>
      </c>
      <c r="R210" s="61"/>
    </row>
    <row r="211" spans="3:18" ht="18" thickBot="1">
      <c r="C211" s="39" t="s">
        <v>449</v>
      </c>
      <c r="D211" s="40" t="s">
        <v>450</v>
      </c>
      <c r="E211" s="60"/>
      <c r="F211" s="60"/>
      <c r="G211" s="60"/>
      <c r="H211" s="60"/>
      <c r="I211" s="60"/>
      <c r="J211" s="60">
        <v>0</v>
      </c>
      <c r="K211" s="60">
        <v>0</v>
      </c>
      <c r="L211" s="60">
        <v>0</v>
      </c>
      <c r="M211" s="60">
        <v>0</v>
      </c>
      <c r="N211" s="60">
        <v>0</v>
      </c>
      <c r="O211" s="60">
        <v>0</v>
      </c>
      <c r="P211" s="60">
        <v>0</v>
      </c>
      <c r="Q211" s="60">
        <v>0</v>
      </c>
      <c r="R211" s="60"/>
    </row>
    <row r="212" spans="3:18">
      <c r="C212" s="48" t="s">
        <v>451</v>
      </c>
      <c r="D212" s="43" t="s">
        <v>452</v>
      </c>
      <c r="E212" s="61"/>
      <c r="F212" s="61"/>
      <c r="G212" s="61"/>
      <c r="H212" s="61"/>
      <c r="I212" s="61"/>
      <c r="J212" s="61">
        <v>0</v>
      </c>
      <c r="K212" s="61">
        <v>0</v>
      </c>
      <c r="L212" s="61">
        <v>0</v>
      </c>
      <c r="M212" s="61">
        <v>0</v>
      </c>
      <c r="N212" s="61">
        <v>0</v>
      </c>
      <c r="O212" s="61">
        <v>0</v>
      </c>
      <c r="P212" s="61">
        <v>0</v>
      </c>
      <c r="Q212" s="61">
        <v>0</v>
      </c>
      <c r="R212" s="61"/>
    </row>
    <row r="213" spans="3:18">
      <c r="C213" s="48" t="s">
        <v>453</v>
      </c>
      <c r="D213" s="43" t="s">
        <v>454</v>
      </c>
      <c r="E213" s="61"/>
      <c r="F213" s="61"/>
      <c r="G213" s="61"/>
      <c r="H213" s="61"/>
      <c r="I213" s="61"/>
      <c r="J213" s="61">
        <v>0</v>
      </c>
      <c r="K213" s="61">
        <v>0</v>
      </c>
      <c r="L213" s="61">
        <v>0</v>
      </c>
      <c r="M213" s="61">
        <v>0</v>
      </c>
      <c r="N213" s="61">
        <v>0</v>
      </c>
      <c r="O213" s="61">
        <v>0</v>
      </c>
      <c r="P213" s="61">
        <v>0</v>
      </c>
      <c r="Q213" s="61">
        <v>0</v>
      </c>
      <c r="R213" s="61"/>
    </row>
    <row r="214" spans="3:18">
      <c r="C214" s="48" t="s">
        <v>455</v>
      </c>
      <c r="D214" s="43" t="s">
        <v>456</v>
      </c>
      <c r="E214" s="61"/>
      <c r="F214" s="61"/>
      <c r="G214" s="61"/>
      <c r="H214" s="61"/>
      <c r="I214" s="61"/>
      <c r="J214" s="61">
        <v>0</v>
      </c>
      <c r="K214" s="61">
        <v>0</v>
      </c>
      <c r="L214" s="61">
        <v>0</v>
      </c>
      <c r="M214" s="61">
        <v>0</v>
      </c>
      <c r="N214" s="61">
        <v>0</v>
      </c>
      <c r="O214" s="61">
        <v>0</v>
      </c>
      <c r="P214" s="61">
        <v>0</v>
      </c>
      <c r="Q214" s="61">
        <v>0</v>
      </c>
      <c r="R214" s="61"/>
    </row>
    <row r="215" spans="3:18" ht="18" thickBot="1">
      <c r="C215" s="39" t="s">
        <v>457</v>
      </c>
      <c r="D215" s="40" t="s">
        <v>458</v>
      </c>
      <c r="E215" s="60"/>
      <c r="F215" s="60"/>
      <c r="G215" s="60"/>
      <c r="H215" s="60"/>
      <c r="I215" s="60"/>
      <c r="J215" s="60">
        <v>0</v>
      </c>
      <c r="K215" s="60">
        <v>0</v>
      </c>
      <c r="L215" s="60">
        <v>0</v>
      </c>
      <c r="M215" s="60">
        <v>0</v>
      </c>
      <c r="N215" s="60">
        <v>0</v>
      </c>
      <c r="O215" s="60">
        <v>0</v>
      </c>
      <c r="P215" s="60">
        <v>0</v>
      </c>
      <c r="Q215" s="60">
        <v>0</v>
      </c>
      <c r="R215" s="60"/>
    </row>
    <row r="216" spans="3:18" ht="18" thickBot="1">
      <c r="C216" s="39" t="s">
        <v>459</v>
      </c>
      <c r="D216" s="40" t="s">
        <v>460</v>
      </c>
      <c r="E216" s="60"/>
      <c r="F216" s="60"/>
      <c r="G216" s="60"/>
      <c r="H216" s="60"/>
      <c r="I216" s="60"/>
      <c r="J216" s="60">
        <v>0</v>
      </c>
      <c r="K216" s="60">
        <v>0</v>
      </c>
      <c r="L216" s="60">
        <v>0</v>
      </c>
      <c r="M216" s="60">
        <v>0</v>
      </c>
      <c r="N216" s="60">
        <v>0</v>
      </c>
      <c r="O216" s="60">
        <v>0</v>
      </c>
      <c r="P216" s="60">
        <v>0</v>
      </c>
      <c r="Q216" s="60">
        <v>0</v>
      </c>
      <c r="R216" s="60"/>
    </row>
    <row r="217" spans="3:18">
      <c r="C217" s="48"/>
      <c r="D217" s="43">
        <v>0</v>
      </c>
      <c r="E217" s="61"/>
      <c r="F217" s="61"/>
      <c r="G217" s="61"/>
      <c r="H217" s="61"/>
      <c r="I217" s="61"/>
      <c r="J217" s="61">
        <v>0</v>
      </c>
      <c r="K217" s="61">
        <v>0</v>
      </c>
      <c r="L217" s="61">
        <v>0</v>
      </c>
      <c r="M217" s="61">
        <v>0</v>
      </c>
      <c r="N217" s="61">
        <v>0</v>
      </c>
      <c r="O217" s="61">
        <v>0</v>
      </c>
      <c r="P217" s="61">
        <v>0</v>
      </c>
      <c r="Q217" s="61">
        <v>0</v>
      </c>
      <c r="R217" s="61"/>
    </row>
    <row r="218" spans="3:18" ht="18" thickBot="1">
      <c r="C218" s="39" t="s">
        <v>461</v>
      </c>
      <c r="D218" s="40" t="s">
        <v>462</v>
      </c>
      <c r="E218" s="60"/>
      <c r="F218" s="60"/>
      <c r="G218" s="60"/>
      <c r="H218" s="60"/>
      <c r="I218" s="60"/>
      <c r="J218" s="60">
        <v>0</v>
      </c>
      <c r="K218" s="60">
        <v>0</v>
      </c>
      <c r="L218" s="60">
        <v>0</v>
      </c>
      <c r="M218" s="60">
        <v>0</v>
      </c>
      <c r="N218" s="60">
        <v>0</v>
      </c>
      <c r="O218" s="60">
        <v>0</v>
      </c>
      <c r="P218" s="60">
        <v>0</v>
      </c>
      <c r="Q218" s="60">
        <v>0</v>
      </c>
      <c r="R218" s="60"/>
    </row>
    <row r="219" spans="3:18">
      <c r="C219" s="48" t="s">
        <v>463</v>
      </c>
      <c r="D219" s="43" t="s">
        <v>464</v>
      </c>
      <c r="E219" s="61"/>
      <c r="F219" s="61"/>
      <c r="G219" s="61"/>
      <c r="H219" s="61"/>
      <c r="I219" s="61"/>
      <c r="J219" s="61">
        <v>0</v>
      </c>
      <c r="K219" s="61">
        <v>0</v>
      </c>
      <c r="L219" s="61">
        <v>0</v>
      </c>
      <c r="M219" s="61">
        <v>0</v>
      </c>
      <c r="N219" s="61">
        <v>0</v>
      </c>
      <c r="O219" s="61">
        <v>0</v>
      </c>
      <c r="P219" s="61">
        <v>0</v>
      </c>
      <c r="Q219" s="61">
        <v>0</v>
      </c>
      <c r="R219" s="61"/>
    </row>
    <row r="220" spans="3:18">
      <c r="C220" s="48" t="s">
        <v>465</v>
      </c>
      <c r="D220" s="43" t="s">
        <v>466</v>
      </c>
      <c r="E220" s="61"/>
      <c r="F220" s="61"/>
      <c r="G220" s="61"/>
      <c r="H220" s="61"/>
      <c r="I220" s="61"/>
      <c r="J220" s="61">
        <v>0</v>
      </c>
      <c r="K220" s="61">
        <v>0</v>
      </c>
      <c r="L220" s="61">
        <v>0</v>
      </c>
      <c r="M220" s="61">
        <v>0</v>
      </c>
      <c r="N220" s="61">
        <v>0</v>
      </c>
      <c r="O220" s="61">
        <v>0</v>
      </c>
      <c r="P220" s="61">
        <v>0</v>
      </c>
      <c r="Q220" s="61">
        <v>0</v>
      </c>
      <c r="R220" s="61"/>
    </row>
    <row r="221" spans="3:18" ht="18" thickBot="1">
      <c r="C221" s="39" t="s">
        <v>467</v>
      </c>
      <c r="D221" s="40" t="s">
        <v>468</v>
      </c>
      <c r="E221" s="60"/>
      <c r="F221" s="60"/>
      <c r="G221" s="60"/>
      <c r="H221" s="60"/>
      <c r="I221" s="60"/>
      <c r="J221" s="60">
        <v>0</v>
      </c>
      <c r="K221" s="60">
        <v>0</v>
      </c>
      <c r="L221" s="60">
        <v>0</v>
      </c>
      <c r="M221" s="60">
        <v>0</v>
      </c>
      <c r="N221" s="60">
        <v>0</v>
      </c>
      <c r="O221" s="60">
        <v>0</v>
      </c>
      <c r="P221" s="60">
        <v>0</v>
      </c>
      <c r="Q221" s="60">
        <v>0</v>
      </c>
      <c r="R221" s="60"/>
    </row>
    <row r="222" spans="3:18">
      <c r="C222" s="48" t="s">
        <v>469</v>
      </c>
      <c r="D222" s="43" t="s">
        <v>470</v>
      </c>
      <c r="E222" s="61"/>
      <c r="F222" s="61"/>
      <c r="G222" s="61"/>
      <c r="H222" s="61"/>
      <c r="I222" s="61"/>
      <c r="J222" s="61">
        <v>0</v>
      </c>
      <c r="K222" s="61">
        <v>0</v>
      </c>
      <c r="L222" s="61">
        <v>0</v>
      </c>
      <c r="M222" s="61">
        <v>0</v>
      </c>
      <c r="N222" s="61">
        <v>0</v>
      </c>
      <c r="O222" s="61">
        <v>0</v>
      </c>
      <c r="P222" s="61">
        <v>0</v>
      </c>
      <c r="Q222" s="61">
        <v>0</v>
      </c>
      <c r="R222" s="61"/>
    </row>
    <row r="223" spans="3:18">
      <c r="C223" s="48" t="s">
        <v>471</v>
      </c>
      <c r="D223" s="43" t="s">
        <v>472</v>
      </c>
      <c r="E223" s="61"/>
      <c r="F223" s="61"/>
      <c r="G223" s="61"/>
      <c r="H223" s="61"/>
      <c r="I223" s="61"/>
      <c r="J223" s="61">
        <v>0</v>
      </c>
      <c r="K223" s="61">
        <v>0</v>
      </c>
      <c r="L223" s="61">
        <v>0</v>
      </c>
      <c r="M223" s="61">
        <v>0</v>
      </c>
      <c r="N223" s="61">
        <v>0</v>
      </c>
      <c r="O223" s="61">
        <v>0</v>
      </c>
      <c r="P223" s="61">
        <v>0</v>
      </c>
      <c r="Q223" s="61">
        <v>0</v>
      </c>
      <c r="R223" s="61"/>
    </row>
    <row r="224" spans="3:18">
      <c r="C224" s="48" t="s">
        <v>473</v>
      </c>
      <c r="D224" s="43" t="s">
        <v>474</v>
      </c>
      <c r="E224" s="61"/>
      <c r="F224" s="61"/>
      <c r="G224" s="61"/>
      <c r="H224" s="61"/>
      <c r="I224" s="61"/>
      <c r="J224" s="61">
        <v>0</v>
      </c>
      <c r="K224" s="61">
        <v>0</v>
      </c>
      <c r="L224" s="61">
        <v>0</v>
      </c>
      <c r="M224" s="61">
        <v>0</v>
      </c>
      <c r="N224" s="61">
        <v>0</v>
      </c>
      <c r="O224" s="61">
        <v>0</v>
      </c>
      <c r="P224" s="61">
        <v>0</v>
      </c>
      <c r="Q224" s="61">
        <v>0</v>
      </c>
      <c r="R224" s="61"/>
    </row>
    <row r="225" spans="3:18" ht="18" thickBot="1">
      <c r="C225" s="39" t="s">
        <v>475</v>
      </c>
      <c r="D225" s="40" t="s">
        <v>476</v>
      </c>
      <c r="E225" s="60"/>
      <c r="F225" s="60"/>
      <c r="G225" s="60"/>
      <c r="H225" s="60"/>
      <c r="I225" s="60"/>
      <c r="J225" s="60">
        <v>0</v>
      </c>
      <c r="K225" s="60">
        <v>0</v>
      </c>
      <c r="L225" s="60">
        <v>0</v>
      </c>
      <c r="M225" s="60">
        <v>0</v>
      </c>
      <c r="N225" s="60">
        <v>0</v>
      </c>
      <c r="O225" s="60">
        <v>0</v>
      </c>
      <c r="P225" s="60">
        <v>0</v>
      </c>
      <c r="Q225" s="60">
        <v>0</v>
      </c>
      <c r="R225" s="60"/>
    </row>
    <row r="226" spans="3:18">
      <c r="C226" s="48"/>
      <c r="D226" s="49">
        <v>0</v>
      </c>
      <c r="E226" s="61"/>
      <c r="F226" s="61"/>
      <c r="G226" s="61"/>
      <c r="H226" s="61"/>
      <c r="I226" s="61"/>
      <c r="J226" s="61">
        <v>0</v>
      </c>
      <c r="K226" s="61">
        <v>0</v>
      </c>
      <c r="L226" s="61">
        <v>0</v>
      </c>
      <c r="M226" s="61">
        <v>0</v>
      </c>
      <c r="N226" s="61">
        <v>0</v>
      </c>
      <c r="O226" s="61">
        <v>0</v>
      </c>
      <c r="P226" s="61">
        <v>0</v>
      </c>
      <c r="Q226" s="61">
        <v>0</v>
      </c>
      <c r="R226" s="61"/>
    </row>
    <row r="227" spans="3:18" ht="18" thickBot="1">
      <c r="C227" s="41" t="s">
        <v>477</v>
      </c>
      <c r="D227" s="40" t="s">
        <v>478</v>
      </c>
      <c r="E227" s="60"/>
      <c r="F227" s="60"/>
      <c r="G227" s="60"/>
      <c r="H227" s="60"/>
      <c r="I227" s="60"/>
      <c r="J227" s="60">
        <v>0</v>
      </c>
      <c r="K227" s="60">
        <v>0</v>
      </c>
      <c r="L227" s="60">
        <v>0</v>
      </c>
      <c r="M227" s="60">
        <v>0</v>
      </c>
      <c r="N227" s="60">
        <v>0</v>
      </c>
      <c r="O227" s="60">
        <v>0</v>
      </c>
      <c r="P227" s="60">
        <v>0</v>
      </c>
      <c r="Q227" s="60">
        <v>0</v>
      </c>
      <c r="R227" s="60"/>
    </row>
    <row r="228" spans="3:18">
      <c r="C228" s="44"/>
      <c r="D228" s="43">
        <v>0</v>
      </c>
      <c r="E228" s="61"/>
      <c r="F228" s="61"/>
      <c r="G228" s="61"/>
      <c r="H228" s="61"/>
      <c r="I228" s="61"/>
      <c r="J228" s="61">
        <v>0</v>
      </c>
      <c r="K228" s="61">
        <v>0</v>
      </c>
      <c r="L228" s="61">
        <v>0</v>
      </c>
      <c r="M228" s="61">
        <v>0</v>
      </c>
      <c r="N228" s="61">
        <v>0</v>
      </c>
      <c r="O228" s="61">
        <v>0</v>
      </c>
      <c r="P228" s="61">
        <v>0</v>
      </c>
      <c r="Q228" s="61">
        <v>0</v>
      </c>
      <c r="R228" s="61"/>
    </row>
    <row r="229" spans="3:18">
      <c r="C229" s="44" t="s">
        <v>479</v>
      </c>
      <c r="D229" s="49" t="s">
        <v>480</v>
      </c>
      <c r="E229" s="61"/>
      <c r="F229" s="61"/>
      <c r="G229" s="61"/>
      <c r="H229" s="61"/>
      <c r="I229" s="61"/>
      <c r="J229" s="61">
        <v>0</v>
      </c>
      <c r="K229" s="61">
        <v>0</v>
      </c>
      <c r="L229" s="61">
        <v>0</v>
      </c>
      <c r="M229" s="61">
        <v>0</v>
      </c>
      <c r="N229" s="61">
        <v>0</v>
      </c>
      <c r="O229" s="61">
        <v>0</v>
      </c>
      <c r="P229" s="61">
        <v>0</v>
      </c>
      <c r="Q229" s="61">
        <v>0</v>
      </c>
      <c r="R229" s="61"/>
    </row>
    <row r="230" spans="3:18" ht="18" thickBot="1">
      <c r="C230" s="41" t="s">
        <v>481</v>
      </c>
      <c r="D230" s="50" t="s">
        <v>482</v>
      </c>
      <c r="E230" s="60"/>
      <c r="F230" s="60"/>
      <c r="G230" s="60"/>
      <c r="H230" s="60"/>
      <c r="I230" s="60"/>
      <c r="J230" s="60">
        <v>0</v>
      </c>
      <c r="K230" s="60">
        <v>0</v>
      </c>
      <c r="L230" s="60">
        <v>0</v>
      </c>
      <c r="M230" s="60">
        <v>0</v>
      </c>
      <c r="N230" s="60">
        <v>0</v>
      </c>
      <c r="O230" s="60">
        <v>0</v>
      </c>
      <c r="P230" s="60">
        <v>0</v>
      </c>
      <c r="Q230" s="60">
        <v>0</v>
      </c>
      <c r="R230" s="60"/>
    </row>
    <row r="231" spans="3:18">
      <c r="C231" s="44"/>
      <c r="D231" s="49">
        <v>0</v>
      </c>
      <c r="E231" s="61"/>
      <c r="F231" s="61"/>
      <c r="G231" s="61"/>
      <c r="H231" s="61"/>
      <c r="I231" s="61"/>
      <c r="J231" s="61">
        <v>0</v>
      </c>
      <c r="K231" s="61">
        <v>0</v>
      </c>
      <c r="L231" s="61">
        <v>0</v>
      </c>
      <c r="M231" s="61">
        <v>0</v>
      </c>
      <c r="N231" s="61">
        <v>0</v>
      </c>
      <c r="O231" s="61">
        <v>0</v>
      </c>
      <c r="P231" s="61">
        <v>0</v>
      </c>
      <c r="Q231" s="61">
        <v>0</v>
      </c>
      <c r="R231" s="61"/>
    </row>
    <row r="232" spans="3:18" ht="18" thickBot="1">
      <c r="C232" s="41" t="s">
        <v>483</v>
      </c>
      <c r="D232" s="40" t="s">
        <v>484</v>
      </c>
      <c r="E232" s="60"/>
      <c r="F232" s="60"/>
      <c r="G232" s="60"/>
      <c r="H232" s="60"/>
      <c r="I232" s="60"/>
      <c r="J232" s="60">
        <v>0</v>
      </c>
      <c r="K232" s="60">
        <v>0</v>
      </c>
      <c r="L232" s="60">
        <v>0</v>
      </c>
      <c r="M232" s="60">
        <v>0</v>
      </c>
      <c r="N232" s="60">
        <v>0</v>
      </c>
      <c r="O232" s="60">
        <v>0</v>
      </c>
      <c r="P232" s="60">
        <v>0</v>
      </c>
      <c r="Q232" s="60">
        <v>0</v>
      </c>
      <c r="R232" s="60"/>
    </row>
    <row r="233" spans="3:18">
      <c r="C233" s="44" t="s">
        <v>485</v>
      </c>
      <c r="D233" s="49" t="s">
        <v>486</v>
      </c>
      <c r="E233" s="61"/>
      <c r="F233" s="61"/>
      <c r="G233" s="61"/>
      <c r="H233" s="61"/>
      <c r="I233" s="61"/>
      <c r="J233" s="61">
        <v>0</v>
      </c>
      <c r="K233" s="61">
        <v>0</v>
      </c>
      <c r="L233" s="61">
        <v>0</v>
      </c>
      <c r="M233" s="61">
        <v>0</v>
      </c>
      <c r="N233" s="61">
        <v>0</v>
      </c>
      <c r="O233" s="61">
        <v>0</v>
      </c>
      <c r="P233" s="61">
        <v>0</v>
      </c>
      <c r="Q233" s="61">
        <v>0</v>
      </c>
      <c r="R233" s="61"/>
    </row>
    <row r="234" spans="3:18">
      <c r="C234" s="44" t="s">
        <v>487</v>
      </c>
      <c r="D234" s="49" t="s">
        <v>488</v>
      </c>
      <c r="E234" s="61"/>
      <c r="F234" s="61"/>
      <c r="G234" s="61"/>
      <c r="H234" s="61"/>
      <c r="I234" s="61"/>
      <c r="J234" s="61">
        <v>0</v>
      </c>
      <c r="K234" s="61">
        <v>0</v>
      </c>
      <c r="L234" s="61">
        <v>0</v>
      </c>
      <c r="M234" s="61">
        <v>0</v>
      </c>
      <c r="N234" s="61">
        <v>0</v>
      </c>
      <c r="O234" s="61">
        <v>0</v>
      </c>
      <c r="P234" s="61">
        <v>0</v>
      </c>
      <c r="Q234" s="61">
        <v>0</v>
      </c>
      <c r="R234" s="61"/>
    </row>
    <row r="235" spans="3:18" ht="18" thickBot="1">
      <c r="C235" s="41" t="s">
        <v>489</v>
      </c>
      <c r="D235" s="50" t="s">
        <v>490</v>
      </c>
      <c r="E235" s="60"/>
      <c r="F235" s="60"/>
      <c r="G235" s="60"/>
      <c r="H235" s="60"/>
      <c r="I235" s="60"/>
      <c r="J235" s="60">
        <v>0</v>
      </c>
      <c r="K235" s="60">
        <v>0</v>
      </c>
      <c r="L235" s="60">
        <v>0</v>
      </c>
      <c r="M235" s="60">
        <v>0</v>
      </c>
      <c r="N235" s="60">
        <v>0</v>
      </c>
      <c r="O235" s="60">
        <v>0</v>
      </c>
      <c r="P235" s="60">
        <v>0</v>
      </c>
      <c r="Q235" s="60">
        <v>0</v>
      </c>
      <c r="R235" s="60"/>
    </row>
    <row r="236" spans="3:18">
      <c r="C236" s="44" t="s">
        <v>491</v>
      </c>
      <c r="D236" s="43" t="s">
        <v>492</v>
      </c>
      <c r="E236" s="61"/>
      <c r="F236" s="61"/>
      <c r="G236" s="61"/>
      <c r="H236" s="61"/>
      <c r="I236" s="61"/>
      <c r="J236" s="61">
        <v>0</v>
      </c>
      <c r="K236" s="61">
        <v>0</v>
      </c>
      <c r="L236" s="61">
        <v>0</v>
      </c>
      <c r="M236" s="61">
        <v>0</v>
      </c>
      <c r="N236" s="61">
        <v>0</v>
      </c>
      <c r="O236" s="61">
        <v>0</v>
      </c>
      <c r="P236" s="61">
        <v>0</v>
      </c>
      <c r="Q236" s="61">
        <v>0</v>
      </c>
      <c r="R236" s="61"/>
    </row>
    <row r="237" spans="3:18" ht="18" thickBot="1">
      <c r="C237" s="41" t="s">
        <v>493</v>
      </c>
      <c r="D237" s="40" t="s">
        <v>494</v>
      </c>
      <c r="E237" s="60"/>
      <c r="F237" s="60"/>
      <c r="G237" s="60"/>
      <c r="H237" s="60"/>
      <c r="I237" s="60"/>
      <c r="J237" s="60">
        <v>0</v>
      </c>
      <c r="K237" s="60">
        <v>0</v>
      </c>
      <c r="L237" s="60">
        <v>0</v>
      </c>
      <c r="M237" s="60">
        <v>0</v>
      </c>
      <c r="N237" s="60">
        <v>0</v>
      </c>
      <c r="O237" s="60">
        <v>0</v>
      </c>
      <c r="P237" s="60">
        <v>0</v>
      </c>
      <c r="Q237" s="60">
        <v>0</v>
      </c>
      <c r="R237" s="60"/>
    </row>
    <row r="238" spans="3:18">
      <c r="C238" s="44"/>
      <c r="D238" s="43">
        <v>0</v>
      </c>
      <c r="E238" s="61"/>
      <c r="F238" s="61"/>
      <c r="G238" s="61"/>
      <c r="H238" s="61"/>
      <c r="I238" s="61"/>
      <c r="J238" s="61">
        <v>0</v>
      </c>
      <c r="K238" s="61">
        <v>0</v>
      </c>
      <c r="L238" s="61">
        <v>0</v>
      </c>
      <c r="M238" s="61">
        <v>0</v>
      </c>
      <c r="N238" s="61">
        <v>0</v>
      </c>
      <c r="O238" s="61">
        <v>0</v>
      </c>
      <c r="P238" s="61">
        <v>0</v>
      </c>
      <c r="Q238" s="61">
        <v>0</v>
      </c>
      <c r="R238" s="61"/>
    </row>
    <row r="239" spans="3:18">
      <c r="C239" s="44" t="s">
        <v>495</v>
      </c>
      <c r="D239" s="43" t="s">
        <v>496</v>
      </c>
      <c r="E239" s="61"/>
      <c r="F239" s="61"/>
      <c r="G239" s="61"/>
      <c r="H239" s="61"/>
      <c r="I239" s="61"/>
      <c r="J239" s="61">
        <v>0</v>
      </c>
      <c r="K239" s="61">
        <v>0</v>
      </c>
      <c r="L239" s="61">
        <v>0</v>
      </c>
      <c r="M239" s="61">
        <v>0</v>
      </c>
      <c r="N239" s="61">
        <v>0</v>
      </c>
      <c r="O239" s="61">
        <v>0</v>
      </c>
      <c r="P239" s="61">
        <v>0</v>
      </c>
      <c r="Q239" s="61">
        <v>0</v>
      </c>
      <c r="R239" s="61"/>
    </row>
    <row r="240" spans="3:18">
      <c r="C240" s="44" t="s">
        <v>497</v>
      </c>
      <c r="D240" s="43" t="s">
        <v>498</v>
      </c>
      <c r="E240" s="61"/>
      <c r="F240" s="61"/>
      <c r="G240" s="61"/>
      <c r="H240" s="61"/>
      <c r="I240" s="61"/>
      <c r="J240" s="61">
        <v>0</v>
      </c>
      <c r="K240" s="61">
        <v>0</v>
      </c>
      <c r="L240" s="61">
        <v>0</v>
      </c>
      <c r="M240" s="61">
        <v>0</v>
      </c>
      <c r="N240" s="61">
        <v>0</v>
      </c>
      <c r="O240" s="61">
        <v>0</v>
      </c>
      <c r="P240" s="61">
        <v>0</v>
      </c>
      <c r="Q240" s="61">
        <v>0</v>
      </c>
      <c r="R240" s="61"/>
    </row>
    <row r="241" spans="3:18">
      <c r="C241" s="44" t="s">
        <v>499</v>
      </c>
      <c r="D241" s="43" t="s">
        <v>500</v>
      </c>
      <c r="E241" s="61"/>
      <c r="F241" s="61"/>
      <c r="G241" s="61"/>
      <c r="H241" s="61"/>
      <c r="I241" s="61"/>
      <c r="J241" s="61">
        <v>0</v>
      </c>
      <c r="K241" s="61">
        <v>0</v>
      </c>
      <c r="L241" s="61">
        <v>0</v>
      </c>
      <c r="M241" s="61">
        <v>0</v>
      </c>
      <c r="N241" s="61">
        <v>0</v>
      </c>
      <c r="O241" s="61">
        <v>0</v>
      </c>
      <c r="P241" s="61">
        <v>0</v>
      </c>
      <c r="Q241" s="61">
        <v>0</v>
      </c>
      <c r="R241" s="61"/>
    </row>
    <row r="242" spans="3:18">
      <c r="C242" s="44" t="s">
        <v>501</v>
      </c>
      <c r="D242" s="43" t="s">
        <v>502</v>
      </c>
      <c r="E242" s="61"/>
      <c r="F242" s="61"/>
      <c r="G242" s="61"/>
      <c r="H242" s="61"/>
      <c r="I242" s="61"/>
      <c r="J242" s="61">
        <v>0</v>
      </c>
      <c r="K242" s="61">
        <v>0</v>
      </c>
      <c r="L242" s="61">
        <v>0</v>
      </c>
      <c r="M242" s="61">
        <v>0</v>
      </c>
      <c r="N242" s="61">
        <v>0</v>
      </c>
      <c r="O242" s="61">
        <v>0</v>
      </c>
      <c r="P242" s="61">
        <v>0</v>
      </c>
      <c r="Q242" s="61">
        <v>0</v>
      </c>
      <c r="R242" s="61"/>
    </row>
    <row r="243" spans="3:18">
      <c r="C243" s="48" t="s">
        <v>503</v>
      </c>
      <c r="D243" s="43" t="s">
        <v>504</v>
      </c>
      <c r="E243" s="61"/>
      <c r="F243" s="61"/>
      <c r="G243" s="61"/>
      <c r="H243" s="61"/>
      <c r="I243" s="61"/>
      <c r="J243" s="61">
        <v>0</v>
      </c>
      <c r="K243" s="61">
        <v>0</v>
      </c>
      <c r="L243" s="61">
        <v>0</v>
      </c>
      <c r="M243" s="61">
        <v>0</v>
      </c>
      <c r="N243" s="61">
        <v>0</v>
      </c>
      <c r="O243" s="61">
        <v>0</v>
      </c>
      <c r="P243" s="61">
        <v>0</v>
      </c>
      <c r="Q243" s="61">
        <v>0</v>
      </c>
      <c r="R243" s="61"/>
    </row>
    <row r="244" spans="3:18" ht="18" thickBot="1">
      <c r="C244" s="39" t="s">
        <v>505</v>
      </c>
      <c r="D244" s="40" t="s">
        <v>506</v>
      </c>
      <c r="E244" s="60"/>
      <c r="F244" s="60"/>
      <c r="G244" s="60"/>
      <c r="H244" s="60"/>
      <c r="I244" s="60"/>
      <c r="J244" s="60">
        <v>0</v>
      </c>
      <c r="K244" s="60">
        <v>0</v>
      </c>
      <c r="L244" s="60">
        <v>0</v>
      </c>
      <c r="M244" s="60">
        <v>0</v>
      </c>
      <c r="N244" s="60">
        <v>0</v>
      </c>
      <c r="O244" s="60">
        <v>0</v>
      </c>
      <c r="P244" s="60">
        <v>0</v>
      </c>
      <c r="Q244" s="60">
        <v>0</v>
      </c>
      <c r="R244" s="60"/>
    </row>
    <row r="245" spans="3:18">
      <c r="C245" s="44" t="s">
        <v>507</v>
      </c>
      <c r="D245" s="43" t="s">
        <v>508</v>
      </c>
      <c r="E245" s="61"/>
      <c r="F245" s="61"/>
      <c r="G245" s="61"/>
      <c r="H245" s="61"/>
      <c r="I245" s="61"/>
      <c r="J245" s="61">
        <v>0</v>
      </c>
      <c r="K245" s="61">
        <v>0</v>
      </c>
      <c r="L245" s="61">
        <v>0</v>
      </c>
      <c r="M245" s="61">
        <v>0</v>
      </c>
      <c r="N245" s="61">
        <v>0</v>
      </c>
      <c r="O245" s="61">
        <v>0</v>
      </c>
      <c r="P245" s="61">
        <v>0</v>
      </c>
      <c r="Q245" s="61">
        <v>0</v>
      </c>
      <c r="R245" s="61"/>
    </row>
    <row r="246" spans="3:18">
      <c r="C246" s="44" t="s">
        <v>509</v>
      </c>
      <c r="D246" s="43" t="s">
        <v>510</v>
      </c>
      <c r="E246" s="61"/>
      <c r="F246" s="61"/>
      <c r="G246" s="61"/>
      <c r="H246" s="61"/>
      <c r="I246" s="61"/>
      <c r="J246" s="61">
        <v>0</v>
      </c>
      <c r="K246" s="61">
        <v>0</v>
      </c>
      <c r="L246" s="61">
        <v>0</v>
      </c>
      <c r="M246" s="61">
        <v>0</v>
      </c>
      <c r="N246" s="61">
        <v>0</v>
      </c>
      <c r="O246" s="61">
        <v>0</v>
      </c>
      <c r="P246" s="61">
        <v>0</v>
      </c>
      <c r="Q246" s="61">
        <v>0</v>
      </c>
      <c r="R246" s="61"/>
    </row>
    <row r="247" spans="3:18">
      <c r="C247" s="44" t="s">
        <v>511</v>
      </c>
      <c r="D247" s="43" t="s">
        <v>512</v>
      </c>
      <c r="E247" s="61"/>
      <c r="F247" s="61"/>
      <c r="G247" s="61"/>
      <c r="H247" s="61"/>
      <c r="I247" s="61"/>
      <c r="J247" s="61">
        <v>0</v>
      </c>
      <c r="K247" s="61">
        <v>0</v>
      </c>
      <c r="L247" s="61">
        <v>0</v>
      </c>
      <c r="M247" s="61">
        <v>0</v>
      </c>
      <c r="N247" s="61">
        <v>0</v>
      </c>
      <c r="O247" s="61">
        <v>0</v>
      </c>
      <c r="P247" s="61">
        <v>0</v>
      </c>
      <c r="Q247" s="61">
        <v>0</v>
      </c>
      <c r="R247" s="61"/>
    </row>
    <row r="248" spans="3:18">
      <c r="C248" s="44" t="s">
        <v>513</v>
      </c>
      <c r="D248" s="43" t="s">
        <v>514</v>
      </c>
      <c r="E248" s="61"/>
      <c r="F248" s="61"/>
      <c r="G248" s="61"/>
      <c r="H248" s="61"/>
      <c r="I248" s="61"/>
      <c r="J248" s="61">
        <v>0</v>
      </c>
      <c r="K248" s="61">
        <v>0</v>
      </c>
      <c r="L248" s="61">
        <v>0</v>
      </c>
      <c r="M248" s="61">
        <v>0</v>
      </c>
      <c r="N248" s="61">
        <v>0</v>
      </c>
      <c r="O248" s="61">
        <v>0</v>
      </c>
      <c r="P248" s="61">
        <v>0</v>
      </c>
      <c r="Q248" s="61">
        <v>0</v>
      </c>
      <c r="R248" s="61"/>
    </row>
    <row r="249" spans="3:18">
      <c r="C249" s="48" t="s">
        <v>515</v>
      </c>
      <c r="D249" s="43" t="s">
        <v>516</v>
      </c>
      <c r="E249" s="61"/>
      <c r="F249" s="61"/>
      <c r="G249" s="61"/>
      <c r="H249" s="61"/>
      <c r="I249" s="61"/>
      <c r="J249" s="61">
        <v>0</v>
      </c>
      <c r="K249" s="61">
        <v>0</v>
      </c>
      <c r="L249" s="61">
        <v>0</v>
      </c>
      <c r="M249" s="61">
        <v>0</v>
      </c>
      <c r="N249" s="61">
        <v>0</v>
      </c>
      <c r="O249" s="61">
        <v>0</v>
      </c>
      <c r="P249" s="61">
        <v>0</v>
      </c>
      <c r="Q249" s="61">
        <v>0</v>
      </c>
      <c r="R249" s="61"/>
    </row>
    <row r="250" spans="3:18" ht="18" thickBot="1">
      <c r="C250" s="39" t="s">
        <v>517</v>
      </c>
      <c r="D250" s="40" t="s">
        <v>518</v>
      </c>
      <c r="E250" s="60"/>
      <c r="F250" s="60"/>
      <c r="G250" s="60"/>
      <c r="H250" s="60"/>
      <c r="I250" s="60"/>
      <c r="J250" s="60">
        <v>0</v>
      </c>
      <c r="K250" s="60">
        <v>0</v>
      </c>
      <c r="L250" s="60">
        <v>0</v>
      </c>
      <c r="M250" s="60">
        <v>0</v>
      </c>
      <c r="N250" s="60">
        <v>0</v>
      </c>
      <c r="O250" s="60">
        <v>0</v>
      </c>
      <c r="P250" s="60">
        <v>0</v>
      </c>
      <c r="Q250" s="60">
        <v>0</v>
      </c>
      <c r="R250" s="60"/>
    </row>
    <row r="251" spans="3:18">
      <c r="C251" s="48" t="s">
        <v>519</v>
      </c>
      <c r="D251" s="43" t="s">
        <v>520</v>
      </c>
      <c r="E251" s="61"/>
      <c r="F251" s="61"/>
      <c r="G251" s="61"/>
      <c r="H251" s="61"/>
      <c r="I251" s="61"/>
      <c r="J251" s="61">
        <v>0</v>
      </c>
      <c r="K251" s="61">
        <v>0</v>
      </c>
      <c r="L251" s="61">
        <v>0</v>
      </c>
      <c r="M251" s="61">
        <v>0</v>
      </c>
      <c r="N251" s="61">
        <v>0</v>
      </c>
      <c r="O251" s="61">
        <v>0</v>
      </c>
      <c r="P251" s="61">
        <v>0</v>
      </c>
      <c r="Q251" s="61">
        <v>0</v>
      </c>
      <c r="R251" s="61"/>
    </row>
    <row r="252" spans="3:18">
      <c r="C252" s="48" t="s">
        <v>521</v>
      </c>
      <c r="D252" s="43" t="s">
        <v>522</v>
      </c>
      <c r="E252" s="61"/>
      <c r="F252" s="61"/>
      <c r="G252" s="61"/>
      <c r="H252" s="61"/>
      <c r="I252" s="61"/>
      <c r="J252" s="61">
        <v>0</v>
      </c>
      <c r="K252" s="61">
        <v>0</v>
      </c>
      <c r="L252" s="61">
        <v>0</v>
      </c>
      <c r="M252" s="61">
        <v>0</v>
      </c>
      <c r="N252" s="61">
        <v>0</v>
      </c>
      <c r="O252" s="61">
        <v>0</v>
      </c>
      <c r="P252" s="61">
        <v>0</v>
      </c>
      <c r="Q252" s="61">
        <v>0</v>
      </c>
      <c r="R252" s="61"/>
    </row>
    <row r="253" spans="3:18">
      <c r="C253" s="48" t="s">
        <v>523</v>
      </c>
      <c r="D253" s="43" t="s">
        <v>524</v>
      </c>
      <c r="E253" s="61"/>
      <c r="F253" s="61"/>
      <c r="G253" s="61"/>
      <c r="H253" s="61"/>
      <c r="I253" s="61"/>
      <c r="J253" s="61">
        <v>0</v>
      </c>
      <c r="K253" s="61">
        <v>0</v>
      </c>
      <c r="L253" s="61">
        <v>0</v>
      </c>
      <c r="M253" s="61">
        <v>0</v>
      </c>
      <c r="N253" s="61">
        <v>0</v>
      </c>
      <c r="O253" s="61">
        <v>0</v>
      </c>
      <c r="P253" s="61">
        <v>0</v>
      </c>
      <c r="Q253" s="61">
        <v>0</v>
      </c>
      <c r="R253" s="61"/>
    </row>
    <row r="254" spans="3:18">
      <c r="C254" s="48" t="s">
        <v>525</v>
      </c>
      <c r="D254" s="43" t="s">
        <v>526</v>
      </c>
      <c r="E254" s="61"/>
      <c r="F254" s="61"/>
      <c r="G254" s="61"/>
      <c r="H254" s="61"/>
      <c r="I254" s="61"/>
      <c r="J254" s="61">
        <v>0</v>
      </c>
      <c r="K254" s="61">
        <v>0</v>
      </c>
      <c r="L254" s="61">
        <v>0</v>
      </c>
      <c r="M254" s="61">
        <v>0</v>
      </c>
      <c r="N254" s="61">
        <v>0</v>
      </c>
      <c r="O254" s="61">
        <v>0</v>
      </c>
      <c r="P254" s="61">
        <v>0</v>
      </c>
      <c r="Q254" s="61">
        <v>0</v>
      </c>
      <c r="R254" s="61"/>
    </row>
    <row r="255" spans="3:18">
      <c r="C255" s="48" t="s">
        <v>527</v>
      </c>
      <c r="D255" s="43" t="s">
        <v>528</v>
      </c>
      <c r="E255" s="61"/>
      <c r="F255" s="61"/>
      <c r="G255" s="61"/>
      <c r="H255" s="61"/>
      <c r="I255" s="61"/>
      <c r="J255" s="61">
        <v>0</v>
      </c>
      <c r="K255" s="61">
        <v>0</v>
      </c>
      <c r="L255" s="61">
        <v>0</v>
      </c>
      <c r="M255" s="61">
        <v>0</v>
      </c>
      <c r="N255" s="61">
        <v>0</v>
      </c>
      <c r="O255" s="61">
        <v>0</v>
      </c>
      <c r="P255" s="61">
        <v>0</v>
      </c>
      <c r="Q255" s="61">
        <v>0</v>
      </c>
      <c r="R255" s="61"/>
    </row>
    <row r="256" spans="3:18" ht="18" thickBot="1">
      <c r="C256" s="39" t="s">
        <v>529</v>
      </c>
      <c r="D256" s="40" t="s">
        <v>530</v>
      </c>
      <c r="E256" s="60"/>
      <c r="F256" s="60"/>
      <c r="G256" s="60"/>
      <c r="H256" s="60"/>
      <c r="I256" s="60"/>
      <c r="J256" s="60">
        <v>0</v>
      </c>
      <c r="K256" s="60">
        <v>0</v>
      </c>
      <c r="L256" s="60">
        <v>0</v>
      </c>
      <c r="M256" s="60">
        <v>0</v>
      </c>
      <c r="N256" s="60">
        <v>0</v>
      </c>
      <c r="O256" s="60">
        <v>0</v>
      </c>
      <c r="P256" s="60">
        <v>0</v>
      </c>
      <c r="Q256" s="60">
        <v>0</v>
      </c>
      <c r="R256" s="60"/>
    </row>
    <row r="257" spans="3:18">
      <c r="C257" s="48" t="s">
        <v>531</v>
      </c>
      <c r="D257" s="43" t="s">
        <v>532</v>
      </c>
      <c r="E257" s="61"/>
      <c r="F257" s="61"/>
      <c r="G257" s="61"/>
      <c r="H257" s="61"/>
      <c r="I257" s="61"/>
      <c r="J257" s="61">
        <v>0</v>
      </c>
      <c r="K257" s="61">
        <v>0</v>
      </c>
      <c r="L257" s="61">
        <v>0</v>
      </c>
      <c r="M257" s="61">
        <v>0</v>
      </c>
      <c r="N257" s="61">
        <v>0</v>
      </c>
      <c r="O257" s="61">
        <v>0</v>
      </c>
      <c r="P257" s="61">
        <v>0</v>
      </c>
      <c r="Q257" s="61">
        <v>0</v>
      </c>
      <c r="R257" s="61"/>
    </row>
    <row r="258" spans="3:18">
      <c r="C258" s="48" t="s">
        <v>533</v>
      </c>
      <c r="D258" s="43" t="s">
        <v>534</v>
      </c>
      <c r="E258" s="61"/>
      <c r="F258" s="61"/>
      <c r="G258" s="61"/>
      <c r="H258" s="61"/>
      <c r="I258" s="61"/>
      <c r="J258" s="61">
        <v>0</v>
      </c>
      <c r="K258" s="61">
        <v>0</v>
      </c>
      <c r="L258" s="61">
        <v>0</v>
      </c>
      <c r="M258" s="61">
        <v>0</v>
      </c>
      <c r="N258" s="61">
        <v>0</v>
      </c>
      <c r="O258" s="61">
        <v>0</v>
      </c>
      <c r="P258" s="61">
        <v>0</v>
      </c>
      <c r="Q258" s="61">
        <v>0</v>
      </c>
      <c r="R258" s="61"/>
    </row>
    <row r="259" spans="3:18">
      <c r="C259" s="48" t="s">
        <v>535</v>
      </c>
      <c r="D259" s="43" t="s">
        <v>536</v>
      </c>
      <c r="E259" s="61"/>
      <c r="F259" s="61"/>
      <c r="G259" s="61"/>
      <c r="H259" s="61"/>
      <c r="I259" s="61"/>
      <c r="J259" s="61">
        <v>0</v>
      </c>
      <c r="K259" s="61">
        <v>0</v>
      </c>
      <c r="L259" s="61">
        <v>0</v>
      </c>
      <c r="M259" s="61">
        <v>0</v>
      </c>
      <c r="N259" s="61">
        <v>0</v>
      </c>
      <c r="O259" s="61">
        <v>0</v>
      </c>
      <c r="P259" s="61">
        <v>0</v>
      </c>
      <c r="Q259" s="61">
        <v>0</v>
      </c>
      <c r="R259" s="61"/>
    </row>
    <row r="260" spans="3:18">
      <c r="C260" s="48" t="s">
        <v>537</v>
      </c>
      <c r="D260" s="43" t="s">
        <v>538</v>
      </c>
      <c r="E260" s="61"/>
      <c r="F260" s="61"/>
      <c r="G260" s="61"/>
      <c r="H260" s="61"/>
      <c r="I260" s="61"/>
      <c r="J260" s="61">
        <v>0</v>
      </c>
      <c r="K260" s="61">
        <v>0</v>
      </c>
      <c r="L260" s="61">
        <v>0</v>
      </c>
      <c r="M260" s="61">
        <v>0</v>
      </c>
      <c r="N260" s="61">
        <v>0</v>
      </c>
      <c r="O260" s="61">
        <v>0</v>
      </c>
      <c r="P260" s="61">
        <v>0</v>
      </c>
      <c r="Q260" s="61">
        <v>0</v>
      </c>
      <c r="R260" s="61"/>
    </row>
    <row r="261" spans="3:18">
      <c r="C261" s="48" t="s">
        <v>539</v>
      </c>
      <c r="D261" s="43" t="s">
        <v>540</v>
      </c>
      <c r="E261" s="61"/>
      <c r="F261" s="61"/>
      <c r="G261" s="61"/>
      <c r="H261" s="61"/>
      <c r="I261" s="61"/>
      <c r="J261" s="61">
        <v>0</v>
      </c>
      <c r="K261" s="61">
        <v>0</v>
      </c>
      <c r="L261" s="61">
        <v>0</v>
      </c>
      <c r="M261" s="61">
        <v>0</v>
      </c>
      <c r="N261" s="61">
        <v>0</v>
      </c>
      <c r="O261" s="61">
        <v>0</v>
      </c>
      <c r="P261" s="61">
        <v>0</v>
      </c>
      <c r="Q261" s="61">
        <v>0</v>
      </c>
      <c r="R261" s="61"/>
    </row>
    <row r="262" spans="3:18">
      <c r="C262" s="48" t="s">
        <v>541</v>
      </c>
      <c r="D262" s="43" t="s">
        <v>542</v>
      </c>
      <c r="E262" s="61"/>
      <c r="F262" s="61"/>
      <c r="G262" s="61"/>
      <c r="H262" s="61"/>
      <c r="I262" s="61"/>
      <c r="J262" s="61">
        <v>0</v>
      </c>
      <c r="K262" s="61">
        <v>0</v>
      </c>
      <c r="L262" s="61">
        <v>0</v>
      </c>
      <c r="M262" s="61">
        <v>0</v>
      </c>
      <c r="N262" s="61">
        <v>0</v>
      </c>
      <c r="O262" s="61">
        <v>0</v>
      </c>
      <c r="P262" s="61">
        <v>0</v>
      </c>
      <c r="Q262" s="61">
        <v>0</v>
      </c>
      <c r="R262" s="61"/>
    </row>
    <row r="263" spans="3:18" ht="18" thickBot="1">
      <c r="C263" s="39" t="s">
        <v>543</v>
      </c>
      <c r="D263" s="40" t="s">
        <v>544</v>
      </c>
      <c r="E263" s="60"/>
      <c r="F263" s="60"/>
      <c r="G263" s="60"/>
      <c r="H263" s="60"/>
      <c r="I263" s="60"/>
      <c r="J263" s="60">
        <v>0</v>
      </c>
      <c r="K263" s="60">
        <v>0</v>
      </c>
      <c r="L263" s="60">
        <v>0</v>
      </c>
      <c r="M263" s="60">
        <v>0</v>
      </c>
      <c r="N263" s="60">
        <v>0</v>
      </c>
      <c r="O263" s="60">
        <v>0</v>
      </c>
      <c r="P263" s="60">
        <v>0</v>
      </c>
      <c r="Q263" s="60">
        <v>0</v>
      </c>
      <c r="R263" s="60"/>
    </row>
    <row r="264" spans="3:18" ht="18" thickBot="1">
      <c r="C264" s="39" t="s">
        <v>545</v>
      </c>
      <c r="D264" s="40" t="s">
        <v>546</v>
      </c>
      <c r="E264" s="60"/>
      <c r="F264" s="60"/>
      <c r="G264" s="60"/>
      <c r="H264" s="60"/>
      <c r="I264" s="60"/>
      <c r="J264" s="60">
        <v>0</v>
      </c>
      <c r="K264" s="60">
        <v>0</v>
      </c>
      <c r="L264" s="60">
        <v>0</v>
      </c>
      <c r="M264" s="60">
        <v>0</v>
      </c>
      <c r="N264" s="60">
        <v>0</v>
      </c>
      <c r="O264" s="60">
        <v>0</v>
      </c>
      <c r="P264" s="60">
        <v>0</v>
      </c>
      <c r="Q264" s="60">
        <v>0</v>
      </c>
      <c r="R264" s="60"/>
    </row>
    <row r="265" spans="3:18">
      <c r="C265" s="48" t="s">
        <v>547</v>
      </c>
      <c r="D265" s="43" t="s">
        <v>548</v>
      </c>
      <c r="E265" s="61"/>
      <c r="F265" s="61"/>
      <c r="G265" s="61"/>
      <c r="H265" s="61"/>
      <c r="I265" s="61"/>
      <c r="J265" s="61">
        <v>0</v>
      </c>
      <c r="K265" s="61">
        <v>0</v>
      </c>
      <c r="L265" s="61">
        <v>0</v>
      </c>
      <c r="M265" s="61">
        <v>0</v>
      </c>
      <c r="N265" s="61">
        <v>0</v>
      </c>
      <c r="O265" s="61">
        <v>0</v>
      </c>
      <c r="P265" s="61">
        <v>0</v>
      </c>
      <c r="Q265" s="61">
        <v>0</v>
      </c>
      <c r="R265" s="61"/>
    </row>
    <row r="266" spans="3:18">
      <c r="C266" s="48" t="s">
        <v>549</v>
      </c>
      <c r="D266" s="43" t="s">
        <v>550</v>
      </c>
      <c r="E266" s="61"/>
      <c r="F266" s="61"/>
      <c r="G266" s="61"/>
      <c r="H266" s="61"/>
      <c r="I266" s="61"/>
      <c r="J266" s="61">
        <v>0</v>
      </c>
      <c r="K266" s="61">
        <v>0</v>
      </c>
      <c r="L266" s="61">
        <v>0</v>
      </c>
      <c r="M266" s="61">
        <v>0</v>
      </c>
      <c r="N266" s="61">
        <v>0</v>
      </c>
      <c r="O266" s="61">
        <v>0</v>
      </c>
      <c r="P266" s="61">
        <v>0</v>
      </c>
      <c r="Q266" s="61">
        <v>0</v>
      </c>
      <c r="R266" s="61"/>
    </row>
    <row r="267" spans="3:18" ht="18" thickBot="1">
      <c r="C267" s="39" t="s">
        <v>551</v>
      </c>
      <c r="D267" s="40" t="s">
        <v>552</v>
      </c>
      <c r="E267" s="60"/>
      <c r="F267" s="60"/>
      <c r="G267" s="60"/>
      <c r="H267" s="60"/>
      <c r="I267" s="60"/>
      <c r="J267" s="60">
        <v>0</v>
      </c>
      <c r="K267" s="60">
        <v>0</v>
      </c>
      <c r="L267" s="60">
        <v>0</v>
      </c>
      <c r="M267" s="60">
        <v>0</v>
      </c>
      <c r="N267" s="60">
        <v>0</v>
      </c>
      <c r="O267" s="60">
        <v>0</v>
      </c>
      <c r="P267" s="60">
        <v>0</v>
      </c>
      <c r="Q267" s="60">
        <v>0</v>
      </c>
      <c r="R267" s="60"/>
    </row>
    <row r="268" spans="3:18">
      <c r="C268" s="48" t="s">
        <v>553</v>
      </c>
      <c r="D268" s="51" t="s">
        <v>554</v>
      </c>
      <c r="E268" s="61"/>
      <c r="F268" s="61"/>
      <c r="G268" s="61"/>
      <c r="H268" s="61"/>
      <c r="I268" s="61"/>
      <c r="J268" s="61">
        <v>0</v>
      </c>
      <c r="K268" s="61">
        <v>0</v>
      </c>
      <c r="L268" s="61">
        <v>0</v>
      </c>
      <c r="M268" s="61">
        <v>0</v>
      </c>
      <c r="N268" s="61">
        <v>0</v>
      </c>
      <c r="O268" s="61">
        <v>0</v>
      </c>
      <c r="P268" s="61">
        <v>0</v>
      </c>
      <c r="Q268" s="61">
        <v>0</v>
      </c>
      <c r="R268" s="61"/>
    </row>
    <row r="269" spans="3:18">
      <c r="C269" s="48" t="s">
        <v>555</v>
      </c>
      <c r="D269" s="51" t="s">
        <v>556</v>
      </c>
      <c r="E269" s="61"/>
      <c r="F269" s="61"/>
      <c r="G269" s="61"/>
      <c r="H269" s="61"/>
      <c r="I269" s="61"/>
      <c r="J269" s="61">
        <v>0</v>
      </c>
      <c r="K269" s="61">
        <v>0</v>
      </c>
      <c r="L269" s="61">
        <v>0</v>
      </c>
      <c r="M269" s="61">
        <v>0</v>
      </c>
      <c r="N269" s="61">
        <v>0</v>
      </c>
      <c r="O269" s="61">
        <v>0</v>
      </c>
      <c r="P269" s="61">
        <v>0</v>
      </c>
      <c r="Q269" s="61">
        <v>0</v>
      </c>
      <c r="R269" s="61"/>
    </row>
    <row r="270" spans="3:18" ht="18" thickBot="1">
      <c r="C270" s="39" t="s">
        <v>557</v>
      </c>
      <c r="D270" s="40" t="s">
        <v>558</v>
      </c>
      <c r="E270" s="60"/>
      <c r="F270" s="60"/>
      <c r="G270" s="60"/>
      <c r="H270" s="60"/>
      <c r="I270" s="60"/>
      <c r="J270" s="60">
        <v>0</v>
      </c>
      <c r="K270" s="60">
        <v>0</v>
      </c>
      <c r="L270" s="60">
        <v>0</v>
      </c>
      <c r="M270" s="60">
        <v>0</v>
      </c>
      <c r="N270" s="60">
        <v>0</v>
      </c>
      <c r="O270" s="60">
        <v>0</v>
      </c>
      <c r="P270" s="60">
        <v>0</v>
      </c>
      <c r="Q270" s="60">
        <v>0</v>
      </c>
      <c r="R270" s="60"/>
    </row>
    <row r="271" spans="3:18" ht="18" thickBot="1">
      <c r="C271" s="41" t="s">
        <v>559</v>
      </c>
      <c r="D271" s="40" t="s">
        <v>560</v>
      </c>
      <c r="E271" s="60"/>
      <c r="F271" s="60"/>
      <c r="G271" s="60"/>
      <c r="H271" s="60"/>
      <c r="I271" s="60"/>
      <c r="J271" s="60">
        <v>0</v>
      </c>
      <c r="K271" s="60">
        <v>0</v>
      </c>
      <c r="L271" s="60">
        <v>0</v>
      </c>
      <c r="M271" s="60">
        <v>0</v>
      </c>
      <c r="N271" s="60">
        <v>0</v>
      </c>
      <c r="O271" s="60">
        <v>0</v>
      </c>
      <c r="P271" s="60">
        <v>0</v>
      </c>
      <c r="Q271" s="60">
        <v>0</v>
      </c>
      <c r="R271" s="60"/>
    </row>
    <row r="272" spans="3:18">
      <c r="C272" s="48" t="s">
        <v>561</v>
      </c>
      <c r="D272" s="52" t="s">
        <v>562</v>
      </c>
      <c r="E272" s="61"/>
      <c r="F272" s="61"/>
      <c r="G272" s="61"/>
      <c r="H272" s="61"/>
      <c r="I272" s="61"/>
      <c r="J272" s="61">
        <v>0</v>
      </c>
      <c r="K272" s="61">
        <v>0</v>
      </c>
      <c r="L272" s="61">
        <v>0</v>
      </c>
      <c r="M272" s="61">
        <v>0</v>
      </c>
      <c r="N272" s="61">
        <v>0</v>
      </c>
      <c r="O272" s="61">
        <v>0</v>
      </c>
      <c r="P272" s="61">
        <v>0</v>
      </c>
      <c r="Q272" s="61">
        <v>0</v>
      </c>
      <c r="R272" s="61"/>
    </row>
    <row r="273" spans="3:18">
      <c r="C273" s="48" t="s">
        <v>563</v>
      </c>
      <c r="D273" s="48" t="s">
        <v>564</v>
      </c>
      <c r="E273" s="61"/>
      <c r="F273" s="61"/>
      <c r="G273" s="61"/>
      <c r="H273" s="61"/>
      <c r="I273" s="61"/>
      <c r="J273" s="61">
        <v>0</v>
      </c>
      <c r="K273" s="61">
        <v>0</v>
      </c>
      <c r="L273" s="61">
        <v>0</v>
      </c>
      <c r="M273" s="61">
        <v>0</v>
      </c>
      <c r="N273" s="61">
        <v>0</v>
      </c>
      <c r="O273" s="61">
        <v>0</v>
      </c>
      <c r="P273" s="61">
        <v>0</v>
      </c>
      <c r="Q273" s="61">
        <v>0</v>
      </c>
      <c r="R273" s="61"/>
    </row>
    <row r="274" spans="3:18">
      <c r="C274" s="48" t="s">
        <v>565</v>
      </c>
      <c r="D274" s="48" t="s">
        <v>566</v>
      </c>
      <c r="E274" s="61"/>
      <c r="F274" s="61"/>
      <c r="G274" s="61"/>
      <c r="H274" s="61"/>
      <c r="I274" s="61"/>
      <c r="J274" s="61">
        <v>0</v>
      </c>
      <c r="K274" s="61">
        <v>0</v>
      </c>
      <c r="L274" s="61">
        <v>0</v>
      </c>
      <c r="M274" s="61">
        <v>0</v>
      </c>
      <c r="N274" s="61">
        <v>0</v>
      </c>
      <c r="O274" s="61">
        <v>0</v>
      </c>
      <c r="P274" s="61">
        <v>0</v>
      </c>
      <c r="Q274" s="61">
        <v>0</v>
      </c>
      <c r="R274" s="61"/>
    </row>
    <row r="275" spans="3:18" ht="18" thickBot="1">
      <c r="C275" s="39" t="s">
        <v>567</v>
      </c>
      <c r="D275" s="39" t="s">
        <v>568</v>
      </c>
      <c r="E275" s="60"/>
      <c r="F275" s="60"/>
      <c r="G275" s="60"/>
      <c r="H275" s="60"/>
      <c r="I275" s="60"/>
      <c r="J275" s="60">
        <v>0</v>
      </c>
      <c r="K275" s="60">
        <v>0</v>
      </c>
      <c r="L275" s="60">
        <v>0</v>
      </c>
      <c r="M275" s="60">
        <v>0</v>
      </c>
      <c r="N275" s="60">
        <v>0</v>
      </c>
      <c r="O275" s="60">
        <v>0</v>
      </c>
      <c r="P275" s="60">
        <v>0</v>
      </c>
      <c r="Q275" s="60">
        <v>0</v>
      </c>
      <c r="R275" s="60"/>
    </row>
    <row r="276" spans="3:18">
      <c r="C276" s="48" t="s">
        <v>569</v>
      </c>
      <c r="D276" s="49" t="s">
        <v>570</v>
      </c>
      <c r="E276" s="61"/>
      <c r="F276" s="61"/>
      <c r="G276" s="61"/>
      <c r="H276" s="61"/>
      <c r="I276" s="61"/>
      <c r="J276" s="61">
        <v>0</v>
      </c>
      <c r="K276" s="61">
        <v>0</v>
      </c>
      <c r="L276" s="61">
        <v>0</v>
      </c>
      <c r="M276" s="61">
        <v>0</v>
      </c>
      <c r="N276" s="61">
        <v>0</v>
      </c>
      <c r="O276" s="61">
        <v>0</v>
      </c>
      <c r="P276" s="61">
        <v>0</v>
      </c>
      <c r="Q276" s="61">
        <v>0</v>
      </c>
      <c r="R276" s="61"/>
    </row>
    <row r="277" spans="3:18" ht="18" thickBot="1">
      <c r="C277" s="39" t="s">
        <v>571</v>
      </c>
      <c r="D277" s="50" t="s">
        <v>572</v>
      </c>
      <c r="E277" s="60"/>
      <c r="F277" s="60"/>
      <c r="G277" s="60"/>
      <c r="H277" s="60"/>
      <c r="I277" s="60"/>
      <c r="J277" s="60">
        <v>0</v>
      </c>
      <c r="K277" s="60">
        <v>0</v>
      </c>
      <c r="L277" s="60">
        <v>0</v>
      </c>
      <c r="M277" s="60">
        <v>0</v>
      </c>
      <c r="N277" s="60">
        <v>0</v>
      </c>
      <c r="O277" s="60">
        <v>0</v>
      </c>
      <c r="P277" s="60">
        <v>0</v>
      </c>
      <c r="Q277" s="60">
        <v>0</v>
      </c>
      <c r="R277" s="60"/>
    </row>
    <row r="278" spans="3:18" ht="18" thickBot="1">
      <c r="C278" s="39" t="s">
        <v>573</v>
      </c>
      <c r="D278" s="40" t="s">
        <v>574</v>
      </c>
      <c r="E278" s="60"/>
      <c r="F278" s="60"/>
      <c r="G278" s="60"/>
      <c r="H278" s="60"/>
      <c r="I278" s="60"/>
      <c r="J278" s="60">
        <v>0</v>
      </c>
      <c r="K278" s="60">
        <v>0</v>
      </c>
      <c r="L278" s="60">
        <v>0</v>
      </c>
      <c r="M278" s="60">
        <v>0</v>
      </c>
      <c r="N278" s="60">
        <v>0</v>
      </c>
      <c r="O278" s="60">
        <v>0</v>
      </c>
      <c r="P278" s="60">
        <v>0</v>
      </c>
      <c r="Q278" s="60">
        <v>0</v>
      </c>
      <c r="R278" s="60"/>
    </row>
    <row r="279" spans="3:18">
      <c r="C279" s="48" t="s">
        <v>575</v>
      </c>
      <c r="D279" s="43" t="s">
        <v>576</v>
      </c>
      <c r="E279" s="61"/>
      <c r="F279" s="61"/>
      <c r="G279" s="61"/>
      <c r="H279" s="61"/>
      <c r="I279" s="61"/>
      <c r="J279" s="61">
        <v>0</v>
      </c>
      <c r="K279" s="61">
        <v>0</v>
      </c>
      <c r="L279" s="61">
        <v>0</v>
      </c>
      <c r="M279" s="61">
        <v>0</v>
      </c>
      <c r="N279" s="61">
        <v>0</v>
      </c>
      <c r="O279" s="61">
        <v>0</v>
      </c>
      <c r="P279" s="61">
        <v>0</v>
      </c>
      <c r="Q279" s="61">
        <v>0</v>
      </c>
      <c r="R279" s="61"/>
    </row>
    <row r="280" spans="3:18">
      <c r="C280" s="48" t="s">
        <v>577</v>
      </c>
      <c r="D280" s="43" t="s">
        <v>578</v>
      </c>
      <c r="E280" s="61"/>
      <c r="F280" s="61"/>
      <c r="G280" s="61"/>
      <c r="H280" s="61"/>
      <c r="I280" s="61"/>
      <c r="J280" s="61">
        <v>0</v>
      </c>
      <c r="K280" s="61">
        <v>0</v>
      </c>
      <c r="L280" s="61">
        <v>0</v>
      </c>
      <c r="M280" s="61">
        <v>0</v>
      </c>
      <c r="N280" s="61">
        <v>0</v>
      </c>
      <c r="O280" s="61">
        <v>0</v>
      </c>
      <c r="P280" s="61">
        <v>0</v>
      </c>
      <c r="Q280" s="61">
        <v>0</v>
      </c>
      <c r="R280" s="61"/>
    </row>
    <row r="281" spans="3:18">
      <c r="C281" s="48" t="s">
        <v>579</v>
      </c>
      <c r="D281" s="43" t="s">
        <v>580</v>
      </c>
      <c r="E281" s="61"/>
      <c r="F281" s="61"/>
      <c r="G281" s="61"/>
      <c r="H281" s="61"/>
      <c r="I281" s="61"/>
      <c r="J281" s="61">
        <v>0</v>
      </c>
      <c r="K281" s="61">
        <v>0</v>
      </c>
      <c r="L281" s="61">
        <v>0</v>
      </c>
      <c r="M281" s="61">
        <v>0</v>
      </c>
      <c r="N281" s="61">
        <v>0</v>
      </c>
      <c r="O281" s="61">
        <v>0</v>
      </c>
      <c r="P281" s="61">
        <v>0</v>
      </c>
      <c r="Q281" s="61">
        <v>0</v>
      </c>
      <c r="R281" s="61"/>
    </row>
    <row r="282" spans="3:18">
      <c r="C282" s="48" t="s">
        <v>581</v>
      </c>
      <c r="D282" s="43" t="s">
        <v>582</v>
      </c>
      <c r="E282" s="61"/>
      <c r="F282" s="61"/>
      <c r="G282" s="61"/>
      <c r="H282" s="61"/>
      <c r="I282" s="61"/>
      <c r="J282" s="61">
        <v>0</v>
      </c>
      <c r="K282" s="61">
        <v>0</v>
      </c>
      <c r="L282" s="61">
        <v>0</v>
      </c>
      <c r="M282" s="61">
        <v>0</v>
      </c>
      <c r="N282" s="61">
        <v>0</v>
      </c>
      <c r="O282" s="61">
        <v>0</v>
      </c>
      <c r="P282" s="61">
        <v>0</v>
      </c>
      <c r="Q282" s="61">
        <v>0</v>
      </c>
      <c r="R282" s="61"/>
    </row>
    <row r="283" spans="3:18">
      <c r="C283" s="48" t="s">
        <v>583</v>
      </c>
      <c r="D283" s="43" t="s">
        <v>584</v>
      </c>
      <c r="E283" s="61"/>
      <c r="F283" s="61"/>
      <c r="G283" s="61"/>
      <c r="H283" s="61"/>
      <c r="I283" s="61"/>
      <c r="J283" s="61">
        <v>0</v>
      </c>
      <c r="K283" s="61">
        <v>0</v>
      </c>
      <c r="L283" s="61">
        <v>0</v>
      </c>
      <c r="M283" s="61">
        <v>0</v>
      </c>
      <c r="N283" s="61">
        <v>0</v>
      </c>
      <c r="O283" s="61">
        <v>0</v>
      </c>
      <c r="P283" s="61">
        <v>0</v>
      </c>
      <c r="Q283" s="61">
        <v>0</v>
      </c>
      <c r="R283" s="61"/>
    </row>
    <row r="284" spans="3:18" ht="18" thickBot="1">
      <c r="C284" s="39" t="s">
        <v>585</v>
      </c>
      <c r="D284" s="40" t="s">
        <v>586</v>
      </c>
      <c r="E284" s="60"/>
      <c r="F284" s="60"/>
      <c r="G284" s="60"/>
      <c r="H284" s="60"/>
      <c r="I284" s="60"/>
      <c r="J284" s="60">
        <v>0</v>
      </c>
      <c r="K284" s="60">
        <v>0</v>
      </c>
      <c r="L284" s="60">
        <v>0</v>
      </c>
      <c r="M284" s="60">
        <v>0</v>
      </c>
      <c r="N284" s="60">
        <v>0</v>
      </c>
      <c r="O284" s="60">
        <v>0</v>
      </c>
      <c r="P284" s="60">
        <v>0</v>
      </c>
      <c r="Q284" s="60">
        <v>0</v>
      </c>
      <c r="R284" s="60"/>
    </row>
    <row r="285" spans="3:18">
      <c r="C285" s="53" t="s">
        <v>587</v>
      </c>
      <c r="D285" s="43" t="s">
        <v>588</v>
      </c>
      <c r="E285" s="61"/>
      <c r="F285" s="61"/>
      <c r="G285" s="61"/>
      <c r="H285" s="61"/>
      <c r="I285" s="61"/>
      <c r="J285" s="61">
        <v>0</v>
      </c>
      <c r="K285" s="61">
        <v>0</v>
      </c>
      <c r="L285" s="61">
        <v>12</v>
      </c>
      <c r="M285" s="61">
        <v>0</v>
      </c>
      <c r="N285" s="61">
        <v>0</v>
      </c>
      <c r="O285" s="61">
        <v>0</v>
      </c>
      <c r="P285" s="61">
        <v>0</v>
      </c>
      <c r="Q285" s="61">
        <v>0</v>
      </c>
      <c r="R285" s="61"/>
    </row>
    <row r="286" spans="3:18">
      <c r="C286" s="48" t="s">
        <v>589</v>
      </c>
      <c r="D286" s="43" t="s">
        <v>590</v>
      </c>
      <c r="E286" s="61"/>
      <c r="F286" s="61"/>
      <c r="G286" s="61"/>
      <c r="H286" s="61"/>
      <c r="I286" s="61"/>
      <c r="J286" s="61">
        <v>0</v>
      </c>
      <c r="K286" s="61">
        <v>0</v>
      </c>
      <c r="L286" s="61">
        <v>0</v>
      </c>
      <c r="M286" s="61">
        <v>0</v>
      </c>
      <c r="N286" s="61">
        <v>0</v>
      </c>
      <c r="O286" s="61">
        <v>0</v>
      </c>
      <c r="P286" s="61">
        <v>0</v>
      </c>
      <c r="Q286" s="61">
        <v>0</v>
      </c>
      <c r="R286" s="61"/>
    </row>
    <row r="287" spans="3:18">
      <c r="C287" s="48" t="s">
        <v>591</v>
      </c>
      <c r="D287" s="43" t="s">
        <v>592</v>
      </c>
      <c r="E287" s="61"/>
      <c r="F287" s="61"/>
      <c r="G287" s="61"/>
      <c r="H287" s="61"/>
      <c r="I287" s="61"/>
      <c r="J287" s="61">
        <v>0</v>
      </c>
      <c r="K287" s="61">
        <v>0</v>
      </c>
      <c r="L287" s="61">
        <v>0</v>
      </c>
      <c r="M287" s="61">
        <v>0</v>
      </c>
      <c r="N287" s="61">
        <v>0</v>
      </c>
      <c r="O287" s="61">
        <v>0</v>
      </c>
      <c r="P287" s="61">
        <v>0</v>
      </c>
      <c r="Q287" s="61">
        <v>0</v>
      </c>
      <c r="R287" s="61"/>
    </row>
    <row r="288" spans="3:18">
      <c r="C288" s="48" t="s">
        <v>593</v>
      </c>
      <c r="D288" s="43" t="s">
        <v>594</v>
      </c>
      <c r="E288" s="61"/>
      <c r="F288" s="61"/>
      <c r="G288" s="61"/>
      <c r="H288" s="61"/>
      <c r="I288" s="61"/>
      <c r="J288" s="61">
        <v>0</v>
      </c>
      <c r="K288" s="61">
        <v>0</v>
      </c>
      <c r="L288" s="61">
        <v>0</v>
      </c>
      <c r="M288" s="61">
        <v>0</v>
      </c>
      <c r="N288" s="61">
        <v>0</v>
      </c>
      <c r="O288" s="61">
        <v>0</v>
      </c>
      <c r="P288" s="61">
        <v>0</v>
      </c>
      <c r="Q288" s="61">
        <v>0</v>
      </c>
      <c r="R288" s="61"/>
    </row>
    <row r="289" spans="3:18">
      <c r="C289" s="48" t="s">
        <v>595</v>
      </c>
      <c r="D289" s="43" t="s">
        <v>596</v>
      </c>
      <c r="E289" s="61"/>
      <c r="F289" s="61"/>
      <c r="G289" s="61"/>
      <c r="H289" s="61"/>
      <c r="I289" s="61"/>
      <c r="J289" s="61">
        <v>0</v>
      </c>
      <c r="K289" s="61">
        <v>0</v>
      </c>
      <c r="L289" s="61">
        <v>0</v>
      </c>
      <c r="M289" s="61">
        <v>0</v>
      </c>
      <c r="N289" s="61">
        <v>0</v>
      </c>
      <c r="O289" s="61">
        <v>0</v>
      </c>
      <c r="P289" s="61">
        <v>0</v>
      </c>
      <c r="Q289" s="61">
        <v>0</v>
      </c>
      <c r="R289" s="61"/>
    </row>
    <row r="290" spans="3:18" ht="18" thickBot="1">
      <c r="C290" s="39" t="s">
        <v>597</v>
      </c>
      <c r="D290" s="40" t="s">
        <v>598</v>
      </c>
      <c r="E290" s="60"/>
      <c r="F290" s="60"/>
      <c r="G290" s="60"/>
      <c r="H290" s="60"/>
      <c r="I290" s="60"/>
      <c r="J290" s="60">
        <v>0</v>
      </c>
      <c r="K290" s="60">
        <v>0</v>
      </c>
      <c r="L290" s="60">
        <v>0</v>
      </c>
      <c r="M290" s="60">
        <v>0</v>
      </c>
      <c r="N290" s="60">
        <v>0</v>
      </c>
      <c r="O290" s="60">
        <v>0</v>
      </c>
      <c r="P290" s="60">
        <v>0</v>
      </c>
      <c r="Q290" s="60">
        <v>0</v>
      </c>
      <c r="R290" s="60"/>
    </row>
    <row r="291" spans="3:18">
      <c r="C291" s="48" t="s">
        <v>599</v>
      </c>
      <c r="D291" s="43" t="s">
        <v>600</v>
      </c>
      <c r="E291" s="61"/>
      <c r="F291" s="61"/>
      <c r="G291" s="61"/>
      <c r="H291" s="61"/>
      <c r="I291" s="61"/>
      <c r="J291" s="61">
        <v>0</v>
      </c>
      <c r="K291" s="61">
        <v>0</v>
      </c>
      <c r="L291" s="61">
        <v>0</v>
      </c>
      <c r="M291" s="61">
        <v>0</v>
      </c>
      <c r="N291" s="61">
        <v>0</v>
      </c>
      <c r="O291" s="61">
        <v>0</v>
      </c>
      <c r="P291" s="61">
        <v>0</v>
      </c>
      <c r="Q291" s="61">
        <v>0</v>
      </c>
      <c r="R291" s="61"/>
    </row>
    <row r="292" spans="3:18">
      <c r="C292" s="48" t="s">
        <v>601</v>
      </c>
      <c r="D292" s="43" t="s">
        <v>602</v>
      </c>
      <c r="E292" s="61"/>
      <c r="F292" s="61"/>
      <c r="G292" s="61"/>
      <c r="H292" s="61"/>
      <c r="I292" s="61"/>
      <c r="J292" s="61">
        <v>0</v>
      </c>
      <c r="K292" s="61">
        <v>0</v>
      </c>
      <c r="L292" s="61">
        <v>0</v>
      </c>
      <c r="M292" s="61">
        <v>0</v>
      </c>
      <c r="N292" s="61">
        <v>0</v>
      </c>
      <c r="O292" s="61">
        <v>0</v>
      </c>
      <c r="P292" s="61">
        <v>0</v>
      </c>
      <c r="Q292" s="61">
        <v>0</v>
      </c>
      <c r="R292" s="61"/>
    </row>
    <row r="293" spans="3:18" ht="18" thickBot="1">
      <c r="C293" s="39" t="s">
        <v>603</v>
      </c>
      <c r="D293" s="40" t="s">
        <v>604</v>
      </c>
      <c r="E293" s="60"/>
      <c r="F293" s="60"/>
      <c r="G293" s="60"/>
      <c r="H293" s="60"/>
      <c r="I293" s="60"/>
      <c r="J293" s="60">
        <v>0</v>
      </c>
      <c r="K293" s="60">
        <v>0</v>
      </c>
      <c r="L293" s="60">
        <v>0</v>
      </c>
      <c r="M293" s="60">
        <v>0</v>
      </c>
      <c r="N293" s="60">
        <v>0</v>
      </c>
      <c r="O293" s="60">
        <v>0</v>
      </c>
      <c r="P293" s="60">
        <v>0</v>
      </c>
      <c r="Q293" s="60">
        <v>0</v>
      </c>
      <c r="R293" s="60"/>
    </row>
    <row r="294" spans="3:18" ht="18" thickBot="1">
      <c r="C294" s="39" t="s">
        <v>605</v>
      </c>
      <c r="D294" s="40" t="s">
        <v>606</v>
      </c>
      <c r="E294" s="60"/>
      <c r="F294" s="60"/>
      <c r="G294" s="60"/>
      <c r="H294" s="60"/>
      <c r="I294" s="60"/>
      <c r="J294" s="60">
        <v>0</v>
      </c>
      <c r="K294" s="60">
        <v>0</v>
      </c>
      <c r="L294" s="60">
        <v>0</v>
      </c>
      <c r="M294" s="60">
        <v>0</v>
      </c>
      <c r="N294" s="60">
        <v>0</v>
      </c>
      <c r="O294" s="60">
        <v>0</v>
      </c>
      <c r="P294" s="60">
        <v>0</v>
      </c>
      <c r="Q294" s="60">
        <v>0</v>
      </c>
      <c r="R294" s="60"/>
    </row>
    <row r="295" spans="3:18">
      <c r="C295" s="54" t="s">
        <v>23</v>
      </c>
      <c r="D295" s="36" t="s">
        <v>38</v>
      </c>
      <c r="E295" s="57"/>
      <c r="F295" s="57"/>
      <c r="G295" s="57"/>
      <c r="H295" s="57"/>
      <c r="I295" s="57"/>
      <c r="J295" s="57">
        <v>5560</v>
      </c>
      <c r="K295" s="57">
        <v>1986</v>
      </c>
      <c r="L295" s="57">
        <v>1440</v>
      </c>
      <c r="M295" s="57">
        <v>1700</v>
      </c>
      <c r="N295" s="57">
        <v>1600</v>
      </c>
      <c r="O295" s="57">
        <v>1200</v>
      </c>
      <c r="P295" s="57">
        <v>2000</v>
      </c>
      <c r="Q295" s="57">
        <v>6600</v>
      </c>
      <c r="R295" s="57"/>
    </row>
    <row r="296" spans="3:18">
      <c r="C296" s="54" t="s">
        <v>607</v>
      </c>
      <c r="D296" s="36" t="s">
        <v>608</v>
      </c>
      <c r="E296" s="57"/>
      <c r="F296" s="57"/>
      <c r="G296" s="57"/>
      <c r="H296" s="57"/>
      <c r="I296" s="57"/>
      <c r="J296" s="57">
        <v>0</v>
      </c>
      <c r="K296" s="57">
        <v>0</v>
      </c>
      <c r="L296" s="57">
        <v>0</v>
      </c>
      <c r="M296" s="57">
        <v>0</v>
      </c>
      <c r="N296" s="57">
        <v>0</v>
      </c>
      <c r="O296" s="57">
        <v>0</v>
      </c>
      <c r="P296" s="57">
        <v>0</v>
      </c>
      <c r="Q296" s="57">
        <v>0</v>
      </c>
      <c r="R296" s="57"/>
    </row>
    <row r="297" spans="3:18">
      <c r="C297" s="54" t="s">
        <v>24</v>
      </c>
      <c r="D297" s="36" t="s">
        <v>39</v>
      </c>
      <c r="E297" s="57"/>
      <c r="F297" s="57"/>
      <c r="G297" s="57"/>
      <c r="H297" s="57"/>
      <c r="I297" s="57"/>
      <c r="J297" s="57">
        <v>0</v>
      </c>
      <c r="K297" s="57">
        <v>0</v>
      </c>
      <c r="L297" s="57">
        <v>0</v>
      </c>
      <c r="M297" s="57">
        <v>0</v>
      </c>
      <c r="N297" s="57">
        <v>0</v>
      </c>
      <c r="O297" s="57">
        <v>0</v>
      </c>
      <c r="P297" s="57">
        <v>0</v>
      </c>
      <c r="Q297" s="57">
        <v>0</v>
      </c>
      <c r="R297" s="57"/>
    </row>
    <row r="298" spans="3:18">
      <c r="C298" s="54" t="s">
        <v>4</v>
      </c>
      <c r="D298" s="36" t="s">
        <v>31</v>
      </c>
      <c r="E298" s="57"/>
      <c r="F298" s="57"/>
      <c r="G298" s="57"/>
      <c r="H298" s="57"/>
      <c r="I298" s="57"/>
      <c r="J298" s="57">
        <v>0</v>
      </c>
      <c r="K298" s="57">
        <v>0</v>
      </c>
      <c r="L298" s="57">
        <v>0</v>
      </c>
      <c r="M298" s="57">
        <v>0</v>
      </c>
      <c r="N298" s="57">
        <v>2400</v>
      </c>
      <c r="O298" s="57">
        <v>0</v>
      </c>
      <c r="P298" s="57">
        <v>0</v>
      </c>
      <c r="Q298" s="57">
        <v>0</v>
      </c>
      <c r="R298" s="57"/>
    </row>
    <row r="299" spans="3:18">
      <c r="C299" s="54" t="s">
        <v>609</v>
      </c>
      <c r="D299" s="36" t="s">
        <v>610</v>
      </c>
      <c r="E299" s="57"/>
      <c r="F299" s="57"/>
      <c r="G299" s="57"/>
      <c r="H299" s="57"/>
      <c r="I299" s="57"/>
      <c r="J299" s="57">
        <v>0</v>
      </c>
      <c r="K299" s="57">
        <v>0</v>
      </c>
      <c r="L299" s="57">
        <v>0</v>
      </c>
      <c r="M299" s="57">
        <v>0</v>
      </c>
      <c r="N299" s="57">
        <v>0</v>
      </c>
      <c r="O299" s="57">
        <v>0</v>
      </c>
      <c r="P299" s="57">
        <v>0</v>
      </c>
      <c r="Q299" s="57">
        <v>0</v>
      </c>
      <c r="R299" s="57"/>
    </row>
    <row r="300" spans="3:18">
      <c r="C300" s="54" t="s">
        <v>611</v>
      </c>
      <c r="D300" s="36" t="s">
        <v>612</v>
      </c>
      <c r="E300" s="57"/>
      <c r="F300" s="57"/>
      <c r="G300" s="57"/>
      <c r="H300" s="57"/>
      <c r="I300" s="57"/>
      <c r="J300" s="57">
        <v>2663</v>
      </c>
      <c r="K300" s="57">
        <v>2300</v>
      </c>
      <c r="L300" s="57">
        <v>0</v>
      </c>
      <c r="M300" s="57">
        <v>0</v>
      </c>
      <c r="N300" s="57">
        <v>0</v>
      </c>
      <c r="O300" s="57">
        <v>0</v>
      </c>
      <c r="P300" s="57">
        <v>0</v>
      </c>
      <c r="Q300" s="57">
        <v>3600</v>
      </c>
      <c r="R300" s="57"/>
    </row>
    <row r="301" spans="3:18">
      <c r="C301" s="54" t="s">
        <v>613</v>
      </c>
      <c r="D301" s="36" t="s">
        <v>614</v>
      </c>
      <c r="E301" s="57"/>
      <c r="F301" s="57"/>
      <c r="G301" s="57"/>
      <c r="H301" s="57"/>
      <c r="I301" s="57"/>
      <c r="J301" s="57">
        <v>0</v>
      </c>
      <c r="K301" s="57">
        <v>0</v>
      </c>
      <c r="L301" s="57">
        <v>0</v>
      </c>
      <c r="M301" s="57">
        <v>0</v>
      </c>
      <c r="N301" s="57">
        <v>0</v>
      </c>
      <c r="O301" s="57">
        <v>0</v>
      </c>
      <c r="P301" s="57">
        <v>0</v>
      </c>
      <c r="Q301" s="57">
        <v>0</v>
      </c>
      <c r="R301" s="57"/>
    </row>
    <row r="302" spans="3:18">
      <c r="C302" s="54" t="s">
        <v>22</v>
      </c>
      <c r="D302" s="36" t="s">
        <v>37</v>
      </c>
      <c r="E302" s="57"/>
      <c r="F302" s="57"/>
      <c r="G302" s="57"/>
      <c r="H302" s="57"/>
      <c r="I302" s="57"/>
      <c r="J302" s="57">
        <v>0</v>
      </c>
      <c r="K302" s="57">
        <v>1174</v>
      </c>
      <c r="L302" s="57">
        <v>0</v>
      </c>
      <c r="M302" s="57">
        <v>0</v>
      </c>
      <c r="N302" s="57">
        <v>2000</v>
      </c>
      <c r="O302" s="57">
        <v>2700</v>
      </c>
      <c r="P302" s="57">
        <v>2700</v>
      </c>
      <c r="Q302" s="57">
        <v>2700</v>
      </c>
      <c r="R302" s="57"/>
    </row>
    <row r="303" spans="3:18">
      <c r="C303" s="54" t="s">
        <v>615</v>
      </c>
      <c r="D303" s="36" t="s">
        <v>616</v>
      </c>
      <c r="E303" s="57"/>
      <c r="F303" s="57"/>
      <c r="G303" s="57"/>
      <c r="H303" s="57"/>
      <c r="I303" s="57"/>
      <c r="J303" s="57">
        <v>0</v>
      </c>
      <c r="K303" s="57">
        <v>0</v>
      </c>
      <c r="L303" s="57">
        <v>0</v>
      </c>
      <c r="M303" s="57">
        <v>0</v>
      </c>
      <c r="N303" s="57">
        <v>0</v>
      </c>
      <c r="O303" s="57">
        <v>0</v>
      </c>
      <c r="P303" s="57">
        <v>0</v>
      </c>
      <c r="Q303" s="57">
        <v>0</v>
      </c>
      <c r="R303" s="57"/>
    </row>
    <row r="304" spans="3:18">
      <c r="C304" s="54" t="s">
        <v>617</v>
      </c>
      <c r="D304" s="36" t="s">
        <v>618</v>
      </c>
      <c r="E304" s="57"/>
      <c r="F304" s="57"/>
      <c r="G304" s="57"/>
      <c r="H304" s="57"/>
      <c r="I304" s="57"/>
      <c r="J304" s="57">
        <v>0</v>
      </c>
      <c r="K304" s="57">
        <v>0</v>
      </c>
      <c r="L304" s="57">
        <v>0</v>
      </c>
      <c r="M304" s="57">
        <v>0</v>
      </c>
      <c r="N304" s="57">
        <v>0</v>
      </c>
      <c r="O304" s="57">
        <v>0</v>
      </c>
      <c r="P304" s="57">
        <v>0</v>
      </c>
      <c r="Q304" s="57">
        <v>0</v>
      </c>
      <c r="R304" s="57"/>
    </row>
    <row r="305" spans="3:18">
      <c r="C305" s="54" t="s">
        <v>619</v>
      </c>
      <c r="D305" s="36" t="s">
        <v>620</v>
      </c>
      <c r="E305" s="57"/>
      <c r="F305" s="57"/>
      <c r="G305" s="57"/>
      <c r="H305" s="57"/>
      <c r="I305" s="57"/>
      <c r="J305" s="57">
        <v>0</v>
      </c>
      <c r="K305" s="57">
        <v>0</v>
      </c>
      <c r="L305" s="57">
        <v>0</v>
      </c>
      <c r="M305" s="57">
        <v>0</v>
      </c>
      <c r="N305" s="57">
        <v>0</v>
      </c>
      <c r="O305" s="57">
        <v>0</v>
      </c>
      <c r="P305" s="57">
        <v>0</v>
      </c>
      <c r="Q305" s="57">
        <v>0</v>
      </c>
      <c r="R305" s="57"/>
    </row>
    <row r="306" spans="3:18">
      <c r="C306" s="54" t="s">
        <v>21</v>
      </c>
      <c r="D306" s="36" t="s">
        <v>36</v>
      </c>
      <c r="E306" s="57"/>
      <c r="F306" s="57"/>
      <c r="G306" s="57"/>
      <c r="H306" s="57"/>
      <c r="I306" s="57"/>
      <c r="J306" s="57">
        <v>156</v>
      </c>
      <c r="K306" s="57">
        <v>0</v>
      </c>
      <c r="L306" s="57">
        <v>0</v>
      </c>
      <c r="M306" s="57">
        <v>0</v>
      </c>
      <c r="N306" s="57">
        <v>0</v>
      </c>
      <c r="O306" s="57">
        <v>0</v>
      </c>
      <c r="P306" s="57">
        <v>0</v>
      </c>
      <c r="Q306" s="57">
        <v>0</v>
      </c>
      <c r="R306" s="57"/>
    </row>
    <row r="307" spans="3:18">
      <c r="C307" s="54" t="s">
        <v>621</v>
      </c>
      <c r="D307" s="36" t="s">
        <v>622</v>
      </c>
      <c r="E307" s="57"/>
      <c r="F307" s="57"/>
      <c r="G307" s="57"/>
      <c r="H307" s="57"/>
      <c r="I307" s="57"/>
      <c r="J307" s="57">
        <v>0</v>
      </c>
      <c r="K307" s="57">
        <v>0</v>
      </c>
      <c r="L307" s="57">
        <v>0</v>
      </c>
      <c r="M307" s="57">
        <v>0</v>
      </c>
      <c r="N307" s="57">
        <v>0</v>
      </c>
      <c r="O307" s="57">
        <v>0</v>
      </c>
      <c r="P307" s="57">
        <v>0</v>
      </c>
      <c r="Q307" s="57">
        <v>0</v>
      </c>
      <c r="R307" s="57"/>
    </row>
    <row r="308" spans="3:18">
      <c r="C308" s="54" t="s">
        <v>623</v>
      </c>
      <c r="D308" s="36" t="s">
        <v>624</v>
      </c>
      <c r="E308" s="57"/>
      <c r="F308" s="57"/>
      <c r="G308" s="57"/>
      <c r="H308" s="57"/>
      <c r="I308" s="57"/>
      <c r="J308" s="57">
        <v>0</v>
      </c>
      <c r="K308" s="57">
        <v>0</v>
      </c>
      <c r="L308" s="57">
        <v>0</v>
      </c>
      <c r="M308" s="57">
        <v>0</v>
      </c>
      <c r="N308" s="57">
        <v>0</v>
      </c>
      <c r="O308" s="57">
        <v>0</v>
      </c>
      <c r="P308" s="57">
        <v>0</v>
      </c>
      <c r="Q308" s="57">
        <v>1600</v>
      </c>
      <c r="R308" s="57"/>
    </row>
    <row r="309" spans="3:18">
      <c r="C309" s="54" t="s">
        <v>625</v>
      </c>
      <c r="D309" s="36" t="s">
        <v>626</v>
      </c>
      <c r="E309" s="57"/>
      <c r="F309" s="57"/>
      <c r="G309" s="57"/>
      <c r="H309" s="57"/>
      <c r="I309" s="57"/>
      <c r="J309" s="57">
        <v>0</v>
      </c>
      <c r="K309" s="57">
        <v>0</v>
      </c>
      <c r="L309" s="57">
        <v>0</v>
      </c>
      <c r="M309" s="57">
        <v>0</v>
      </c>
      <c r="N309" s="57">
        <v>0</v>
      </c>
      <c r="O309" s="57">
        <v>0</v>
      </c>
      <c r="P309" s="57">
        <v>0</v>
      </c>
      <c r="Q309" s="57">
        <v>0</v>
      </c>
      <c r="R309" s="57"/>
    </row>
    <row r="310" spans="3:18">
      <c r="C310" s="54" t="s">
        <v>627</v>
      </c>
      <c r="D310" s="36" t="s">
        <v>628</v>
      </c>
      <c r="E310" s="57"/>
      <c r="F310" s="57"/>
      <c r="G310" s="57"/>
      <c r="H310" s="57"/>
      <c r="I310" s="57"/>
      <c r="J310" s="57">
        <v>0</v>
      </c>
      <c r="K310" s="57">
        <v>30</v>
      </c>
      <c r="L310" s="57">
        <v>0</v>
      </c>
      <c r="M310" s="57">
        <v>0</v>
      </c>
      <c r="N310" s="57">
        <v>0</v>
      </c>
      <c r="O310" s="57">
        <v>0</v>
      </c>
      <c r="P310" s="57">
        <v>0</v>
      </c>
      <c r="Q310" s="57">
        <v>0</v>
      </c>
      <c r="R310" s="57"/>
    </row>
    <row r="311" spans="3:18">
      <c r="C311" s="54" t="s">
        <v>629</v>
      </c>
      <c r="D311" s="36" t="s">
        <v>626</v>
      </c>
      <c r="E311" s="57"/>
      <c r="F311" s="57"/>
      <c r="G311" s="57"/>
      <c r="H311" s="57"/>
      <c r="I311" s="57"/>
      <c r="J311" s="57">
        <v>0</v>
      </c>
      <c r="K311" s="57">
        <v>0</v>
      </c>
      <c r="L311" s="57">
        <v>0</v>
      </c>
      <c r="M311" s="57">
        <v>0</v>
      </c>
      <c r="N311" s="57">
        <v>0</v>
      </c>
      <c r="O311" s="57">
        <v>0</v>
      </c>
      <c r="P311" s="57">
        <v>0</v>
      </c>
      <c r="Q311" s="57">
        <v>0</v>
      </c>
      <c r="R311" s="57"/>
    </row>
    <row r="312" spans="3:18">
      <c r="C312" s="54" t="s">
        <v>10</v>
      </c>
      <c r="D312" s="36" t="s">
        <v>32</v>
      </c>
      <c r="E312" s="57"/>
      <c r="F312" s="57"/>
      <c r="G312" s="57"/>
      <c r="H312" s="57"/>
      <c r="I312" s="57"/>
      <c r="J312" s="57">
        <v>1340</v>
      </c>
      <c r="K312" s="57">
        <v>0</v>
      </c>
      <c r="L312" s="57">
        <v>1700</v>
      </c>
      <c r="M312" s="57">
        <v>300</v>
      </c>
      <c r="N312" s="57">
        <v>0</v>
      </c>
      <c r="O312" s="57">
        <v>0</v>
      </c>
      <c r="P312" s="57">
        <v>0</v>
      </c>
      <c r="Q312" s="57">
        <v>0</v>
      </c>
      <c r="R312" s="57"/>
    </row>
    <row r="313" spans="3:18">
      <c r="C313" s="54" t="s">
        <v>630</v>
      </c>
      <c r="D313" s="36" t="s">
        <v>631</v>
      </c>
      <c r="E313" s="57"/>
      <c r="F313" s="57"/>
      <c r="G313" s="57"/>
      <c r="H313" s="57"/>
      <c r="I313" s="57"/>
      <c r="J313" s="57">
        <v>0</v>
      </c>
      <c r="K313" s="57">
        <v>0</v>
      </c>
      <c r="L313" s="57">
        <v>0</v>
      </c>
      <c r="M313" s="57">
        <v>0</v>
      </c>
      <c r="N313" s="57">
        <v>0</v>
      </c>
      <c r="O313" s="57">
        <v>0</v>
      </c>
      <c r="P313" s="57">
        <v>0</v>
      </c>
      <c r="Q313" s="57">
        <v>0</v>
      </c>
      <c r="R313" s="57"/>
    </row>
    <row r="314" spans="3:18">
      <c r="C314" s="54" t="s">
        <v>632</v>
      </c>
      <c r="D314" s="36" t="s">
        <v>633</v>
      </c>
      <c r="E314" s="57"/>
      <c r="F314" s="57"/>
      <c r="G314" s="57"/>
      <c r="H314" s="57"/>
      <c r="I314" s="57"/>
      <c r="J314" s="57">
        <v>0</v>
      </c>
      <c r="K314" s="57">
        <v>0</v>
      </c>
      <c r="L314" s="57">
        <v>0</v>
      </c>
      <c r="M314" s="57">
        <v>0</v>
      </c>
      <c r="N314" s="57">
        <v>0</v>
      </c>
      <c r="O314" s="57">
        <v>0</v>
      </c>
      <c r="P314" s="57">
        <v>0</v>
      </c>
      <c r="Q314" s="57">
        <v>0</v>
      </c>
      <c r="R314" s="57"/>
    </row>
    <row r="315" spans="3:18">
      <c r="C315" s="54" t="s">
        <v>8</v>
      </c>
      <c r="D315" s="36" t="s">
        <v>29</v>
      </c>
      <c r="E315" s="57"/>
      <c r="F315" s="57"/>
      <c r="G315" s="57"/>
      <c r="H315" s="57"/>
      <c r="I315" s="57"/>
      <c r="J315" s="57">
        <v>1462</v>
      </c>
      <c r="K315" s="57">
        <v>0</v>
      </c>
      <c r="L315" s="57">
        <v>3900</v>
      </c>
      <c r="M315" s="57">
        <v>3900</v>
      </c>
      <c r="N315" s="57">
        <v>1200</v>
      </c>
      <c r="O315" s="57">
        <v>0</v>
      </c>
      <c r="P315" s="57">
        <v>0</v>
      </c>
      <c r="Q315" s="57">
        <v>0</v>
      </c>
      <c r="R315" s="57"/>
    </row>
    <row r="316" spans="3:18">
      <c r="C316" s="54" t="s">
        <v>634</v>
      </c>
      <c r="D316" s="36" t="s">
        <v>635</v>
      </c>
      <c r="E316" s="57"/>
      <c r="F316" s="57"/>
      <c r="G316" s="57"/>
      <c r="H316" s="57"/>
      <c r="I316" s="57"/>
      <c r="J316" s="57">
        <v>0</v>
      </c>
      <c r="K316" s="57">
        <v>0</v>
      </c>
      <c r="L316" s="57">
        <v>0</v>
      </c>
      <c r="M316" s="57">
        <v>0</v>
      </c>
      <c r="N316" s="57">
        <v>0</v>
      </c>
      <c r="O316" s="57">
        <v>0</v>
      </c>
      <c r="P316" s="57">
        <v>0</v>
      </c>
      <c r="Q316" s="57">
        <v>0</v>
      </c>
      <c r="R316" s="57"/>
    </row>
    <row r="317" spans="3:18">
      <c r="C317" s="54" t="s">
        <v>5</v>
      </c>
      <c r="D317" s="36" t="s">
        <v>41</v>
      </c>
      <c r="E317" s="57"/>
      <c r="F317" s="57"/>
      <c r="G317" s="57"/>
      <c r="H317" s="57"/>
      <c r="I317" s="57"/>
      <c r="J317" s="57">
        <v>2680</v>
      </c>
      <c r="K317" s="57">
        <v>2074</v>
      </c>
      <c r="L317" s="57">
        <v>2700</v>
      </c>
      <c r="M317" s="57">
        <v>2700</v>
      </c>
      <c r="N317" s="57">
        <v>2700</v>
      </c>
      <c r="O317" s="57">
        <v>2700</v>
      </c>
      <c r="P317" s="57">
        <v>2700</v>
      </c>
      <c r="Q317" s="57">
        <v>1050</v>
      </c>
      <c r="R317" s="57"/>
    </row>
    <row r="318" spans="3:18">
      <c r="C318" s="54" t="s">
        <v>636</v>
      </c>
      <c r="D318" s="36" t="s">
        <v>637</v>
      </c>
      <c r="E318" s="57"/>
      <c r="F318" s="57"/>
      <c r="G318" s="57"/>
      <c r="H318" s="57"/>
      <c r="I318" s="57"/>
      <c r="J318" s="57">
        <v>0</v>
      </c>
      <c r="K318" s="57">
        <v>0</v>
      </c>
      <c r="L318" s="57">
        <v>746</v>
      </c>
      <c r="M318" s="57">
        <v>0</v>
      </c>
      <c r="N318" s="57">
        <v>0</v>
      </c>
      <c r="O318" s="57">
        <v>0</v>
      </c>
      <c r="P318" s="57">
        <v>0</v>
      </c>
      <c r="Q318" s="57">
        <v>0</v>
      </c>
      <c r="R318" s="57"/>
    </row>
    <row r="319" spans="3:18">
      <c r="C319" s="54" t="s">
        <v>6</v>
      </c>
      <c r="D319" s="36" t="s">
        <v>35</v>
      </c>
      <c r="E319" s="57"/>
      <c r="F319" s="57"/>
      <c r="G319" s="57"/>
      <c r="H319" s="57"/>
      <c r="I319" s="57"/>
      <c r="J319" s="57">
        <v>0</v>
      </c>
      <c r="K319" s="57">
        <v>0</v>
      </c>
      <c r="L319" s="57">
        <v>2000</v>
      </c>
      <c r="M319" s="57">
        <v>0</v>
      </c>
      <c r="N319" s="57">
        <v>0</v>
      </c>
      <c r="O319" s="57">
        <v>0</v>
      </c>
      <c r="P319" s="57">
        <v>0</v>
      </c>
      <c r="Q319" s="57">
        <v>0</v>
      </c>
      <c r="R319" s="57"/>
    </row>
    <row r="320" spans="3:18">
      <c r="C320" s="54" t="s">
        <v>20</v>
      </c>
      <c r="D320" s="36" t="s">
        <v>34</v>
      </c>
      <c r="E320" s="57"/>
      <c r="F320" s="57"/>
      <c r="G320" s="57"/>
      <c r="H320" s="57"/>
      <c r="I320" s="57"/>
      <c r="J320" s="57">
        <v>0</v>
      </c>
      <c r="K320" s="57">
        <v>0</v>
      </c>
      <c r="L320" s="57">
        <v>0</v>
      </c>
      <c r="M320" s="57">
        <v>0</v>
      </c>
      <c r="N320" s="57">
        <v>0</v>
      </c>
      <c r="O320" s="57">
        <v>0</v>
      </c>
      <c r="P320" s="57">
        <v>0</v>
      </c>
      <c r="Q320" s="57">
        <v>0</v>
      </c>
      <c r="R320" s="57"/>
    </row>
    <row r="321" spans="3:18">
      <c r="C321" s="54" t="s">
        <v>3</v>
      </c>
      <c r="D321" s="36" t="s">
        <v>26</v>
      </c>
      <c r="E321" s="57"/>
      <c r="F321" s="57"/>
      <c r="G321" s="57"/>
      <c r="H321" s="57"/>
      <c r="I321" s="57"/>
      <c r="J321" s="57">
        <v>0</v>
      </c>
      <c r="K321" s="57">
        <v>0</v>
      </c>
      <c r="L321" s="57">
        <v>5500</v>
      </c>
      <c r="M321" s="57">
        <v>5500</v>
      </c>
      <c r="N321" s="57">
        <v>2800</v>
      </c>
      <c r="O321" s="57">
        <v>5500</v>
      </c>
      <c r="P321" s="57">
        <v>7200</v>
      </c>
      <c r="Q321" s="57">
        <v>4400</v>
      </c>
      <c r="R321" s="57"/>
    </row>
    <row r="322" spans="3:18">
      <c r="C322" s="54" t="s">
        <v>1</v>
      </c>
      <c r="D322" s="36" t="s">
        <v>27</v>
      </c>
      <c r="E322" s="57"/>
      <c r="F322" s="57"/>
      <c r="G322" s="57"/>
      <c r="H322" s="57"/>
      <c r="I322" s="57"/>
      <c r="J322" s="57">
        <v>7360</v>
      </c>
      <c r="K322" s="57">
        <v>6622</v>
      </c>
      <c r="L322" s="57">
        <v>0</v>
      </c>
      <c r="M322" s="57">
        <v>0</v>
      </c>
      <c r="N322" s="57">
        <v>0</v>
      </c>
      <c r="O322" s="57">
        <v>0</v>
      </c>
      <c r="P322" s="57">
        <v>0</v>
      </c>
      <c r="Q322" s="57">
        <v>0</v>
      </c>
      <c r="R322" s="57"/>
    </row>
    <row r="323" spans="3:18">
      <c r="C323" s="54" t="s">
        <v>638</v>
      </c>
      <c r="D323" s="36" t="s">
        <v>639</v>
      </c>
      <c r="E323" s="57"/>
      <c r="F323" s="57"/>
      <c r="G323" s="57"/>
      <c r="H323" s="57"/>
      <c r="I323" s="57"/>
      <c r="J323" s="57">
        <v>0</v>
      </c>
      <c r="K323" s="57">
        <v>0</v>
      </c>
      <c r="L323" s="57">
        <v>0</v>
      </c>
      <c r="M323" s="57">
        <v>0</v>
      </c>
      <c r="N323" s="57">
        <v>0</v>
      </c>
      <c r="O323" s="57">
        <v>0</v>
      </c>
      <c r="P323" s="57">
        <v>0</v>
      </c>
      <c r="Q323" s="57">
        <v>0</v>
      </c>
      <c r="R323" s="57"/>
    </row>
    <row r="324" spans="3:18">
      <c r="C324" s="54" t="s">
        <v>640</v>
      </c>
      <c r="D324" s="36" t="s">
        <v>641</v>
      </c>
      <c r="E324" s="57"/>
      <c r="F324" s="57"/>
      <c r="G324" s="57"/>
      <c r="H324" s="57"/>
      <c r="I324" s="57"/>
      <c r="J324" s="57">
        <v>0</v>
      </c>
      <c r="K324" s="57">
        <v>0</v>
      </c>
      <c r="L324" s="57">
        <v>0</v>
      </c>
      <c r="M324" s="57">
        <v>0</v>
      </c>
      <c r="N324" s="57">
        <v>0</v>
      </c>
      <c r="O324" s="57">
        <v>0</v>
      </c>
      <c r="P324" s="57">
        <v>0</v>
      </c>
      <c r="Q324" s="57">
        <v>0</v>
      </c>
      <c r="R324" s="57"/>
    </row>
    <row r="325" spans="3:18">
      <c r="C325" s="54" t="s">
        <v>642</v>
      </c>
      <c r="D325" s="36" t="s">
        <v>643</v>
      </c>
      <c r="E325" s="57"/>
      <c r="F325" s="57"/>
      <c r="G325" s="57"/>
      <c r="H325" s="57"/>
      <c r="I325" s="57"/>
      <c r="J325" s="57">
        <v>0</v>
      </c>
      <c r="K325" s="57">
        <v>0</v>
      </c>
      <c r="L325" s="57">
        <v>0</v>
      </c>
      <c r="M325" s="57">
        <v>0</v>
      </c>
      <c r="N325" s="57">
        <v>0</v>
      </c>
      <c r="O325" s="57">
        <v>0</v>
      </c>
      <c r="P325" s="57">
        <v>0</v>
      </c>
      <c r="Q325" s="57">
        <v>0</v>
      </c>
      <c r="R325" s="57"/>
    </row>
    <row r="326" spans="3:18">
      <c r="C326" s="54" t="s">
        <v>644</v>
      </c>
      <c r="D326" s="36" t="s">
        <v>645</v>
      </c>
      <c r="E326" s="57"/>
      <c r="F326" s="57"/>
      <c r="G326" s="57"/>
      <c r="H326" s="57"/>
      <c r="I326" s="57"/>
      <c r="J326" s="57">
        <v>100</v>
      </c>
      <c r="K326" s="57">
        <v>0</v>
      </c>
      <c r="L326" s="57">
        <v>0</v>
      </c>
      <c r="M326" s="57">
        <v>0</v>
      </c>
      <c r="N326" s="57">
        <v>0</v>
      </c>
      <c r="O326" s="57">
        <v>2000</v>
      </c>
      <c r="P326" s="57">
        <v>600</v>
      </c>
      <c r="Q326" s="57">
        <v>0</v>
      </c>
      <c r="R326" s="57"/>
    </row>
    <row r="327" spans="3:18">
      <c r="C327" s="54" t="s">
        <v>646</v>
      </c>
      <c r="D327" s="36" t="s">
        <v>647</v>
      </c>
      <c r="E327" s="57"/>
      <c r="F327" s="57"/>
      <c r="G327" s="57"/>
      <c r="H327" s="57"/>
      <c r="I327" s="57"/>
      <c r="J327" s="57">
        <v>0</v>
      </c>
      <c r="K327" s="57">
        <v>0</v>
      </c>
      <c r="L327" s="57">
        <v>0</v>
      </c>
      <c r="M327" s="57">
        <v>0</v>
      </c>
      <c r="N327" s="57">
        <v>0</v>
      </c>
      <c r="O327" s="57">
        <v>0</v>
      </c>
      <c r="P327" s="57">
        <v>0</v>
      </c>
      <c r="Q327" s="57">
        <v>0</v>
      </c>
      <c r="R327" s="57"/>
    </row>
    <row r="328" spans="3:18">
      <c r="C328" s="54" t="s">
        <v>648</v>
      </c>
      <c r="D328" s="36" t="s">
        <v>649</v>
      </c>
      <c r="E328" s="57"/>
      <c r="F328" s="57"/>
      <c r="G328" s="57"/>
      <c r="H328" s="57"/>
      <c r="I328" s="57"/>
      <c r="J328" s="57">
        <v>0</v>
      </c>
      <c r="K328" s="57">
        <v>0</v>
      </c>
      <c r="L328" s="57">
        <v>0</v>
      </c>
      <c r="M328" s="57">
        <v>0</v>
      </c>
      <c r="N328" s="57">
        <v>0</v>
      </c>
      <c r="O328" s="57">
        <v>0</v>
      </c>
      <c r="P328" s="57">
        <v>0</v>
      </c>
      <c r="Q328" s="57">
        <v>0</v>
      </c>
      <c r="R328" s="57"/>
    </row>
    <row r="329" spans="3:18">
      <c r="C329" s="54" t="s">
        <v>650</v>
      </c>
      <c r="D329" s="55" t="s">
        <v>651</v>
      </c>
      <c r="E329" s="61"/>
      <c r="F329" s="61"/>
      <c r="G329" s="61"/>
      <c r="H329" s="61"/>
      <c r="I329" s="61"/>
      <c r="J329" s="61">
        <v>0</v>
      </c>
      <c r="K329" s="61">
        <v>0</v>
      </c>
      <c r="L329" s="61">
        <v>0</v>
      </c>
      <c r="M329" s="61">
        <v>0</v>
      </c>
      <c r="N329" s="61">
        <v>0</v>
      </c>
      <c r="O329" s="61">
        <v>0</v>
      </c>
      <c r="P329" s="61">
        <v>0</v>
      </c>
      <c r="Q329" s="61">
        <v>0</v>
      </c>
      <c r="R329" s="61"/>
    </row>
    <row r="330" spans="3:18">
      <c r="C330" s="54" t="s">
        <v>2</v>
      </c>
      <c r="D330" s="55" t="s">
        <v>33</v>
      </c>
      <c r="E330" s="61"/>
      <c r="F330" s="61"/>
      <c r="G330" s="61"/>
      <c r="H330" s="61"/>
      <c r="I330" s="61"/>
      <c r="J330" s="61">
        <v>0</v>
      </c>
      <c r="K330" s="61">
        <v>0</v>
      </c>
      <c r="L330" s="61">
        <v>0</v>
      </c>
      <c r="M330" s="61">
        <v>2300</v>
      </c>
      <c r="N330" s="61">
        <v>700</v>
      </c>
      <c r="O330" s="61">
        <v>0</v>
      </c>
      <c r="P330" s="61">
        <v>0</v>
      </c>
      <c r="Q330" s="61">
        <v>0</v>
      </c>
      <c r="R330" s="61"/>
    </row>
    <row r="331" spans="3:18">
      <c r="C331" s="54" t="s">
        <v>0</v>
      </c>
      <c r="D331" s="36" t="s">
        <v>28</v>
      </c>
      <c r="E331" s="57"/>
      <c r="F331" s="57"/>
      <c r="G331" s="57"/>
      <c r="H331" s="57"/>
      <c r="I331" s="57"/>
      <c r="J331" s="57">
        <v>0</v>
      </c>
      <c r="K331" s="57">
        <v>0</v>
      </c>
      <c r="L331" s="57">
        <v>5500</v>
      </c>
      <c r="M331" s="57">
        <v>2100</v>
      </c>
      <c r="N331" s="57">
        <v>0</v>
      </c>
      <c r="O331" s="57">
        <v>0</v>
      </c>
      <c r="P331" s="57">
        <v>0</v>
      </c>
      <c r="Q331" s="57">
        <v>0</v>
      </c>
      <c r="R331" s="57"/>
    </row>
    <row r="332" spans="3:18">
      <c r="C332" s="54" t="s">
        <v>19</v>
      </c>
      <c r="D332" s="36" t="s">
        <v>30</v>
      </c>
      <c r="E332" s="57"/>
      <c r="F332" s="57"/>
      <c r="G332" s="57"/>
      <c r="H332" s="57"/>
      <c r="I332" s="57"/>
      <c r="J332" s="57">
        <v>0</v>
      </c>
      <c r="K332" s="57">
        <v>0</v>
      </c>
      <c r="L332" s="57">
        <v>0</v>
      </c>
      <c r="M332" s="57">
        <v>0</v>
      </c>
      <c r="N332" s="57">
        <v>4700</v>
      </c>
      <c r="O332" s="57">
        <v>5500</v>
      </c>
      <c r="P332" s="57">
        <v>3700</v>
      </c>
      <c r="Q332" s="57">
        <v>0</v>
      </c>
      <c r="R332" s="57"/>
    </row>
    <row r="333" spans="3:18">
      <c r="C333" s="56" t="s">
        <v>652</v>
      </c>
      <c r="D333" s="36" t="s">
        <v>653</v>
      </c>
      <c r="E333" s="57"/>
      <c r="F333" s="57"/>
      <c r="G333" s="57"/>
      <c r="H333" s="57"/>
      <c r="I333" s="57"/>
      <c r="J333" s="57">
        <v>0</v>
      </c>
      <c r="K333" s="57">
        <v>0</v>
      </c>
      <c r="L333" s="57">
        <v>0</v>
      </c>
      <c r="M333" s="57">
        <v>0</v>
      </c>
      <c r="N333" s="57">
        <v>0</v>
      </c>
      <c r="O333" s="57">
        <v>0</v>
      </c>
      <c r="P333" s="57">
        <v>50</v>
      </c>
      <c r="Q333" s="57">
        <v>0</v>
      </c>
      <c r="R333" s="57"/>
    </row>
    <row r="334" spans="3:18">
      <c r="C334" s="54" t="s">
        <v>654</v>
      </c>
      <c r="D334" s="36" t="s">
        <v>655</v>
      </c>
      <c r="E334" s="57"/>
      <c r="F334" s="57"/>
      <c r="G334" s="57"/>
      <c r="H334" s="57"/>
      <c r="I334" s="57"/>
      <c r="J334" s="57">
        <v>1413</v>
      </c>
      <c r="K334" s="57">
        <v>0</v>
      </c>
      <c r="L334" s="57">
        <v>0</v>
      </c>
      <c r="M334" s="57">
        <v>0</v>
      </c>
      <c r="N334" s="57">
        <v>0</v>
      </c>
      <c r="O334" s="57">
        <v>0</v>
      </c>
      <c r="P334" s="57">
        <v>0</v>
      </c>
      <c r="Q334" s="57">
        <v>0</v>
      </c>
      <c r="R334" s="57"/>
    </row>
    <row r="335" spans="3:18">
      <c r="C335" s="56" t="s">
        <v>656</v>
      </c>
      <c r="D335" s="36" t="s">
        <v>657</v>
      </c>
      <c r="E335" s="57"/>
      <c r="F335" s="57"/>
      <c r="G335" s="57"/>
      <c r="H335" s="57"/>
      <c r="I335" s="57"/>
      <c r="J335" s="57">
        <v>0</v>
      </c>
      <c r="K335" s="57">
        <v>0</v>
      </c>
      <c r="L335" s="57">
        <v>0</v>
      </c>
      <c r="M335" s="57">
        <v>0</v>
      </c>
      <c r="N335" s="57">
        <v>0</v>
      </c>
      <c r="O335" s="57">
        <v>0</v>
      </c>
      <c r="P335" s="57">
        <v>0</v>
      </c>
      <c r="Q335" s="57">
        <v>0</v>
      </c>
      <c r="R335" s="57"/>
    </row>
    <row r="336" spans="3:18">
      <c r="C336" s="54" t="s">
        <v>9</v>
      </c>
      <c r="D336" s="36" t="s">
        <v>40</v>
      </c>
      <c r="E336" s="57"/>
      <c r="F336" s="57"/>
      <c r="G336" s="57"/>
      <c r="H336" s="57"/>
      <c r="I336" s="57"/>
      <c r="J336" s="57">
        <v>0</v>
      </c>
      <c r="K336" s="57">
        <v>0</v>
      </c>
      <c r="L336" s="57">
        <v>0</v>
      </c>
      <c r="M336" s="57">
        <v>2000</v>
      </c>
      <c r="N336" s="57">
        <v>0</v>
      </c>
      <c r="O336" s="57">
        <v>0</v>
      </c>
      <c r="P336" s="57">
        <v>0</v>
      </c>
      <c r="Q336" s="57">
        <v>0</v>
      </c>
      <c r="R336" s="57"/>
    </row>
    <row r="337" spans="3:18">
      <c r="C337" s="54"/>
      <c r="D337" s="36">
        <v>0</v>
      </c>
      <c r="E337" s="57"/>
      <c r="F337" s="57"/>
      <c r="G337" s="57"/>
      <c r="H337" s="57"/>
      <c r="I337" s="57"/>
      <c r="J337" s="57">
        <v>0</v>
      </c>
      <c r="K337" s="57">
        <v>0</v>
      </c>
      <c r="L337" s="57">
        <v>0</v>
      </c>
      <c r="M337" s="57">
        <v>0</v>
      </c>
      <c r="N337" s="57">
        <v>0</v>
      </c>
      <c r="O337" s="57">
        <v>0</v>
      </c>
      <c r="P337" s="57">
        <v>0</v>
      </c>
      <c r="Q337" s="57">
        <v>0</v>
      </c>
      <c r="R337" s="57"/>
    </row>
    <row r="338" spans="3:18">
      <c r="C338" s="54" t="s">
        <v>1410</v>
      </c>
      <c r="D338" s="36" t="s">
        <v>1411</v>
      </c>
      <c r="E338" s="57"/>
      <c r="F338" s="57"/>
      <c r="G338" s="57"/>
      <c r="H338" s="57"/>
      <c r="I338" s="57"/>
      <c r="J338" s="57">
        <v>0</v>
      </c>
      <c r="K338" s="57">
        <v>0</v>
      </c>
      <c r="L338" s="57">
        <v>0</v>
      </c>
      <c r="M338" s="57">
        <v>0</v>
      </c>
      <c r="N338" s="57">
        <v>0</v>
      </c>
      <c r="O338" s="57">
        <v>0</v>
      </c>
      <c r="P338" s="57">
        <v>0</v>
      </c>
      <c r="Q338" s="57">
        <v>0</v>
      </c>
      <c r="R338" s="57"/>
    </row>
    <row r="339" spans="3:18">
      <c r="C339" s="54" t="s">
        <v>658</v>
      </c>
      <c r="D339" s="36" t="s">
        <v>659</v>
      </c>
      <c r="E339" s="57"/>
      <c r="F339" s="57"/>
      <c r="G339" s="57"/>
      <c r="H339" s="57"/>
      <c r="I339" s="57"/>
      <c r="J339" s="57">
        <v>0</v>
      </c>
      <c r="K339" s="57">
        <v>0</v>
      </c>
      <c r="L339" s="57">
        <v>0</v>
      </c>
      <c r="M339" s="57">
        <v>0</v>
      </c>
      <c r="N339" s="57">
        <v>0</v>
      </c>
      <c r="O339" s="57">
        <v>0</v>
      </c>
      <c r="P339" s="57">
        <v>0</v>
      </c>
      <c r="Q339" s="57">
        <v>0</v>
      </c>
      <c r="R339" s="57"/>
    </row>
    <row r="340" spans="3:18">
      <c r="C340" s="54" t="s">
        <v>660</v>
      </c>
      <c r="D340" s="36" t="s">
        <v>661</v>
      </c>
      <c r="E340" s="57"/>
      <c r="F340" s="57"/>
      <c r="G340" s="57"/>
      <c r="H340" s="57"/>
      <c r="I340" s="57"/>
      <c r="J340" s="57">
        <v>0</v>
      </c>
      <c r="K340" s="57">
        <v>0</v>
      </c>
      <c r="L340" s="57">
        <v>0</v>
      </c>
      <c r="M340" s="57">
        <v>0</v>
      </c>
      <c r="N340" s="57">
        <v>0</v>
      </c>
      <c r="O340" s="57">
        <v>0</v>
      </c>
      <c r="P340" s="57">
        <v>0</v>
      </c>
      <c r="Q340" s="57">
        <v>0</v>
      </c>
      <c r="R340" s="57"/>
    </row>
    <row r="341" spans="3:18">
      <c r="C341" s="51" t="s">
        <v>662</v>
      </c>
      <c r="D341" s="55" t="s">
        <v>663</v>
      </c>
      <c r="E341" s="61"/>
      <c r="F341" s="61"/>
      <c r="G341" s="61"/>
      <c r="H341" s="61"/>
      <c r="I341" s="61"/>
      <c r="J341" s="61">
        <v>0</v>
      </c>
      <c r="K341" s="61">
        <v>0</v>
      </c>
      <c r="L341" s="61">
        <v>0</v>
      </c>
      <c r="M341" s="61">
        <v>0</v>
      </c>
      <c r="N341" s="61">
        <v>0</v>
      </c>
      <c r="O341" s="61">
        <v>0</v>
      </c>
      <c r="P341" s="61">
        <v>0</v>
      </c>
      <c r="Q341" s="61">
        <v>0</v>
      </c>
      <c r="R341" s="61"/>
    </row>
  </sheetData>
  <phoneticPr fontId="73" type="noConversion"/>
  <conditionalFormatting sqref="E3:R3">
    <cfRule type="expression" dxfId="2413" priority="2220">
      <formula>WEEKDAY(E$13)=1</formula>
    </cfRule>
  </conditionalFormatting>
  <conditionalFormatting sqref="E340:M340 E328:M331 E321:M325 E281:M282 E278:M278 E271:M271 E264:M264 E218:M218 E215:M215 E7:M7 E4:M4">
    <cfRule type="expression" dxfId="2412" priority="2219">
      <formula>WEEKDAY(E$13)=1</formula>
    </cfRule>
  </conditionalFormatting>
  <conditionalFormatting sqref="E5:M5">
    <cfRule type="expression" dxfId="2411" priority="2218">
      <formula>WEEKDAY(E$13)=1</formula>
    </cfRule>
  </conditionalFormatting>
  <conditionalFormatting sqref="E6:M6">
    <cfRule type="expression" dxfId="2410" priority="2217">
      <formula>WEEKDAY(E$13)=1</formula>
    </cfRule>
  </conditionalFormatting>
  <conditionalFormatting sqref="E8:M8">
    <cfRule type="expression" dxfId="2409" priority="2216">
      <formula>WEEKDAY(E$13)=1</formula>
    </cfRule>
  </conditionalFormatting>
  <conditionalFormatting sqref="E9:M9">
    <cfRule type="expression" dxfId="2408" priority="2215">
      <formula>WEEKDAY(E$13)=1</formula>
    </cfRule>
  </conditionalFormatting>
  <conditionalFormatting sqref="E10:M10">
    <cfRule type="expression" dxfId="2407" priority="2214">
      <formula>WEEKDAY(E$13)=1</formula>
    </cfRule>
  </conditionalFormatting>
  <conditionalFormatting sqref="E11:M11">
    <cfRule type="expression" dxfId="2406" priority="2213">
      <formula>WEEKDAY(E$13)=1</formula>
    </cfRule>
  </conditionalFormatting>
  <conditionalFormatting sqref="E12:M12">
    <cfRule type="expression" dxfId="2405" priority="2212">
      <formula>WEEKDAY(E$13)=1</formula>
    </cfRule>
  </conditionalFormatting>
  <conditionalFormatting sqref="E13:M13">
    <cfRule type="expression" dxfId="2404" priority="2211">
      <formula>WEEKDAY(E$13)=1</formula>
    </cfRule>
  </conditionalFormatting>
  <conditionalFormatting sqref="E14:M14">
    <cfRule type="expression" dxfId="2403" priority="2210">
      <formula>WEEKDAY(E$13)=1</formula>
    </cfRule>
  </conditionalFormatting>
  <conditionalFormatting sqref="E15:M15">
    <cfRule type="expression" dxfId="2402" priority="2209">
      <formula>WEEKDAY(E$13)=1</formula>
    </cfRule>
  </conditionalFormatting>
  <conditionalFormatting sqref="E16:M16">
    <cfRule type="expression" dxfId="2401" priority="2208">
      <formula>WEEKDAY(E$13)=1</formula>
    </cfRule>
  </conditionalFormatting>
  <conditionalFormatting sqref="E17:M17">
    <cfRule type="expression" dxfId="2400" priority="2207">
      <formula>WEEKDAY(E$13)=1</formula>
    </cfRule>
  </conditionalFormatting>
  <conditionalFormatting sqref="E18:M18">
    <cfRule type="expression" dxfId="2399" priority="2206">
      <formula>WEEKDAY(E$13)=1</formula>
    </cfRule>
  </conditionalFormatting>
  <conditionalFormatting sqref="E19:M19">
    <cfRule type="expression" dxfId="2398" priority="2205">
      <formula>WEEKDAY(E$13)=1</formula>
    </cfRule>
  </conditionalFormatting>
  <conditionalFormatting sqref="E20:M20">
    <cfRule type="expression" dxfId="2397" priority="2204">
      <formula>WEEKDAY(E$13)=1</formula>
    </cfRule>
  </conditionalFormatting>
  <conditionalFormatting sqref="E21:M21">
    <cfRule type="expression" dxfId="2396" priority="2203">
      <formula>WEEKDAY(E$13)=1</formula>
    </cfRule>
  </conditionalFormatting>
  <conditionalFormatting sqref="E22:M22">
    <cfRule type="expression" dxfId="2395" priority="2202">
      <formula>WEEKDAY(E$13)=1</formula>
    </cfRule>
  </conditionalFormatting>
  <conditionalFormatting sqref="E23:M23">
    <cfRule type="expression" dxfId="2394" priority="2201">
      <formula>WEEKDAY(E$13)=1</formula>
    </cfRule>
  </conditionalFormatting>
  <conditionalFormatting sqref="E24:M24">
    <cfRule type="expression" dxfId="2393" priority="2200">
      <formula>WEEKDAY(E$13)=1</formula>
    </cfRule>
  </conditionalFormatting>
  <conditionalFormatting sqref="E25:M25">
    <cfRule type="expression" dxfId="2392" priority="2199">
      <formula>WEEKDAY(E$13)=1</formula>
    </cfRule>
  </conditionalFormatting>
  <conditionalFormatting sqref="E26:M26">
    <cfRule type="expression" dxfId="2391" priority="2198">
      <formula>WEEKDAY(E$13)=1</formula>
    </cfRule>
  </conditionalFormatting>
  <conditionalFormatting sqref="E27:M27">
    <cfRule type="expression" dxfId="2390" priority="2197">
      <formula>WEEKDAY(E$13)=1</formula>
    </cfRule>
  </conditionalFormatting>
  <conditionalFormatting sqref="E28:M28">
    <cfRule type="expression" dxfId="2389" priority="2196">
      <formula>WEEKDAY(E$13)=1</formula>
    </cfRule>
  </conditionalFormatting>
  <conditionalFormatting sqref="E29:M29">
    <cfRule type="expression" dxfId="2388" priority="2195">
      <formula>WEEKDAY(E$13)=1</formula>
    </cfRule>
  </conditionalFormatting>
  <conditionalFormatting sqref="E30:M30">
    <cfRule type="expression" dxfId="2387" priority="2194">
      <formula>WEEKDAY(E$13)=1</formula>
    </cfRule>
  </conditionalFormatting>
  <conditionalFormatting sqref="E31:M31">
    <cfRule type="expression" dxfId="2386" priority="2193">
      <formula>WEEKDAY(E$13)=1</formula>
    </cfRule>
  </conditionalFormatting>
  <conditionalFormatting sqref="E32:M32">
    <cfRule type="expression" dxfId="2385" priority="2192">
      <formula>WEEKDAY(E$13)=1</formula>
    </cfRule>
  </conditionalFormatting>
  <conditionalFormatting sqref="E33:M33">
    <cfRule type="expression" dxfId="2384" priority="2191">
      <formula>WEEKDAY(E$13)=1</formula>
    </cfRule>
  </conditionalFormatting>
  <conditionalFormatting sqref="E34:M34">
    <cfRule type="expression" dxfId="2383" priority="2190">
      <formula>WEEKDAY(E$13)=1</formula>
    </cfRule>
  </conditionalFormatting>
  <conditionalFormatting sqref="E35:M35">
    <cfRule type="expression" dxfId="2382" priority="2189">
      <formula>WEEKDAY(E$13)=1</formula>
    </cfRule>
  </conditionalFormatting>
  <conditionalFormatting sqref="E36:M36">
    <cfRule type="expression" dxfId="2381" priority="2188">
      <formula>WEEKDAY(E$13)=1</formula>
    </cfRule>
  </conditionalFormatting>
  <conditionalFormatting sqref="E37:M37">
    <cfRule type="expression" dxfId="2380" priority="2187">
      <formula>WEEKDAY(E$13)=1</formula>
    </cfRule>
  </conditionalFormatting>
  <conditionalFormatting sqref="E38:M38">
    <cfRule type="expression" dxfId="2379" priority="2186">
      <formula>WEEKDAY(E$13)=1</formula>
    </cfRule>
  </conditionalFormatting>
  <conditionalFormatting sqref="E39:M39">
    <cfRule type="expression" dxfId="2378" priority="2185">
      <formula>WEEKDAY(E$13)=1</formula>
    </cfRule>
  </conditionalFormatting>
  <conditionalFormatting sqref="E40:M40">
    <cfRule type="expression" dxfId="2377" priority="2184">
      <formula>WEEKDAY(E$13)=1</formula>
    </cfRule>
  </conditionalFormatting>
  <conditionalFormatting sqref="E41:M41">
    <cfRule type="expression" dxfId="2376" priority="2183">
      <formula>WEEKDAY(E$13)=1</formula>
    </cfRule>
  </conditionalFormatting>
  <conditionalFormatting sqref="E42:M42">
    <cfRule type="expression" dxfId="2375" priority="2182">
      <formula>WEEKDAY(E$13)=1</formula>
    </cfRule>
  </conditionalFormatting>
  <conditionalFormatting sqref="E43:M43">
    <cfRule type="expression" dxfId="2374" priority="2181">
      <formula>WEEKDAY(E$13)=1</formula>
    </cfRule>
  </conditionalFormatting>
  <conditionalFormatting sqref="E44:M44">
    <cfRule type="expression" dxfId="2373" priority="2180">
      <formula>WEEKDAY(E$13)=1</formula>
    </cfRule>
  </conditionalFormatting>
  <conditionalFormatting sqref="E45:M45">
    <cfRule type="expression" dxfId="2372" priority="2179">
      <formula>WEEKDAY(E$13)=1</formula>
    </cfRule>
  </conditionalFormatting>
  <conditionalFormatting sqref="E46:M46">
    <cfRule type="expression" dxfId="2371" priority="2178">
      <formula>WEEKDAY(E$13)=1</formula>
    </cfRule>
  </conditionalFormatting>
  <conditionalFormatting sqref="E47:M47">
    <cfRule type="expression" dxfId="2370" priority="2177">
      <formula>WEEKDAY(E$13)=1</formula>
    </cfRule>
  </conditionalFormatting>
  <conditionalFormatting sqref="E48:M48">
    <cfRule type="expression" dxfId="2369" priority="2176">
      <formula>WEEKDAY(E$13)=1</formula>
    </cfRule>
  </conditionalFormatting>
  <conditionalFormatting sqref="E49:M49">
    <cfRule type="expression" dxfId="2368" priority="2175">
      <formula>WEEKDAY(E$13)=1</formula>
    </cfRule>
  </conditionalFormatting>
  <conditionalFormatting sqref="E50:M50">
    <cfRule type="expression" dxfId="2367" priority="2174">
      <formula>WEEKDAY(E$13)=1</formula>
    </cfRule>
  </conditionalFormatting>
  <conditionalFormatting sqref="E51:M51">
    <cfRule type="expression" dxfId="2366" priority="2173">
      <formula>WEEKDAY(E$13)=1</formula>
    </cfRule>
  </conditionalFormatting>
  <conditionalFormatting sqref="E52:M52">
    <cfRule type="expression" dxfId="2365" priority="2172">
      <formula>WEEKDAY(E$13)=1</formula>
    </cfRule>
  </conditionalFormatting>
  <conditionalFormatting sqref="E53:M53">
    <cfRule type="expression" dxfId="2364" priority="2171">
      <formula>WEEKDAY(E$13)=1</formula>
    </cfRule>
  </conditionalFormatting>
  <conditionalFormatting sqref="E54:M54">
    <cfRule type="expression" dxfId="2363" priority="2170">
      <formula>WEEKDAY(E$13)=1</formula>
    </cfRule>
  </conditionalFormatting>
  <conditionalFormatting sqref="E55:M55">
    <cfRule type="expression" dxfId="2362" priority="2169">
      <formula>WEEKDAY(E$13)=1</formula>
    </cfRule>
  </conditionalFormatting>
  <conditionalFormatting sqref="E56:M56">
    <cfRule type="expression" dxfId="2361" priority="2168">
      <formula>WEEKDAY(E$13)=1</formula>
    </cfRule>
  </conditionalFormatting>
  <conditionalFormatting sqref="E57:M57">
    <cfRule type="expression" dxfId="2360" priority="2167">
      <formula>WEEKDAY(E$13)=1</formula>
    </cfRule>
  </conditionalFormatting>
  <conditionalFormatting sqref="E58:M58">
    <cfRule type="expression" dxfId="2359" priority="2166">
      <formula>WEEKDAY(E$13)=1</formula>
    </cfRule>
  </conditionalFormatting>
  <conditionalFormatting sqref="E59:M59">
    <cfRule type="expression" dxfId="2358" priority="2165">
      <formula>WEEKDAY(E$13)=1</formula>
    </cfRule>
  </conditionalFormatting>
  <conditionalFormatting sqref="E60:M60">
    <cfRule type="expression" dxfId="2357" priority="2164">
      <formula>WEEKDAY(E$13)=1</formula>
    </cfRule>
  </conditionalFormatting>
  <conditionalFormatting sqref="E61:M61">
    <cfRule type="expression" dxfId="2356" priority="2163">
      <formula>WEEKDAY(E$13)=1</formula>
    </cfRule>
  </conditionalFormatting>
  <conditionalFormatting sqref="E62:M62">
    <cfRule type="expression" dxfId="2355" priority="2162">
      <formula>WEEKDAY(E$13)=1</formula>
    </cfRule>
  </conditionalFormatting>
  <conditionalFormatting sqref="E63:M63">
    <cfRule type="expression" dxfId="2354" priority="2161">
      <formula>WEEKDAY(E$13)=1</formula>
    </cfRule>
  </conditionalFormatting>
  <conditionalFormatting sqref="E64:M64">
    <cfRule type="expression" dxfId="2353" priority="2160">
      <formula>WEEKDAY(E$13)=1</formula>
    </cfRule>
  </conditionalFormatting>
  <conditionalFormatting sqref="E65:M65">
    <cfRule type="expression" dxfId="2352" priority="2159">
      <formula>WEEKDAY(E$13)=1</formula>
    </cfRule>
  </conditionalFormatting>
  <conditionalFormatting sqref="E66:M66">
    <cfRule type="expression" dxfId="2351" priority="2158">
      <formula>WEEKDAY(E$13)=1</formula>
    </cfRule>
  </conditionalFormatting>
  <conditionalFormatting sqref="E67:M67">
    <cfRule type="expression" dxfId="2350" priority="2157">
      <formula>WEEKDAY(E$13)=1</formula>
    </cfRule>
  </conditionalFormatting>
  <conditionalFormatting sqref="E68:M68">
    <cfRule type="expression" dxfId="2349" priority="2156">
      <formula>WEEKDAY(E$13)=1</formula>
    </cfRule>
  </conditionalFormatting>
  <conditionalFormatting sqref="E69:M69">
    <cfRule type="expression" dxfId="2348" priority="2155">
      <formula>WEEKDAY(E$13)=1</formula>
    </cfRule>
  </conditionalFormatting>
  <conditionalFormatting sqref="E70:M70">
    <cfRule type="expression" dxfId="2347" priority="2154">
      <formula>WEEKDAY(E$13)=1</formula>
    </cfRule>
  </conditionalFormatting>
  <conditionalFormatting sqref="E71:M71">
    <cfRule type="expression" dxfId="2346" priority="2153">
      <formula>WEEKDAY(E$13)=1</formula>
    </cfRule>
  </conditionalFormatting>
  <conditionalFormatting sqref="E72:M72">
    <cfRule type="expression" dxfId="2345" priority="2152">
      <formula>WEEKDAY(E$13)=1</formula>
    </cfRule>
  </conditionalFormatting>
  <conditionalFormatting sqref="E73:M73">
    <cfRule type="expression" dxfId="2344" priority="2151">
      <formula>WEEKDAY(E$13)=1</formula>
    </cfRule>
  </conditionalFormatting>
  <conditionalFormatting sqref="E74:M74">
    <cfRule type="expression" dxfId="2343" priority="2150">
      <formula>WEEKDAY(E$13)=1</formula>
    </cfRule>
  </conditionalFormatting>
  <conditionalFormatting sqref="E75:M75">
    <cfRule type="expression" dxfId="2342" priority="2149">
      <formula>WEEKDAY(E$13)=1</formula>
    </cfRule>
  </conditionalFormatting>
  <conditionalFormatting sqref="E76:M76">
    <cfRule type="expression" dxfId="2341" priority="2148">
      <formula>WEEKDAY(E$13)=1</formula>
    </cfRule>
  </conditionalFormatting>
  <conditionalFormatting sqref="E77:M77">
    <cfRule type="expression" dxfId="2340" priority="2147">
      <formula>WEEKDAY(E$13)=1</formula>
    </cfRule>
  </conditionalFormatting>
  <conditionalFormatting sqref="E78:M78">
    <cfRule type="expression" dxfId="2339" priority="2146">
      <formula>WEEKDAY(E$13)=1</formula>
    </cfRule>
  </conditionalFormatting>
  <conditionalFormatting sqref="E79:M79">
    <cfRule type="expression" dxfId="2338" priority="2145">
      <formula>WEEKDAY(E$13)=1</formula>
    </cfRule>
  </conditionalFormatting>
  <conditionalFormatting sqref="E80:M80">
    <cfRule type="expression" dxfId="2337" priority="2144">
      <formula>WEEKDAY(E$13)=1</formula>
    </cfRule>
  </conditionalFormatting>
  <conditionalFormatting sqref="E81:M81">
    <cfRule type="expression" dxfId="2336" priority="2143">
      <formula>WEEKDAY(E$13)=1</formula>
    </cfRule>
  </conditionalFormatting>
  <conditionalFormatting sqref="E82:M82">
    <cfRule type="expression" dxfId="2335" priority="2142">
      <formula>WEEKDAY(E$13)=1</formula>
    </cfRule>
  </conditionalFormatting>
  <conditionalFormatting sqref="E83:M83">
    <cfRule type="expression" dxfId="2334" priority="2141">
      <formula>WEEKDAY(E$13)=1</formula>
    </cfRule>
  </conditionalFormatting>
  <conditionalFormatting sqref="E84:M84">
    <cfRule type="expression" dxfId="2333" priority="2140">
      <formula>WEEKDAY(E$13)=1</formula>
    </cfRule>
  </conditionalFormatting>
  <conditionalFormatting sqref="E85:M85">
    <cfRule type="expression" dxfId="2332" priority="2139">
      <formula>WEEKDAY(E$13)=1</formula>
    </cfRule>
  </conditionalFormatting>
  <conditionalFormatting sqref="E86:M86">
    <cfRule type="expression" dxfId="2331" priority="2138">
      <formula>WEEKDAY(E$13)=1</formula>
    </cfRule>
  </conditionalFormatting>
  <conditionalFormatting sqref="E87:M87">
    <cfRule type="expression" dxfId="2330" priority="2137">
      <formula>WEEKDAY(E$13)=1</formula>
    </cfRule>
  </conditionalFormatting>
  <conditionalFormatting sqref="E88:M88">
    <cfRule type="expression" dxfId="2329" priority="2136">
      <formula>WEEKDAY(E$13)=1</formula>
    </cfRule>
  </conditionalFormatting>
  <conditionalFormatting sqref="E89:M89">
    <cfRule type="expression" dxfId="2328" priority="2135">
      <formula>WEEKDAY(E$13)=1</formula>
    </cfRule>
  </conditionalFormatting>
  <conditionalFormatting sqref="E90:M90">
    <cfRule type="expression" dxfId="2327" priority="2134">
      <formula>WEEKDAY(E$13)=1</formula>
    </cfRule>
  </conditionalFormatting>
  <conditionalFormatting sqref="E91:M91">
    <cfRule type="expression" dxfId="2326" priority="2133">
      <formula>WEEKDAY(E$13)=1</formula>
    </cfRule>
  </conditionalFormatting>
  <conditionalFormatting sqref="E92:M92">
    <cfRule type="expression" dxfId="2325" priority="2132">
      <formula>WEEKDAY(E$13)=1</formula>
    </cfRule>
  </conditionalFormatting>
  <conditionalFormatting sqref="E93:M93">
    <cfRule type="expression" dxfId="2324" priority="2131">
      <formula>WEEKDAY(E$13)=1</formula>
    </cfRule>
  </conditionalFormatting>
  <conditionalFormatting sqref="E94:M94">
    <cfRule type="expression" dxfId="2323" priority="2130">
      <formula>WEEKDAY(E$13)=1</formula>
    </cfRule>
  </conditionalFormatting>
  <conditionalFormatting sqref="E95:M95">
    <cfRule type="expression" dxfId="2322" priority="2129">
      <formula>WEEKDAY(E$13)=1</formula>
    </cfRule>
  </conditionalFormatting>
  <conditionalFormatting sqref="E96:M96">
    <cfRule type="expression" dxfId="2321" priority="2128">
      <formula>WEEKDAY(E$13)=1</formula>
    </cfRule>
  </conditionalFormatting>
  <conditionalFormatting sqref="E97:M97">
    <cfRule type="expression" dxfId="2320" priority="2127">
      <formula>WEEKDAY(E$13)=1</formula>
    </cfRule>
  </conditionalFormatting>
  <conditionalFormatting sqref="E98:M98">
    <cfRule type="expression" dxfId="2319" priority="2126">
      <formula>WEEKDAY(E$13)=1</formula>
    </cfRule>
  </conditionalFormatting>
  <conditionalFormatting sqref="E99:M99">
    <cfRule type="expression" dxfId="2318" priority="2125">
      <formula>WEEKDAY(E$13)=1</formula>
    </cfRule>
  </conditionalFormatting>
  <conditionalFormatting sqref="E100:M100">
    <cfRule type="expression" dxfId="2317" priority="2124">
      <formula>WEEKDAY(E$13)=1</formula>
    </cfRule>
  </conditionalFormatting>
  <conditionalFormatting sqref="E101:M101">
    <cfRule type="expression" dxfId="2316" priority="2123">
      <formula>WEEKDAY(E$13)=1</formula>
    </cfRule>
  </conditionalFormatting>
  <conditionalFormatting sqref="E102:M102">
    <cfRule type="expression" dxfId="2315" priority="2122">
      <formula>WEEKDAY(E$13)=1</formula>
    </cfRule>
  </conditionalFormatting>
  <conditionalFormatting sqref="E103:M103">
    <cfRule type="expression" dxfId="2314" priority="2121">
      <formula>WEEKDAY(E$13)=1</formula>
    </cfRule>
  </conditionalFormatting>
  <conditionalFormatting sqref="E104:M105">
    <cfRule type="expression" dxfId="2313" priority="2120">
      <formula>WEEKDAY(E$13)=1</formula>
    </cfRule>
  </conditionalFormatting>
  <conditionalFormatting sqref="E106:M106">
    <cfRule type="expression" dxfId="2312" priority="2119">
      <formula>WEEKDAY(E$13)=1</formula>
    </cfRule>
  </conditionalFormatting>
  <conditionalFormatting sqref="E107:M107">
    <cfRule type="expression" dxfId="2311" priority="2118">
      <formula>WEEKDAY(E$13)=1</formula>
    </cfRule>
  </conditionalFormatting>
  <conditionalFormatting sqref="E108:M108">
    <cfRule type="expression" dxfId="2310" priority="2117">
      <formula>WEEKDAY(E$13)=1</formula>
    </cfRule>
  </conditionalFormatting>
  <conditionalFormatting sqref="E109:M109">
    <cfRule type="expression" dxfId="2309" priority="2116">
      <formula>WEEKDAY(E$13)=1</formula>
    </cfRule>
  </conditionalFormatting>
  <conditionalFormatting sqref="E110:M110">
    <cfRule type="expression" dxfId="2308" priority="2115">
      <formula>WEEKDAY(E$13)=1</formula>
    </cfRule>
  </conditionalFormatting>
  <conditionalFormatting sqref="E111:M111">
    <cfRule type="expression" dxfId="2307" priority="2114">
      <formula>WEEKDAY(E$13)=1</formula>
    </cfRule>
  </conditionalFormatting>
  <conditionalFormatting sqref="E112:M112">
    <cfRule type="expression" dxfId="2306" priority="2113">
      <formula>WEEKDAY(E$13)=1</formula>
    </cfRule>
  </conditionalFormatting>
  <conditionalFormatting sqref="E113:M113">
    <cfRule type="expression" dxfId="2305" priority="2112">
      <formula>WEEKDAY(E$13)=1</formula>
    </cfRule>
  </conditionalFormatting>
  <conditionalFormatting sqref="E114:M114">
    <cfRule type="expression" dxfId="2304" priority="2111">
      <formula>WEEKDAY(E$13)=1</formula>
    </cfRule>
  </conditionalFormatting>
  <conditionalFormatting sqref="E115:M115">
    <cfRule type="expression" dxfId="2303" priority="2110">
      <formula>WEEKDAY(E$13)=1</formula>
    </cfRule>
  </conditionalFormatting>
  <conditionalFormatting sqref="E116:M116">
    <cfRule type="expression" dxfId="2302" priority="2109">
      <formula>WEEKDAY(E$13)=1</formula>
    </cfRule>
  </conditionalFormatting>
  <conditionalFormatting sqref="E117:M117">
    <cfRule type="expression" dxfId="2301" priority="2108">
      <formula>WEEKDAY(E$13)=1</formula>
    </cfRule>
  </conditionalFormatting>
  <conditionalFormatting sqref="E118:M118">
    <cfRule type="expression" dxfId="2300" priority="2107">
      <formula>WEEKDAY(E$13)=1</formula>
    </cfRule>
  </conditionalFormatting>
  <conditionalFormatting sqref="E119:M119">
    <cfRule type="expression" dxfId="2299" priority="2106">
      <formula>WEEKDAY(E$13)=1</formula>
    </cfRule>
  </conditionalFormatting>
  <conditionalFormatting sqref="E120:M121">
    <cfRule type="expression" dxfId="2298" priority="2105">
      <formula>WEEKDAY(E$13)=1</formula>
    </cfRule>
  </conditionalFormatting>
  <conditionalFormatting sqref="E122:M122">
    <cfRule type="expression" dxfId="2297" priority="2104">
      <formula>WEEKDAY(E$13)=1</formula>
    </cfRule>
  </conditionalFormatting>
  <conditionalFormatting sqref="E123:M123">
    <cfRule type="expression" dxfId="2296" priority="2103">
      <formula>WEEKDAY(E$13)=1</formula>
    </cfRule>
  </conditionalFormatting>
  <conditionalFormatting sqref="E124:M124">
    <cfRule type="expression" dxfId="2295" priority="2102">
      <formula>WEEKDAY(E$13)=1</formula>
    </cfRule>
  </conditionalFormatting>
  <conditionalFormatting sqref="E125:M125">
    <cfRule type="expression" dxfId="2294" priority="2101">
      <formula>WEEKDAY(E$13)=1</formula>
    </cfRule>
  </conditionalFormatting>
  <conditionalFormatting sqref="E126:M126">
    <cfRule type="expression" dxfId="2293" priority="2100">
      <formula>WEEKDAY(E$13)=1</formula>
    </cfRule>
  </conditionalFormatting>
  <conditionalFormatting sqref="E127:M127">
    <cfRule type="expression" dxfId="2292" priority="2099">
      <formula>WEEKDAY(E$13)=1</formula>
    </cfRule>
  </conditionalFormatting>
  <conditionalFormatting sqref="E128:M128">
    <cfRule type="expression" dxfId="2291" priority="2098">
      <formula>WEEKDAY(E$13)=1</formula>
    </cfRule>
  </conditionalFormatting>
  <conditionalFormatting sqref="E129:M129">
    <cfRule type="expression" dxfId="2290" priority="2097">
      <formula>WEEKDAY(E$13)=1</formula>
    </cfRule>
  </conditionalFormatting>
  <conditionalFormatting sqref="E130:M130">
    <cfRule type="expression" dxfId="2289" priority="2096">
      <formula>WEEKDAY(E$13)=1</formula>
    </cfRule>
  </conditionalFormatting>
  <conditionalFormatting sqref="E131:M131">
    <cfRule type="expression" dxfId="2288" priority="2095">
      <formula>WEEKDAY(E$13)=1</formula>
    </cfRule>
  </conditionalFormatting>
  <conditionalFormatting sqref="E132:M132">
    <cfRule type="expression" dxfId="2287" priority="2094">
      <formula>WEEKDAY(E$13)=1</formula>
    </cfRule>
  </conditionalFormatting>
  <conditionalFormatting sqref="E133:M133">
    <cfRule type="expression" dxfId="2286" priority="2093">
      <formula>WEEKDAY(E$13)=1</formula>
    </cfRule>
  </conditionalFormatting>
  <conditionalFormatting sqref="E134:M134">
    <cfRule type="expression" dxfId="2285" priority="2092">
      <formula>WEEKDAY(E$13)=1</formula>
    </cfRule>
  </conditionalFormatting>
  <conditionalFormatting sqref="E135:M135">
    <cfRule type="expression" dxfId="2284" priority="2091">
      <formula>WEEKDAY(E$13)=1</formula>
    </cfRule>
  </conditionalFormatting>
  <conditionalFormatting sqref="E136:M136">
    <cfRule type="expression" dxfId="2283" priority="2090">
      <formula>WEEKDAY(E$13)=1</formula>
    </cfRule>
  </conditionalFormatting>
  <conditionalFormatting sqref="E137:M137">
    <cfRule type="expression" dxfId="2282" priority="2089">
      <formula>WEEKDAY(E$13)=1</formula>
    </cfRule>
  </conditionalFormatting>
  <conditionalFormatting sqref="E138:M138">
    <cfRule type="expression" dxfId="2281" priority="2088">
      <formula>WEEKDAY(E$13)=1</formula>
    </cfRule>
  </conditionalFormatting>
  <conditionalFormatting sqref="E139:M139">
    <cfRule type="expression" dxfId="2280" priority="2087">
      <formula>WEEKDAY(E$13)=1</formula>
    </cfRule>
  </conditionalFormatting>
  <conditionalFormatting sqref="E140:M140">
    <cfRule type="expression" dxfId="2279" priority="2086">
      <formula>WEEKDAY(E$13)=1</formula>
    </cfRule>
  </conditionalFormatting>
  <conditionalFormatting sqref="E141:M141">
    <cfRule type="expression" dxfId="2278" priority="2085">
      <formula>WEEKDAY(E$13)=1</formula>
    </cfRule>
  </conditionalFormatting>
  <conditionalFormatting sqref="E142:M142">
    <cfRule type="expression" dxfId="2277" priority="2084">
      <formula>WEEKDAY(E$13)=1</formula>
    </cfRule>
  </conditionalFormatting>
  <conditionalFormatting sqref="E143:M143">
    <cfRule type="expression" dxfId="2276" priority="2083">
      <formula>WEEKDAY(E$13)=1</formula>
    </cfRule>
  </conditionalFormatting>
  <conditionalFormatting sqref="E144:M144">
    <cfRule type="expression" dxfId="2275" priority="2082">
      <formula>WEEKDAY(E$13)=1</formula>
    </cfRule>
  </conditionalFormatting>
  <conditionalFormatting sqref="E145:M145">
    <cfRule type="expression" dxfId="2274" priority="2081">
      <formula>WEEKDAY(E$13)=1</formula>
    </cfRule>
  </conditionalFormatting>
  <conditionalFormatting sqref="E146:M146">
    <cfRule type="expression" dxfId="2273" priority="2080">
      <formula>WEEKDAY(E$13)=1</formula>
    </cfRule>
  </conditionalFormatting>
  <conditionalFormatting sqref="E147:M147">
    <cfRule type="expression" dxfId="2272" priority="2079">
      <formula>WEEKDAY(E$13)=1</formula>
    </cfRule>
  </conditionalFormatting>
  <conditionalFormatting sqref="E148:M148">
    <cfRule type="expression" dxfId="2271" priority="2078">
      <formula>WEEKDAY(E$13)=1</formula>
    </cfRule>
  </conditionalFormatting>
  <conditionalFormatting sqref="E149:M149">
    <cfRule type="expression" dxfId="2270" priority="2077">
      <formula>WEEKDAY(E$13)=1</formula>
    </cfRule>
  </conditionalFormatting>
  <conditionalFormatting sqref="E150:M150">
    <cfRule type="expression" dxfId="2269" priority="2076">
      <formula>WEEKDAY(E$13)=1</formula>
    </cfRule>
  </conditionalFormatting>
  <conditionalFormatting sqref="E151:M151">
    <cfRule type="expression" dxfId="2268" priority="2075">
      <formula>WEEKDAY(E$13)=1</formula>
    </cfRule>
  </conditionalFormatting>
  <conditionalFormatting sqref="E152:M152">
    <cfRule type="expression" dxfId="2267" priority="2074">
      <formula>WEEKDAY(E$13)=1</formula>
    </cfRule>
  </conditionalFormatting>
  <conditionalFormatting sqref="E153:M153">
    <cfRule type="expression" dxfId="2266" priority="2073">
      <formula>WEEKDAY(E$13)=1</formula>
    </cfRule>
  </conditionalFormatting>
  <conditionalFormatting sqref="E154:M154">
    <cfRule type="expression" dxfId="2265" priority="2072">
      <formula>WEEKDAY(E$13)=1</formula>
    </cfRule>
  </conditionalFormatting>
  <conditionalFormatting sqref="E155:M155">
    <cfRule type="expression" dxfId="2264" priority="2071">
      <formula>WEEKDAY(E$13)=1</formula>
    </cfRule>
  </conditionalFormatting>
  <conditionalFormatting sqref="E156:M156">
    <cfRule type="expression" dxfId="2263" priority="2070">
      <formula>WEEKDAY(E$13)=1</formula>
    </cfRule>
  </conditionalFormatting>
  <conditionalFormatting sqref="E157:M157">
    <cfRule type="expression" dxfId="2262" priority="2069">
      <formula>WEEKDAY(E$13)=1</formula>
    </cfRule>
  </conditionalFormatting>
  <conditionalFormatting sqref="E158:M158">
    <cfRule type="expression" dxfId="2261" priority="2068">
      <formula>WEEKDAY(E$13)=1</formula>
    </cfRule>
  </conditionalFormatting>
  <conditionalFormatting sqref="E159:M159">
    <cfRule type="expression" dxfId="2260" priority="2067">
      <formula>WEEKDAY(E$13)=1</formula>
    </cfRule>
  </conditionalFormatting>
  <conditionalFormatting sqref="E160:M160">
    <cfRule type="expression" dxfId="2259" priority="2066">
      <formula>WEEKDAY(E$13)=1</formula>
    </cfRule>
  </conditionalFormatting>
  <conditionalFormatting sqref="E161:M161">
    <cfRule type="expression" dxfId="2258" priority="2065">
      <formula>WEEKDAY(E$13)=1</formula>
    </cfRule>
  </conditionalFormatting>
  <conditionalFormatting sqref="E162:M162">
    <cfRule type="expression" dxfId="2257" priority="2064">
      <formula>WEEKDAY(E$13)=1</formula>
    </cfRule>
  </conditionalFormatting>
  <conditionalFormatting sqref="E163:M163">
    <cfRule type="expression" dxfId="2256" priority="2063">
      <formula>WEEKDAY(E$13)=1</formula>
    </cfRule>
  </conditionalFormatting>
  <conditionalFormatting sqref="E164:M164">
    <cfRule type="expression" dxfId="2255" priority="2062">
      <formula>WEEKDAY(E$13)=1</formula>
    </cfRule>
  </conditionalFormatting>
  <conditionalFormatting sqref="E165:M165">
    <cfRule type="expression" dxfId="2254" priority="2061">
      <formula>WEEKDAY(E$13)=1</formula>
    </cfRule>
  </conditionalFormatting>
  <conditionalFormatting sqref="E166:M166">
    <cfRule type="expression" dxfId="2253" priority="2060">
      <formula>WEEKDAY(E$13)=1</formula>
    </cfRule>
  </conditionalFormatting>
  <conditionalFormatting sqref="E167:M167">
    <cfRule type="expression" dxfId="2252" priority="2059">
      <formula>WEEKDAY(E$13)=1</formula>
    </cfRule>
  </conditionalFormatting>
  <conditionalFormatting sqref="E168:M168">
    <cfRule type="expression" dxfId="2251" priority="2058">
      <formula>WEEKDAY(E$13)=1</formula>
    </cfRule>
  </conditionalFormatting>
  <conditionalFormatting sqref="E169:M169">
    <cfRule type="expression" dxfId="2250" priority="2057">
      <formula>WEEKDAY(E$13)=1</formula>
    </cfRule>
  </conditionalFormatting>
  <conditionalFormatting sqref="E170:M170">
    <cfRule type="expression" dxfId="2249" priority="2056">
      <formula>WEEKDAY(E$13)=1</formula>
    </cfRule>
  </conditionalFormatting>
  <conditionalFormatting sqref="E171:M171">
    <cfRule type="expression" dxfId="2248" priority="2055">
      <formula>WEEKDAY(E$13)=1</formula>
    </cfRule>
  </conditionalFormatting>
  <conditionalFormatting sqref="E172:M172">
    <cfRule type="expression" dxfId="2247" priority="2054">
      <formula>WEEKDAY(E$13)=1</formula>
    </cfRule>
  </conditionalFormatting>
  <conditionalFormatting sqref="E173:M174">
    <cfRule type="expression" dxfId="2246" priority="2053">
      <formula>WEEKDAY(E$13)=1</formula>
    </cfRule>
  </conditionalFormatting>
  <conditionalFormatting sqref="E175:M175">
    <cfRule type="expression" dxfId="2245" priority="2052">
      <formula>WEEKDAY(E$13)=1</formula>
    </cfRule>
  </conditionalFormatting>
  <conditionalFormatting sqref="E176:M176">
    <cfRule type="expression" dxfId="2244" priority="2051">
      <formula>WEEKDAY(E$13)=1</formula>
    </cfRule>
  </conditionalFormatting>
  <conditionalFormatting sqref="E177:M177">
    <cfRule type="expression" dxfId="2243" priority="2050">
      <formula>WEEKDAY(E$13)=1</formula>
    </cfRule>
  </conditionalFormatting>
  <conditionalFormatting sqref="E178:M178">
    <cfRule type="expression" dxfId="2242" priority="2049">
      <formula>WEEKDAY(E$13)=1</formula>
    </cfRule>
  </conditionalFormatting>
  <conditionalFormatting sqref="E179:M179">
    <cfRule type="expression" dxfId="2241" priority="2048">
      <formula>WEEKDAY(E$13)=1</formula>
    </cfRule>
  </conditionalFormatting>
  <conditionalFormatting sqref="E180:M181">
    <cfRule type="expression" dxfId="2240" priority="2047">
      <formula>WEEKDAY(E$13)=1</formula>
    </cfRule>
  </conditionalFormatting>
  <conditionalFormatting sqref="E182:M182">
    <cfRule type="expression" dxfId="2239" priority="2046">
      <formula>WEEKDAY(E$13)=1</formula>
    </cfRule>
  </conditionalFormatting>
  <conditionalFormatting sqref="E183:M183">
    <cfRule type="expression" dxfId="2238" priority="2045">
      <formula>WEEKDAY(E$13)=1</formula>
    </cfRule>
  </conditionalFormatting>
  <conditionalFormatting sqref="E184:M184">
    <cfRule type="expression" dxfId="2237" priority="2044">
      <formula>WEEKDAY(E$13)=1</formula>
    </cfRule>
  </conditionalFormatting>
  <conditionalFormatting sqref="E185:M185">
    <cfRule type="expression" dxfId="2236" priority="2043">
      <formula>WEEKDAY(E$13)=1</formula>
    </cfRule>
  </conditionalFormatting>
  <conditionalFormatting sqref="E186:M186">
    <cfRule type="expression" dxfId="2235" priority="2042">
      <formula>WEEKDAY(E$13)=1</formula>
    </cfRule>
  </conditionalFormatting>
  <conditionalFormatting sqref="E187:M187">
    <cfRule type="expression" dxfId="2234" priority="2041">
      <formula>WEEKDAY(E$13)=1</formula>
    </cfRule>
  </conditionalFormatting>
  <conditionalFormatting sqref="E188:M188">
    <cfRule type="expression" dxfId="2233" priority="2040">
      <formula>WEEKDAY(E$13)=1</formula>
    </cfRule>
  </conditionalFormatting>
  <conditionalFormatting sqref="E189:M189">
    <cfRule type="expression" dxfId="2232" priority="2039">
      <formula>WEEKDAY(E$13)=1</formula>
    </cfRule>
  </conditionalFormatting>
  <conditionalFormatting sqref="E190:M190">
    <cfRule type="expression" dxfId="2231" priority="2038">
      <formula>WEEKDAY(E$13)=1</formula>
    </cfRule>
  </conditionalFormatting>
  <conditionalFormatting sqref="E303:M303 E294:M295 E283:M284 E260:M263 E248:M250 E231:M232 E226:M227 E197:M197 E194:M194 E191:M191">
    <cfRule type="expression" dxfId="2230" priority="2037">
      <formula>WEEKDAY(E$13)=1</formula>
    </cfRule>
  </conditionalFormatting>
  <conditionalFormatting sqref="E192:M192">
    <cfRule type="expression" dxfId="2229" priority="2036">
      <formula>WEEKDAY(E$13)=1</formula>
    </cfRule>
  </conditionalFormatting>
  <conditionalFormatting sqref="E193:M193">
    <cfRule type="expression" dxfId="2228" priority="2035">
      <formula>WEEKDAY(E$13)=1</formula>
    </cfRule>
  </conditionalFormatting>
  <conditionalFormatting sqref="E195:M195">
    <cfRule type="expression" dxfId="2227" priority="2034">
      <formula>WEEKDAY(E$13)=1</formula>
    </cfRule>
  </conditionalFormatting>
  <conditionalFormatting sqref="E196:M196">
    <cfRule type="expression" dxfId="2226" priority="2033">
      <formula>WEEKDAY(E$13)=1</formula>
    </cfRule>
  </conditionalFormatting>
  <conditionalFormatting sqref="E198:M198">
    <cfRule type="expression" dxfId="2225" priority="2032">
      <formula>WEEKDAY(E$13)=1</formula>
    </cfRule>
  </conditionalFormatting>
  <conditionalFormatting sqref="E199:M199">
    <cfRule type="expression" dxfId="2224" priority="2031">
      <formula>WEEKDAY(E$13)=1</formula>
    </cfRule>
  </conditionalFormatting>
  <conditionalFormatting sqref="E200:M200">
    <cfRule type="expression" dxfId="2223" priority="2030">
      <formula>WEEKDAY(E$13)=1</formula>
    </cfRule>
  </conditionalFormatting>
  <conditionalFormatting sqref="E201:M201">
    <cfRule type="expression" dxfId="2222" priority="2029">
      <formula>WEEKDAY(E$13)=1</formula>
    </cfRule>
  </conditionalFormatting>
  <conditionalFormatting sqref="E202:M202">
    <cfRule type="expression" dxfId="2221" priority="2028">
      <formula>WEEKDAY(E$13)=1</formula>
    </cfRule>
  </conditionalFormatting>
  <conditionalFormatting sqref="E203:M203">
    <cfRule type="expression" dxfId="2220" priority="2027">
      <formula>WEEKDAY(E$13)=1</formula>
    </cfRule>
  </conditionalFormatting>
  <conditionalFormatting sqref="E204:M204">
    <cfRule type="expression" dxfId="2219" priority="2026">
      <formula>WEEKDAY(E$13)=1</formula>
    </cfRule>
  </conditionalFormatting>
  <conditionalFormatting sqref="E205:M205">
    <cfRule type="expression" dxfId="2218" priority="2025">
      <formula>WEEKDAY(E$13)=1</formula>
    </cfRule>
  </conditionalFormatting>
  <conditionalFormatting sqref="E206:M206">
    <cfRule type="expression" dxfId="2217" priority="2024">
      <formula>WEEKDAY(E$13)=1</formula>
    </cfRule>
  </conditionalFormatting>
  <conditionalFormatting sqref="E207:M207">
    <cfRule type="expression" dxfId="2216" priority="2023">
      <formula>WEEKDAY(E$13)=1</formula>
    </cfRule>
  </conditionalFormatting>
  <conditionalFormatting sqref="E208:M208">
    <cfRule type="expression" dxfId="2215" priority="2022">
      <formula>WEEKDAY(E$13)=1</formula>
    </cfRule>
  </conditionalFormatting>
  <conditionalFormatting sqref="E209:M209">
    <cfRule type="expression" dxfId="2214" priority="2021">
      <formula>WEEKDAY(E$13)=1</formula>
    </cfRule>
  </conditionalFormatting>
  <conditionalFormatting sqref="E210:M211">
    <cfRule type="expression" dxfId="2213" priority="2020">
      <formula>WEEKDAY(E$13)=1</formula>
    </cfRule>
  </conditionalFormatting>
  <conditionalFormatting sqref="E211:M211">
    <cfRule type="expression" dxfId="2212" priority="2019">
      <formula>WEEKDAY(E$13)=1</formula>
    </cfRule>
  </conditionalFormatting>
  <conditionalFormatting sqref="E212:M212">
    <cfRule type="expression" dxfId="2211" priority="2018">
      <formula>WEEKDAY(E$13)=1</formula>
    </cfRule>
  </conditionalFormatting>
  <conditionalFormatting sqref="E213:M213">
    <cfRule type="expression" dxfId="2210" priority="2017">
      <formula>WEEKDAY(E$13)=1</formula>
    </cfRule>
  </conditionalFormatting>
  <conditionalFormatting sqref="E214:M214">
    <cfRule type="expression" dxfId="2209" priority="2016">
      <formula>WEEKDAY(E$13)=1</formula>
    </cfRule>
  </conditionalFormatting>
  <conditionalFormatting sqref="E216:M216">
    <cfRule type="expression" dxfId="2208" priority="2015">
      <formula>WEEKDAY(E$13)=1</formula>
    </cfRule>
  </conditionalFormatting>
  <conditionalFormatting sqref="E217:M217">
    <cfRule type="expression" dxfId="2207" priority="2014">
      <formula>WEEKDAY(E$13)=1</formula>
    </cfRule>
  </conditionalFormatting>
  <conditionalFormatting sqref="E219:M219">
    <cfRule type="expression" dxfId="2206" priority="2013">
      <formula>WEEKDAY(E$13)=1</formula>
    </cfRule>
  </conditionalFormatting>
  <conditionalFormatting sqref="E220:M220">
    <cfRule type="expression" dxfId="2205" priority="2012">
      <formula>WEEKDAY(E$13)=1</formula>
    </cfRule>
  </conditionalFormatting>
  <conditionalFormatting sqref="E221:M221">
    <cfRule type="expression" dxfId="2204" priority="2011">
      <formula>WEEKDAY(E$13)=1</formula>
    </cfRule>
  </conditionalFormatting>
  <conditionalFormatting sqref="E222:M222">
    <cfRule type="expression" dxfId="2203" priority="2010">
      <formula>WEEKDAY(E$13)=1</formula>
    </cfRule>
  </conditionalFormatting>
  <conditionalFormatting sqref="E223:M223">
    <cfRule type="expression" dxfId="2202" priority="2009">
      <formula>WEEKDAY(E$13)=1</formula>
    </cfRule>
  </conditionalFormatting>
  <conditionalFormatting sqref="E224:M224">
    <cfRule type="expression" dxfId="2201" priority="2008">
      <formula>WEEKDAY(E$13)=1</formula>
    </cfRule>
  </conditionalFormatting>
  <conditionalFormatting sqref="E225:M225">
    <cfRule type="expression" dxfId="2200" priority="2007">
      <formula>WEEKDAY(E$13)=1</formula>
    </cfRule>
  </conditionalFormatting>
  <conditionalFormatting sqref="E228:M228">
    <cfRule type="expression" dxfId="2199" priority="2006">
      <formula>WEEKDAY(E$13)=1</formula>
    </cfRule>
  </conditionalFormatting>
  <conditionalFormatting sqref="E229:M230">
    <cfRule type="expression" dxfId="2198" priority="2005">
      <formula>WEEKDAY(E$13)=1</formula>
    </cfRule>
  </conditionalFormatting>
  <conditionalFormatting sqref="E233:M233">
    <cfRule type="expression" dxfId="2197" priority="2004">
      <formula>WEEKDAY(E$13)=1</formula>
    </cfRule>
  </conditionalFormatting>
  <conditionalFormatting sqref="E234:M234">
    <cfRule type="expression" dxfId="2196" priority="2003">
      <formula>WEEKDAY(E$13)=1</formula>
    </cfRule>
  </conditionalFormatting>
  <conditionalFormatting sqref="E235:M235">
    <cfRule type="expression" dxfId="2195" priority="2002">
      <formula>WEEKDAY(E$13)=1</formula>
    </cfRule>
  </conditionalFormatting>
  <conditionalFormatting sqref="E236:M236">
    <cfRule type="expression" dxfId="2194" priority="2001">
      <formula>WEEKDAY(E$13)=1</formula>
    </cfRule>
  </conditionalFormatting>
  <conditionalFormatting sqref="E237:M237">
    <cfRule type="expression" dxfId="2193" priority="2000">
      <formula>WEEKDAY(E$13)=1</formula>
    </cfRule>
  </conditionalFormatting>
  <conditionalFormatting sqref="E238:M238">
    <cfRule type="expression" dxfId="2192" priority="1999">
      <formula>WEEKDAY(E$13)=1</formula>
    </cfRule>
  </conditionalFormatting>
  <conditionalFormatting sqref="E239:M239">
    <cfRule type="expression" dxfId="2191" priority="1998">
      <formula>WEEKDAY(E$13)=1</formula>
    </cfRule>
  </conditionalFormatting>
  <conditionalFormatting sqref="E240:M240">
    <cfRule type="expression" dxfId="2190" priority="1997">
      <formula>WEEKDAY(E$13)=1</formula>
    </cfRule>
  </conditionalFormatting>
  <conditionalFormatting sqref="E241:M241">
    <cfRule type="expression" dxfId="2189" priority="1996">
      <formula>WEEKDAY(E$13)=1</formula>
    </cfRule>
  </conditionalFormatting>
  <conditionalFormatting sqref="E242:M244">
    <cfRule type="expression" dxfId="2188" priority="1995">
      <formula>WEEKDAY(E$13)=1</formula>
    </cfRule>
  </conditionalFormatting>
  <conditionalFormatting sqref="E245:M245">
    <cfRule type="expression" dxfId="2187" priority="1994">
      <formula>WEEKDAY(E$13)=1</formula>
    </cfRule>
  </conditionalFormatting>
  <conditionalFormatting sqref="E246:M246">
    <cfRule type="expression" dxfId="2186" priority="1993">
      <formula>WEEKDAY(E$13)=1</formula>
    </cfRule>
  </conditionalFormatting>
  <conditionalFormatting sqref="E247:M247">
    <cfRule type="expression" dxfId="2185" priority="1992">
      <formula>WEEKDAY(E$13)=1</formula>
    </cfRule>
  </conditionalFormatting>
  <conditionalFormatting sqref="E251:M251">
    <cfRule type="expression" dxfId="2184" priority="1991">
      <formula>WEEKDAY(E$13)=1</formula>
    </cfRule>
  </conditionalFormatting>
  <conditionalFormatting sqref="E252:M252">
    <cfRule type="expression" dxfId="2183" priority="1990">
      <formula>WEEKDAY(E$13)=1</formula>
    </cfRule>
  </conditionalFormatting>
  <conditionalFormatting sqref="E253:M253">
    <cfRule type="expression" dxfId="2182" priority="1989">
      <formula>WEEKDAY(E$13)=1</formula>
    </cfRule>
  </conditionalFormatting>
  <conditionalFormatting sqref="E254:M255">
    <cfRule type="expression" dxfId="2181" priority="1988">
      <formula>WEEKDAY(E$13)=1</formula>
    </cfRule>
  </conditionalFormatting>
  <conditionalFormatting sqref="E256:M256">
    <cfRule type="expression" dxfId="2180" priority="1987">
      <formula>WEEKDAY(E$13)=1</formula>
    </cfRule>
  </conditionalFormatting>
  <conditionalFormatting sqref="E257:M257">
    <cfRule type="expression" dxfId="2179" priority="1986">
      <formula>WEEKDAY(E$13)=1</formula>
    </cfRule>
  </conditionalFormatting>
  <conditionalFormatting sqref="E258:M258">
    <cfRule type="expression" dxfId="2178" priority="1985">
      <formula>WEEKDAY(E$13)=1</formula>
    </cfRule>
  </conditionalFormatting>
  <conditionalFormatting sqref="E259:M259">
    <cfRule type="expression" dxfId="2177" priority="1984">
      <formula>WEEKDAY(E$13)=1</formula>
    </cfRule>
  </conditionalFormatting>
  <conditionalFormatting sqref="E265:M265">
    <cfRule type="expression" dxfId="2176" priority="1983">
      <formula>WEEKDAY(E$13)=1</formula>
    </cfRule>
  </conditionalFormatting>
  <conditionalFormatting sqref="E266:M266">
    <cfRule type="expression" dxfId="2175" priority="1982">
      <formula>WEEKDAY(E$13)=1</formula>
    </cfRule>
  </conditionalFormatting>
  <conditionalFormatting sqref="E267:M267">
    <cfRule type="expression" dxfId="2174" priority="1981">
      <formula>WEEKDAY(E$13)=1</formula>
    </cfRule>
  </conditionalFormatting>
  <conditionalFormatting sqref="E268:M268">
    <cfRule type="expression" dxfId="2173" priority="1980">
      <formula>WEEKDAY(E$13)=1</formula>
    </cfRule>
  </conditionalFormatting>
  <conditionalFormatting sqref="E269:M269">
    <cfRule type="expression" dxfId="2172" priority="1979">
      <formula>WEEKDAY(E$13)=1</formula>
    </cfRule>
  </conditionalFormatting>
  <conditionalFormatting sqref="E270:M270">
    <cfRule type="expression" dxfId="2171" priority="1978">
      <formula>WEEKDAY(E$13)=1</formula>
    </cfRule>
  </conditionalFormatting>
  <conditionalFormatting sqref="E272:M272">
    <cfRule type="expression" dxfId="2170" priority="1977">
      <formula>WEEKDAY(E$13)=1</formula>
    </cfRule>
  </conditionalFormatting>
  <conditionalFormatting sqref="E273:M273">
    <cfRule type="expression" dxfId="2169" priority="1976">
      <formula>WEEKDAY(E$13)=1</formula>
    </cfRule>
  </conditionalFormatting>
  <conditionalFormatting sqref="E274:M274">
    <cfRule type="expression" dxfId="2168" priority="1975">
      <formula>WEEKDAY(E$13)=1</formula>
    </cfRule>
  </conditionalFormatting>
  <conditionalFormatting sqref="E275:M275">
    <cfRule type="expression" dxfId="2167" priority="1974">
      <formula>WEEKDAY(E$13)=1</formula>
    </cfRule>
  </conditionalFormatting>
  <conditionalFormatting sqref="E276:M276">
    <cfRule type="expression" dxfId="2166" priority="1973">
      <formula>WEEKDAY(E$13)=1</formula>
    </cfRule>
  </conditionalFormatting>
  <conditionalFormatting sqref="E277:M277">
    <cfRule type="expression" dxfId="2165" priority="1972">
      <formula>WEEKDAY(E$13)=1</formula>
    </cfRule>
  </conditionalFormatting>
  <conditionalFormatting sqref="E279:M279">
    <cfRule type="expression" dxfId="2164" priority="1971">
      <formula>WEEKDAY(E$13)=1</formula>
    </cfRule>
  </conditionalFormatting>
  <conditionalFormatting sqref="E280:M280">
    <cfRule type="expression" dxfId="2163" priority="1970">
      <formula>WEEKDAY(E$13)=1</formula>
    </cfRule>
  </conditionalFormatting>
  <conditionalFormatting sqref="E285:M285">
    <cfRule type="expression" dxfId="2162" priority="1969">
      <formula>WEEKDAY(E$13)=1</formula>
    </cfRule>
  </conditionalFormatting>
  <conditionalFormatting sqref="E286:M286">
    <cfRule type="expression" dxfId="2161" priority="1968">
      <formula>WEEKDAY(E$13)=1</formula>
    </cfRule>
  </conditionalFormatting>
  <conditionalFormatting sqref="E287:M287">
    <cfRule type="expression" dxfId="2160" priority="1967">
      <formula>WEEKDAY(E$13)=1</formula>
    </cfRule>
  </conditionalFormatting>
  <conditionalFormatting sqref="E288:M288">
    <cfRule type="expression" dxfId="2159" priority="1966">
      <formula>WEEKDAY(E$13)=1</formula>
    </cfRule>
  </conditionalFormatting>
  <conditionalFormatting sqref="E289:M289">
    <cfRule type="expression" dxfId="2158" priority="1965">
      <formula>WEEKDAY(E$13)=1</formula>
    </cfRule>
  </conditionalFormatting>
  <conditionalFormatting sqref="E290:M290">
    <cfRule type="expression" dxfId="2157" priority="1964">
      <formula>WEEKDAY(E$13)=1</formula>
    </cfRule>
  </conditionalFormatting>
  <conditionalFormatting sqref="E291:M291">
    <cfRule type="expression" dxfId="2156" priority="1963">
      <formula>WEEKDAY(E$13)=1</formula>
    </cfRule>
  </conditionalFormatting>
  <conditionalFormatting sqref="E292:M292">
    <cfRule type="expression" dxfId="2155" priority="1962">
      <formula>WEEKDAY(E$13)=1</formula>
    </cfRule>
  </conditionalFormatting>
  <conditionalFormatting sqref="E293:M293">
    <cfRule type="expression" dxfId="2154" priority="1961">
      <formula>WEEKDAY(E$13)=1</formula>
    </cfRule>
  </conditionalFormatting>
  <conditionalFormatting sqref="E295:M295">
    <cfRule type="expression" dxfId="2153" priority="1960">
      <formula>WEEKDAY(E$13)=1</formula>
    </cfRule>
  </conditionalFormatting>
  <conditionalFormatting sqref="E296:M297">
    <cfRule type="expression" dxfId="2152" priority="1958">
      <formula>WEEKDAY(E$13)=1</formula>
    </cfRule>
    <cfRule type="expression" dxfId="2151" priority="1959">
      <formula>WEEKDAY(E$13)=1</formula>
    </cfRule>
  </conditionalFormatting>
  <conditionalFormatting sqref="E297:M297">
    <cfRule type="expression" dxfId="2150" priority="1956">
      <formula>WEEKDAY(E$13)=1</formula>
    </cfRule>
    <cfRule type="expression" dxfId="2149" priority="1957">
      <formula>WEEKDAY(E$13)=1</formula>
    </cfRule>
  </conditionalFormatting>
  <conditionalFormatting sqref="E298:M298">
    <cfRule type="expression" dxfId="2148" priority="1954">
      <formula>WEEKDAY(E$13)=1</formula>
    </cfRule>
    <cfRule type="expression" dxfId="2147" priority="1955">
      <formula>WEEKDAY(E$13)=1</formula>
    </cfRule>
  </conditionalFormatting>
  <conditionalFormatting sqref="E301:M301 E299:M299">
    <cfRule type="expression" dxfId="2146" priority="1952">
      <formula>WEEKDAY(E$13)=1</formula>
    </cfRule>
    <cfRule type="expression" dxfId="2145" priority="1953">
      <formula>WEEKDAY(E$13)=1</formula>
    </cfRule>
  </conditionalFormatting>
  <conditionalFormatting sqref="E300:M300">
    <cfRule type="expression" dxfId="2144" priority="1948">
      <formula>WEEKDAY(E$13)=1</formula>
    </cfRule>
    <cfRule type="expression" dxfId="2143" priority="1949">
      <formula>WEEKDAY(E$13)=1</formula>
    </cfRule>
    <cfRule type="expression" dxfId="2142" priority="1950">
      <formula>WEEKDAY(E$13)=1</formula>
    </cfRule>
    <cfRule type="expression" dxfId="2141" priority="1951">
      <formula>WEEKDAY(E$13)=1</formula>
    </cfRule>
  </conditionalFormatting>
  <conditionalFormatting sqref="E301:M301">
    <cfRule type="expression" dxfId="2140" priority="1946">
      <formula>WEEKDAY(E$13)=1</formula>
    </cfRule>
    <cfRule type="expression" dxfId="2139" priority="1947">
      <formula>WEEKDAY(E$13)=1</formula>
    </cfRule>
  </conditionalFormatting>
  <conditionalFormatting sqref="E302:M304">
    <cfRule type="expression" dxfId="2138" priority="1942">
      <formula>WEEKDAY(E$13)=1</formula>
    </cfRule>
    <cfRule type="expression" dxfId="2137" priority="1943">
      <formula>WEEKDAY(E$13)=1</formula>
    </cfRule>
    <cfRule type="expression" dxfId="2136" priority="1944">
      <formula>WEEKDAY(E$13)=1</formula>
    </cfRule>
    <cfRule type="expression" dxfId="2135" priority="1945">
      <formula>WEEKDAY(E$13)=1</formula>
    </cfRule>
  </conditionalFormatting>
  <conditionalFormatting sqref="E303:M303">
    <cfRule type="expression" dxfId="2134" priority="1941">
      <formula>WEEKDAY(E$13)=1</formula>
    </cfRule>
  </conditionalFormatting>
  <conditionalFormatting sqref="E317:M317 E304:M304">
    <cfRule type="expression" dxfId="2133" priority="1939">
      <formula>WEEKDAY(E$13)=1</formula>
    </cfRule>
    <cfRule type="expression" dxfId="2132" priority="1940">
      <formula>WEEKDAY(E$13)=1</formula>
    </cfRule>
  </conditionalFormatting>
  <conditionalFormatting sqref="E305:M305">
    <cfRule type="expression" dxfId="2131" priority="1937">
      <formula>WEEKDAY(E$13)=1</formula>
    </cfRule>
    <cfRule type="expression" dxfId="2130" priority="1938">
      <formula>WEEKDAY(E$13)=1</formula>
    </cfRule>
  </conditionalFormatting>
  <conditionalFormatting sqref="E306:M306">
    <cfRule type="expression" dxfId="2129" priority="1935">
      <formula>WEEKDAY(E$13)=1</formula>
    </cfRule>
    <cfRule type="expression" dxfId="2128" priority="1936">
      <formula>WEEKDAY(E$13)=1</formula>
    </cfRule>
  </conditionalFormatting>
  <conditionalFormatting sqref="E307:M307">
    <cfRule type="expression" dxfId="2127" priority="1933">
      <formula>WEEKDAY(E$13)=1</formula>
    </cfRule>
    <cfRule type="expression" dxfId="2126" priority="1934">
      <formula>WEEKDAY(E$13)=1</formula>
    </cfRule>
  </conditionalFormatting>
  <conditionalFormatting sqref="E308:M308">
    <cfRule type="expression" dxfId="2125" priority="1931">
      <formula>WEEKDAY(E$13)=1</formula>
    </cfRule>
    <cfRule type="expression" dxfId="2124" priority="1932">
      <formula>WEEKDAY(E$13)=1</formula>
    </cfRule>
  </conditionalFormatting>
  <conditionalFormatting sqref="E309:M309">
    <cfRule type="expression" dxfId="2123" priority="1927">
      <formula>WEEKDAY(E$13)=1</formula>
    </cfRule>
    <cfRule type="expression" dxfId="2122" priority="1928">
      <formula>WEEKDAY(E$13)=1</formula>
    </cfRule>
    <cfRule type="expression" dxfId="2121" priority="1929">
      <formula>WEEKDAY(E$13)=1</formula>
    </cfRule>
  </conditionalFormatting>
  <conditionalFormatting sqref="E309:M309">
    <cfRule type="expression" dxfId="2120" priority="1930">
      <formula>WEEKDAY(E$13)=1</formula>
    </cfRule>
  </conditionalFormatting>
  <conditionalFormatting sqref="E310:M310">
    <cfRule type="expression" dxfId="2119" priority="1923">
      <formula>WEEKDAY(E$13)=1</formula>
    </cfRule>
    <cfRule type="expression" dxfId="2118" priority="1924">
      <formula>WEEKDAY(E$13)=1</formula>
    </cfRule>
    <cfRule type="expression" dxfId="2117" priority="1925">
      <formula>WEEKDAY(E$13)=1</formula>
    </cfRule>
  </conditionalFormatting>
  <conditionalFormatting sqref="E310:M310">
    <cfRule type="expression" dxfId="2116" priority="1926">
      <formula>WEEKDAY(E$13)=1</formula>
    </cfRule>
  </conditionalFormatting>
  <conditionalFormatting sqref="E311:M311">
    <cfRule type="expression" dxfId="2115" priority="1919">
      <formula>WEEKDAY(E$13)=1</formula>
    </cfRule>
    <cfRule type="expression" dxfId="2114" priority="1920">
      <formula>WEEKDAY(E$13)=1</formula>
    </cfRule>
    <cfRule type="expression" dxfId="2113" priority="1921">
      <formula>WEEKDAY(E$13)=1</formula>
    </cfRule>
  </conditionalFormatting>
  <conditionalFormatting sqref="E311:M311">
    <cfRule type="expression" dxfId="2112" priority="1922">
      <formula>WEEKDAY(E$13)=1</formula>
    </cfRule>
  </conditionalFormatting>
  <conditionalFormatting sqref="E312:M312">
    <cfRule type="expression" dxfId="2111" priority="1915">
      <formula>WEEKDAY(E$13)=1</formula>
    </cfRule>
    <cfRule type="expression" dxfId="2110" priority="1916">
      <formula>WEEKDAY(E$13)=1</formula>
    </cfRule>
    <cfRule type="expression" dxfId="2109" priority="1917">
      <formula>WEEKDAY(E$13)=1</formula>
    </cfRule>
  </conditionalFormatting>
  <conditionalFormatting sqref="E312:M312">
    <cfRule type="expression" dxfId="2108" priority="1918">
      <formula>WEEKDAY(E$13)=1</formula>
    </cfRule>
  </conditionalFormatting>
  <conditionalFormatting sqref="E313:M313">
    <cfRule type="expression" dxfId="2107" priority="1911">
      <formula>WEEKDAY(E$13)=1</formula>
    </cfRule>
    <cfRule type="expression" dxfId="2106" priority="1912">
      <formula>WEEKDAY(E$13)=1</formula>
    </cfRule>
    <cfRule type="expression" dxfId="2105" priority="1913">
      <formula>WEEKDAY(E$13)=1</formula>
    </cfRule>
  </conditionalFormatting>
  <conditionalFormatting sqref="E313:M313">
    <cfRule type="expression" dxfId="2104" priority="1914">
      <formula>WEEKDAY(E$13)=1</formula>
    </cfRule>
  </conditionalFormatting>
  <conditionalFormatting sqref="E314:M314">
    <cfRule type="expression" dxfId="2103" priority="1907">
      <formula>WEEKDAY(E$13)=1</formula>
    </cfRule>
    <cfRule type="expression" dxfId="2102" priority="1908">
      <formula>WEEKDAY(E$13)=1</formula>
    </cfRule>
    <cfRule type="expression" dxfId="2101" priority="1909">
      <formula>WEEKDAY(E$13)=1</formula>
    </cfRule>
  </conditionalFormatting>
  <conditionalFormatting sqref="E314:M314">
    <cfRule type="expression" dxfId="2100" priority="1910">
      <formula>WEEKDAY(E$13)=1</formula>
    </cfRule>
  </conditionalFormatting>
  <conditionalFormatting sqref="E315:M315">
    <cfRule type="expression" dxfId="2099" priority="1903">
      <formula>WEEKDAY(E$13)=1</formula>
    </cfRule>
    <cfRule type="expression" dxfId="2098" priority="1904">
      <formula>WEEKDAY(E$13)=1</formula>
    </cfRule>
    <cfRule type="expression" dxfId="2097" priority="1905">
      <formula>WEEKDAY(E$13)=1</formula>
    </cfRule>
  </conditionalFormatting>
  <conditionalFormatting sqref="E315:M315">
    <cfRule type="expression" dxfId="2096" priority="1906">
      <formula>WEEKDAY(E$13)=1</formula>
    </cfRule>
  </conditionalFormatting>
  <conditionalFormatting sqref="E316:M316">
    <cfRule type="expression" dxfId="2095" priority="1900">
      <formula>WEEKDAY(E$13)=1</formula>
    </cfRule>
    <cfRule type="expression" dxfId="2094" priority="1901">
      <formula>WEEKDAY(E$13)=1</formula>
    </cfRule>
    <cfRule type="expression" dxfId="2093" priority="1902">
      <formula>WEEKDAY(E$13)=1</formula>
    </cfRule>
  </conditionalFormatting>
  <conditionalFormatting sqref="E316:M316">
    <cfRule type="expression" dxfId="2092" priority="1899">
      <formula>WEEKDAY(E$13)=1</formula>
    </cfRule>
  </conditionalFormatting>
  <conditionalFormatting sqref="E317:M317">
    <cfRule type="expression" dxfId="2091" priority="1897">
      <formula>WEEKDAY(E$13)=1</formula>
    </cfRule>
  </conditionalFormatting>
  <conditionalFormatting sqref="E317:M317">
    <cfRule type="expression" dxfId="2090" priority="1898">
      <formula>WEEKDAY(E$13)=1</formula>
    </cfRule>
  </conditionalFormatting>
  <conditionalFormatting sqref="E318:M318">
    <cfRule type="expression" dxfId="2089" priority="1895">
      <formula>WEEKDAY(E$13)=1</formula>
    </cfRule>
  </conditionalFormatting>
  <conditionalFormatting sqref="E318:M318">
    <cfRule type="expression" dxfId="2088" priority="1896">
      <formula>WEEKDAY(E$13)=1</formula>
    </cfRule>
  </conditionalFormatting>
  <conditionalFormatting sqref="E319:M319">
    <cfRule type="expression" dxfId="2087" priority="1893">
      <formula>WEEKDAY(E$13)=1</formula>
    </cfRule>
  </conditionalFormatting>
  <conditionalFormatting sqref="E319:M319">
    <cfRule type="expression" dxfId="2086" priority="1894">
      <formula>WEEKDAY(E$13)=1</formula>
    </cfRule>
  </conditionalFormatting>
  <conditionalFormatting sqref="E320:M320">
    <cfRule type="expression" dxfId="2085" priority="1891">
      <formula>WEEKDAY(E$13)=1</formula>
    </cfRule>
  </conditionalFormatting>
  <conditionalFormatting sqref="E320:M320">
    <cfRule type="expression" dxfId="2084" priority="1892">
      <formula>WEEKDAY(E$13)=1</formula>
    </cfRule>
  </conditionalFormatting>
  <conditionalFormatting sqref="E321:M321">
    <cfRule type="expression" dxfId="2083" priority="1890">
      <formula>WEEKDAY(E$13)=1</formula>
    </cfRule>
  </conditionalFormatting>
  <conditionalFormatting sqref="E322:M322">
    <cfRule type="expression" dxfId="2082" priority="1889">
      <formula>WEEKDAY(E$13)=1</formula>
    </cfRule>
  </conditionalFormatting>
  <conditionalFormatting sqref="E323:M323">
    <cfRule type="expression" dxfId="2081" priority="1888">
      <formula>WEEKDAY(E$13)=1</formula>
    </cfRule>
  </conditionalFormatting>
  <conditionalFormatting sqref="E324:M324">
    <cfRule type="expression" dxfId="2080" priority="1887">
      <formula>WEEKDAY(E$13)=1</formula>
    </cfRule>
  </conditionalFormatting>
  <conditionalFormatting sqref="E325:M325">
    <cfRule type="expression" dxfId="2079" priority="1886">
      <formula>WEEKDAY(E$13)=1</formula>
    </cfRule>
  </conditionalFormatting>
  <conditionalFormatting sqref="E326:M326">
    <cfRule type="expression" dxfId="2078" priority="1884">
      <formula>WEEKDAY(E$13)=1</formula>
    </cfRule>
  </conditionalFormatting>
  <conditionalFormatting sqref="E326:M326">
    <cfRule type="expression" dxfId="2077" priority="1885">
      <formula>WEEKDAY(E$13)=1</formula>
    </cfRule>
  </conditionalFormatting>
  <conditionalFormatting sqref="E327:M327">
    <cfRule type="expression" dxfId="2076" priority="1882">
      <formula>WEEKDAY(E$13)=1</formula>
    </cfRule>
  </conditionalFormatting>
  <conditionalFormatting sqref="E327:M327">
    <cfRule type="expression" dxfId="2075" priority="1883">
      <formula>WEEKDAY(E$13)=1</formula>
    </cfRule>
  </conditionalFormatting>
  <conditionalFormatting sqref="E340:M340 E328:M331">
    <cfRule type="expression" dxfId="2074" priority="1881">
      <formula>WEEKDAY(E$13)=1</formula>
    </cfRule>
  </conditionalFormatting>
  <conditionalFormatting sqref="E329:M329">
    <cfRule type="expression" dxfId="2073" priority="1880">
      <formula>WEEKDAY(E$13)=1</formula>
    </cfRule>
  </conditionalFormatting>
  <conditionalFormatting sqref="E330:M330">
    <cfRule type="expression" dxfId="2072" priority="1879">
      <formula>WEEKDAY(E$13)=1</formula>
    </cfRule>
  </conditionalFormatting>
  <conditionalFormatting sqref="E331:M331">
    <cfRule type="expression" dxfId="2071" priority="1878">
      <formula>WEEKDAY(E$13)=1</formula>
    </cfRule>
  </conditionalFormatting>
  <conditionalFormatting sqref="E332:M332">
    <cfRule type="expression" dxfId="2070" priority="1875">
      <formula>WEEKDAY(E$13)=1</formula>
    </cfRule>
    <cfRule type="expression" dxfId="2069" priority="1876">
      <formula>WEEKDAY(E$13)=1</formula>
    </cfRule>
  </conditionalFormatting>
  <conditionalFormatting sqref="E332:M332">
    <cfRule type="expression" dxfId="2068" priority="1877">
      <formula>WEEKDAY(E$13)=1</formula>
    </cfRule>
  </conditionalFormatting>
  <conditionalFormatting sqref="E333:M333">
    <cfRule type="expression" dxfId="2067" priority="1872">
      <formula>WEEKDAY(E$13)=1</formula>
    </cfRule>
    <cfRule type="expression" dxfId="2066" priority="1873">
      <formula>WEEKDAY(E$13)=1</formula>
    </cfRule>
  </conditionalFormatting>
  <conditionalFormatting sqref="E333:M333">
    <cfRule type="expression" dxfId="2065" priority="1874">
      <formula>WEEKDAY(E$13)=1</formula>
    </cfRule>
  </conditionalFormatting>
  <conditionalFormatting sqref="E334:M334">
    <cfRule type="expression" dxfId="2064" priority="1869">
      <formula>WEEKDAY(E$13)=1</formula>
    </cfRule>
    <cfRule type="expression" dxfId="2063" priority="1870">
      <formula>WEEKDAY(E$13)=1</formula>
    </cfRule>
  </conditionalFormatting>
  <conditionalFormatting sqref="E334:M334">
    <cfRule type="expression" dxfId="2062" priority="1871">
      <formula>WEEKDAY(E$13)=1</formula>
    </cfRule>
  </conditionalFormatting>
  <conditionalFormatting sqref="E335:M335">
    <cfRule type="expression" dxfId="2061" priority="1866">
      <formula>WEEKDAY(E$13)=1</formula>
    </cfRule>
    <cfRule type="expression" dxfId="2060" priority="1867">
      <formula>WEEKDAY(E$13)=1</formula>
    </cfRule>
  </conditionalFormatting>
  <conditionalFormatting sqref="E335:M335">
    <cfRule type="expression" dxfId="2059" priority="1868">
      <formula>WEEKDAY(E$13)=1</formula>
    </cfRule>
  </conditionalFormatting>
  <conditionalFormatting sqref="E336:M336">
    <cfRule type="expression" dxfId="2058" priority="1863">
      <formula>WEEKDAY(E$13)=1</formula>
    </cfRule>
    <cfRule type="expression" dxfId="2057" priority="1864">
      <formula>WEEKDAY(E$13)=1</formula>
    </cfRule>
  </conditionalFormatting>
  <conditionalFormatting sqref="E336:M336">
    <cfRule type="expression" dxfId="2056" priority="1865">
      <formula>WEEKDAY(E$13)=1</formula>
    </cfRule>
  </conditionalFormatting>
  <conditionalFormatting sqref="E337:M337">
    <cfRule type="expression" dxfId="2055" priority="1860">
      <formula>WEEKDAY(E$13)=1</formula>
    </cfRule>
    <cfRule type="expression" dxfId="2054" priority="1861">
      <formula>WEEKDAY(E$13)=1</formula>
    </cfRule>
  </conditionalFormatting>
  <conditionalFormatting sqref="E337:M337">
    <cfRule type="expression" dxfId="2053" priority="1862">
      <formula>WEEKDAY(E$13)=1</formula>
    </cfRule>
  </conditionalFormatting>
  <conditionalFormatting sqref="E338:M338">
    <cfRule type="expression" dxfId="2052" priority="1857">
      <formula>WEEKDAY(E$13)=1</formula>
    </cfRule>
    <cfRule type="expression" dxfId="2051" priority="1858">
      <formula>WEEKDAY(E$13)=1</formula>
    </cfRule>
  </conditionalFormatting>
  <conditionalFormatting sqref="E338:M338">
    <cfRule type="expression" dxfId="2050" priority="1859">
      <formula>WEEKDAY(E$13)=1</formula>
    </cfRule>
  </conditionalFormatting>
  <conditionalFormatting sqref="E339:M339">
    <cfRule type="expression" dxfId="2049" priority="1855">
      <formula>WEEKDAY(E$13)=1</formula>
    </cfRule>
    <cfRule type="expression" dxfId="2048" priority="1856">
      <formula>WEEKDAY(E$13)=1</formula>
    </cfRule>
  </conditionalFormatting>
  <conditionalFormatting sqref="E339:M339">
    <cfRule type="expression" dxfId="2047" priority="1854">
      <formula>WEEKDAY(E$13)=1</formula>
    </cfRule>
  </conditionalFormatting>
  <conditionalFormatting sqref="E340:M340">
    <cfRule type="expression" dxfId="2046" priority="1853">
      <formula>WEEKDAY(E$13)=1</formula>
    </cfRule>
  </conditionalFormatting>
  <conditionalFormatting sqref="E341:M341">
    <cfRule type="expression" dxfId="2045" priority="1852">
      <formula>WEEKDAY(E$13)=1</formula>
    </cfRule>
  </conditionalFormatting>
  <conditionalFormatting sqref="E2:R2">
    <cfRule type="expression" dxfId="2044" priority="1851">
      <formula>WEEKDAY(E$13)=1</formula>
    </cfRule>
  </conditionalFormatting>
  <conditionalFormatting sqref="N340 N328:N331 N321:N325 N281:N282 N278 N271 N264 N218 N215 N7 N4">
    <cfRule type="expression" dxfId="2043" priority="1849">
      <formula>WEEKDAY(N$13)=1</formula>
    </cfRule>
  </conditionalFormatting>
  <conditionalFormatting sqref="N5">
    <cfRule type="expression" dxfId="2042" priority="1848">
      <formula>WEEKDAY(N$13)=1</formula>
    </cfRule>
  </conditionalFormatting>
  <conditionalFormatting sqref="N6">
    <cfRule type="expression" dxfId="2041" priority="1847">
      <formula>WEEKDAY(N$13)=1</formula>
    </cfRule>
  </conditionalFormatting>
  <conditionalFormatting sqref="N8">
    <cfRule type="expression" dxfId="2040" priority="1846">
      <formula>WEEKDAY(N$13)=1</formula>
    </cfRule>
  </conditionalFormatting>
  <conditionalFormatting sqref="N9">
    <cfRule type="expression" dxfId="2039" priority="1845">
      <formula>WEEKDAY(N$13)=1</formula>
    </cfRule>
  </conditionalFormatting>
  <conditionalFormatting sqref="N10">
    <cfRule type="expression" dxfId="2038" priority="1844">
      <formula>WEEKDAY(N$13)=1</formula>
    </cfRule>
  </conditionalFormatting>
  <conditionalFormatting sqref="N11">
    <cfRule type="expression" dxfId="2037" priority="1843">
      <formula>WEEKDAY(N$13)=1</formula>
    </cfRule>
  </conditionalFormatting>
  <conditionalFormatting sqref="N12">
    <cfRule type="expression" dxfId="2036" priority="1842">
      <formula>WEEKDAY(N$13)=1</formula>
    </cfRule>
  </conditionalFormatting>
  <conditionalFormatting sqref="N13">
    <cfRule type="expression" dxfId="2035" priority="1841">
      <formula>WEEKDAY(N$13)=1</formula>
    </cfRule>
  </conditionalFormatting>
  <conditionalFormatting sqref="N14">
    <cfRule type="expression" dxfId="2034" priority="1840">
      <formula>WEEKDAY(N$13)=1</formula>
    </cfRule>
  </conditionalFormatting>
  <conditionalFormatting sqref="N15">
    <cfRule type="expression" dxfId="2033" priority="1839">
      <formula>WEEKDAY(N$13)=1</formula>
    </cfRule>
  </conditionalFormatting>
  <conditionalFormatting sqref="N16">
    <cfRule type="expression" dxfId="2032" priority="1838">
      <formula>WEEKDAY(N$13)=1</formula>
    </cfRule>
  </conditionalFormatting>
  <conditionalFormatting sqref="N17">
    <cfRule type="expression" dxfId="2031" priority="1837">
      <formula>WEEKDAY(N$13)=1</formula>
    </cfRule>
  </conditionalFormatting>
  <conditionalFormatting sqref="N18">
    <cfRule type="expression" dxfId="2030" priority="1836">
      <formula>WEEKDAY(N$13)=1</formula>
    </cfRule>
  </conditionalFormatting>
  <conditionalFormatting sqref="N19">
    <cfRule type="expression" dxfId="2029" priority="1835">
      <formula>WEEKDAY(N$13)=1</formula>
    </cfRule>
  </conditionalFormatting>
  <conditionalFormatting sqref="N20">
    <cfRule type="expression" dxfId="2028" priority="1834">
      <formula>WEEKDAY(N$13)=1</formula>
    </cfRule>
  </conditionalFormatting>
  <conditionalFormatting sqref="N21">
    <cfRule type="expression" dxfId="2027" priority="1833">
      <formula>WEEKDAY(N$13)=1</formula>
    </cfRule>
  </conditionalFormatting>
  <conditionalFormatting sqref="N22">
    <cfRule type="expression" dxfId="2026" priority="1832">
      <formula>WEEKDAY(N$13)=1</formula>
    </cfRule>
  </conditionalFormatting>
  <conditionalFormatting sqref="N23">
    <cfRule type="expression" dxfId="2025" priority="1831">
      <formula>WEEKDAY(N$13)=1</formula>
    </cfRule>
  </conditionalFormatting>
  <conditionalFormatting sqref="N24">
    <cfRule type="expression" dxfId="2024" priority="1830">
      <formula>WEEKDAY(N$13)=1</formula>
    </cfRule>
  </conditionalFormatting>
  <conditionalFormatting sqref="N25">
    <cfRule type="expression" dxfId="2023" priority="1829">
      <formula>WEEKDAY(N$13)=1</formula>
    </cfRule>
  </conditionalFormatting>
  <conditionalFormatting sqref="N26">
    <cfRule type="expression" dxfId="2022" priority="1828">
      <formula>WEEKDAY(N$13)=1</formula>
    </cfRule>
  </conditionalFormatting>
  <conditionalFormatting sqref="N27">
    <cfRule type="expression" dxfId="2021" priority="1827">
      <formula>WEEKDAY(N$13)=1</formula>
    </cfRule>
  </conditionalFormatting>
  <conditionalFormatting sqref="N28">
    <cfRule type="expression" dxfId="2020" priority="1826">
      <formula>WEEKDAY(N$13)=1</formula>
    </cfRule>
  </conditionalFormatting>
  <conditionalFormatting sqref="N29">
    <cfRule type="expression" dxfId="2019" priority="1825">
      <formula>WEEKDAY(N$13)=1</formula>
    </cfRule>
  </conditionalFormatting>
  <conditionalFormatting sqref="N30">
    <cfRule type="expression" dxfId="2018" priority="1824">
      <formula>WEEKDAY(N$13)=1</formula>
    </cfRule>
  </conditionalFormatting>
  <conditionalFormatting sqref="N31">
    <cfRule type="expression" dxfId="2017" priority="1823">
      <formula>WEEKDAY(N$13)=1</formula>
    </cfRule>
  </conditionalFormatting>
  <conditionalFormatting sqref="N32">
    <cfRule type="expression" dxfId="2016" priority="1822">
      <formula>WEEKDAY(N$13)=1</formula>
    </cfRule>
  </conditionalFormatting>
  <conditionalFormatting sqref="N33">
    <cfRule type="expression" dxfId="2015" priority="1821">
      <formula>WEEKDAY(N$13)=1</formula>
    </cfRule>
  </conditionalFormatting>
  <conditionalFormatting sqref="N34">
    <cfRule type="expression" dxfId="2014" priority="1820">
      <formula>WEEKDAY(N$13)=1</formula>
    </cfRule>
  </conditionalFormatting>
  <conditionalFormatting sqref="N35">
    <cfRule type="expression" dxfId="2013" priority="1819">
      <formula>WEEKDAY(N$13)=1</formula>
    </cfRule>
  </conditionalFormatting>
  <conditionalFormatting sqref="N36">
    <cfRule type="expression" dxfId="2012" priority="1818">
      <formula>WEEKDAY(N$13)=1</formula>
    </cfRule>
  </conditionalFormatting>
  <conditionalFormatting sqref="N37">
    <cfRule type="expression" dxfId="2011" priority="1817">
      <formula>WEEKDAY(N$13)=1</formula>
    </cfRule>
  </conditionalFormatting>
  <conditionalFormatting sqref="N38">
    <cfRule type="expression" dxfId="2010" priority="1816">
      <formula>WEEKDAY(N$13)=1</formula>
    </cfRule>
  </conditionalFormatting>
  <conditionalFormatting sqref="N39">
    <cfRule type="expression" dxfId="2009" priority="1815">
      <formula>WEEKDAY(N$13)=1</formula>
    </cfRule>
  </conditionalFormatting>
  <conditionalFormatting sqref="N40">
    <cfRule type="expression" dxfId="2008" priority="1814">
      <formula>WEEKDAY(N$13)=1</formula>
    </cfRule>
  </conditionalFormatting>
  <conditionalFormatting sqref="N41">
    <cfRule type="expression" dxfId="2007" priority="1813">
      <formula>WEEKDAY(N$13)=1</formula>
    </cfRule>
  </conditionalFormatting>
  <conditionalFormatting sqref="N42">
    <cfRule type="expression" dxfId="2006" priority="1812">
      <formula>WEEKDAY(N$13)=1</formula>
    </cfRule>
  </conditionalFormatting>
  <conditionalFormatting sqref="N43">
    <cfRule type="expression" dxfId="2005" priority="1811">
      <formula>WEEKDAY(N$13)=1</formula>
    </cfRule>
  </conditionalFormatting>
  <conditionalFormatting sqref="N44">
    <cfRule type="expression" dxfId="2004" priority="1810">
      <formula>WEEKDAY(N$13)=1</formula>
    </cfRule>
  </conditionalFormatting>
  <conditionalFormatting sqref="N45">
    <cfRule type="expression" dxfId="2003" priority="1809">
      <formula>WEEKDAY(N$13)=1</formula>
    </cfRule>
  </conditionalFormatting>
  <conditionalFormatting sqref="N46">
    <cfRule type="expression" dxfId="2002" priority="1808">
      <formula>WEEKDAY(N$13)=1</formula>
    </cfRule>
  </conditionalFormatting>
  <conditionalFormatting sqref="N47">
    <cfRule type="expression" dxfId="2001" priority="1807">
      <formula>WEEKDAY(N$13)=1</formula>
    </cfRule>
  </conditionalFormatting>
  <conditionalFormatting sqref="N48">
    <cfRule type="expression" dxfId="2000" priority="1806">
      <formula>WEEKDAY(N$13)=1</formula>
    </cfRule>
  </conditionalFormatting>
  <conditionalFormatting sqref="N49">
    <cfRule type="expression" dxfId="1999" priority="1805">
      <formula>WEEKDAY(N$13)=1</formula>
    </cfRule>
  </conditionalFormatting>
  <conditionalFormatting sqref="N50">
    <cfRule type="expression" dxfId="1998" priority="1804">
      <formula>WEEKDAY(N$13)=1</formula>
    </cfRule>
  </conditionalFormatting>
  <conditionalFormatting sqref="N51">
    <cfRule type="expression" dxfId="1997" priority="1803">
      <formula>WEEKDAY(N$13)=1</formula>
    </cfRule>
  </conditionalFormatting>
  <conditionalFormatting sqref="N52">
    <cfRule type="expression" dxfId="1996" priority="1802">
      <formula>WEEKDAY(N$13)=1</formula>
    </cfRule>
  </conditionalFormatting>
  <conditionalFormatting sqref="N53">
    <cfRule type="expression" dxfId="1995" priority="1801">
      <formula>WEEKDAY(N$13)=1</formula>
    </cfRule>
  </conditionalFormatting>
  <conditionalFormatting sqref="N54">
    <cfRule type="expression" dxfId="1994" priority="1800">
      <formula>WEEKDAY(N$13)=1</formula>
    </cfRule>
  </conditionalFormatting>
  <conditionalFormatting sqref="N55">
    <cfRule type="expression" dxfId="1993" priority="1799">
      <formula>WEEKDAY(N$13)=1</formula>
    </cfRule>
  </conditionalFormatting>
  <conditionalFormatting sqref="N56">
    <cfRule type="expression" dxfId="1992" priority="1798">
      <formula>WEEKDAY(N$13)=1</formula>
    </cfRule>
  </conditionalFormatting>
  <conditionalFormatting sqref="N57">
    <cfRule type="expression" dxfId="1991" priority="1797">
      <formula>WEEKDAY(N$13)=1</formula>
    </cfRule>
  </conditionalFormatting>
  <conditionalFormatting sqref="N58">
    <cfRule type="expression" dxfId="1990" priority="1796">
      <formula>WEEKDAY(N$13)=1</formula>
    </cfRule>
  </conditionalFormatting>
  <conditionalFormatting sqref="N59">
    <cfRule type="expression" dxfId="1989" priority="1795">
      <formula>WEEKDAY(N$13)=1</formula>
    </cfRule>
  </conditionalFormatting>
  <conditionalFormatting sqref="N60">
    <cfRule type="expression" dxfId="1988" priority="1794">
      <formula>WEEKDAY(N$13)=1</formula>
    </cfRule>
  </conditionalFormatting>
  <conditionalFormatting sqref="N61">
    <cfRule type="expression" dxfId="1987" priority="1793">
      <formula>WEEKDAY(N$13)=1</formula>
    </cfRule>
  </conditionalFormatting>
  <conditionalFormatting sqref="N62">
    <cfRule type="expression" dxfId="1986" priority="1792">
      <formula>WEEKDAY(N$13)=1</formula>
    </cfRule>
  </conditionalFormatting>
  <conditionalFormatting sqref="N63">
    <cfRule type="expression" dxfId="1985" priority="1791">
      <formula>WEEKDAY(N$13)=1</formula>
    </cfRule>
  </conditionalFormatting>
  <conditionalFormatting sqref="N64">
    <cfRule type="expression" dxfId="1984" priority="1790">
      <formula>WEEKDAY(N$13)=1</formula>
    </cfRule>
  </conditionalFormatting>
  <conditionalFormatting sqref="N65">
    <cfRule type="expression" dxfId="1983" priority="1789">
      <formula>WEEKDAY(N$13)=1</formula>
    </cfRule>
  </conditionalFormatting>
  <conditionalFormatting sqref="N66">
    <cfRule type="expression" dxfId="1982" priority="1788">
      <formula>WEEKDAY(N$13)=1</formula>
    </cfRule>
  </conditionalFormatting>
  <conditionalFormatting sqref="N67">
    <cfRule type="expression" dxfId="1981" priority="1787">
      <formula>WEEKDAY(N$13)=1</formula>
    </cfRule>
  </conditionalFormatting>
  <conditionalFormatting sqref="N68">
    <cfRule type="expression" dxfId="1980" priority="1786">
      <formula>WEEKDAY(N$13)=1</formula>
    </cfRule>
  </conditionalFormatting>
  <conditionalFormatting sqref="N69">
    <cfRule type="expression" dxfId="1979" priority="1785">
      <formula>WEEKDAY(N$13)=1</formula>
    </cfRule>
  </conditionalFormatting>
  <conditionalFormatting sqref="N70">
    <cfRule type="expression" dxfId="1978" priority="1784">
      <formula>WEEKDAY(N$13)=1</formula>
    </cfRule>
  </conditionalFormatting>
  <conditionalFormatting sqref="N71">
    <cfRule type="expression" dxfId="1977" priority="1783">
      <formula>WEEKDAY(N$13)=1</formula>
    </cfRule>
  </conditionalFormatting>
  <conditionalFormatting sqref="N72">
    <cfRule type="expression" dxfId="1976" priority="1782">
      <formula>WEEKDAY(N$13)=1</formula>
    </cfRule>
  </conditionalFormatting>
  <conditionalFormatting sqref="N73">
    <cfRule type="expression" dxfId="1975" priority="1781">
      <formula>WEEKDAY(N$13)=1</formula>
    </cfRule>
  </conditionalFormatting>
  <conditionalFormatting sqref="N74">
    <cfRule type="expression" dxfId="1974" priority="1780">
      <formula>WEEKDAY(N$13)=1</formula>
    </cfRule>
  </conditionalFormatting>
  <conditionalFormatting sqref="N75">
    <cfRule type="expression" dxfId="1973" priority="1779">
      <formula>WEEKDAY(N$13)=1</formula>
    </cfRule>
  </conditionalFormatting>
  <conditionalFormatting sqref="N76">
    <cfRule type="expression" dxfId="1972" priority="1778">
      <formula>WEEKDAY(N$13)=1</formula>
    </cfRule>
  </conditionalFormatting>
  <conditionalFormatting sqref="N77">
    <cfRule type="expression" dxfId="1971" priority="1777">
      <formula>WEEKDAY(N$13)=1</formula>
    </cfRule>
  </conditionalFormatting>
  <conditionalFormatting sqref="N78">
    <cfRule type="expression" dxfId="1970" priority="1776">
      <formula>WEEKDAY(N$13)=1</formula>
    </cfRule>
  </conditionalFormatting>
  <conditionalFormatting sqref="N79">
    <cfRule type="expression" dxfId="1969" priority="1775">
      <formula>WEEKDAY(N$13)=1</formula>
    </cfRule>
  </conditionalFormatting>
  <conditionalFormatting sqref="N80">
    <cfRule type="expression" dxfId="1968" priority="1774">
      <formula>WEEKDAY(N$13)=1</formula>
    </cfRule>
  </conditionalFormatting>
  <conditionalFormatting sqref="N81">
    <cfRule type="expression" dxfId="1967" priority="1773">
      <formula>WEEKDAY(N$13)=1</formula>
    </cfRule>
  </conditionalFormatting>
  <conditionalFormatting sqref="N82">
    <cfRule type="expression" dxfId="1966" priority="1772">
      <formula>WEEKDAY(N$13)=1</formula>
    </cfRule>
  </conditionalFormatting>
  <conditionalFormatting sqref="N83">
    <cfRule type="expression" dxfId="1965" priority="1771">
      <formula>WEEKDAY(N$13)=1</formula>
    </cfRule>
  </conditionalFormatting>
  <conditionalFormatting sqref="N84">
    <cfRule type="expression" dxfId="1964" priority="1770">
      <formula>WEEKDAY(N$13)=1</formula>
    </cfRule>
  </conditionalFormatting>
  <conditionalFormatting sqref="N85">
    <cfRule type="expression" dxfId="1963" priority="1769">
      <formula>WEEKDAY(N$13)=1</formula>
    </cfRule>
  </conditionalFormatting>
  <conditionalFormatting sqref="N86">
    <cfRule type="expression" dxfId="1962" priority="1768">
      <formula>WEEKDAY(N$13)=1</formula>
    </cfRule>
  </conditionalFormatting>
  <conditionalFormatting sqref="N87">
    <cfRule type="expression" dxfId="1961" priority="1767">
      <formula>WEEKDAY(N$13)=1</formula>
    </cfRule>
  </conditionalFormatting>
  <conditionalFormatting sqref="N88">
    <cfRule type="expression" dxfId="1960" priority="1766">
      <formula>WEEKDAY(N$13)=1</formula>
    </cfRule>
  </conditionalFormatting>
  <conditionalFormatting sqref="N89">
    <cfRule type="expression" dxfId="1959" priority="1765">
      <formula>WEEKDAY(N$13)=1</formula>
    </cfRule>
  </conditionalFormatting>
  <conditionalFormatting sqref="N90">
    <cfRule type="expression" dxfId="1958" priority="1764">
      <formula>WEEKDAY(N$13)=1</formula>
    </cfRule>
  </conditionalFormatting>
  <conditionalFormatting sqref="N91">
    <cfRule type="expression" dxfId="1957" priority="1763">
      <formula>WEEKDAY(N$13)=1</formula>
    </cfRule>
  </conditionalFormatting>
  <conditionalFormatting sqref="N92">
    <cfRule type="expression" dxfId="1956" priority="1762">
      <formula>WEEKDAY(N$13)=1</formula>
    </cfRule>
  </conditionalFormatting>
  <conditionalFormatting sqref="N93">
    <cfRule type="expression" dxfId="1955" priority="1761">
      <formula>WEEKDAY(N$13)=1</formula>
    </cfRule>
  </conditionalFormatting>
  <conditionalFormatting sqref="N94">
    <cfRule type="expression" dxfId="1954" priority="1760">
      <formula>WEEKDAY(N$13)=1</formula>
    </cfRule>
  </conditionalFormatting>
  <conditionalFormatting sqref="N95">
    <cfRule type="expression" dxfId="1953" priority="1759">
      <formula>WEEKDAY(N$13)=1</formula>
    </cfRule>
  </conditionalFormatting>
  <conditionalFormatting sqref="N96">
    <cfRule type="expression" dxfId="1952" priority="1758">
      <formula>WEEKDAY(N$13)=1</formula>
    </cfRule>
  </conditionalFormatting>
  <conditionalFormatting sqref="N97">
    <cfRule type="expression" dxfId="1951" priority="1757">
      <formula>WEEKDAY(N$13)=1</formula>
    </cfRule>
  </conditionalFormatting>
  <conditionalFormatting sqref="N98">
    <cfRule type="expression" dxfId="1950" priority="1756">
      <formula>WEEKDAY(N$13)=1</formula>
    </cfRule>
  </conditionalFormatting>
  <conditionalFormatting sqref="N99">
    <cfRule type="expression" dxfId="1949" priority="1755">
      <formula>WEEKDAY(N$13)=1</formula>
    </cfRule>
  </conditionalFormatting>
  <conditionalFormatting sqref="N100">
    <cfRule type="expression" dxfId="1948" priority="1754">
      <formula>WEEKDAY(N$13)=1</formula>
    </cfRule>
  </conditionalFormatting>
  <conditionalFormatting sqref="N101">
    <cfRule type="expression" dxfId="1947" priority="1753">
      <formula>WEEKDAY(N$13)=1</formula>
    </cfRule>
  </conditionalFormatting>
  <conditionalFormatting sqref="N102">
    <cfRule type="expression" dxfId="1946" priority="1752">
      <formula>WEEKDAY(N$13)=1</formula>
    </cfRule>
  </conditionalFormatting>
  <conditionalFormatting sqref="N103">
    <cfRule type="expression" dxfId="1945" priority="1751">
      <formula>WEEKDAY(N$13)=1</formula>
    </cfRule>
  </conditionalFormatting>
  <conditionalFormatting sqref="N104:N105">
    <cfRule type="expression" dxfId="1944" priority="1750">
      <formula>WEEKDAY(N$13)=1</formula>
    </cfRule>
  </conditionalFormatting>
  <conditionalFormatting sqref="N106">
    <cfRule type="expression" dxfId="1943" priority="1749">
      <formula>WEEKDAY(N$13)=1</formula>
    </cfRule>
  </conditionalFormatting>
  <conditionalFormatting sqref="N107">
    <cfRule type="expression" dxfId="1942" priority="1748">
      <formula>WEEKDAY(N$13)=1</formula>
    </cfRule>
  </conditionalFormatting>
  <conditionalFormatting sqref="N108">
    <cfRule type="expression" dxfId="1941" priority="1747">
      <formula>WEEKDAY(N$13)=1</formula>
    </cfRule>
  </conditionalFormatting>
  <conditionalFormatting sqref="N109">
    <cfRule type="expression" dxfId="1940" priority="1746">
      <formula>WEEKDAY(N$13)=1</formula>
    </cfRule>
  </conditionalFormatting>
  <conditionalFormatting sqref="N110">
    <cfRule type="expression" dxfId="1939" priority="1745">
      <formula>WEEKDAY(N$13)=1</formula>
    </cfRule>
  </conditionalFormatting>
  <conditionalFormatting sqref="N111">
    <cfRule type="expression" dxfId="1938" priority="1744">
      <formula>WEEKDAY(N$13)=1</formula>
    </cfRule>
  </conditionalFormatting>
  <conditionalFormatting sqref="N112">
    <cfRule type="expression" dxfId="1937" priority="1743">
      <formula>WEEKDAY(N$13)=1</formula>
    </cfRule>
  </conditionalFormatting>
  <conditionalFormatting sqref="N113">
    <cfRule type="expression" dxfId="1936" priority="1742">
      <formula>WEEKDAY(N$13)=1</formula>
    </cfRule>
  </conditionalFormatting>
  <conditionalFormatting sqref="N114">
    <cfRule type="expression" dxfId="1935" priority="1741">
      <formula>WEEKDAY(N$13)=1</formula>
    </cfRule>
  </conditionalFormatting>
  <conditionalFormatting sqref="N115">
    <cfRule type="expression" dxfId="1934" priority="1740">
      <formula>WEEKDAY(N$13)=1</formula>
    </cfRule>
  </conditionalFormatting>
  <conditionalFormatting sqref="N116">
    <cfRule type="expression" dxfId="1933" priority="1739">
      <formula>WEEKDAY(N$13)=1</formula>
    </cfRule>
  </conditionalFormatting>
  <conditionalFormatting sqref="N117">
    <cfRule type="expression" dxfId="1932" priority="1738">
      <formula>WEEKDAY(N$13)=1</formula>
    </cfRule>
  </conditionalFormatting>
  <conditionalFormatting sqref="N118">
    <cfRule type="expression" dxfId="1931" priority="1737">
      <formula>WEEKDAY(N$13)=1</formula>
    </cfRule>
  </conditionalFormatting>
  <conditionalFormatting sqref="N119">
    <cfRule type="expression" dxfId="1930" priority="1736">
      <formula>WEEKDAY(N$13)=1</formula>
    </cfRule>
  </conditionalFormatting>
  <conditionalFormatting sqref="N120:N121">
    <cfRule type="expression" dxfId="1929" priority="1735">
      <formula>WEEKDAY(N$13)=1</formula>
    </cfRule>
  </conditionalFormatting>
  <conditionalFormatting sqref="N122">
    <cfRule type="expression" dxfId="1928" priority="1734">
      <formula>WEEKDAY(N$13)=1</formula>
    </cfRule>
  </conditionalFormatting>
  <conditionalFormatting sqref="N123">
    <cfRule type="expression" dxfId="1927" priority="1733">
      <formula>WEEKDAY(N$13)=1</formula>
    </cfRule>
  </conditionalFormatting>
  <conditionalFormatting sqref="N124">
    <cfRule type="expression" dxfId="1926" priority="1732">
      <formula>WEEKDAY(N$13)=1</formula>
    </cfRule>
  </conditionalFormatting>
  <conditionalFormatting sqref="N125">
    <cfRule type="expression" dxfId="1925" priority="1731">
      <formula>WEEKDAY(N$13)=1</formula>
    </cfRule>
  </conditionalFormatting>
  <conditionalFormatting sqref="N126">
    <cfRule type="expression" dxfId="1924" priority="1730">
      <formula>WEEKDAY(N$13)=1</formula>
    </cfRule>
  </conditionalFormatting>
  <conditionalFormatting sqref="N127">
    <cfRule type="expression" dxfId="1923" priority="1729">
      <formula>WEEKDAY(N$13)=1</formula>
    </cfRule>
  </conditionalFormatting>
  <conditionalFormatting sqref="N128">
    <cfRule type="expression" dxfId="1922" priority="1728">
      <formula>WEEKDAY(N$13)=1</formula>
    </cfRule>
  </conditionalFormatting>
  <conditionalFormatting sqref="N129">
    <cfRule type="expression" dxfId="1921" priority="1727">
      <formula>WEEKDAY(N$13)=1</formula>
    </cfRule>
  </conditionalFormatting>
  <conditionalFormatting sqref="N130">
    <cfRule type="expression" dxfId="1920" priority="1726">
      <formula>WEEKDAY(N$13)=1</formula>
    </cfRule>
  </conditionalFormatting>
  <conditionalFormatting sqref="N131">
    <cfRule type="expression" dxfId="1919" priority="1725">
      <formula>WEEKDAY(N$13)=1</formula>
    </cfRule>
  </conditionalFormatting>
  <conditionalFormatting sqref="N132">
    <cfRule type="expression" dxfId="1918" priority="1724">
      <formula>WEEKDAY(N$13)=1</formula>
    </cfRule>
  </conditionalFormatting>
  <conditionalFormatting sqref="N133">
    <cfRule type="expression" dxfId="1917" priority="1723">
      <formula>WEEKDAY(N$13)=1</formula>
    </cfRule>
  </conditionalFormatting>
  <conditionalFormatting sqref="N134">
    <cfRule type="expression" dxfId="1916" priority="1722">
      <formula>WEEKDAY(N$13)=1</formula>
    </cfRule>
  </conditionalFormatting>
  <conditionalFormatting sqref="N135">
    <cfRule type="expression" dxfId="1915" priority="1721">
      <formula>WEEKDAY(N$13)=1</formula>
    </cfRule>
  </conditionalFormatting>
  <conditionalFormatting sqref="N136">
    <cfRule type="expression" dxfId="1914" priority="1720">
      <formula>WEEKDAY(N$13)=1</formula>
    </cfRule>
  </conditionalFormatting>
  <conditionalFormatting sqref="N137">
    <cfRule type="expression" dxfId="1913" priority="1719">
      <formula>WEEKDAY(N$13)=1</formula>
    </cfRule>
  </conditionalFormatting>
  <conditionalFormatting sqref="N138">
    <cfRule type="expression" dxfId="1912" priority="1718">
      <formula>WEEKDAY(N$13)=1</formula>
    </cfRule>
  </conditionalFormatting>
  <conditionalFormatting sqref="N139">
    <cfRule type="expression" dxfId="1911" priority="1717">
      <formula>WEEKDAY(N$13)=1</formula>
    </cfRule>
  </conditionalFormatting>
  <conditionalFormatting sqref="N140">
    <cfRule type="expression" dxfId="1910" priority="1716">
      <formula>WEEKDAY(N$13)=1</formula>
    </cfRule>
  </conditionalFormatting>
  <conditionalFormatting sqref="N141">
    <cfRule type="expression" dxfId="1909" priority="1715">
      <formula>WEEKDAY(N$13)=1</formula>
    </cfRule>
  </conditionalFormatting>
  <conditionalFormatting sqref="N142">
    <cfRule type="expression" dxfId="1908" priority="1714">
      <formula>WEEKDAY(N$13)=1</formula>
    </cfRule>
  </conditionalFormatting>
  <conditionalFormatting sqref="N143">
    <cfRule type="expression" dxfId="1907" priority="1713">
      <formula>WEEKDAY(N$13)=1</formula>
    </cfRule>
  </conditionalFormatting>
  <conditionalFormatting sqref="N144">
    <cfRule type="expression" dxfId="1906" priority="1712">
      <formula>WEEKDAY(N$13)=1</formula>
    </cfRule>
  </conditionalFormatting>
  <conditionalFormatting sqref="N145">
    <cfRule type="expression" dxfId="1905" priority="1711">
      <formula>WEEKDAY(N$13)=1</formula>
    </cfRule>
  </conditionalFormatting>
  <conditionalFormatting sqref="N146">
    <cfRule type="expression" dxfId="1904" priority="1710">
      <formula>WEEKDAY(N$13)=1</formula>
    </cfRule>
  </conditionalFormatting>
  <conditionalFormatting sqref="N147">
    <cfRule type="expression" dxfId="1903" priority="1709">
      <formula>WEEKDAY(N$13)=1</formula>
    </cfRule>
  </conditionalFormatting>
  <conditionalFormatting sqref="N148">
    <cfRule type="expression" dxfId="1902" priority="1708">
      <formula>WEEKDAY(N$13)=1</formula>
    </cfRule>
  </conditionalFormatting>
  <conditionalFormatting sqref="N149">
    <cfRule type="expression" dxfId="1901" priority="1707">
      <formula>WEEKDAY(N$13)=1</formula>
    </cfRule>
  </conditionalFormatting>
  <conditionalFormatting sqref="N150">
    <cfRule type="expression" dxfId="1900" priority="1706">
      <formula>WEEKDAY(N$13)=1</formula>
    </cfRule>
  </conditionalFormatting>
  <conditionalFormatting sqref="N151">
    <cfRule type="expression" dxfId="1899" priority="1705">
      <formula>WEEKDAY(N$13)=1</formula>
    </cfRule>
  </conditionalFormatting>
  <conditionalFormatting sqref="N152">
    <cfRule type="expression" dxfId="1898" priority="1704">
      <formula>WEEKDAY(N$13)=1</formula>
    </cfRule>
  </conditionalFormatting>
  <conditionalFormatting sqref="N153">
    <cfRule type="expression" dxfId="1897" priority="1703">
      <formula>WEEKDAY(N$13)=1</formula>
    </cfRule>
  </conditionalFormatting>
  <conditionalFormatting sqref="N154">
    <cfRule type="expression" dxfId="1896" priority="1702">
      <formula>WEEKDAY(N$13)=1</formula>
    </cfRule>
  </conditionalFormatting>
  <conditionalFormatting sqref="N155">
    <cfRule type="expression" dxfId="1895" priority="1701">
      <formula>WEEKDAY(N$13)=1</formula>
    </cfRule>
  </conditionalFormatting>
  <conditionalFormatting sqref="N156">
    <cfRule type="expression" dxfId="1894" priority="1700">
      <formula>WEEKDAY(N$13)=1</formula>
    </cfRule>
  </conditionalFormatting>
  <conditionalFormatting sqref="N157">
    <cfRule type="expression" dxfId="1893" priority="1699">
      <formula>WEEKDAY(N$13)=1</formula>
    </cfRule>
  </conditionalFormatting>
  <conditionalFormatting sqref="N158">
    <cfRule type="expression" dxfId="1892" priority="1698">
      <formula>WEEKDAY(N$13)=1</formula>
    </cfRule>
  </conditionalFormatting>
  <conditionalFormatting sqref="N159">
    <cfRule type="expression" dxfId="1891" priority="1697">
      <formula>WEEKDAY(N$13)=1</formula>
    </cfRule>
  </conditionalFormatting>
  <conditionalFormatting sqref="N160">
    <cfRule type="expression" dxfId="1890" priority="1696">
      <formula>WEEKDAY(N$13)=1</formula>
    </cfRule>
  </conditionalFormatting>
  <conditionalFormatting sqref="N161">
    <cfRule type="expression" dxfId="1889" priority="1695">
      <formula>WEEKDAY(N$13)=1</formula>
    </cfRule>
  </conditionalFormatting>
  <conditionalFormatting sqref="N162">
    <cfRule type="expression" dxfId="1888" priority="1694">
      <formula>WEEKDAY(N$13)=1</formula>
    </cfRule>
  </conditionalFormatting>
  <conditionalFormatting sqref="N163">
    <cfRule type="expression" dxfId="1887" priority="1693">
      <formula>WEEKDAY(N$13)=1</formula>
    </cfRule>
  </conditionalFormatting>
  <conditionalFormatting sqref="N164">
    <cfRule type="expression" dxfId="1886" priority="1692">
      <formula>WEEKDAY(N$13)=1</formula>
    </cfRule>
  </conditionalFormatting>
  <conditionalFormatting sqref="N165">
    <cfRule type="expression" dxfId="1885" priority="1691">
      <formula>WEEKDAY(N$13)=1</formula>
    </cfRule>
  </conditionalFormatting>
  <conditionalFormatting sqref="N166">
    <cfRule type="expression" dxfId="1884" priority="1690">
      <formula>WEEKDAY(N$13)=1</formula>
    </cfRule>
  </conditionalFormatting>
  <conditionalFormatting sqref="N167">
    <cfRule type="expression" dxfId="1883" priority="1689">
      <formula>WEEKDAY(N$13)=1</formula>
    </cfRule>
  </conditionalFormatting>
  <conditionalFormatting sqref="N168">
    <cfRule type="expression" dxfId="1882" priority="1688">
      <formula>WEEKDAY(N$13)=1</formula>
    </cfRule>
  </conditionalFormatting>
  <conditionalFormatting sqref="N169">
    <cfRule type="expression" dxfId="1881" priority="1687">
      <formula>WEEKDAY(N$13)=1</formula>
    </cfRule>
  </conditionalFormatting>
  <conditionalFormatting sqref="N170">
    <cfRule type="expression" dxfId="1880" priority="1686">
      <formula>WEEKDAY(N$13)=1</formula>
    </cfRule>
  </conditionalFormatting>
  <conditionalFormatting sqref="N171">
    <cfRule type="expression" dxfId="1879" priority="1685">
      <formula>WEEKDAY(N$13)=1</formula>
    </cfRule>
  </conditionalFormatting>
  <conditionalFormatting sqref="N172">
    <cfRule type="expression" dxfId="1878" priority="1684">
      <formula>WEEKDAY(N$13)=1</formula>
    </cfRule>
  </conditionalFormatting>
  <conditionalFormatting sqref="N173:N174">
    <cfRule type="expression" dxfId="1877" priority="1683">
      <formula>WEEKDAY(N$13)=1</formula>
    </cfRule>
  </conditionalFormatting>
  <conditionalFormatting sqref="N175">
    <cfRule type="expression" dxfId="1876" priority="1682">
      <formula>WEEKDAY(N$13)=1</formula>
    </cfRule>
  </conditionalFormatting>
  <conditionalFormatting sqref="N176">
    <cfRule type="expression" dxfId="1875" priority="1681">
      <formula>WEEKDAY(N$13)=1</formula>
    </cfRule>
  </conditionalFormatting>
  <conditionalFormatting sqref="N177">
    <cfRule type="expression" dxfId="1874" priority="1680">
      <formula>WEEKDAY(N$13)=1</formula>
    </cfRule>
  </conditionalFormatting>
  <conditionalFormatting sqref="N178">
    <cfRule type="expression" dxfId="1873" priority="1679">
      <formula>WEEKDAY(N$13)=1</formula>
    </cfRule>
  </conditionalFormatting>
  <conditionalFormatting sqref="N179">
    <cfRule type="expression" dxfId="1872" priority="1678">
      <formula>WEEKDAY(N$13)=1</formula>
    </cfRule>
  </conditionalFormatting>
  <conditionalFormatting sqref="N180:N181">
    <cfRule type="expression" dxfId="1871" priority="1677">
      <formula>WEEKDAY(N$13)=1</formula>
    </cfRule>
  </conditionalFormatting>
  <conditionalFormatting sqref="N182">
    <cfRule type="expression" dxfId="1870" priority="1676">
      <formula>WEEKDAY(N$13)=1</formula>
    </cfRule>
  </conditionalFormatting>
  <conditionalFormatting sqref="N183">
    <cfRule type="expression" dxfId="1869" priority="1675">
      <formula>WEEKDAY(N$13)=1</formula>
    </cfRule>
  </conditionalFormatting>
  <conditionalFormatting sqref="N184">
    <cfRule type="expression" dxfId="1868" priority="1674">
      <formula>WEEKDAY(N$13)=1</formula>
    </cfRule>
  </conditionalFormatting>
  <conditionalFormatting sqref="N185">
    <cfRule type="expression" dxfId="1867" priority="1673">
      <formula>WEEKDAY(N$13)=1</formula>
    </cfRule>
  </conditionalFormatting>
  <conditionalFormatting sqref="N186">
    <cfRule type="expression" dxfId="1866" priority="1672">
      <formula>WEEKDAY(N$13)=1</formula>
    </cfRule>
  </conditionalFormatting>
  <conditionalFormatting sqref="N187">
    <cfRule type="expression" dxfId="1865" priority="1671">
      <formula>WEEKDAY(N$13)=1</formula>
    </cfRule>
  </conditionalFormatting>
  <conditionalFormatting sqref="N188">
    <cfRule type="expression" dxfId="1864" priority="1670">
      <formula>WEEKDAY(N$13)=1</formula>
    </cfRule>
  </conditionalFormatting>
  <conditionalFormatting sqref="N189">
    <cfRule type="expression" dxfId="1863" priority="1669">
      <formula>WEEKDAY(N$13)=1</formula>
    </cfRule>
  </conditionalFormatting>
  <conditionalFormatting sqref="N190">
    <cfRule type="expression" dxfId="1862" priority="1668">
      <formula>WEEKDAY(N$13)=1</formula>
    </cfRule>
  </conditionalFormatting>
  <conditionalFormatting sqref="N303 N294:N295 N283:N284 N260:N263 N248:N250 N231:N232 N226:N227 N197 N194 N191">
    <cfRule type="expression" dxfId="1861" priority="1667">
      <formula>WEEKDAY(N$13)=1</formula>
    </cfRule>
  </conditionalFormatting>
  <conditionalFormatting sqref="N192">
    <cfRule type="expression" dxfId="1860" priority="1666">
      <formula>WEEKDAY(N$13)=1</formula>
    </cfRule>
  </conditionalFormatting>
  <conditionalFormatting sqref="N193">
    <cfRule type="expression" dxfId="1859" priority="1665">
      <formula>WEEKDAY(N$13)=1</formula>
    </cfRule>
  </conditionalFormatting>
  <conditionalFormatting sqref="N195">
    <cfRule type="expression" dxfId="1858" priority="1664">
      <formula>WEEKDAY(N$13)=1</formula>
    </cfRule>
  </conditionalFormatting>
  <conditionalFormatting sqref="N196">
    <cfRule type="expression" dxfId="1857" priority="1663">
      <formula>WEEKDAY(N$13)=1</formula>
    </cfRule>
  </conditionalFormatting>
  <conditionalFormatting sqref="N198">
    <cfRule type="expression" dxfId="1856" priority="1662">
      <formula>WEEKDAY(N$13)=1</formula>
    </cfRule>
  </conditionalFormatting>
  <conditionalFormatting sqref="N199">
    <cfRule type="expression" dxfId="1855" priority="1661">
      <formula>WEEKDAY(N$13)=1</formula>
    </cfRule>
  </conditionalFormatting>
  <conditionalFormatting sqref="N200">
    <cfRule type="expression" dxfId="1854" priority="1660">
      <formula>WEEKDAY(N$13)=1</formula>
    </cfRule>
  </conditionalFormatting>
  <conditionalFormatting sqref="N201">
    <cfRule type="expression" dxfId="1853" priority="1659">
      <formula>WEEKDAY(N$13)=1</formula>
    </cfRule>
  </conditionalFormatting>
  <conditionalFormatting sqref="N202">
    <cfRule type="expression" dxfId="1852" priority="1658">
      <formula>WEEKDAY(N$13)=1</formula>
    </cfRule>
  </conditionalFormatting>
  <conditionalFormatting sqref="N203">
    <cfRule type="expression" dxfId="1851" priority="1657">
      <formula>WEEKDAY(N$13)=1</formula>
    </cfRule>
  </conditionalFormatting>
  <conditionalFormatting sqref="N204">
    <cfRule type="expression" dxfId="1850" priority="1656">
      <formula>WEEKDAY(N$13)=1</formula>
    </cfRule>
  </conditionalFormatting>
  <conditionalFormatting sqref="N205">
    <cfRule type="expression" dxfId="1849" priority="1655">
      <formula>WEEKDAY(N$13)=1</formula>
    </cfRule>
  </conditionalFormatting>
  <conditionalFormatting sqref="N206">
    <cfRule type="expression" dxfId="1848" priority="1654">
      <formula>WEEKDAY(N$13)=1</formula>
    </cfRule>
  </conditionalFormatting>
  <conditionalFormatting sqref="N207">
    <cfRule type="expression" dxfId="1847" priority="1653">
      <formula>WEEKDAY(N$13)=1</formula>
    </cfRule>
  </conditionalFormatting>
  <conditionalFormatting sqref="N208">
    <cfRule type="expression" dxfId="1846" priority="1652">
      <formula>WEEKDAY(N$13)=1</formula>
    </cfRule>
  </conditionalFormatting>
  <conditionalFormatting sqref="N209">
    <cfRule type="expression" dxfId="1845" priority="1651">
      <formula>WEEKDAY(N$13)=1</formula>
    </cfRule>
  </conditionalFormatting>
  <conditionalFormatting sqref="N210:N211">
    <cfRule type="expression" dxfId="1844" priority="1650">
      <formula>WEEKDAY(N$13)=1</formula>
    </cfRule>
  </conditionalFormatting>
  <conditionalFormatting sqref="N211">
    <cfRule type="expression" dxfId="1843" priority="1649">
      <formula>WEEKDAY(N$13)=1</formula>
    </cfRule>
  </conditionalFormatting>
  <conditionalFormatting sqref="N212">
    <cfRule type="expression" dxfId="1842" priority="1648">
      <formula>WEEKDAY(N$13)=1</formula>
    </cfRule>
  </conditionalFormatting>
  <conditionalFormatting sqref="N213">
    <cfRule type="expression" dxfId="1841" priority="1647">
      <formula>WEEKDAY(N$13)=1</formula>
    </cfRule>
  </conditionalFormatting>
  <conditionalFormatting sqref="N214">
    <cfRule type="expression" dxfId="1840" priority="1646">
      <formula>WEEKDAY(N$13)=1</formula>
    </cfRule>
  </conditionalFormatting>
  <conditionalFormatting sqref="N216">
    <cfRule type="expression" dxfId="1839" priority="1645">
      <formula>WEEKDAY(N$13)=1</formula>
    </cfRule>
  </conditionalFormatting>
  <conditionalFormatting sqref="N217">
    <cfRule type="expression" dxfId="1838" priority="1644">
      <formula>WEEKDAY(N$13)=1</formula>
    </cfRule>
  </conditionalFormatting>
  <conditionalFormatting sqref="N219">
    <cfRule type="expression" dxfId="1837" priority="1643">
      <formula>WEEKDAY(N$13)=1</formula>
    </cfRule>
  </conditionalFormatting>
  <conditionalFormatting sqref="N220">
    <cfRule type="expression" dxfId="1836" priority="1642">
      <formula>WEEKDAY(N$13)=1</formula>
    </cfRule>
  </conditionalFormatting>
  <conditionalFormatting sqref="N221">
    <cfRule type="expression" dxfId="1835" priority="1641">
      <formula>WEEKDAY(N$13)=1</formula>
    </cfRule>
  </conditionalFormatting>
  <conditionalFormatting sqref="N222">
    <cfRule type="expression" dxfId="1834" priority="1640">
      <formula>WEEKDAY(N$13)=1</formula>
    </cfRule>
  </conditionalFormatting>
  <conditionalFormatting sqref="N223">
    <cfRule type="expression" dxfId="1833" priority="1639">
      <formula>WEEKDAY(N$13)=1</formula>
    </cfRule>
  </conditionalFormatting>
  <conditionalFormatting sqref="N224">
    <cfRule type="expression" dxfId="1832" priority="1638">
      <formula>WEEKDAY(N$13)=1</formula>
    </cfRule>
  </conditionalFormatting>
  <conditionalFormatting sqref="N225">
    <cfRule type="expression" dxfId="1831" priority="1637">
      <formula>WEEKDAY(N$13)=1</formula>
    </cfRule>
  </conditionalFormatting>
  <conditionalFormatting sqref="N228">
    <cfRule type="expression" dxfId="1830" priority="1636">
      <formula>WEEKDAY(N$13)=1</formula>
    </cfRule>
  </conditionalFormatting>
  <conditionalFormatting sqref="N229:N230">
    <cfRule type="expression" dxfId="1829" priority="1635">
      <formula>WEEKDAY(N$13)=1</formula>
    </cfRule>
  </conditionalFormatting>
  <conditionalFormatting sqref="N233">
    <cfRule type="expression" dxfId="1828" priority="1634">
      <formula>WEEKDAY(N$13)=1</formula>
    </cfRule>
  </conditionalFormatting>
  <conditionalFormatting sqref="N234">
    <cfRule type="expression" dxfId="1827" priority="1633">
      <formula>WEEKDAY(N$13)=1</formula>
    </cfRule>
  </conditionalFormatting>
  <conditionalFormatting sqref="N235">
    <cfRule type="expression" dxfId="1826" priority="1632">
      <formula>WEEKDAY(N$13)=1</formula>
    </cfRule>
  </conditionalFormatting>
  <conditionalFormatting sqref="N236">
    <cfRule type="expression" dxfId="1825" priority="1631">
      <formula>WEEKDAY(N$13)=1</formula>
    </cfRule>
  </conditionalFormatting>
  <conditionalFormatting sqref="N237">
    <cfRule type="expression" dxfId="1824" priority="1630">
      <formula>WEEKDAY(N$13)=1</formula>
    </cfRule>
  </conditionalFormatting>
  <conditionalFormatting sqref="N238">
    <cfRule type="expression" dxfId="1823" priority="1629">
      <formula>WEEKDAY(N$13)=1</formula>
    </cfRule>
  </conditionalFormatting>
  <conditionalFormatting sqref="N239">
    <cfRule type="expression" dxfId="1822" priority="1628">
      <formula>WEEKDAY(N$13)=1</formula>
    </cfRule>
  </conditionalFormatting>
  <conditionalFormatting sqref="N240">
    <cfRule type="expression" dxfId="1821" priority="1627">
      <formula>WEEKDAY(N$13)=1</formula>
    </cfRule>
  </conditionalFormatting>
  <conditionalFormatting sqref="N241">
    <cfRule type="expression" dxfId="1820" priority="1626">
      <formula>WEEKDAY(N$13)=1</formula>
    </cfRule>
  </conditionalFormatting>
  <conditionalFormatting sqref="N242:N244">
    <cfRule type="expression" dxfId="1819" priority="1625">
      <formula>WEEKDAY(N$13)=1</formula>
    </cfRule>
  </conditionalFormatting>
  <conditionalFormatting sqref="N245">
    <cfRule type="expression" dxfId="1818" priority="1624">
      <formula>WEEKDAY(N$13)=1</formula>
    </cfRule>
  </conditionalFormatting>
  <conditionalFormatting sqref="N246">
    <cfRule type="expression" dxfId="1817" priority="1623">
      <formula>WEEKDAY(N$13)=1</formula>
    </cfRule>
  </conditionalFormatting>
  <conditionalFormatting sqref="N247">
    <cfRule type="expression" dxfId="1816" priority="1622">
      <formula>WEEKDAY(N$13)=1</formula>
    </cfRule>
  </conditionalFormatting>
  <conditionalFormatting sqref="N251">
    <cfRule type="expression" dxfId="1815" priority="1621">
      <formula>WEEKDAY(N$13)=1</formula>
    </cfRule>
  </conditionalFormatting>
  <conditionalFormatting sqref="N252">
    <cfRule type="expression" dxfId="1814" priority="1620">
      <formula>WEEKDAY(N$13)=1</formula>
    </cfRule>
  </conditionalFormatting>
  <conditionalFormatting sqref="N253">
    <cfRule type="expression" dxfId="1813" priority="1619">
      <formula>WEEKDAY(N$13)=1</formula>
    </cfRule>
  </conditionalFormatting>
  <conditionalFormatting sqref="N254:N255">
    <cfRule type="expression" dxfId="1812" priority="1618">
      <formula>WEEKDAY(N$13)=1</formula>
    </cfRule>
  </conditionalFormatting>
  <conditionalFormatting sqref="N256">
    <cfRule type="expression" dxfId="1811" priority="1617">
      <formula>WEEKDAY(N$13)=1</formula>
    </cfRule>
  </conditionalFormatting>
  <conditionalFormatting sqref="N257">
    <cfRule type="expression" dxfId="1810" priority="1616">
      <formula>WEEKDAY(N$13)=1</formula>
    </cfRule>
  </conditionalFormatting>
  <conditionalFormatting sqref="N258">
    <cfRule type="expression" dxfId="1809" priority="1615">
      <formula>WEEKDAY(N$13)=1</formula>
    </cfRule>
  </conditionalFormatting>
  <conditionalFormatting sqref="N259">
    <cfRule type="expression" dxfId="1808" priority="1614">
      <formula>WEEKDAY(N$13)=1</formula>
    </cfRule>
  </conditionalFormatting>
  <conditionalFormatting sqref="N265">
    <cfRule type="expression" dxfId="1807" priority="1613">
      <formula>WEEKDAY(N$13)=1</formula>
    </cfRule>
  </conditionalFormatting>
  <conditionalFormatting sqref="N266">
    <cfRule type="expression" dxfId="1806" priority="1612">
      <formula>WEEKDAY(N$13)=1</formula>
    </cfRule>
  </conditionalFormatting>
  <conditionalFormatting sqref="N267">
    <cfRule type="expression" dxfId="1805" priority="1611">
      <formula>WEEKDAY(N$13)=1</formula>
    </cfRule>
  </conditionalFormatting>
  <conditionalFormatting sqref="N268">
    <cfRule type="expression" dxfId="1804" priority="1610">
      <formula>WEEKDAY(N$13)=1</formula>
    </cfRule>
  </conditionalFormatting>
  <conditionalFormatting sqref="N269">
    <cfRule type="expression" dxfId="1803" priority="1609">
      <formula>WEEKDAY(N$13)=1</formula>
    </cfRule>
  </conditionalFormatting>
  <conditionalFormatting sqref="N270">
    <cfRule type="expression" dxfId="1802" priority="1608">
      <formula>WEEKDAY(N$13)=1</formula>
    </cfRule>
  </conditionalFormatting>
  <conditionalFormatting sqref="N272">
    <cfRule type="expression" dxfId="1801" priority="1607">
      <formula>WEEKDAY(N$13)=1</formula>
    </cfRule>
  </conditionalFormatting>
  <conditionalFormatting sqref="N273">
    <cfRule type="expression" dxfId="1800" priority="1606">
      <formula>WEEKDAY(N$13)=1</formula>
    </cfRule>
  </conditionalFormatting>
  <conditionalFormatting sqref="N274">
    <cfRule type="expression" dxfId="1799" priority="1605">
      <formula>WEEKDAY(N$13)=1</formula>
    </cfRule>
  </conditionalFormatting>
  <conditionalFormatting sqref="N275">
    <cfRule type="expression" dxfId="1798" priority="1604">
      <formula>WEEKDAY(N$13)=1</formula>
    </cfRule>
  </conditionalFormatting>
  <conditionalFormatting sqref="N276">
    <cfRule type="expression" dxfId="1797" priority="1603">
      <formula>WEEKDAY(N$13)=1</formula>
    </cfRule>
  </conditionalFormatting>
  <conditionalFormatting sqref="N277">
    <cfRule type="expression" dxfId="1796" priority="1602">
      <formula>WEEKDAY(N$13)=1</formula>
    </cfRule>
  </conditionalFormatting>
  <conditionalFormatting sqref="N279">
    <cfRule type="expression" dxfId="1795" priority="1601">
      <formula>WEEKDAY(N$13)=1</formula>
    </cfRule>
  </conditionalFormatting>
  <conditionalFormatting sqref="N280">
    <cfRule type="expression" dxfId="1794" priority="1600">
      <formula>WEEKDAY(N$13)=1</formula>
    </cfRule>
  </conditionalFormatting>
  <conditionalFormatting sqref="N285">
    <cfRule type="expression" dxfId="1793" priority="1599">
      <formula>WEEKDAY(N$13)=1</formula>
    </cfRule>
  </conditionalFormatting>
  <conditionalFormatting sqref="N286">
    <cfRule type="expression" dxfId="1792" priority="1598">
      <formula>WEEKDAY(N$13)=1</formula>
    </cfRule>
  </conditionalFormatting>
  <conditionalFormatting sqref="N287">
    <cfRule type="expression" dxfId="1791" priority="1597">
      <formula>WEEKDAY(N$13)=1</formula>
    </cfRule>
  </conditionalFormatting>
  <conditionalFormatting sqref="N288">
    <cfRule type="expression" dxfId="1790" priority="1596">
      <formula>WEEKDAY(N$13)=1</formula>
    </cfRule>
  </conditionalFormatting>
  <conditionalFormatting sqref="N289">
    <cfRule type="expression" dxfId="1789" priority="1595">
      <formula>WEEKDAY(N$13)=1</formula>
    </cfRule>
  </conditionalFormatting>
  <conditionalFormatting sqref="N290">
    <cfRule type="expression" dxfId="1788" priority="1594">
      <formula>WEEKDAY(N$13)=1</formula>
    </cfRule>
  </conditionalFormatting>
  <conditionalFormatting sqref="N291">
    <cfRule type="expression" dxfId="1787" priority="1593">
      <formula>WEEKDAY(N$13)=1</formula>
    </cfRule>
  </conditionalFormatting>
  <conditionalFormatting sqref="N292">
    <cfRule type="expression" dxfId="1786" priority="1592">
      <formula>WEEKDAY(N$13)=1</formula>
    </cfRule>
  </conditionalFormatting>
  <conditionalFormatting sqref="N293">
    <cfRule type="expression" dxfId="1785" priority="1591">
      <formula>WEEKDAY(N$13)=1</formula>
    </cfRule>
  </conditionalFormatting>
  <conditionalFormatting sqref="N295">
    <cfRule type="expression" dxfId="1784" priority="1590">
      <formula>WEEKDAY(N$13)=1</formula>
    </cfRule>
  </conditionalFormatting>
  <conditionalFormatting sqref="N296:N297">
    <cfRule type="expression" dxfId="1783" priority="1588">
      <formula>WEEKDAY(N$13)=1</formula>
    </cfRule>
    <cfRule type="expression" dxfId="1782" priority="1589">
      <formula>WEEKDAY(N$13)=1</formula>
    </cfRule>
  </conditionalFormatting>
  <conditionalFormatting sqref="N297">
    <cfRule type="expression" dxfId="1781" priority="1586">
      <formula>WEEKDAY(N$13)=1</formula>
    </cfRule>
    <cfRule type="expression" dxfId="1780" priority="1587">
      <formula>WEEKDAY(N$13)=1</formula>
    </cfRule>
  </conditionalFormatting>
  <conditionalFormatting sqref="N298">
    <cfRule type="expression" dxfId="1779" priority="1584">
      <formula>WEEKDAY(N$13)=1</formula>
    </cfRule>
    <cfRule type="expression" dxfId="1778" priority="1585">
      <formula>WEEKDAY(N$13)=1</formula>
    </cfRule>
  </conditionalFormatting>
  <conditionalFormatting sqref="N301 N299">
    <cfRule type="expression" dxfId="1777" priority="1582">
      <formula>WEEKDAY(N$13)=1</formula>
    </cfRule>
    <cfRule type="expression" dxfId="1776" priority="1583">
      <formula>WEEKDAY(N$13)=1</formula>
    </cfRule>
  </conditionalFormatting>
  <conditionalFormatting sqref="N300">
    <cfRule type="expression" dxfId="1775" priority="1578">
      <formula>WEEKDAY(N$13)=1</formula>
    </cfRule>
    <cfRule type="expression" dxfId="1774" priority="1579">
      <formula>WEEKDAY(N$13)=1</formula>
    </cfRule>
    <cfRule type="expression" dxfId="1773" priority="1580">
      <formula>WEEKDAY(N$13)=1</formula>
    </cfRule>
    <cfRule type="expression" dxfId="1772" priority="1581">
      <formula>WEEKDAY(N$13)=1</formula>
    </cfRule>
  </conditionalFormatting>
  <conditionalFormatting sqref="N301">
    <cfRule type="expression" dxfId="1771" priority="1576">
      <formula>WEEKDAY(N$13)=1</formula>
    </cfRule>
    <cfRule type="expression" dxfId="1770" priority="1577">
      <formula>WEEKDAY(N$13)=1</formula>
    </cfRule>
  </conditionalFormatting>
  <conditionalFormatting sqref="N302:N304">
    <cfRule type="expression" dxfId="1769" priority="1572">
      <formula>WEEKDAY(N$13)=1</formula>
    </cfRule>
    <cfRule type="expression" dxfId="1768" priority="1573">
      <formula>WEEKDAY(N$13)=1</formula>
    </cfRule>
    <cfRule type="expression" dxfId="1767" priority="1574">
      <formula>WEEKDAY(N$13)=1</formula>
    </cfRule>
    <cfRule type="expression" dxfId="1766" priority="1575">
      <formula>WEEKDAY(N$13)=1</formula>
    </cfRule>
  </conditionalFormatting>
  <conditionalFormatting sqref="N303">
    <cfRule type="expression" dxfId="1765" priority="1571">
      <formula>WEEKDAY(N$13)=1</formula>
    </cfRule>
  </conditionalFormatting>
  <conditionalFormatting sqref="N317 N304">
    <cfRule type="expression" dxfId="1764" priority="1569">
      <formula>WEEKDAY(N$13)=1</formula>
    </cfRule>
    <cfRule type="expression" dxfId="1763" priority="1570">
      <formula>WEEKDAY(N$13)=1</formula>
    </cfRule>
  </conditionalFormatting>
  <conditionalFormatting sqref="N305">
    <cfRule type="expression" dxfId="1762" priority="1567">
      <formula>WEEKDAY(N$13)=1</formula>
    </cfRule>
    <cfRule type="expression" dxfId="1761" priority="1568">
      <formula>WEEKDAY(N$13)=1</formula>
    </cfRule>
  </conditionalFormatting>
  <conditionalFormatting sqref="N306">
    <cfRule type="expression" dxfId="1760" priority="1565">
      <formula>WEEKDAY(N$13)=1</formula>
    </cfRule>
    <cfRule type="expression" dxfId="1759" priority="1566">
      <formula>WEEKDAY(N$13)=1</formula>
    </cfRule>
  </conditionalFormatting>
  <conditionalFormatting sqref="N307">
    <cfRule type="expression" dxfId="1758" priority="1563">
      <formula>WEEKDAY(N$13)=1</formula>
    </cfRule>
    <cfRule type="expression" dxfId="1757" priority="1564">
      <formula>WEEKDAY(N$13)=1</formula>
    </cfRule>
  </conditionalFormatting>
  <conditionalFormatting sqref="N308">
    <cfRule type="expression" dxfId="1756" priority="1561">
      <formula>WEEKDAY(N$13)=1</formula>
    </cfRule>
    <cfRule type="expression" dxfId="1755" priority="1562">
      <formula>WEEKDAY(N$13)=1</formula>
    </cfRule>
  </conditionalFormatting>
  <conditionalFormatting sqref="N309">
    <cfRule type="expression" dxfId="1754" priority="1557">
      <formula>WEEKDAY(N$13)=1</formula>
    </cfRule>
    <cfRule type="expression" dxfId="1753" priority="1558">
      <formula>WEEKDAY(N$13)=1</formula>
    </cfRule>
    <cfRule type="expression" dxfId="1752" priority="1559">
      <formula>WEEKDAY(N$13)=1</formula>
    </cfRule>
  </conditionalFormatting>
  <conditionalFormatting sqref="N309">
    <cfRule type="expression" dxfId="1751" priority="1560">
      <formula>WEEKDAY(N$13)=1</formula>
    </cfRule>
  </conditionalFormatting>
  <conditionalFormatting sqref="N310">
    <cfRule type="expression" dxfId="1750" priority="1553">
      <formula>WEEKDAY(N$13)=1</formula>
    </cfRule>
    <cfRule type="expression" dxfId="1749" priority="1554">
      <formula>WEEKDAY(N$13)=1</formula>
    </cfRule>
    <cfRule type="expression" dxfId="1748" priority="1555">
      <formula>WEEKDAY(N$13)=1</formula>
    </cfRule>
  </conditionalFormatting>
  <conditionalFormatting sqref="N310">
    <cfRule type="expression" dxfId="1747" priority="1556">
      <formula>WEEKDAY(N$13)=1</formula>
    </cfRule>
  </conditionalFormatting>
  <conditionalFormatting sqref="N311">
    <cfRule type="expression" dxfId="1746" priority="1549">
      <formula>WEEKDAY(N$13)=1</formula>
    </cfRule>
    <cfRule type="expression" dxfId="1745" priority="1550">
      <formula>WEEKDAY(N$13)=1</formula>
    </cfRule>
    <cfRule type="expression" dxfId="1744" priority="1551">
      <formula>WEEKDAY(N$13)=1</formula>
    </cfRule>
  </conditionalFormatting>
  <conditionalFormatting sqref="N311">
    <cfRule type="expression" dxfId="1743" priority="1552">
      <formula>WEEKDAY(N$13)=1</formula>
    </cfRule>
  </conditionalFormatting>
  <conditionalFormatting sqref="N312">
    <cfRule type="expression" dxfId="1742" priority="1545">
      <formula>WEEKDAY(N$13)=1</formula>
    </cfRule>
    <cfRule type="expression" dxfId="1741" priority="1546">
      <formula>WEEKDAY(N$13)=1</formula>
    </cfRule>
    <cfRule type="expression" dxfId="1740" priority="1547">
      <formula>WEEKDAY(N$13)=1</formula>
    </cfRule>
  </conditionalFormatting>
  <conditionalFormatting sqref="N312">
    <cfRule type="expression" dxfId="1739" priority="1548">
      <formula>WEEKDAY(N$13)=1</formula>
    </cfRule>
  </conditionalFormatting>
  <conditionalFormatting sqref="N313">
    <cfRule type="expression" dxfId="1738" priority="1541">
      <formula>WEEKDAY(N$13)=1</formula>
    </cfRule>
    <cfRule type="expression" dxfId="1737" priority="1542">
      <formula>WEEKDAY(N$13)=1</formula>
    </cfRule>
    <cfRule type="expression" dxfId="1736" priority="1543">
      <formula>WEEKDAY(N$13)=1</formula>
    </cfRule>
  </conditionalFormatting>
  <conditionalFormatting sqref="N313">
    <cfRule type="expression" dxfId="1735" priority="1544">
      <formula>WEEKDAY(N$13)=1</formula>
    </cfRule>
  </conditionalFormatting>
  <conditionalFormatting sqref="N314">
    <cfRule type="expression" dxfId="1734" priority="1537">
      <formula>WEEKDAY(N$13)=1</formula>
    </cfRule>
    <cfRule type="expression" dxfId="1733" priority="1538">
      <formula>WEEKDAY(N$13)=1</formula>
    </cfRule>
    <cfRule type="expression" dxfId="1732" priority="1539">
      <formula>WEEKDAY(N$13)=1</formula>
    </cfRule>
  </conditionalFormatting>
  <conditionalFormatting sqref="N314">
    <cfRule type="expression" dxfId="1731" priority="1540">
      <formula>WEEKDAY(N$13)=1</formula>
    </cfRule>
  </conditionalFormatting>
  <conditionalFormatting sqref="N315">
    <cfRule type="expression" dxfId="1730" priority="1533">
      <formula>WEEKDAY(N$13)=1</formula>
    </cfRule>
    <cfRule type="expression" dxfId="1729" priority="1534">
      <formula>WEEKDAY(N$13)=1</formula>
    </cfRule>
    <cfRule type="expression" dxfId="1728" priority="1535">
      <formula>WEEKDAY(N$13)=1</formula>
    </cfRule>
  </conditionalFormatting>
  <conditionalFormatting sqref="N315">
    <cfRule type="expression" dxfId="1727" priority="1536">
      <formula>WEEKDAY(N$13)=1</formula>
    </cfRule>
  </conditionalFormatting>
  <conditionalFormatting sqref="N316">
    <cfRule type="expression" dxfId="1726" priority="1530">
      <formula>WEEKDAY(N$13)=1</formula>
    </cfRule>
    <cfRule type="expression" dxfId="1725" priority="1531">
      <formula>WEEKDAY(N$13)=1</formula>
    </cfRule>
    <cfRule type="expression" dxfId="1724" priority="1532">
      <formula>WEEKDAY(N$13)=1</formula>
    </cfRule>
  </conditionalFormatting>
  <conditionalFormatting sqref="N316">
    <cfRule type="expression" dxfId="1723" priority="1529">
      <formula>WEEKDAY(N$13)=1</formula>
    </cfRule>
  </conditionalFormatting>
  <conditionalFormatting sqref="N317">
    <cfRule type="expression" dxfId="1722" priority="1527">
      <formula>WEEKDAY(N$13)=1</formula>
    </cfRule>
  </conditionalFormatting>
  <conditionalFormatting sqref="N317">
    <cfRule type="expression" dxfId="1721" priority="1528">
      <formula>WEEKDAY(N$13)=1</formula>
    </cfRule>
  </conditionalFormatting>
  <conditionalFormatting sqref="N318">
    <cfRule type="expression" dxfId="1720" priority="1525">
      <formula>WEEKDAY(N$13)=1</formula>
    </cfRule>
  </conditionalFormatting>
  <conditionalFormatting sqref="N318">
    <cfRule type="expression" dxfId="1719" priority="1526">
      <formula>WEEKDAY(N$13)=1</formula>
    </cfRule>
  </conditionalFormatting>
  <conditionalFormatting sqref="N319">
    <cfRule type="expression" dxfId="1718" priority="1523">
      <formula>WEEKDAY(N$13)=1</formula>
    </cfRule>
  </conditionalFormatting>
  <conditionalFormatting sqref="N319">
    <cfRule type="expression" dxfId="1717" priority="1524">
      <formula>WEEKDAY(N$13)=1</formula>
    </cfRule>
  </conditionalFormatting>
  <conditionalFormatting sqref="N320">
    <cfRule type="expression" dxfId="1716" priority="1521">
      <formula>WEEKDAY(N$13)=1</formula>
    </cfRule>
  </conditionalFormatting>
  <conditionalFormatting sqref="N320">
    <cfRule type="expression" dxfId="1715" priority="1522">
      <formula>WEEKDAY(N$13)=1</formula>
    </cfRule>
  </conditionalFormatting>
  <conditionalFormatting sqref="N321">
    <cfRule type="expression" dxfId="1714" priority="1520">
      <formula>WEEKDAY(N$13)=1</formula>
    </cfRule>
  </conditionalFormatting>
  <conditionalFormatting sqref="N322">
    <cfRule type="expression" dxfId="1713" priority="1519">
      <formula>WEEKDAY(N$13)=1</formula>
    </cfRule>
  </conditionalFormatting>
  <conditionalFormatting sqref="N323">
    <cfRule type="expression" dxfId="1712" priority="1518">
      <formula>WEEKDAY(N$13)=1</formula>
    </cfRule>
  </conditionalFormatting>
  <conditionalFormatting sqref="N324">
    <cfRule type="expression" dxfId="1711" priority="1517">
      <formula>WEEKDAY(N$13)=1</formula>
    </cfRule>
  </conditionalFormatting>
  <conditionalFormatting sqref="N325">
    <cfRule type="expression" dxfId="1710" priority="1516">
      <formula>WEEKDAY(N$13)=1</formula>
    </cfRule>
  </conditionalFormatting>
  <conditionalFormatting sqref="N326">
    <cfRule type="expression" dxfId="1709" priority="1514">
      <formula>WEEKDAY(N$13)=1</formula>
    </cfRule>
  </conditionalFormatting>
  <conditionalFormatting sqref="N326">
    <cfRule type="expression" dxfId="1708" priority="1515">
      <formula>WEEKDAY(N$13)=1</formula>
    </cfRule>
  </conditionalFormatting>
  <conditionalFormatting sqref="N327">
    <cfRule type="expression" dxfId="1707" priority="1512">
      <formula>WEEKDAY(N$13)=1</formula>
    </cfRule>
  </conditionalFormatting>
  <conditionalFormatting sqref="N327">
    <cfRule type="expression" dxfId="1706" priority="1513">
      <formula>WEEKDAY(N$13)=1</formula>
    </cfRule>
  </conditionalFormatting>
  <conditionalFormatting sqref="N340 N328:N331">
    <cfRule type="expression" dxfId="1705" priority="1511">
      <formula>WEEKDAY(N$13)=1</formula>
    </cfRule>
  </conditionalFormatting>
  <conditionalFormatting sqref="N329">
    <cfRule type="expression" dxfId="1704" priority="1510">
      <formula>WEEKDAY(N$13)=1</formula>
    </cfRule>
  </conditionalFormatting>
  <conditionalFormatting sqref="N330">
    <cfRule type="expression" dxfId="1703" priority="1509">
      <formula>WEEKDAY(N$13)=1</formula>
    </cfRule>
  </conditionalFormatting>
  <conditionalFormatting sqref="N331">
    <cfRule type="expression" dxfId="1702" priority="1508">
      <formula>WEEKDAY(N$13)=1</formula>
    </cfRule>
  </conditionalFormatting>
  <conditionalFormatting sqref="N332">
    <cfRule type="expression" dxfId="1701" priority="1505">
      <formula>WEEKDAY(N$13)=1</formula>
    </cfRule>
    <cfRule type="expression" dxfId="1700" priority="1506">
      <formula>WEEKDAY(N$13)=1</formula>
    </cfRule>
  </conditionalFormatting>
  <conditionalFormatting sqref="N332">
    <cfRule type="expression" dxfId="1699" priority="1507">
      <formula>WEEKDAY(N$13)=1</formula>
    </cfRule>
  </conditionalFormatting>
  <conditionalFormatting sqref="N333">
    <cfRule type="expression" dxfId="1698" priority="1502">
      <formula>WEEKDAY(N$13)=1</formula>
    </cfRule>
    <cfRule type="expression" dxfId="1697" priority="1503">
      <formula>WEEKDAY(N$13)=1</formula>
    </cfRule>
  </conditionalFormatting>
  <conditionalFormatting sqref="N333">
    <cfRule type="expression" dxfId="1696" priority="1504">
      <formula>WEEKDAY(N$13)=1</formula>
    </cfRule>
  </conditionalFormatting>
  <conditionalFormatting sqref="N334">
    <cfRule type="expression" dxfId="1695" priority="1499">
      <formula>WEEKDAY(N$13)=1</formula>
    </cfRule>
    <cfRule type="expression" dxfId="1694" priority="1500">
      <formula>WEEKDAY(N$13)=1</formula>
    </cfRule>
  </conditionalFormatting>
  <conditionalFormatting sqref="N334">
    <cfRule type="expression" dxfId="1693" priority="1501">
      <formula>WEEKDAY(N$13)=1</formula>
    </cfRule>
  </conditionalFormatting>
  <conditionalFormatting sqref="N335">
    <cfRule type="expression" dxfId="1692" priority="1496">
      <formula>WEEKDAY(N$13)=1</formula>
    </cfRule>
    <cfRule type="expression" dxfId="1691" priority="1497">
      <formula>WEEKDAY(N$13)=1</formula>
    </cfRule>
  </conditionalFormatting>
  <conditionalFormatting sqref="N335">
    <cfRule type="expression" dxfId="1690" priority="1498">
      <formula>WEEKDAY(N$13)=1</formula>
    </cfRule>
  </conditionalFormatting>
  <conditionalFormatting sqref="N336">
    <cfRule type="expression" dxfId="1689" priority="1493">
      <formula>WEEKDAY(N$13)=1</formula>
    </cfRule>
    <cfRule type="expression" dxfId="1688" priority="1494">
      <formula>WEEKDAY(N$13)=1</formula>
    </cfRule>
  </conditionalFormatting>
  <conditionalFormatting sqref="N336">
    <cfRule type="expression" dxfId="1687" priority="1495">
      <formula>WEEKDAY(N$13)=1</formula>
    </cfRule>
  </conditionalFormatting>
  <conditionalFormatting sqref="N337">
    <cfRule type="expression" dxfId="1686" priority="1490">
      <formula>WEEKDAY(N$13)=1</formula>
    </cfRule>
    <cfRule type="expression" dxfId="1685" priority="1491">
      <formula>WEEKDAY(N$13)=1</formula>
    </cfRule>
  </conditionalFormatting>
  <conditionalFormatting sqref="N337">
    <cfRule type="expression" dxfId="1684" priority="1492">
      <formula>WEEKDAY(N$13)=1</formula>
    </cfRule>
  </conditionalFormatting>
  <conditionalFormatting sqref="N338">
    <cfRule type="expression" dxfId="1683" priority="1487">
      <formula>WEEKDAY(N$13)=1</formula>
    </cfRule>
    <cfRule type="expression" dxfId="1682" priority="1488">
      <formula>WEEKDAY(N$13)=1</formula>
    </cfRule>
  </conditionalFormatting>
  <conditionalFormatting sqref="N338">
    <cfRule type="expression" dxfId="1681" priority="1489">
      <formula>WEEKDAY(N$13)=1</formula>
    </cfRule>
  </conditionalFormatting>
  <conditionalFormatting sqref="N339">
    <cfRule type="expression" dxfId="1680" priority="1485">
      <formula>WEEKDAY(N$13)=1</formula>
    </cfRule>
    <cfRule type="expression" dxfId="1679" priority="1486">
      <formula>WEEKDAY(N$13)=1</formula>
    </cfRule>
  </conditionalFormatting>
  <conditionalFormatting sqref="N339">
    <cfRule type="expression" dxfId="1678" priority="1484">
      <formula>WEEKDAY(N$13)=1</formula>
    </cfRule>
  </conditionalFormatting>
  <conditionalFormatting sqref="N340">
    <cfRule type="expression" dxfId="1677" priority="1483">
      <formula>WEEKDAY(N$13)=1</formula>
    </cfRule>
  </conditionalFormatting>
  <conditionalFormatting sqref="N341">
    <cfRule type="expression" dxfId="1676" priority="1482">
      <formula>WEEKDAY(N$13)=1</formula>
    </cfRule>
  </conditionalFormatting>
  <conditionalFormatting sqref="O340 O328:O331 O321:O325 O281:O282 O278 O271 O264 O218 O215 O7 O4">
    <cfRule type="expression" dxfId="1675" priority="1479">
      <formula>WEEKDAY(O$13)=1</formula>
    </cfRule>
  </conditionalFormatting>
  <conditionalFormatting sqref="O5">
    <cfRule type="expression" dxfId="1674" priority="1478">
      <formula>WEEKDAY(O$13)=1</formula>
    </cfRule>
  </conditionalFormatting>
  <conditionalFormatting sqref="O6">
    <cfRule type="expression" dxfId="1673" priority="1477">
      <formula>WEEKDAY(O$13)=1</formula>
    </cfRule>
  </conditionalFormatting>
  <conditionalFormatting sqref="O8">
    <cfRule type="expression" dxfId="1672" priority="1476">
      <formula>WEEKDAY(O$13)=1</formula>
    </cfRule>
  </conditionalFormatting>
  <conditionalFormatting sqref="O9">
    <cfRule type="expression" dxfId="1671" priority="1475">
      <formula>WEEKDAY(O$13)=1</formula>
    </cfRule>
  </conditionalFormatting>
  <conditionalFormatting sqref="O10">
    <cfRule type="expression" dxfId="1670" priority="1474">
      <formula>WEEKDAY(O$13)=1</formula>
    </cfRule>
  </conditionalFormatting>
  <conditionalFormatting sqref="O11">
    <cfRule type="expression" dxfId="1669" priority="1473">
      <formula>WEEKDAY(O$13)=1</formula>
    </cfRule>
  </conditionalFormatting>
  <conditionalFormatting sqref="O12">
    <cfRule type="expression" dxfId="1668" priority="1472">
      <formula>WEEKDAY(O$13)=1</formula>
    </cfRule>
  </conditionalFormatting>
  <conditionalFormatting sqref="O13">
    <cfRule type="expression" dxfId="1667" priority="1471">
      <formula>WEEKDAY(O$13)=1</formula>
    </cfRule>
  </conditionalFormatting>
  <conditionalFormatting sqref="O14">
    <cfRule type="expression" dxfId="1666" priority="1470">
      <formula>WEEKDAY(O$13)=1</formula>
    </cfRule>
  </conditionalFormatting>
  <conditionalFormatting sqref="O15">
    <cfRule type="expression" dxfId="1665" priority="1469">
      <formula>WEEKDAY(O$13)=1</formula>
    </cfRule>
  </conditionalFormatting>
  <conditionalFormatting sqref="O16">
    <cfRule type="expression" dxfId="1664" priority="1468">
      <formula>WEEKDAY(O$13)=1</formula>
    </cfRule>
  </conditionalFormatting>
  <conditionalFormatting sqref="O17">
    <cfRule type="expression" dxfId="1663" priority="1467">
      <formula>WEEKDAY(O$13)=1</formula>
    </cfRule>
  </conditionalFormatting>
  <conditionalFormatting sqref="O18">
    <cfRule type="expression" dxfId="1662" priority="1466">
      <formula>WEEKDAY(O$13)=1</formula>
    </cfRule>
  </conditionalFormatting>
  <conditionalFormatting sqref="O19">
    <cfRule type="expression" dxfId="1661" priority="1465">
      <formula>WEEKDAY(O$13)=1</formula>
    </cfRule>
  </conditionalFormatting>
  <conditionalFormatting sqref="O20">
    <cfRule type="expression" dxfId="1660" priority="1464">
      <formula>WEEKDAY(O$13)=1</formula>
    </cfRule>
  </conditionalFormatting>
  <conditionalFormatting sqref="O21">
    <cfRule type="expression" dxfId="1659" priority="1463">
      <formula>WEEKDAY(O$13)=1</formula>
    </cfRule>
  </conditionalFormatting>
  <conditionalFormatting sqref="O22">
    <cfRule type="expression" dxfId="1658" priority="1462">
      <formula>WEEKDAY(O$13)=1</formula>
    </cfRule>
  </conditionalFormatting>
  <conditionalFormatting sqref="O23">
    <cfRule type="expression" dxfId="1657" priority="1461">
      <formula>WEEKDAY(O$13)=1</formula>
    </cfRule>
  </conditionalFormatting>
  <conditionalFormatting sqref="O24">
    <cfRule type="expression" dxfId="1656" priority="1460">
      <formula>WEEKDAY(O$13)=1</formula>
    </cfRule>
  </conditionalFormatting>
  <conditionalFormatting sqref="O25">
    <cfRule type="expression" dxfId="1655" priority="1459">
      <formula>WEEKDAY(O$13)=1</formula>
    </cfRule>
  </conditionalFormatting>
  <conditionalFormatting sqref="O26">
    <cfRule type="expression" dxfId="1654" priority="1458">
      <formula>WEEKDAY(O$13)=1</formula>
    </cfRule>
  </conditionalFormatting>
  <conditionalFormatting sqref="O27">
    <cfRule type="expression" dxfId="1653" priority="1457">
      <formula>WEEKDAY(O$13)=1</formula>
    </cfRule>
  </conditionalFormatting>
  <conditionalFormatting sqref="O28">
    <cfRule type="expression" dxfId="1652" priority="1456">
      <formula>WEEKDAY(O$13)=1</formula>
    </cfRule>
  </conditionalFormatting>
  <conditionalFormatting sqref="O29">
    <cfRule type="expression" dxfId="1651" priority="1455">
      <formula>WEEKDAY(O$13)=1</formula>
    </cfRule>
  </conditionalFormatting>
  <conditionalFormatting sqref="O30">
    <cfRule type="expression" dxfId="1650" priority="1454">
      <formula>WEEKDAY(O$13)=1</formula>
    </cfRule>
  </conditionalFormatting>
  <conditionalFormatting sqref="O31">
    <cfRule type="expression" dxfId="1649" priority="1453">
      <formula>WEEKDAY(O$13)=1</formula>
    </cfRule>
  </conditionalFormatting>
  <conditionalFormatting sqref="O32">
    <cfRule type="expression" dxfId="1648" priority="1452">
      <formula>WEEKDAY(O$13)=1</formula>
    </cfRule>
  </conditionalFormatting>
  <conditionalFormatting sqref="O33">
    <cfRule type="expression" dxfId="1647" priority="1451">
      <formula>WEEKDAY(O$13)=1</formula>
    </cfRule>
  </conditionalFormatting>
  <conditionalFormatting sqref="O34">
    <cfRule type="expression" dxfId="1646" priority="1450">
      <formula>WEEKDAY(O$13)=1</formula>
    </cfRule>
  </conditionalFormatting>
  <conditionalFormatting sqref="O35">
    <cfRule type="expression" dxfId="1645" priority="1449">
      <formula>WEEKDAY(O$13)=1</formula>
    </cfRule>
  </conditionalFormatting>
  <conditionalFormatting sqref="O36">
    <cfRule type="expression" dxfId="1644" priority="1448">
      <formula>WEEKDAY(O$13)=1</formula>
    </cfRule>
  </conditionalFormatting>
  <conditionalFormatting sqref="O37">
    <cfRule type="expression" dxfId="1643" priority="1447">
      <formula>WEEKDAY(O$13)=1</formula>
    </cfRule>
  </conditionalFormatting>
  <conditionalFormatting sqref="O38">
    <cfRule type="expression" dxfId="1642" priority="1446">
      <formula>WEEKDAY(O$13)=1</formula>
    </cfRule>
  </conditionalFormatting>
  <conditionalFormatting sqref="O39">
    <cfRule type="expression" dxfId="1641" priority="1445">
      <formula>WEEKDAY(O$13)=1</formula>
    </cfRule>
  </conditionalFormatting>
  <conditionalFormatting sqref="O40">
    <cfRule type="expression" dxfId="1640" priority="1444">
      <formula>WEEKDAY(O$13)=1</formula>
    </cfRule>
  </conditionalFormatting>
  <conditionalFormatting sqref="O41">
    <cfRule type="expression" dxfId="1639" priority="1443">
      <formula>WEEKDAY(O$13)=1</formula>
    </cfRule>
  </conditionalFormatting>
  <conditionalFormatting sqref="O42">
    <cfRule type="expression" dxfId="1638" priority="1442">
      <formula>WEEKDAY(O$13)=1</formula>
    </cfRule>
  </conditionalFormatting>
  <conditionalFormatting sqref="O43">
    <cfRule type="expression" dxfId="1637" priority="1441">
      <formula>WEEKDAY(O$13)=1</formula>
    </cfRule>
  </conditionalFormatting>
  <conditionalFormatting sqref="O44">
    <cfRule type="expression" dxfId="1636" priority="1440">
      <formula>WEEKDAY(O$13)=1</formula>
    </cfRule>
  </conditionalFormatting>
  <conditionalFormatting sqref="O45">
    <cfRule type="expression" dxfId="1635" priority="1439">
      <formula>WEEKDAY(O$13)=1</formula>
    </cfRule>
  </conditionalFormatting>
  <conditionalFormatting sqref="O46">
    <cfRule type="expression" dxfId="1634" priority="1438">
      <formula>WEEKDAY(O$13)=1</formula>
    </cfRule>
  </conditionalFormatting>
  <conditionalFormatting sqref="O47">
    <cfRule type="expression" dxfId="1633" priority="1437">
      <formula>WEEKDAY(O$13)=1</formula>
    </cfRule>
  </conditionalFormatting>
  <conditionalFormatting sqref="O48">
    <cfRule type="expression" dxfId="1632" priority="1436">
      <formula>WEEKDAY(O$13)=1</formula>
    </cfRule>
  </conditionalFormatting>
  <conditionalFormatting sqref="O49">
    <cfRule type="expression" dxfId="1631" priority="1435">
      <formula>WEEKDAY(O$13)=1</formula>
    </cfRule>
  </conditionalFormatting>
  <conditionalFormatting sqref="O50">
    <cfRule type="expression" dxfId="1630" priority="1434">
      <formula>WEEKDAY(O$13)=1</formula>
    </cfRule>
  </conditionalFormatting>
  <conditionalFormatting sqref="O51">
    <cfRule type="expression" dxfId="1629" priority="1433">
      <formula>WEEKDAY(O$13)=1</formula>
    </cfRule>
  </conditionalFormatting>
  <conditionalFormatting sqref="O52">
    <cfRule type="expression" dxfId="1628" priority="1432">
      <formula>WEEKDAY(O$13)=1</formula>
    </cfRule>
  </conditionalFormatting>
  <conditionalFormatting sqref="O53">
    <cfRule type="expression" dxfId="1627" priority="1431">
      <formula>WEEKDAY(O$13)=1</formula>
    </cfRule>
  </conditionalFormatting>
  <conditionalFormatting sqref="O54">
    <cfRule type="expression" dxfId="1626" priority="1430">
      <formula>WEEKDAY(O$13)=1</formula>
    </cfRule>
  </conditionalFormatting>
  <conditionalFormatting sqref="O55">
    <cfRule type="expression" dxfId="1625" priority="1429">
      <formula>WEEKDAY(O$13)=1</formula>
    </cfRule>
  </conditionalFormatting>
  <conditionalFormatting sqref="O56">
    <cfRule type="expression" dxfId="1624" priority="1428">
      <formula>WEEKDAY(O$13)=1</formula>
    </cfRule>
  </conditionalFormatting>
  <conditionalFormatting sqref="O57">
    <cfRule type="expression" dxfId="1623" priority="1427">
      <formula>WEEKDAY(O$13)=1</formula>
    </cfRule>
  </conditionalFormatting>
  <conditionalFormatting sqref="O58">
    <cfRule type="expression" dxfId="1622" priority="1426">
      <formula>WEEKDAY(O$13)=1</formula>
    </cfRule>
  </conditionalFormatting>
  <conditionalFormatting sqref="O59">
    <cfRule type="expression" dxfId="1621" priority="1425">
      <formula>WEEKDAY(O$13)=1</formula>
    </cfRule>
  </conditionalFormatting>
  <conditionalFormatting sqref="O60">
    <cfRule type="expression" dxfId="1620" priority="1424">
      <formula>WEEKDAY(O$13)=1</formula>
    </cfRule>
  </conditionalFormatting>
  <conditionalFormatting sqref="O61">
    <cfRule type="expression" dxfId="1619" priority="1423">
      <formula>WEEKDAY(O$13)=1</formula>
    </cfRule>
  </conditionalFormatting>
  <conditionalFormatting sqref="O62">
    <cfRule type="expression" dxfId="1618" priority="1422">
      <formula>WEEKDAY(O$13)=1</formula>
    </cfRule>
  </conditionalFormatting>
  <conditionalFormatting sqref="O63">
    <cfRule type="expression" dxfId="1617" priority="1421">
      <formula>WEEKDAY(O$13)=1</formula>
    </cfRule>
  </conditionalFormatting>
  <conditionalFormatting sqref="O64">
    <cfRule type="expression" dxfId="1616" priority="1420">
      <formula>WEEKDAY(O$13)=1</formula>
    </cfRule>
  </conditionalFormatting>
  <conditionalFormatting sqref="O65">
    <cfRule type="expression" dxfId="1615" priority="1419">
      <formula>WEEKDAY(O$13)=1</formula>
    </cfRule>
  </conditionalFormatting>
  <conditionalFormatting sqref="O66">
    <cfRule type="expression" dxfId="1614" priority="1418">
      <formula>WEEKDAY(O$13)=1</formula>
    </cfRule>
  </conditionalFormatting>
  <conditionalFormatting sqref="O67">
    <cfRule type="expression" dxfId="1613" priority="1417">
      <formula>WEEKDAY(O$13)=1</formula>
    </cfRule>
  </conditionalFormatting>
  <conditionalFormatting sqref="O68">
    <cfRule type="expression" dxfId="1612" priority="1416">
      <formula>WEEKDAY(O$13)=1</formula>
    </cfRule>
  </conditionalFormatting>
  <conditionalFormatting sqref="O69">
    <cfRule type="expression" dxfId="1611" priority="1415">
      <formula>WEEKDAY(O$13)=1</formula>
    </cfRule>
  </conditionalFormatting>
  <conditionalFormatting sqref="O70">
    <cfRule type="expression" dxfId="1610" priority="1414">
      <formula>WEEKDAY(O$13)=1</formula>
    </cfRule>
  </conditionalFormatting>
  <conditionalFormatting sqref="O71">
    <cfRule type="expression" dxfId="1609" priority="1413">
      <formula>WEEKDAY(O$13)=1</formula>
    </cfRule>
  </conditionalFormatting>
  <conditionalFormatting sqref="O72">
    <cfRule type="expression" dxfId="1608" priority="1412">
      <formula>WEEKDAY(O$13)=1</formula>
    </cfRule>
  </conditionalFormatting>
  <conditionalFormatting sqref="O73">
    <cfRule type="expression" dxfId="1607" priority="1411">
      <formula>WEEKDAY(O$13)=1</formula>
    </cfRule>
  </conditionalFormatting>
  <conditionalFormatting sqref="O74">
    <cfRule type="expression" dxfId="1606" priority="1410">
      <formula>WEEKDAY(O$13)=1</formula>
    </cfRule>
  </conditionalFormatting>
  <conditionalFormatting sqref="O75">
    <cfRule type="expression" dxfId="1605" priority="1409">
      <formula>WEEKDAY(O$13)=1</formula>
    </cfRule>
  </conditionalFormatting>
  <conditionalFormatting sqref="O76">
    <cfRule type="expression" dxfId="1604" priority="1408">
      <formula>WEEKDAY(O$13)=1</formula>
    </cfRule>
  </conditionalFormatting>
  <conditionalFormatting sqref="O77">
    <cfRule type="expression" dxfId="1603" priority="1407">
      <formula>WEEKDAY(O$13)=1</formula>
    </cfRule>
  </conditionalFormatting>
  <conditionalFormatting sqref="O78">
    <cfRule type="expression" dxfId="1602" priority="1406">
      <formula>WEEKDAY(O$13)=1</formula>
    </cfRule>
  </conditionalFormatting>
  <conditionalFormatting sqref="O79">
    <cfRule type="expression" dxfId="1601" priority="1405">
      <formula>WEEKDAY(O$13)=1</formula>
    </cfRule>
  </conditionalFormatting>
  <conditionalFormatting sqref="O80">
    <cfRule type="expression" dxfId="1600" priority="1404">
      <formula>WEEKDAY(O$13)=1</formula>
    </cfRule>
  </conditionalFormatting>
  <conditionalFormatting sqref="O81">
    <cfRule type="expression" dxfId="1599" priority="1403">
      <formula>WEEKDAY(O$13)=1</formula>
    </cfRule>
  </conditionalFormatting>
  <conditionalFormatting sqref="O82">
    <cfRule type="expression" dxfId="1598" priority="1402">
      <formula>WEEKDAY(O$13)=1</formula>
    </cfRule>
  </conditionalFormatting>
  <conditionalFormatting sqref="O83">
    <cfRule type="expression" dxfId="1597" priority="1401">
      <formula>WEEKDAY(O$13)=1</formula>
    </cfRule>
  </conditionalFormatting>
  <conditionalFormatting sqref="O84">
    <cfRule type="expression" dxfId="1596" priority="1400">
      <formula>WEEKDAY(O$13)=1</formula>
    </cfRule>
  </conditionalFormatting>
  <conditionalFormatting sqref="O85">
    <cfRule type="expression" dxfId="1595" priority="1399">
      <formula>WEEKDAY(O$13)=1</formula>
    </cfRule>
  </conditionalFormatting>
  <conditionalFormatting sqref="O86">
    <cfRule type="expression" dxfId="1594" priority="1398">
      <formula>WEEKDAY(O$13)=1</formula>
    </cfRule>
  </conditionalFormatting>
  <conditionalFormatting sqref="O87">
    <cfRule type="expression" dxfId="1593" priority="1397">
      <formula>WEEKDAY(O$13)=1</formula>
    </cfRule>
  </conditionalFormatting>
  <conditionalFormatting sqref="O88">
    <cfRule type="expression" dxfId="1592" priority="1396">
      <formula>WEEKDAY(O$13)=1</formula>
    </cfRule>
  </conditionalFormatting>
  <conditionalFormatting sqref="O89">
    <cfRule type="expression" dxfId="1591" priority="1395">
      <formula>WEEKDAY(O$13)=1</formula>
    </cfRule>
  </conditionalFormatting>
  <conditionalFormatting sqref="O90">
    <cfRule type="expression" dxfId="1590" priority="1394">
      <formula>WEEKDAY(O$13)=1</formula>
    </cfRule>
  </conditionalFormatting>
  <conditionalFormatting sqref="O91">
    <cfRule type="expression" dxfId="1589" priority="1393">
      <formula>WEEKDAY(O$13)=1</formula>
    </cfRule>
  </conditionalFormatting>
  <conditionalFormatting sqref="O92">
    <cfRule type="expression" dxfId="1588" priority="1392">
      <formula>WEEKDAY(O$13)=1</formula>
    </cfRule>
  </conditionalFormatting>
  <conditionalFormatting sqref="O93">
    <cfRule type="expression" dxfId="1587" priority="1391">
      <formula>WEEKDAY(O$13)=1</formula>
    </cfRule>
  </conditionalFormatting>
  <conditionalFormatting sqref="O94">
    <cfRule type="expression" dxfId="1586" priority="1390">
      <formula>WEEKDAY(O$13)=1</formula>
    </cfRule>
  </conditionalFormatting>
  <conditionalFormatting sqref="O95">
    <cfRule type="expression" dxfId="1585" priority="1389">
      <formula>WEEKDAY(O$13)=1</formula>
    </cfRule>
  </conditionalFormatting>
  <conditionalFormatting sqref="O96">
    <cfRule type="expression" dxfId="1584" priority="1388">
      <formula>WEEKDAY(O$13)=1</formula>
    </cfRule>
  </conditionalFormatting>
  <conditionalFormatting sqref="O97">
    <cfRule type="expression" dxfId="1583" priority="1387">
      <formula>WEEKDAY(O$13)=1</formula>
    </cfRule>
  </conditionalFormatting>
  <conditionalFormatting sqref="O98">
    <cfRule type="expression" dxfId="1582" priority="1386">
      <formula>WEEKDAY(O$13)=1</formula>
    </cfRule>
  </conditionalFormatting>
  <conditionalFormatting sqref="O99">
    <cfRule type="expression" dxfId="1581" priority="1385">
      <formula>WEEKDAY(O$13)=1</formula>
    </cfRule>
  </conditionalFormatting>
  <conditionalFormatting sqref="O100">
    <cfRule type="expression" dxfId="1580" priority="1384">
      <formula>WEEKDAY(O$13)=1</formula>
    </cfRule>
  </conditionalFormatting>
  <conditionalFormatting sqref="O101">
    <cfRule type="expression" dxfId="1579" priority="1383">
      <formula>WEEKDAY(O$13)=1</formula>
    </cfRule>
  </conditionalFormatting>
  <conditionalFormatting sqref="O102">
    <cfRule type="expression" dxfId="1578" priority="1382">
      <formula>WEEKDAY(O$13)=1</formula>
    </cfRule>
  </conditionalFormatting>
  <conditionalFormatting sqref="O103">
    <cfRule type="expression" dxfId="1577" priority="1381">
      <formula>WEEKDAY(O$13)=1</formula>
    </cfRule>
  </conditionalFormatting>
  <conditionalFormatting sqref="O104:O105">
    <cfRule type="expression" dxfId="1576" priority="1380">
      <formula>WEEKDAY(O$13)=1</formula>
    </cfRule>
  </conditionalFormatting>
  <conditionalFormatting sqref="O106">
    <cfRule type="expression" dxfId="1575" priority="1379">
      <formula>WEEKDAY(O$13)=1</formula>
    </cfRule>
  </conditionalFormatting>
  <conditionalFormatting sqref="O107">
    <cfRule type="expression" dxfId="1574" priority="1378">
      <formula>WEEKDAY(O$13)=1</formula>
    </cfRule>
  </conditionalFormatting>
  <conditionalFormatting sqref="O108">
    <cfRule type="expression" dxfId="1573" priority="1377">
      <formula>WEEKDAY(O$13)=1</formula>
    </cfRule>
  </conditionalFormatting>
  <conditionalFormatting sqref="O109">
    <cfRule type="expression" dxfId="1572" priority="1376">
      <formula>WEEKDAY(O$13)=1</formula>
    </cfRule>
  </conditionalFormatting>
  <conditionalFormatting sqref="O110">
    <cfRule type="expression" dxfId="1571" priority="1375">
      <formula>WEEKDAY(O$13)=1</formula>
    </cfRule>
  </conditionalFormatting>
  <conditionalFormatting sqref="O111">
    <cfRule type="expression" dxfId="1570" priority="1374">
      <formula>WEEKDAY(O$13)=1</formula>
    </cfRule>
  </conditionalFormatting>
  <conditionalFormatting sqref="O112">
    <cfRule type="expression" dxfId="1569" priority="1373">
      <formula>WEEKDAY(O$13)=1</formula>
    </cfRule>
  </conditionalFormatting>
  <conditionalFormatting sqref="O113">
    <cfRule type="expression" dxfId="1568" priority="1372">
      <formula>WEEKDAY(O$13)=1</formula>
    </cfRule>
  </conditionalFormatting>
  <conditionalFormatting sqref="O114">
    <cfRule type="expression" dxfId="1567" priority="1371">
      <formula>WEEKDAY(O$13)=1</formula>
    </cfRule>
  </conditionalFormatting>
  <conditionalFormatting sqref="O115">
    <cfRule type="expression" dxfId="1566" priority="1370">
      <formula>WEEKDAY(O$13)=1</formula>
    </cfRule>
  </conditionalFormatting>
  <conditionalFormatting sqref="O116">
    <cfRule type="expression" dxfId="1565" priority="1369">
      <formula>WEEKDAY(O$13)=1</formula>
    </cfRule>
  </conditionalFormatting>
  <conditionalFormatting sqref="O117">
    <cfRule type="expression" dxfId="1564" priority="1368">
      <formula>WEEKDAY(O$13)=1</formula>
    </cfRule>
  </conditionalFormatting>
  <conditionalFormatting sqref="O118">
    <cfRule type="expression" dxfId="1563" priority="1367">
      <formula>WEEKDAY(O$13)=1</formula>
    </cfRule>
  </conditionalFormatting>
  <conditionalFormatting sqref="O119">
    <cfRule type="expression" dxfId="1562" priority="1366">
      <formula>WEEKDAY(O$13)=1</formula>
    </cfRule>
  </conditionalFormatting>
  <conditionalFormatting sqref="O120:O121">
    <cfRule type="expression" dxfId="1561" priority="1365">
      <formula>WEEKDAY(O$13)=1</formula>
    </cfRule>
  </conditionalFormatting>
  <conditionalFormatting sqref="O122">
    <cfRule type="expression" dxfId="1560" priority="1364">
      <formula>WEEKDAY(O$13)=1</formula>
    </cfRule>
  </conditionalFormatting>
  <conditionalFormatting sqref="O123">
    <cfRule type="expression" dxfId="1559" priority="1363">
      <formula>WEEKDAY(O$13)=1</formula>
    </cfRule>
  </conditionalFormatting>
  <conditionalFormatting sqref="O124">
    <cfRule type="expression" dxfId="1558" priority="1362">
      <formula>WEEKDAY(O$13)=1</formula>
    </cfRule>
  </conditionalFormatting>
  <conditionalFormatting sqref="O125">
    <cfRule type="expression" dxfId="1557" priority="1361">
      <formula>WEEKDAY(O$13)=1</formula>
    </cfRule>
  </conditionalFormatting>
  <conditionalFormatting sqref="O126">
    <cfRule type="expression" dxfId="1556" priority="1360">
      <formula>WEEKDAY(O$13)=1</formula>
    </cfRule>
  </conditionalFormatting>
  <conditionalFormatting sqref="O127">
    <cfRule type="expression" dxfId="1555" priority="1359">
      <formula>WEEKDAY(O$13)=1</formula>
    </cfRule>
  </conditionalFormatting>
  <conditionalFormatting sqref="O128">
    <cfRule type="expression" dxfId="1554" priority="1358">
      <formula>WEEKDAY(O$13)=1</formula>
    </cfRule>
  </conditionalFormatting>
  <conditionalFormatting sqref="O129">
    <cfRule type="expression" dxfId="1553" priority="1357">
      <formula>WEEKDAY(O$13)=1</formula>
    </cfRule>
  </conditionalFormatting>
  <conditionalFormatting sqref="O130">
    <cfRule type="expression" dxfId="1552" priority="1356">
      <formula>WEEKDAY(O$13)=1</formula>
    </cfRule>
  </conditionalFormatting>
  <conditionalFormatting sqref="O131">
    <cfRule type="expression" dxfId="1551" priority="1355">
      <formula>WEEKDAY(O$13)=1</formula>
    </cfRule>
  </conditionalFormatting>
  <conditionalFormatting sqref="O132">
    <cfRule type="expression" dxfId="1550" priority="1354">
      <formula>WEEKDAY(O$13)=1</formula>
    </cfRule>
  </conditionalFormatting>
  <conditionalFormatting sqref="O133">
    <cfRule type="expression" dxfId="1549" priority="1353">
      <formula>WEEKDAY(O$13)=1</formula>
    </cfRule>
  </conditionalFormatting>
  <conditionalFormatting sqref="O134">
    <cfRule type="expression" dxfId="1548" priority="1352">
      <formula>WEEKDAY(O$13)=1</formula>
    </cfRule>
  </conditionalFormatting>
  <conditionalFormatting sqref="O135">
    <cfRule type="expression" dxfId="1547" priority="1351">
      <formula>WEEKDAY(O$13)=1</formula>
    </cfRule>
  </conditionalFormatting>
  <conditionalFormatting sqref="O136">
    <cfRule type="expression" dxfId="1546" priority="1350">
      <formula>WEEKDAY(O$13)=1</formula>
    </cfRule>
  </conditionalFormatting>
  <conditionalFormatting sqref="O137">
    <cfRule type="expression" dxfId="1545" priority="1349">
      <formula>WEEKDAY(O$13)=1</formula>
    </cfRule>
  </conditionalFormatting>
  <conditionalFormatting sqref="O138">
    <cfRule type="expression" dxfId="1544" priority="1348">
      <formula>WEEKDAY(O$13)=1</formula>
    </cfRule>
  </conditionalFormatting>
  <conditionalFormatting sqref="O139">
    <cfRule type="expression" dxfId="1543" priority="1347">
      <formula>WEEKDAY(O$13)=1</formula>
    </cfRule>
  </conditionalFormatting>
  <conditionalFormatting sqref="O140">
    <cfRule type="expression" dxfId="1542" priority="1346">
      <formula>WEEKDAY(O$13)=1</formula>
    </cfRule>
  </conditionalFormatting>
  <conditionalFormatting sqref="O141">
    <cfRule type="expression" dxfId="1541" priority="1345">
      <formula>WEEKDAY(O$13)=1</formula>
    </cfRule>
  </conditionalFormatting>
  <conditionalFormatting sqref="O142">
    <cfRule type="expression" dxfId="1540" priority="1344">
      <formula>WEEKDAY(O$13)=1</formula>
    </cfRule>
  </conditionalFormatting>
  <conditionalFormatting sqref="O143">
    <cfRule type="expression" dxfId="1539" priority="1343">
      <formula>WEEKDAY(O$13)=1</formula>
    </cfRule>
  </conditionalFormatting>
  <conditionalFormatting sqref="O144">
    <cfRule type="expression" dxfId="1538" priority="1342">
      <formula>WEEKDAY(O$13)=1</formula>
    </cfRule>
  </conditionalFormatting>
  <conditionalFormatting sqref="O145">
    <cfRule type="expression" dxfId="1537" priority="1341">
      <formula>WEEKDAY(O$13)=1</formula>
    </cfRule>
  </conditionalFormatting>
  <conditionalFormatting sqref="O146">
    <cfRule type="expression" dxfId="1536" priority="1340">
      <formula>WEEKDAY(O$13)=1</formula>
    </cfRule>
  </conditionalFormatting>
  <conditionalFormatting sqref="O147">
    <cfRule type="expression" dxfId="1535" priority="1339">
      <formula>WEEKDAY(O$13)=1</formula>
    </cfRule>
  </conditionalFormatting>
  <conditionalFormatting sqref="O148">
    <cfRule type="expression" dxfId="1534" priority="1338">
      <formula>WEEKDAY(O$13)=1</formula>
    </cfRule>
  </conditionalFormatting>
  <conditionalFormatting sqref="O149">
    <cfRule type="expression" dxfId="1533" priority="1337">
      <formula>WEEKDAY(O$13)=1</formula>
    </cfRule>
  </conditionalFormatting>
  <conditionalFormatting sqref="O150">
    <cfRule type="expression" dxfId="1532" priority="1336">
      <formula>WEEKDAY(O$13)=1</formula>
    </cfRule>
  </conditionalFormatting>
  <conditionalFormatting sqref="O151">
    <cfRule type="expression" dxfId="1531" priority="1335">
      <formula>WEEKDAY(O$13)=1</formula>
    </cfRule>
  </conditionalFormatting>
  <conditionalFormatting sqref="O152">
    <cfRule type="expression" dxfId="1530" priority="1334">
      <formula>WEEKDAY(O$13)=1</formula>
    </cfRule>
  </conditionalFormatting>
  <conditionalFormatting sqref="O153">
    <cfRule type="expression" dxfId="1529" priority="1333">
      <formula>WEEKDAY(O$13)=1</formula>
    </cfRule>
  </conditionalFormatting>
  <conditionalFormatting sqref="O154">
    <cfRule type="expression" dxfId="1528" priority="1332">
      <formula>WEEKDAY(O$13)=1</formula>
    </cfRule>
  </conditionalFormatting>
  <conditionalFormatting sqref="O155">
    <cfRule type="expression" dxfId="1527" priority="1331">
      <formula>WEEKDAY(O$13)=1</formula>
    </cfRule>
  </conditionalFormatting>
  <conditionalFormatting sqref="O156">
    <cfRule type="expression" dxfId="1526" priority="1330">
      <formula>WEEKDAY(O$13)=1</formula>
    </cfRule>
  </conditionalFormatting>
  <conditionalFormatting sqref="O157">
    <cfRule type="expression" dxfId="1525" priority="1329">
      <formula>WEEKDAY(O$13)=1</formula>
    </cfRule>
  </conditionalFormatting>
  <conditionalFormatting sqref="O158">
    <cfRule type="expression" dxfId="1524" priority="1328">
      <formula>WEEKDAY(O$13)=1</formula>
    </cfRule>
  </conditionalFormatting>
  <conditionalFormatting sqref="O159">
    <cfRule type="expression" dxfId="1523" priority="1327">
      <formula>WEEKDAY(O$13)=1</formula>
    </cfRule>
  </conditionalFormatting>
  <conditionalFormatting sqref="O160">
    <cfRule type="expression" dxfId="1522" priority="1326">
      <formula>WEEKDAY(O$13)=1</formula>
    </cfRule>
  </conditionalFormatting>
  <conditionalFormatting sqref="O161">
    <cfRule type="expression" dxfId="1521" priority="1325">
      <formula>WEEKDAY(O$13)=1</formula>
    </cfRule>
  </conditionalFormatting>
  <conditionalFormatting sqref="O162">
    <cfRule type="expression" dxfId="1520" priority="1324">
      <formula>WEEKDAY(O$13)=1</formula>
    </cfRule>
  </conditionalFormatting>
  <conditionalFormatting sqref="O163">
    <cfRule type="expression" dxfId="1519" priority="1323">
      <formula>WEEKDAY(O$13)=1</formula>
    </cfRule>
  </conditionalFormatting>
  <conditionalFormatting sqref="O164">
    <cfRule type="expression" dxfId="1518" priority="1322">
      <formula>WEEKDAY(O$13)=1</formula>
    </cfRule>
  </conditionalFormatting>
  <conditionalFormatting sqref="O165">
    <cfRule type="expression" dxfId="1517" priority="1321">
      <formula>WEEKDAY(O$13)=1</formula>
    </cfRule>
  </conditionalFormatting>
  <conditionalFormatting sqref="O166">
    <cfRule type="expression" dxfId="1516" priority="1320">
      <formula>WEEKDAY(O$13)=1</formula>
    </cfRule>
  </conditionalFormatting>
  <conditionalFormatting sqref="O167">
    <cfRule type="expression" dxfId="1515" priority="1319">
      <formula>WEEKDAY(O$13)=1</formula>
    </cfRule>
  </conditionalFormatting>
  <conditionalFormatting sqref="O168">
    <cfRule type="expression" dxfId="1514" priority="1318">
      <formula>WEEKDAY(O$13)=1</formula>
    </cfRule>
  </conditionalFormatting>
  <conditionalFormatting sqref="O169">
    <cfRule type="expression" dxfId="1513" priority="1317">
      <formula>WEEKDAY(O$13)=1</formula>
    </cfRule>
  </conditionalFormatting>
  <conditionalFormatting sqref="O170">
    <cfRule type="expression" dxfId="1512" priority="1316">
      <formula>WEEKDAY(O$13)=1</formula>
    </cfRule>
  </conditionalFormatting>
  <conditionalFormatting sqref="O171">
    <cfRule type="expression" dxfId="1511" priority="1315">
      <formula>WEEKDAY(O$13)=1</formula>
    </cfRule>
  </conditionalFormatting>
  <conditionalFormatting sqref="O172">
    <cfRule type="expression" dxfId="1510" priority="1314">
      <formula>WEEKDAY(O$13)=1</formula>
    </cfRule>
  </conditionalFormatting>
  <conditionalFormatting sqref="O173:O174">
    <cfRule type="expression" dxfId="1509" priority="1313">
      <formula>WEEKDAY(O$13)=1</formula>
    </cfRule>
  </conditionalFormatting>
  <conditionalFormatting sqref="O175">
    <cfRule type="expression" dxfId="1508" priority="1312">
      <formula>WEEKDAY(O$13)=1</formula>
    </cfRule>
  </conditionalFormatting>
  <conditionalFormatting sqref="O176">
    <cfRule type="expression" dxfId="1507" priority="1311">
      <formula>WEEKDAY(O$13)=1</formula>
    </cfRule>
  </conditionalFormatting>
  <conditionalFormatting sqref="O177">
    <cfRule type="expression" dxfId="1506" priority="1310">
      <formula>WEEKDAY(O$13)=1</formula>
    </cfRule>
  </conditionalFormatting>
  <conditionalFormatting sqref="O178">
    <cfRule type="expression" dxfId="1505" priority="1309">
      <formula>WEEKDAY(O$13)=1</formula>
    </cfRule>
  </conditionalFormatting>
  <conditionalFormatting sqref="O179">
    <cfRule type="expression" dxfId="1504" priority="1308">
      <formula>WEEKDAY(O$13)=1</formula>
    </cfRule>
  </conditionalFormatting>
  <conditionalFormatting sqref="O180:O181">
    <cfRule type="expression" dxfId="1503" priority="1307">
      <formula>WEEKDAY(O$13)=1</formula>
    </cfRule>
  </conditionalFormatting>
  <conditionalFormatting sqref="O182">
    <cfRule type="expression" dxfId="1502" priority="1306">
      <formula>WEEKDAY(O$13)=1</formula>
    </cfRule>
  </conditionalFormatting>
  <conditionalFormatting sqref="O183">
    <cfRule type="expression" dxfId="1501" priority="1305">
      <formula>WEEKDAY(O$13)=1</formula>
    </cfRule>
  </conditionalFormatting>
  <conditionalFormatting sqref="O184">
    <cfRule type="expression" dxfId="1500" priority="1304">
      <formula>WEEKDAY(O$13)=1</formula>
    </cfRule>
  </conditionalFormatting>
  <conditionalFormatting sqref="O185">
    <cfRule type="expression" dxfId="1499" priority="1303">
      <formula>WEEKDAY(O$13)=1</formula>
    </cfRule>
  </conditionalFormatting>
  <conditionalFormatting sqref="O186">
    <cfRule type="expression" dxfId="1498" priority="1302">
      <formula>WEEKDAY(O$13)=1</formula>
    </cfRule>
  </conditionalFormatting>
  <conditionalFormatting sqref="O187">
    <cfRule type="expression" dxfId="1497" priority="1301">
      <formula>WEEKDAY(O$13)=1</formula>
    </cfRule>
  </conditionalFormatting>
  <conditionalFormatting sqref="O188">
    <cfRule type="expression" dxfId="1496" priority="1300">
      <formula>WEEKDAY(O$13)=1</formula>
    </cfRule>
  </conditionalFormatting>
  <conditionalFormatting sqref="O189">
    <cfRule type="expression" dxfId="1495" priority="1299">
      <formula>WEEKDAY(O$13)=1</formula>
    </cfRule>
  </conditionalFormatting>
  <conditionalFormatting sqref="O190">
    <cfRule type="expression" dxfId="1494" priority="1298">
      <formula>WEEKDAY(O$13)=1</formula>
    </cfRule>
  </conditionalFormatting>
  <conditionalFormatting sqref="O303 O294:O295 O283:O284 O260:O263 O248:O250 O231:O232 O226:O227 O197 O194 O191">
    <cfRule type="expression" dxfId="1493" priority="1297">
      <formula>WEEKDAY(O$13)=1</formula>
    </cfRule>
  </conditionalFormatting>
  <conditionalFormatting sqref="O192">
    <cfRule type="expression" dxfId="1492" priority="1296">
      <formula>WEEKDAY(O$13)=1</formula>
    </cfRule>
  </conditionalFormatting>
  <conditionalFormatting sqref="O193">
    <cfRule type="expression" dxfId="1491" priority="1295">
      <formula>WEEKDAY(O$13)=1</formula>
    </cfRule>
  </conditionalFormatting>
  <conditionalFormatting sqref="O195">
    <cfRule type="expression" dxfId="1490" priority="1294">
      <formula>WEEKDAY(O$13)=1</formula>
    </cfRule>
  </conditionalFormatting>
  <conditionalFormatting sqref="O196">
    <cfRule type="expression" dxfId="1489" priority="1293">
      <formula>WEEKDAY(O$13)=1</formula>
    </cfRule>
  </conditionalFormatting>
  <conditionalFormatting sqref="O198">
    <cfRule type="expression" dxfId="1488" priority="1292">
      <formula>WEEKDAY(O$13)=1</formula>
    </cfRule>
  </conditionalFormatting>
  <conditionalFormatting sqref="O199">
    <cfRule type="expression" dxfId="1487" priority="1291">
      <formula>WEEKDAY(O$13)=1</formula>
    </cfRule>
  </conditionalFormatting>
  <conditionalFormatting sqref="O200">
    <cfRule type="expression" dxfId="1486" priority="1290">
      <formula>WEEKDAY(O$13)=1</formula>
    </cfRule>
  </conditionalFormatting>
  <conditionalFormatting sqref="O201">
    <cfRule type="expression" dxfId="1485" priority="1289">
      <formula>WEEKDAY(O$13)=1</formula>
    </cfRule>
  </conditionalFormatting>
  <conditionalFormatting sqref="O202">
    <cfRule type="expression" dxfId="1484" priority="1288">
      <formula>WEEKDAY(O$13)=1</formula>
    </cfRule>
  </conditionalFormatting>
  <conditionalFormatting sqref="O203">
    <cfRule type="expression" dxfId="1483" priority="1287">
      <formula>WEEKDAY(O$13)=1</formula>
    </cfRule>
  </conditionalFormatting>
  <conditionalFormatting sqref="O204">
    <cfRule type="expression" dxfId="1482" priority="1286">
      <formula>WEEKDAY(O$13)=1</formula>
    </cfRule>
  </conditionalFormatting>
  <conditionalFormatting sqref="O205">
    <cfRule type="expression" dxfId="1481" priority="1285">
      <formula>WEEKDAY(O$13)=1</formula>
    </cfRule>
  </conditionalFormatting>
  <conditionalFormatting sqref="O206">
    <cfRule type="expression" dxfId="1480" priority="1284">
      <formula>WEEKDAY(O$13)=1</formula>
    </cfRule>
  </conditionalFormatting>
  <conditionalFormatting sqref="O207">
    <cfRule type="expression" dxfId="1479" priority="1283">
      <formula>WEEKDAY(O$13)=1</formula>
    </cfRule>
  </conditionalFormatting>
  <conditionalFormatting sqref="O208">
    <cfRule type="expression" dxfId="1478" priority="1282">
      <formula>WEEKDAY(O$13)=1</formula>
    </cfRule>
  </conditionalFormatting>
  <conditionalFormatting sqref="O209">
    <cfRule type="expression" dxfId="1477" priority="1281">
      <formula>WEEKDAY(O$13)=1</formula>
    </cfRule>
  </conditionalFormatting>
  <conditionalFormatting sqref="O210:O211">
    <cfRule type="expression" dxfId="1476" priority="1280">
      <formula>WEEKDAY(O$13)=1</formula>
    </cfRule>
  </conditionalFormatting>
  <conditionalFormatting sqref="O211">
    <cfRule type="expression" dxfId="1475" priority="1279">
      <formula>WEEKDAY(O$13)=1</formula>
    </cfRule>
  </conditionalFormatting>
  <conditionalFormatting sqref="O212">
    <cfRule type="expression" dxfId="1474" priority="1278">
      <formula>WEEKDAY(O$13)=1</formula>
    </cfRule>
  </conditionalFormatting>
  <conditionalFormatting sqref="O213">
    <cfRule type="expression" dxfId="1473" priority="1277">
      <formula>WEEKDAY(O$13)=1</formula>
    </cfRule>
  </conditionalFormatting>
  <conditionalFormatting sqref="O214">
    <cfRule type="expression" dxfId="1472" priority="1276">
      <formula>WEEKDAY(O$13)=1</formula>
    </cfRule>
  </conditionalFormatting>
  <conditionalFormatting sqref="O216">
    <cfRule type="expression" dxfId="1471" priority="1275">
      <formula>WEEKDAY(O$13)=1</formula>
    </cfRule>
  </conditionalFormatting>
  <conditionalFormatting sqref="O217">
    <cfRule type="expression" dxfId="1470" priority="1274">
      <formula>WEEKDAY(O$13)=1</formula>
    </cfRule>
  </conditionalFormatting>
  <conditionalFormatting sqref="O219">
    <cfRule type="expression" dxfId="1469" priority="1273">
      <formula>WEEKDAY(O$13)=1</formula>
    </cfRule>
  </conditionalFormatting>
  <conditionalFormatting sqref="O220">
    <cfRule type="expression" dxfId="1468" priority="1272">
      <formula>WEEKDAY(O$13)=1</formula>
    </cfRule>
  </conditionalFormatting>
  <conditionalFormatting sqref="O221">
    <cfRule type="expression" dxfId="1467" priority="1271">
      <formula>WEEKDAY(O$13)=1</formula>
    </cfRule>
  </conditionalFormatting>
  <conditionalFormatting sqref="O222">
    <cfRule type="expression" dxfId="1466" priority="1270">
      <formula>WEEKDAY(O$13)=1</formula>
    </cfRule>
  </conditionalFormatting>
  <conditionalFormatting sqref="O223">
    <cfRule type="expression" dxfId="1465" priority="1269">
      <formula>WEEKDAY(O$13)=1</formula>
    </cfRule>
  </conditionalFormatting>
  <conditionalFormatting sqref="O224">
    <cfRule type="expression" dxfId="1464" priority="1268">
      <formula>WEEKDAY(O$13)=1</formula>
    </cfRule>
  </conditionalFormatting>
  <conditionalFormatting sqref="O225">
    <cfRule type="expression" dxfId="1463" priority="1267">
      <formula>WEEKDAY(O$13)=1</formula>
    </cfRule>
  </conditionalFormatting>
  <conditionalFormatting sqref="O228">
    <cfRule type="expression" dxfId="1462" priority="1266">
      <formula>WEEKDAY(O$13)=1</formula>
    </cfRule>
  </conditionalFormatting>
  <conditionalFormatting sqref="O229:O230">
    <cfRule type="expression" dxfId="1461" priority="1265">
      <formula>WEEKDAY(O$13)=1</formula>
    </cfRule>
  </conditionalFormatting>
  <conditionalFormatting sqref="O233">
    <cfRule type="expression" dxfId="1460" priority="1264">
      <formula>WEEKDAY(O$13)=1</formula>
    </cfRule>
  </conditionalFormatting>
  <conditionalFormatting sqref="O234">
    <cfRule type="expression" dxfId="1459" priority="1263">
      <formula>WEEKDAY(O$13)=1</formula>
    </cfRule>
  </conditionalFormatting>
  <conditionalFormatting sqref="O235">
    <cfRule type="expression" dxfId="1458" priority="1262">
      <formula>WEEKDAY(O$13)=1</formula>
    </cfRule>
  </conditionalFormatting>
  <conditionalFormatting sqref="O236">
    <cfRule type="expression" dxfId="1457" priority="1261">
      <formula>WEEKDAY(O$13)=1</formula>
    </cfRule>
  </conditionalFormatting>
  <conditionalFormatting sqref="O237">
    <cfRule type="expression" dxfId="1456" priority="1260">
      <formula>WEEKDAY(O$13)=1</formula>
    </cfRule>
  </conditionalFormatting>
  <conditionalFormatting sqref="O238">
    <cfRule type="expression" dxfId="1455" priority="1259">
      <formula>WEEKDAY(O$13)=1</formula>
    </cfRule>
  </conditionalFormatting>
  <conditionalFormatting sqref="O239">
    <cfRule type="expression" dxfId="1454" priority="1258">
      <formula>WEEKDAY(O$13)=1</formula>
    </cfRule>
  </conditionalFormatting>
  <conditionalFormatting sqref="O240">
    <cfRule type="expression" dxfId="1453" priority="1257">
      <formula>WEEKDAY(O$13)=1</formula>
    </cfRule>
  </conditionalFormatting>
  <conditionalFormatting sqref="O241">
    <cfRule type="expression" dxfId="1452" priority="1256">
      <formula>WEEKDAY(O$13)=1</formula>
    </cfRule>
  </conditionalFormatting>
  <conditionalFormatting sqref="O242:O244">
    <cfRule type="expression" dxfId="1451" priority="1255">
      <formula>WEEKDAY(O$13)=1</formula>
    </cfRule>
  </conditionalFormatting>
  <conditionalFormatting sqref="O245">
    <cfRule type="expression" dxfId="1450" priority="1254">
      <formula>WEEKDAY(O$13)=1</formula>
    </cfRule>
  </conditionalFormatting>
  <conditionalFormatting sqref="O246">
    <cfRule type="expression" dxfId="1449" priority="1253">
      <formula>WEEKDAY(O$13)=1</formula>
    </cfRule>
  </conditionalFormatting>
  <conditionalFormatting sqref="O247">
    <cfRule type="expression" dxfId="1448" priority="1252">
      <formula>WEEKDAY(O$13)=1</formula>
    </cfRule>
  </conditionalFormatting>
  <conditionalFormatting sqref="O251">
    <cfRule type="expression" dxfId="1447" priority="1251">
      <formula>WEEKDAY(O$13)=1</formula>
    </cfRule>
  </conditionalFormatting>
  <conditionalFormatting sqref="O252">
    <cfRule type="expression" dxfId="1446" priority="1250">
      <formula>WEEKDAY(O$13)=1</formula>
    </cfRule>
  </conditionalFormatting>
  <conditionalFormatting sqref="O253">
    <cfRule type="expression" dxfId="1445" priority="1249">
      <formula>WEEKDAY(O$13)=1</formula>
    </cfRule>
  </conditionalFormatting>
  <conditionalFormatting sqref="O254:O255">
    <cfRule type="expression" dxfId="1444" priority="1248">
      <formula>WEEKDAY(O$13)=1</formula>
    </cfRule>
  </conditionalFormatting>
  <conditionalFormatting sqref="O256">
    <cfRule type="expression" dxfId="1443" priority="1247">
      <formula>WEEKDAY(O$13)=1</formula>
    </cfRule>
  </conditionalFormatting>
  <conditionalFormatting sqref="O257">
    <cfRule type="expression" dxfId="1442" priority="1246">
      <formula>WEEKDAY(O$13)=1</formula>
    </cfRule>
  </conditionalFormatting>
  <conditionalFormatting sqref="O258">
    <cfRule type="expression" dxfId="1441" priority="1245">
      <formula>WEEKDAY(O$13)=1</formula>
    </cfRule>
  </conditionalFormatting>
  <conditionalFormatting sqref="O259">
    <cfRule type="expression" dxfId="1440" priority="1244">
      <formula>WEEKDAY(O$13)=1</formula>
    </cfRule>
  </conditionalFormatting>
  <conditionalFormatting sqref="O265">
    <cfRule type="expression" dxfId="1439" priority="1243">
      <formula>WEEKDAY(O$13)=1</formula>
    </cfRule>
  </conditionalFormatting>
  <conditionalFormatting sqref="O266">
    <cfRule type="expression" dxfId="1438" priority="1242">
      <formula>WEEKDAY(O$13)=1</formula>
    </cfRule>
  </conditionalFormatting>
  <conditionalFormatting sqref="O267">
    <cfRule type="expression" dxfId="1437" priority="1241">
      <formula>WEEKDAY(O$13)=1</formula>
    </cfRule>
  </conditionalFormatting>
  <conditionalFormatting sqref="O268">
    <cfRule type="expression" dxfId="1436" priority="1240">
      <formula>WEEKDAY(O$13)=1</formula>
    </cfRule>
  </conditionalFormatting>
  <conditionalFormatting sqref="O269">
    <cfRule type="expression" dxfId="1435" priority="1239">
      <formula>WEEKDAY(O$13)=1</formula>
    </cfRule>
  </conditionalFormatting>
  <conditionalFormatting sqref="O270">
    <cfRule type="expression" dxfId="1434" priority="1238">
      <formula>WEEKDAY(O$13)=1</formula>
    </cfRule>
  </conditionalFormatting>
  <conditionalFormatting sqref="O272">
    <cfRule type="expression" dxfId="1433" priority="1237">
      <formula>WEEKDAY(O$13)=1</formula>
    </cfRule>
  </conditionalFormatting>
  <conditionalFormatting sqref="O273">
    <cfRule type="expression" dxfId="1432" priority="1236">
      <formula>WEEKDAY(O$13)=1</formula>
    </cfRule>
  </conditionalFormatting>
  <conditionalFormatting sqref="O274">
    <cfRule type="expression" dxfId="1431" priority="1235">
      <formula>WEEKDAY(O$13)=1</formula>
    </cfRule>
  </conditionalFormatting>
  <conditionalFormatting sqref="O275">
    <cfRule type="expression" dxfId="1430" priority="1234">
      <formula>WEEKDAY(O$13)=1</formula>
    </cfRule>
  </conditionalFormatting>
  <conditionalFormatting sqref="O276">
    <cfRule type="expression" dxfId="1429" priority="1233">
      <formula>WEEKDAY(O$13)=1</formula>
    </cfRule>
  </conditionalFormatting>
  <conditionalFormatting sqref="O277">
    <cfRule type="expression" dxfId="1428" priority="1232">
      <formula>WEEKDAY(O$13)=1</formula>
    </cfRule>
  </conditionalFormatting>
  <conditionalFormatting sqref="O279">
    <cfRule type="expression" dxfId="1427" priority="1231">
      <formula>WEEKDAY(O$13)=1</formula>
    </cfRule>
  </conditionalFormatting>
  <conditionalFormatting sqref="O280">
    <cfRule type="expression" dxfId="1426" priority="1230">
      <formula>WEEKDAY(O$13)=1</formula>
    </cfRule>
  </conditionalFormatting>
  <conditionalFormatting sqref="O285">
    <cfRule type="expression" dxfId="1425" priority="1229">
      <formula>WEEKDAY(O$13)=1</formula>
    </cfRule>
  </conditionalFormatting>
  <conditionalFormatting sqref="O286">
    <cfRule type="expression" dxfId="1424" priority="1228">
      <formula>WEEKDAY(O$13)=1</formula>
    </cfRule>
  </conditionalFormatting>
  <conditionalFormatting sqref="O287">
    <cfRule type="expression" dxfId="1423" priority="1227">
      <formula>WEEKDAY(O$13)=1</formula>
    </cfRule>
  </conditionalFormatting>
  <conditionalFormatting sqref="O288">
    <cfRule type="expression" dxfId="1422" priority="1226">
      <formula>WEEKDAY(O$13)=1</formula>
    </cfRule>
  </conditionalFormatting>
  <conditionalFormatting sqref="O289">
    <cfRule type="expression" dxfId="1421" priority="1225">
      <formula>WEEKDAY(O$13)=1</formula>
    </cfRule>
  </conditionalFormatting>
  <conditionalFormatting sqref="O290">
    <cfRule type="expression" dxfId="1420" priority="1224">
      <formula>WEEKDAY(O$13)=1</formula>
    </cfRule>
  </conditionalFormatting>
  <conditionalFormatting sqref="O291">
    <cfRule type="expression" dxfId="1419" priority="1223">
      <formula>WEEKDAY(O$13)=1</formula>
    </cfRule>
  </conditionalFormatting>
  <conditionalFormatting sqref="O292">
    <cfRule type="expression" dxfId="1418" priority="1222">
      <formula>WEEKDAY(O$13)=1</formula>
    </cfRule>
  </conditionalFormatting>
  <conditionalFormatting sqref="O293">
    <cfRule type="expression" dxfId="1417" priority="1221">
      <formula>WEEKDAY(O$13)=1</formula>
    </cfRule>
  </conditionalFormatting>
  <conditionalFormatting sqref="O295">
    <cfRule type="expression" dxfId="1416" priority="1220">
      <formula>WEEKDAY(O$13)=1</formula>
    </cfRule>
  </conditionalFormatting>
  <conditionalFormatting sqref="O296:O297">
    <cfRule type="expression" dxfId="1415" priority="1218">
      <formula>WEEKDAY(O$13)=1</formula>
    </cfRule>
    <cfRule type="expression" dxfId="1414" priority="1219">
      <formula>WEEKDAY(O$13)=1</formula>
    </cfRule>
  </conditionalFormatting>
  <conditionalFormatting sqref="O297">
    <cfRule type="expression" dxfId="1413" priority="1216">
      <formula>WEEKDAY(O$13)=1</formula>
    </cfRule>
    <cfRule type="expression" dxfId="1412" priority="1217">
      <formula>WEEKDAY(O$13)=1</formula>
    </cfRule>
  </conditionalFormatting>
  <conditionalFormatting sqref="O298">
    <cfRule type="expression" dxfId="1411" priority="1214">
      <formula>WEEKDAY(O$13)=1</formula>
    </cfRule>
    <cfRule type="expression" dxfId="1410" priority="1215">
      <formula>WEEKDAY(O$13)=1</formula>
    </cfRule>
  </conditionalFormatting>
  <conditionalFormatting sqref="O301 O299">
    <cfRule type="expression" dxfId="1409" priority="1212">
      <formula>WEEKDAY(O$13)=1</formula>
    </cfRule>
    <cfRule type="expression" dxfId="1408" priority="1213">
      <formula>WEEKDAY(O$13)=1</formula>
    </cfRule>
  </conditionalFormatting>
  <conditionalFormatting sqref="O300">
    <cfRule type="expression" dxfId="1407" priority="1208">
      <formula>WEEKDAY(O$13)=1</formula>
    </cfRule>
    <cfRule type="expression" dxfId="1406" priority="1209">
      <formula>WEEKDAY(O$13)=1</formula>
    </cfRule>
    <cfRule type="expression" dxfId="1405" priority="1210">
      <formula>WEEKDAY(O$13)=1</formula>
    </cfRule>
    <cfRule type="expression" dxfId="1404" priority="1211">
      <formula>WEEKDAY(O$13)=1</formula>
    </cfRule>
  </conditionalFormatting>
  <conditionalFormatting sqref="O301">
    <cfRule type="expression" dxfId="1403" priority="1206">
      <formula>WEEKDAY(O$13)=1</formula>
    </cfRule>
    <cfRule type="expression" dxfId="1402" priority="1207">
      <formula>WEEKDAY(O$13)=1</formula>
    </cfRule>
  </conditionalFormatting>
  <conditionalFormatting sqref="O302:O304">
    <cfRule type="expression" dxfId="1401" priority="1202">
      <formula>WEEKDAY(O$13)=1</formula>
    </cfRule>
    <cfRule type="expression" dxfId="1400" priority="1203">
      <formula>WEEKDAY(O$13)=1</formula>
    </cfRule>
    <cfRule type="expression" dxfId="1399" priority="1204">
      <formula>WEEKDAY(O$13)=1</formula>
    </cfRule>
    <cfRule type="expression" dxfId="1398" priority="1205">
      <formula>WEEKDAY(O$13)=1</formula>
    </cfRule>
  </conditionalFormatting>
  <conditionalFormatting sqref="O303">
    <cfRule type="expression" dxfId="1397" priority="1201">
      <formula>WEEKDAY(O$13)=1</formula>
    </cfRule>
  </conditionalFormatting>
  <conditionalFormatting sqref="O317 O304">
    <cfRule type="expression" dxfId="1396" priority="1199">
      <formula>WEEKDAY(O$13)=1</formula>
    </cfRule>
    <cfRule type="expression" dxfId="1395" priority="1200">
      <formula>WEEKDAY(O$13)=1</formula>
    </cfRule>
  </conditionalFormatting>
  <conditionalFormatting sqref="O305">
    <cfRule type="expression" dxfId="1394" priority="1197">
      <formula>WEEKDAY(O$13)=1</formula>
    </cfRule>
    <cfRule type="expression" dxfId="1393" priority="1198">
      <formula>WEEKDAY(O$13)=1</formula>
    </cfRule>
  </conditionalFormatting>
  <conditionalFormatting sqref="O306">
    <cfRule type="expression" dxfId="1392" priority="1195">
      <formula>WEEKDAY(O$13)=1</formula>
    </cfRule>
    <cfRule type="expression" dxfId="1391" priority="1196">
      <formula>WEEKDAY(O$13)=1</formula>
    </cfRule>
  </conditionalFormatting>
  <conditionalFormatting sqref="O307">
    <cfRule type="expression" dxfId="1390" priority="1193">
      <formula>WEEKDAY(O$13)=1</formula>
    </cfRule>
    <cfRule type="expression" dxfId="1389" priority="1194">
      <formula>WEEKDAY(O$13)=1</formula>
    </cfRule>
  </conditionalFormatting>
  <conditionalFormatting sqref="O308">
    <cfRule type="expression" dxfId="1388" priority="1191">
      <formula>WEEKDAY(O$13)=1</formula>
    </cfRule>
    <cfRule type="expression" dxfId="1387" priority="1192">
      <formula>WEEKDAY(O$13)=1</formula>
    </cfRule>
  </conditionalFormatting>
  <conditionalFormatting sqref="O309">
    <cfRule type="expression" dxfId="1386" priority="1187">
      <formula>WEEKDAY(O$13)=1</formula>
    </cfRule>
    <cfRule type="expression" dxfId="1385" priority="1188">
      <formula>WEEKDAY(O$13)=1</formula>
    </cfRule>
    <cfRule type="expression" dxfId="1384" priority="1189">
      <formula>WEEKDAY(O$13)=1</formula>
    </cfRule>
  </conditionalFormatting>
  <conditionalFormatting sqref="O309">
    <cfRule type="expression" dxfId="1383" priority="1190">
      <formula>WEEKDAY(O$13)=1</formula>
    </cfRule>
  </conditionalFormatting>
  <conditionalFormatting sqref="O310">
    <cfRule type="expression" dxfId="1382" priority="1183">
      <formula>WEEKDAY(O$13)=1</formula>
    </cfRule>
    <cfRule type="expression" dxfId="1381" priority="1184">
      <formula>WEEKDAY(O$13)=1</formula>
    </cfRule>
    <cfRule type="expression" dxfId="1380" priority="1185">
      <formula>WEEKDAY(O$13)=1</formula>
    </cfRule>
  </conditionalFormatting>
  <conditionalFormatting sqref="O310">
    <cfRule type="expression" dxfId="1379" priority="1186">
      <formula>WEEKDAY(O$13)=1</formula>
    </cfRule>
  </conditionalFormatting>
  <conditionalFormatting sqref="O311">
    <cfRule type="expression" dxfId="1378" priority="1179">
      <formula>WEEKDAY(O$13)=1</formula>
    </cfRule>
    <cfRule type="expression" dxfId="1377" priority="1180">
      <formula>WEEKDAY(O$13)=1</formula>
    </cfRule>
    <cfRule type="expression" dxfId="1376" priority="1181">
      <formula>WEEKDAY(O$13)=1</formula>
    </cfRule>
  </conditionalFormatting>
  <conditionalFormatting sqref="O311">
    <cfRule type="expression" dxfId="1375" priority="1182">
      <formula>WEEKDAY(O$13)=1</formula>
    </cfRule>
  </conditionalFormatting>
  <conditionalFormatting sqref="O312">
    <cfRule type="expression" dxfId="1374" priority="1175">
      <formula>WEEKDAY(O$13)=1</formula>
    </cfRule>
    <cfRule type="expression" dxfId="1373" priority="1176">
      <formula>WEEKDAY(O$13)=1</formula>
    </cfRule>
    <cfRule type="expression" dxfId="1372" priority="1177">
      <formula>WEEKDAY(O$13)=1</formula>
    </cfRule>
  </conditionalFormatting>
  <conditionalFormatting sqref="O312">
    <cfRule type="expression" dxfId="1371" priority="1178">
      <formula>WEEKDAY(O$13)=1</formula>
    </cfRule>
  </conditionalFormatting>
  <conditionalFormatting sqref="O313">
    <cfRule type="expression" dxfId="1370" priority="1171">
      <formula>WEEKDAY(O$13)=1</formula>
    </cfRule>
    <cfRule type="expression" dxfId="1369" priority="1172">
      <formula>WEEKDAY(O$13)=1</formula>
    </cfRule>
    <cfRule type="expression" dxfId="1368" priority="1173">
      <formula>WEEKDAY(O$13)=1</formula>
    </cfRule>
  </conditionalFormatting>
  <conditionalFormatting sqref="O313">
    <cfRule type="expression" dxfId="1367" priority="1174">
      <formula>WEEKDAY(O$13)=1</formula>
    </cfRule>
  </conditionalFormatting>
  <conditionalFormatting sqref="O314">
    <cfRule type="expression" dxfId="1366" priority="1167">
      <formula>WEEKDAY(O$13)=1</formula>
    </cfRule>
    <cfRule type="expression" dxfId="1365" priority="1168">
      <formula>WEEKDAY(O$13)=1</formula>
    </cfRule>
    <cfRule type="expression" dxfId="1364" priority="1169">
      <formula>WEEKDAY(O$13)=1</formula>
    </cfRule>
  </conditionalFormatting>
  <conditionalFormatting sqref="O314">
    <cfRule type="expression" dxfId="1363" priority="1170">
      <formula>WEEKDAY(O$13)=1</formula>
    </cfRule>
  </conditionalFormatting>
  <conditionalFormatting sqref="O315">
    <cfRule type="expression" dxfId="1362" priority="1163">
      <formula>WEEKDAY(O$13)=1</formula>
    </cfRule>
    <cfRule type="expression" dxfId="1361" priority="1164">
      <formula>WEEKDAY(O$13)=1</formula>
    </cfRule>
    <cfRule type="expression" dxfId="1360" priority="1165">
      <formula>WEEKDAY(O$13)=1</formula>
    </cfRule>
  </conditionalFormatting>
  <conditionalFormatting sqref="O315">
    <cfRule type="expression" dxfId="1359" priority="1166">
      <formula>WEEKDAY(O$13)=1</formula>
    </cfRule>
  </conditionalFormatting>
  <conditionalFormatting sqref="O316">
    <cfRule type="expression" dxfId="1358" priority="1160">
      <formula>WEEKDAY(O$13)=1</formula>
    </cfRule>
    <cfRule type="expression" dxfId="1357" priority="1161">
      <formula>WEEKDAY(O$13)=1</formula>
    </cfRule>
    <cfRule type="expression" dxfId="1356" priority="1162">
      <formula>WEEKDAY(O$13)=1</formula>
    </cfRule>
  </conditionalFormatting>
  <conditionalFormatting sqref="O316">
    <cfRule type="expression" dxfId="1355" priority="1159">
      <formula>WEEKDAY(O$13)=1</formula>
    </cfRule>
  </conditionalFormatting>
  <conditionalFormatting sqref="O317">
    <cfRule type="expression" dxfId="1354" priority="1157">
      <formula>WEEKDAY(O$13)=1</formula>
    </cfRule>
  </conditionalFormatting>
  <conditionalFormatting sqref="O317">
    <cfRule type="expression" dxfId="1353" priority="1158">
      <formula>WEEKDAY(O$13)=1</formula>
    </cfRule>
  </conditionalFormatting>
  <conditionalFormatting sqref="O318">
    <cfRule type="expression" dxfId="1352" priority="1155">
      <formula>WEEKDAY(O$13)=1</formula>
    </cfRule>
  </conditionalFormatting>
  <conditionalFormatting sqref="O318">
    <cfRule type="expression" dxfId="1351" priority="1156">
      <formula>WEEKDAY(O$13)=1</formula>
    </cfRule>
  </conditionalFormatting>
  <conditionalFormatting sqref="O319">
    <cfRule type="expression" dxfId="1350" priority="1153">
      <formula>WEEKDAY(O$13)=1</formula>
    </cfRule>
  </conditionalFormatting>
  <conditionalFormatting sqref="O319">
    <cfRule type="expression" dxfId="1349" priority="1154">
      <formula>WEEKDAY(O$13)=1</formula>
    </cfRule>
  </conditionalFormatting>
  <conditionalFormatting sqref="O320">
    <cfRule type="expression" dxfId="1348" priority="1151">
      <formula>WEEKDAY(O$13)=1</formula>
    </cfRule>
  </conditionalFormatting>
  <conditionalFormatting sqref="O320">
    <cfRule type="expression" dxfId="1347" priority="1152">
      <formula>WEEKDAY(O$13)=1</formula>
    </cfRule>
  </conditionalFormatting>
  <conditionalFormatting sqref="O321">
    <cfRule type="expression" dxfId="1346" priority="1150">
      <formula>WEEKDAY(O$13)=1</formula>
    </cfRule>
  </conditionalFormatting>
  <conditionalFormatting sqref="O322">
    <cfRule type="expression" dxfId="1345" priority="1149">
      <formula>WEEKDAY(O$13)=1</formula>
    </cfRule>
  </conditionalFormatting>
  <conditionalFormatting sqref="O323">
    <cfRule type="expression" dxfId="1344" priority="1148">
      <formula>WEEKDAY(O$13)=1</formula>
    </cfRule>
  </conditionalFormatting>
  <conditionalFormatting sqref="O324">
    <cfRule type="expression" dxfId="1343" priority="1147">
      <formula>WEEKDAY(O$13)=1</formula>
    </cfRule>
  </conditionalFormatting>
  <conditionalFormatting sqref="O325">
    <cfRule type="expression" dxfId="1342" priority="1146">
      <formula>WEEKDAY(O$13)=1</formula>
    </cfRule>
  </conditionalFormatting>
  <conditionalFormatting sqref="O326">
    <cfRule type="expression" dxfId="1341" priority="1144">
      <formula>WEEKDAY(O$13)=1</formula>
    </cfRule>
  </conditionalFormatting>
  <conditionalFormatting sqref="O326">
    <cfRule type="expression" dxfId="1340" priority="1145">
      <formula>WEEKDAY(O$13)=1</formula>
    </cfRule>
  </conditionalFormatting>
  <conditionalFormatting sqref="O327">
    <cfRule type="expression" dxfId="1339" priority="1142">
      <formula>WEEKDAY(O$13)=1</formula>
    </cfRule>
  </conditionalFormatting>
  <conditionalFormatting sqref="O327">
    <cfRule type="expression" dxfId="1338" priority="1143">
      <formula>WEEKDAY(O$13)=1</formula>
    </cfRule>
  </conditionalFormatting>
  <conditionalFormatting sqref="O340 O328:O331">
    <cfRule type="expression" dxfId="1337" priority="1141">
      <formula>WEEKDAY(O$13)=1</formula>
    </cfRule>
  </conditionalFormatting>
  <conditionalFormatting sqref="O329">
    <cfRule type="expression" dxfId="1336" priority="1140">
      <formula>WEEKDAY(O$13)=1</formula>
    </cfRule>
  </conditionalFormatting>
  <conditionalFormatting sqref="O330">
    <cfRule type="expression" dxfId="1335" priority="1139">
      <formula>WEEKDAY(O$13)=1</formula>
    </cfRule>
  </conditionalFormatting>
  <conditionalFormatting sqref="O331">
    <cfRule type="expression" dxfId="1334" priority="1138">
      <formula>WEEKDAY(O$13)=1</formula>
    </cfRule>
  </conditionalFormatting>
  <conditionalFormatting sqref="O332">
    <cfRule type="expression" dxfId="1333" priority="1135">
      <formula>WEEKDAY(O$13)=1</formula>
    </cfRule>
    <cfRule type="expression" dxfId="1332" priority="1136">
      <formula>WEEKDAY(O$13)=1</formula>
    </cfRule>
  </conditionalFormatting>
  <conditionalFormatting sqref="O332">
    <cfRule type="expression" dxfId="1331" priority="1137">
      <formula>WEEKDAY(O$13)=1</formula>
    </cfRule>
  </conditionalFormatting>
  <conditionalFormatting sqref="O333">
    <cfRule type="expression" dxfId="1330" priority="1132">
      <formula>WEEKDAY(O$13)=1</formula>
    </cfRule>
    <cfRule type="expression" dxfId="1329" priority="1133">
      <formula>WEEKDAY(O$13)=1</formula>
    </cfRule>
  </conditionalFormatting>
  <conditionalFormatting sqref="O333">
    <cfRule type="expression" dxfId="1328" priority="1134">
      <formula>WEEKDAY(O$13)=1</formula>
    </cfRule>
  </conditionalFormatting>
  <conditionalFormatting sqref="O334">
    <cfRule type="expression" dxfId="1327" priority="1129">
      <formula>WEEKDAY(O$13)=1</formula>
    </cfRule>
    <cfRule type="expression" dxfId="1326" priority="1130">
      <formula>WEEKDAY(O$13)=1</formula>
    </cfRule>
  </conditionalFormatting>
  <conditionalFormatting sqref="O334">
    <cfRule type="expression" dxfId="1325" priority="1131">
      <formula>WEEKDAY(O$13)=1</formula>
    </cfRule>
  </conditionalFormatting>
  <conditionalFormatting sqref="O335">
    <cfRule type="expression" dxfId="1324" priority="1126">
      <formula>WEEKDAY(O$13)=1</formula>
    </cfRule>
    <cfRule type="expression" dxfId="1323" priority="1127">
      <formula>WEEKDAY(O$13)=1</formula>
    </cfRule>
  </conditionalFormatting>
  <conditionalFormatting sqref="O335">
    <cfRule type="expression" dxfId="1322" priority="1128">
      <formula>WEEKDAY(O$13)=1</formula>
    </cfRule>
  </conditionalFormatting>
  <conditionalFormatting sqref="O336">
    <cfRule type="expression" dxfId="1321" priority="1123">
      <formula>WEEKDAY(O$13)=1</formula>
    </cfRule>
    <cfRule type="expression" dxfId="1320" priority="1124">
      <formula>WEEKDAY(O$13)=1</formula>
    </cfRule>
  </conditionalFormatting>
  <conditionalFormatting sqref="O336">
    <cfRule type="expression" dxfId="1319" priority="1125">
      <formula>WEEKDAY(O$13)=1</formula>
    </cfRule>
  </conditionalFormatting>
  <conditionalFormatting sqref="O337">
    <cfRule type="expression" dxfId="1318" priority="1120">
      <formula>WEEKDAY(O$13)=1</formula>
    </cfRule>
    <cfRule type="expression" dxfId="1317" priority="1121">
      <formula>WEEKDAY(O$13)=1</formula>
    </cfRule>
  </conditionalFormatting>
  <conditionalFormatting sqref="O337">
    <cfRule type="expression" dxfId="1316" priority="1122">
      <formula>WEEKDAY(O$13)=1</formula>
    </cfRule>
  </conditionalFormatting>
  <conditionalFormatting sqref="O338">
    <cfRule type="expression" dxfId="1315" priority="1117">
      <formula>WEEKDAY(O$13)=1</formula>
    </cfRule>
    <cfRule type="expression" dxfId="1314" priority="1118">
      <formula>WEEKDAY(O$13)=1</formula>
    </cfRule>
  </conditionalFormatting>
  <conditionalFormatting sqref="O338">
    <cfRule type="expression" dxfId="1313" priority="1119">
      <formula>WEEKDAY(O$13)=1</formula>
    </cfRule>
  </conditionalFormatting>
  <conditionalFormatting sqref="O339">
    <cfRule type="expression" dxfId="1312" priority="1115">
      <formula>WEEKDAY(O$13)=1</formula>
    </cfRule>
    <cfRule type="expression" dxfId="1311" priority="1116">
      <formula>WEEKDAY(O$13)=1</formula>
    </cfRule>
  </conditionalFormatting>
  <conditionalFormatting sqref="O339">
    <cfRule type="expression" dxfId="1310" priority="1114">
      <formula>WEEKDAY(O$13)=1</formula>
    </cfRule>
  </conditionalFormatting>
  <conditionalFormatting sqref="O340">
    <cfRule type="expression" dxfId="1309" priority="1113">
      <formula>WEEKDAY(O$13)=1</formula>
    </cfRule>
  </conditionalFormatting>
  <conditionalFormatting sqref="O341">
    <cfRule type="expression" dxfId="1308" priority="1112">
      <formula>WEEKDAY(O$13)=1</formula>
    </cfRule>
  </conditionalFormatting>
  <conditionalFormatting sqref="P340 P328:P331 P321:P325 P281:P282 P278 P271 P264 P218 P215 P7 P4">
    <cfRule type="expression" dxfId="1307" priority="1109">
      <formula>WEEKDAY(P$13)=1</formula>
    </cfRule>
  </conditionalFormatting>
  <conditionalFormatting sqref="P5">
    <cfRule type="expression" dxfId="1306" priority="1108">
      <formula>WEEKDAY(P$13)=1</formula>
    </cfRule>
  </conditionalFormatting>
  <conditionalFormatting sqref="P6">
    <cfRule type="expression" dxfId="1305" priority="1107">
      <formula>WEEKDAY(P$13)=1</formula>
    </cfRule>
  </conditionalFormatting>
  <conditionalFormatting sqref="P8">
    <cfRule type="expression" dxfId="1304" priority="1106">
      <formula>WEEKDAY(P$13)=1</formula>
    </cfRule>
  </conditionalFormatting>
  <conditionalFormatting sqref="P9">
    <cfRule type="expression" dxfId="1303" priority="1105">
      <formula>WEEKDAY(P$13)=1</formula>
    </cfRule>
  </conditionalFormatting>
  <conditionalFormatting sqref="P10">
    <cfRule type="expression" dxfId="1302" priority="1104">
      <formula>WEEKDAY(P$13)=1</formula>
    </cfRule>
  </conditionalFormatting>
  <conditionalFormatting sqref="P11">
    <cfRule type="expression" dxfId="1301" priority="1103">
      <formula>WEEKDAY(P$13)=1</formula>
    </cfRule>
  </conditionalFormatting>
  <conditionalFormatting sqref="P12">
    <cfRule type="expression" dxfId="1300" priority="1102">
      <formula>WEEKDAY(P$13)=1</formula>
    </cfRule>
  </conditionalFormatting>
  <conditionalFormatting sqref="P13">
    <cfRule type="expression" dxfId="1299" priority="1101">
      <formula>WEEKDAY(P$13)=1</formula>
    </cfRule>
  </conditionalFormatting>
  <conditionalFormatting sqref="P14">
    <cfRule type="expression" dxfId="1298" priority="1100">
      <formula>WEEKDAY(P$13)=1</formula>
    </cfRule>
  </conditionalFormatting>
  <conditionalFormatting sqref="P15">
    <cfRule type="expression" dxfId="1297" priority="1099">
      <formula>WEEKDAY(P$13)=1</formula>
    </cfRule>
  </conditionalFormatting>
  <conditionalFormatting sqref="P16">
    <cfRule type="expression" dxfId="1296" priority="1098">
      <formula>WEEKDAY(P$13)=1</formula>
    </cfRule>
  </conditionalFormatting>
  <conditionalFormatting sqref="P17">
    <cfRule type="expression" dxfId="1295" priority="1097">
      <formula>WEEKDAY(P$13)=1</formula>
    </cfRule>
  </conditionalFormatting>
  <conditionalFormatting sqref="P18">
    <cfRule type="expression" dxfId="1294" priority="1096">
      <formula>WEEKDAY(P$13)=1</formula>
    </cfRule>
  </conditionalFormatting>
  <conditionalFormatting sqref="P19">
    <cfRule type="expression" dxfId="1293" priority="1095">
      <formula>WEEKDAY(P$13)=1</formula>
    </cfRule>
  </conditionalFormatting>
  <conditionalFormatting sqref="P20">
    <cfRule type="expression" dxfId="1292" priority="1094">
      <formula>WEEKDAY(P$13)=1</formula>
    </cfRule>
  </conditionalFormatting>
  <conditionalFormatting sqref="P21">
    <cfRule type="expression" dxfId="1291" priority="1093">
      <formula>WEEKDAY(P$13)=1</formula>
    </cfRule>
  </conditionalFormatting>
  <conditionalFormatting sqref="P22">
    <cfRule type="expression" dxfId="1290" priority="1092">
      <formula>WEEKDAY(P$13)=1</formula>
    </cfRule>
  </conditionalFormatting>
  <conditionalFormatting sqref="P23">
    <cfRule type="expression" dxfId="1289" priority="1091">
      <formula>WEEKDAY(P$13)=1</formula>
    </cfRule>
  </conditionalFormatting>
  <conditionalFormatting sqref="P24">
    <cfRule type="expression" dxfId="1288" priority="1090">
      <formula>WEEKDAY(P$13)=1</formula>
    </cfRule>
  </conditionalFormatting>
  <conditionalFormatting sqref="P25">
    <cfRule type="expression" dxfId="1287" priority="1089">
      <formula>WEEKDAY(P$13)=1</formula>
    </cfRule>
  </conditionalFormatting>
  <conditionalFormatting sqref="P26">
    <cfRule type="expression" dxfId="1286" priority="1088">
      <formula>WEEKDAY(P$13)=1</formula>
    </cfRule>
  </conditionalFormatting>
  <conditionalFormatting sqref="P27">
    <cfRule type="expression" dxfId="1285" priority="1087">
      <formula>WEEKDAY(P$13)=1</formula>
    </cfRule>
  </conditionalFormatting>
  <conditionalFormatting sqref="P28">
    <cfRule type="expression" dxfId="1284" priority="1086">
      <formula>WEEKDAY(P$13)=1</formula>
    </cfRule>
  </conditionalFormatting>
  <conditionalFormatting sqref="P29">
    <cfRule type="expression" dxfId="1283" priority="1085">
      <formula>WEEKDAY(P$13)=1</formula>
    </cfRule>
  </conditionalFormatting>
  <conditionalFormatting sqref="P30">
    <cfRule type="expression" dxfId="1282" priority="1084">
      <formula>WEEKDAY(P$13)=1</formula>
    </cfRule>
  </conditionalFormatting>
  <conditionalFormatting sqref="P31">
    <cfRule type="expression" dxfId="1281" priority="1083">
      <formula>WEEKDAY(P$13)=1</formula>
    </cfRule>
  </conditionalFormatting>
  <conditionalFormatting sqref="P32">
    <cfRule type="expression" dxfId="1280" priority="1082">
      <formula>WEEKDAY(P$13)=1</formula>
    </cfRule>
  </conditionalFormatting>
  <conditionalFormatting sqref="P33">
    <cfRule type="expression" dxfId="1279" priority="1081">
      <formula>WEEKDAY(P$13)=1</formula>
    </cfRule>
  </conditionalFormatting>
  <conditionalFormatting sqref="P34">
    <cfRule type="expression" dxfId="1278" priority="1080">
      <formula>WEEKDAY(P$13)=1</formula>
    </cfRule>
  </conditionalFormatting>
  <conditionalFormatting sqref="P35">
    <cfRule type="expression" dxfId="1277" priority="1079">
      <formula>WEEKDAY(P$13)=1</formula>
    </cfRule>
  </conditionalFormatting>
  <conditionalFormatting sqref="P36">
    <cfRule type="expression" dxfId="1276" priority="1078">
      <formula>WEEKDAY(P$13)=1</formula>
    </cfRule>
  </conditionalFormatting>
  <conditionalFormatting sqref="P37">
    <cfRule type="expression" dxfId="1275" priority="1077">
      <formula>WEEKDAY(P$13)=1</formula>
    </cfRule>
  </conditionalFormatting>
  <conditionalFormatting sqref="P38">
    <cfRule type="expression" dxfId="1274" priority="1076">
      <formula>WEEKDAY(P$13)=1</formula>
    </cfRule>
  </conditionalFormatting>
  <conditionalFormatting sqref="P39">
    <cfRule type="expression" dxfId="1273" priority="1075">
      <formula>WEEKDAY(P$13)=1</formula>
    </cfRule>
  </conditionalFormatting>
  <conditionalFormatting sqref="P40">
    <cfRule type="expression" dxfId="1272" priority="1074">
      <formula>WEEKDAY(P$13)=1</formula>
    </cfRule>
  </conditionalFormatting>
  <conditionalFormatting sqref="P41">
    <cfRule type="expression" dxfId="1271" priority="1073">
      <formula>WEEKDAY(P$13)=1</formula>
    </cfRule>
  </conditionalFormatting>
  <conditionalFormatting sqref="P42">
    <cfRule type="expression" dxfId="1270" priority="1072">
      <formula>WEEKDAY(P$13)=1</formula>
    </cfRule>
  </conditionalFormatting>
  <conditionalFormatting sqref="P43">
    <cfRule type="expression" dxfId="1269" priority="1071">
      <formula>WEEKDAY(P$13)=1</formula>
    </cfRule>
  </conditionalFormatting>
  <conditionalFormatting sqref="P44">
    <cfRule type="expression" dxfId="1268" priority="1070">
      <formula>WEEKDAY(P$13)=1</formula>
    </cfRule>
  </conditionalFormatting>
  <conditionalFormatting sqref="P45">
    <cfRule type="expression" dxfId="1267" priority="1069">
      <formula>WEEKDAY(P$13)=1</formula>
    </cfRule>
  </conditionalFormatting>
  <conditionalFormatting sqref="P46">
    <cfRule type="expression" dxfId="1266" priority="1068">
      <formula>WEEKDAY(P$13)=1</formula>
    </cfRule>
  </conditionalFormatting>
  <conditionalFormatting sqref="P47">
    <cfRule type="expression" dxfId="1265" priority="1067">
      <formula>WEEKDAY(P$13)=1</formula>
    </cfRule>
  </conditionalFormatting>
  <conditionalFormatting sqref="P48">
    <cfRule type="expression" dxfId="1264" priority="1066">
      <formula>WEEKDAY(P$13)=1</formula>
    </cfRule>
  </conditionalFormatting>
  <conditionalFormatting sqref="P49">
    <cfRule type="expression" dxfId="1263" priority="1065">
      <formula>WEEKDAY(P$13)=1</formula>
    </cfRule>
  </conditionalFormatting>
  <conditionalFormatting sqref="P50">
    <cfRule type="expression" dxfId="1262" priority="1064">
      <formula>WEEKDAY(P$13)=1</formula>
    </cfRule>
  </conditionalFormatting>
  <conditionalFormatting sqref="P51">
    <cfRule type="expression" dxfId="1261" priority="1063">
      <formula>WEEKDAY(P$13)=1</formula>
    </cfRule>
  </conditionalFormatting>
  <conditionalFormatting sqref="P52">
    <cfRule type="expression" dxfId="1260" priority="1062">
      <formula>WEEKDAY(P$13)=1</formula>
    </cfRule>
  </conditionalFormatting>
  <conditionalFormatting sqref="P53">
    <cfRule type="expression" dxfId="1259" priority="1061">
      <formula>WEEKDAY(P$13)=1</formula>
    </cfRule>
  </conditionalFormatting>
  <conditionalFormatting sqref="P54">
    <cfRule type="expression" dxfId="1258" priority="1060">
      <formula>WEEKDAY(P$13)=1</formula>
    </cfRule>
  </conditionalFormatting>
  <conditionalFormatting sqref="P55">
    <cfRule type="expression" dxfId="1257" priority="1059">
      <formula>WEEKDAY(P$13)=1</formula>
    </cfRule>
  </conditionalFormatting>
  <conditionalFormatting sqref="P56">
    <cfRule type="expression" dxfId="1256" priority="1058">
      <formula>WEEKDAY(P$13)=1</formula>
    </cfRule>
  </conditionalFormatting>
  <conditionalFormatting sqref="P57">
    <cfRule type="expression" dxfId="1255" priority="1057">
      <formula>WEEKDAY(P$13)=1</formula>
    </cfRule>
  </conditionalFormatting>
  <conditionalFormatting sqref="P58">
    <cfRule type="expression" dxfId="1254" priority="1056">
      <formula>WEEKDAY(P$13)=1</formula>
    </cfRule>
  </conditionalFormatting>
  <conditionalFormatting sqref="P59">
    <cfRule type="expression" dxfId="1253" priority="1055">
      <formula>WEEKDAY(P$13)=1</formula>
    </cfRule>
  </conditionalFormatting>
  <conditionalFormatting sqref="P60">
    <cfRule type="expression" dxfId="1252" priority="1054">
      <formula>WEEKDAY(P$13)=1</formula>
    </cfRule>
  </conditionalFormatting>
  <conditionalFormatting sqref="P61">
    <cfRule type="expression" dxfId="1251" priority="1053">
      <formula>WEEKDAY(P$13)=1</formula>
    </cfRule>
  </conditionalFormatting>
  <conditionalFormatting sqref="P62">
    <cfRule type="expression" dxfId="1250" priority="1052">
      <formula>WEEKDAY(P$13)=1</formula>
    </cfRule>
  </conditionalFormatting>
  <conditionalFormatting sqref="P63">
    <cfRule type="expression" dxfId="1249" priority="1051">
      <formula>WEEKDAY(P$13)=1</formula>
    </cfRule>
  </conditionalFormatting>
  <conditionalFormatting sqref="P64">
    <cfRule type="expression" dxfId="1248" priority="1050">
      <formula>WEEKDAY(P$13)=1</formula>
    </cfRule>
  </conditionalFormatting>
  <conditionalFormatting sqref="P65">
    <cfRule type="expression" dxfId="1247" priority="1049">
      <formula>WEEKDAY(P$13)=1</formula>
    </cfRule>
  </conditionalFormatting>
  <conditionalFormatting sqref="P66">
    <cfRule type="expression" dxfId="1246" priority="1048">
      <formula>WEEKDAY(P$13)=1</formula>
    </cfRule>
  </conditionalFormatting>
  <conditionalFormatting sqref="P67">
    <cfRule type="expression" dxfId="1245" priority="1047">
      <formula>WEEKDAY(P$13)=1</formula>
    </cfRule>
  </conditionalFormatting>
  <conditionalFormatting sqref="P68">
    <cfRule type="expression" dxfId="1244" priority="1046">
      <formula>WEEKDAY(P$13)=1</formula>
    </cfRule>
  </conditionalFormatting>
  <conditionalFormatting sqref="P69">
    <cfRule type="expression" dxfId="1243" priority="1045">
      <formula>WEEKDAY(P$13)=1</formula>
    </cfRule>
  </conditionalFormatting>
  <conditionalFormatting sqref="P70">
    <cfRule type="expression" dxfId="1242" priority="1044">
      <formula>WEEKDAY(P$13)=1</formula>
    </cfRule>
  </conditionalFormatting>
  <conditionalFormatting sqref="P71">
    <cfRule type="expression" dxfId="1241" priority="1043">
      <formula>WEEKDAY(P$13)=1</formula>
    </cfRule>
  </conditionalFormatting>
  <conditionalFormatting sqref="P72">
    <cfRule type="expression" dxfId="1240" priority="1042">
      <formula>WEEKDAY(P$13)=1</formula>
    </cfRule>
  </conditionalFormatting>
  <conditionalFormatting sqref="P73">
    <cfRule type="expression" dxfId="1239" priority="1041">
      <formula>WEEKDAY(P$13)=1</formula>
    </cfRule>
  </conditionalFormatting>
  <conditionalFormatting sqref="P74">
    <cfRule type="expression" dxfId="1238" priority="1040">
      <formula>WEEKDAY(P$13)=1</formula>
    </cfRule>
  </conditionalFormatting>
  <conditionalFormatting sqref="P75">
    <cfRule type="expression" dxfId="1237" priority="1039">
      <formula>WEEKDAY(P$13)=1</formula>
    </cfRule>
  </conditionalFormatting>
  <conditionalFormatting sqref="P76">
    <cfRule type="expression" dxfId="1236" priority="1038">
      <formula>WEEKDAY(P$13)=1</formula>
    </cfRule>
  </conditionalFormatting>
  <conditionalFormatting sqref="P77">
    <cfRule type="expression" dxfId="1235" priority="1037">
      <formula>WEEKDAY(P$13)=1</formula>
    </cfRule>
  </conditionalFormatting>
  <conditionalFormatting sqref="P78">
    <cfRule type="expression" dxfId="1234" priority="1036">
      <formula>WEEKDAY(P$13)=1</formula>
    </cfRule>
  </conditionalFormatting>
  <conditionalFormatting sqref="P79">
    <cfRule type="expression" dxfId="1233" priority="1035">
      <formula>WEEKDAY(P$13)=1</formula>
    </cfRule>
  </conditionalFormatting>
  <conditionalFormatting sqref="P80">
    <cfRule type="expression" dxfId="1232" priority="1034">
      <formula>WEEKDAY(P$13)=1</formula>
    </cfRule>
  </conditionalFormatting>
  <conditionalFormatting sqref="P81">
    <cfRule type="expression" dxfId="1231" priority="1033">
      <formula>WEEKDAY(P$13)=1</formula>
    </cfRule>
  </conditionalFormatting>
  <conditionalFormatting sqref="P82">
    <cfRule type="expression" dxfId="1230" priority="1032">
      <formula>WEEKDAY(P$13)=1</formula>
    </cfRule>
  </conditionalFormatting>
  <conditionalFormatting sqref="P83">
    <cfRule type="expression" dxfId="1229" priority="1031">
      <formula>WEEKDAY(P$13)=1</formula>
    </cfRule>
  </conditionalFormatting>
  <conditionalFormatting sqref="P84">
    <cfRule type="expression" dxfId="1228" priority="1030">
      <formula>WEEKDAY(P$13)=1</formula>
    </cfRule>
  </conditionalFormatting>
  <conditionalFormatting sqref="P85">
    <cfRule type="expression" dxfId="1227" priority="1029">
      <formula>WEEKDAY(P$13)=1</formula>
    </cfRule>
  </conditionalFormatting>
  <conditionalFormatting sqref="P86">
    <cfRule type="expression" dxfId="1226" priority="1028">
      <formula>WEEKDAY(P$13)=1</formula>
    </cfRule>
  </conditionalFormatting>
  <conditionalFormatting sqref="P87">
    <cfRule type="expression" dxfId="1225" priority="1027">
      <formula>WEEKDAY(P$13)=1</formula>
    </cfRule>
  </conditionalFormatting>
  <conditionalFormatting sqref="P88">
    <cfRule type="expression" dxfId="1224" priority="1026">
      <formula>WEEKDAY(P$13)=1</formula>
    </cfRule>
  </conditionalFormatting>
  <conditionalFormatting sqref="P89">
    <cfRule type="expression" dxfId="1223" priority="1025">
      <formula>WEEKDAY(P$13)=1</formula>
    </cfRule>
  </conditionalFormatting>
  <conditionalFormatting sqref="P90">
    <cfRule type="expression" dxfId="1222" priority="1024">
      <formula>WEEKDAY(P$13)=1</formula>
    </cfRule>
  </conditionalFormatting>
  <conditionalFormatting sqref="P91">
    <cfRule type="expression" dxfId="1221" priority="1023">
      <formula>WEEKDAY(P$13)=1</formula>
    </cfRule>
  </conditionalFormatting>
  <conditionalFormatting sqref="P92">
    <cfRule type="expression" dxfId="1220" priority="1022">
      <formula>WEEKDAY(P$13)=1</formula>
    </cfRule>
  </conditionalFormatting>
  <conditionalFormatting sqref="P93">
    <cfRule type="expression" dxfId="1219" priority="1021">
      <formula>WEEKDAY(P$13)=1</formula>
    </cfRule>
  </conditionalFormatting>
  <conditionalFormatting sqref="P94">
    <cfRule type="expression" dxfId="1218" priority="1020">
      <formula>WEEKDAY(P$13)=1</formula>
    </cfRule>
  </conditionalFormatting>
  <conditionalFormatting sqref="P95">
    <cfRule type="expression" dxfId="1217" priority="1019">
      <formula>WEEKDAY(P$13)=1</formula>
    </cfRule>
  </conditionalFormatting>
  <conditionalFormatting sqref="P96">
    <cfRule type="expression" dxfId="1216" priority="1018">
      <formula>WEEKDAY(P$13)=1</formula>
    </cfRule>
  </conditionalFormatting>
  <conditionalFormatting sqref="P97">
    <cfRule type="expression" dxfId="1215" priority="1017">
      <formula>WEEKDAY(P$13)=1</formula>
    </cfRule>
  </conditionalFormatting>
  <conditionalFormatting sqref="P98">
    <cfRule type="expression" dxfId="1214" priority="1016">
      <formula>WEEKDAY(P$13)=1</formula>
    </cfRule>
  </conditionalFormatting>
  <conditionalFormatting sqref="P99">
    <cfRule type="expression" dxfId="1213" priority="1015">
      <formula>WEEKDAY(P$13)=1</formula>
    </cfRule>
  </conditionalFormatting>
  <conditionalFormatting sqref="P100">
    <cfRule type="expression" dxfId="1212" priority="1014">
      <formula>WEEKDAY(P$13)=1</formula>
    </cfRule>
  </conditionalFormatting>
  <conditionalFormatting sqref="P101">
    <cfRule type="expression" dxfId="1211" priority="1013">
      <formula>WEEKDAY(P$13)=1</formula>
    </cfRule>
  </conditionalFormatting>
  <conditionalFormatting sqref="P102">
    <cfRule type="expression" dxfId="1210" priority="1012">
      <formula>WEEKDAY(P$13)=1</formula>
    </cfRule>
  </conditionalFormatting>
  <conditionalFormatting sqref="P103">
    <cfRule type="expression" dxfId="1209" priority="1011">
      <formula>WEEKDAY(P$13)=1</formula>
    </cfRule>
  </conditionalFormatting>
  <conditionalFormatting sqref="P104:P105">
    <cfRule type="expression" dxfId="1208" priority="1010">
      <formula>WEEKDAY(P$13)=1</formula>
    </cfRule>
  </conditionalFormatting>
  <conditionalFormatting sqref="P106">
    <cfRule type="expression" dxfId="1207" priority="1009">
      <formula>WEEKDAY(P$13)=1</formula>
    </cfRule>
  </conditionalFormatting>
  <conditionalFormatting sqref="P107">
    <cfRule type="expression" dxfId="1206" priority="1008">
      <formula>WEEKDAY(P$13)=1</formula>
    </cfRule>
  </conditionalFormatting>
  <conditionalFormatting sqref="P108">
    <cfRule type="expression" dxfId="1205" priority="1007">
      <formula>WEEKDAY(P$13)=1</formula>
    </cfRule>
  </conditionalFormatting>
  <conditionalFormatting sqref="P109">
    <cfRule type="expression" dxfId="1204" priority="1006">
      <formula>WEEKDAY(P$13)=1</formula>
    </cfRule>
  </conditionalFormatting>
  <conditionalFormatting sqref="P110">
    <cfRule type="expression" dxfId="1203" priority="1005">
      <formula>WEEKDAY(P$13)=1</formula>
    </cfRule>
  </conditionalFormatting>
  <conditionalFormatting sqref="P111">
    <cfRule type="expression" dxfId="1202" priority="1004">
      <formula>WEEKDAY(P$13)=1</formula>
    </cfRule>
  </conditionalFormatting>
  <conditionalFormatting sqref="P112">
    <cfRule type="expression" dxfId="1201" priority="1003">
      <formula>WEEKDAY(P$13)=1</formula>
    </cfRule>
  </conditionalFormatting>
  <conditionalFormatting sqref="P113">
    <cfRule type="expression" dxfId="1200" priority="1002">
      <formula>WEEKDAY(P$13)=1</formula>
    </cfRule>
  </conditionalFormatting>
  <conditionalFormatting sqref="P114">
    <cfRule type="expression" dxfId="1199" priority="1001">
      <formula>WEEKDAY(P$13)=1</formula>
    </cfRule>
  </conditionalFormatting>
  <conditionalFormatting sqref="P115">
    <cfRule type="expression" dxfId="1198" priority="1000">
      <formula>WEEKDAY(P$13)=1</formula>
    </cfRule>
  </conditionalFormatting>
  <conditionalFormatting sqref="P116">
    <cfRule type="expression" dxfId="1197" priority="999">
      <formula>WEEKDAY(P$13)=1</formula>
    </cfRule>
  </conditionalFormatting>
  <conditionalFormatting sqref="P117">
    <cfRule type="expression" dxfId="1196" priority="998">
      <formula>WEEKDAY(P$13)=1</formula>
    </cfRule>
  </conditionalFormatting>
  <conditionalFormatting sqref="P118">
    <cfRule type="expression" dxfId="1195" priority="997">
      <formula>WEEKDAY(P$13)=1</formula>
    </cfRule>
  </conditionalFormatting>
  <conditionalFormatting sqref="P119">
    <cfRule type="expression" dxfId="1194" priority="996">
      <formula>WEEKDAY(P$13)=1</formula>
    </cfRule>
  </conditionalFormatting>
  <conditionalFormatting sqref="P120:P121">
    <cfRule type="expression" dxfId="1193" priority="995">
      <formula>WEEKDAY(P$13)=1</formula>
    </cfRule>
  </conditionalFormatting>
  <conditionalFormatting sqref="P122">
    <cfRule type="expression" dxfId="1192" priority="994">
      <formula>WEEKDAY(P$13)=1</formula>
    </cfRule>
  </conditionalFormatting>
  <conditionalFormatting sqref="P123">
    <cfRule type="expression" dxfId="1191" priority="993">
      <formula>WEEKDAY(P$13)=1</formula>
    </cfRule>
  </conditionalFormatting>
  <conditionalFormatting sqref="P124">
    <cfRule type="expression" dxfId="1190" priority="992">
      <formula>WEEKDAY(P$13)=1</formula>
    </cfRule>
  </conditionalFormatting>
  <conditionalFormatting sqref="P125">
    <cfRule type="expression" dxfId="1189" priority="991">
      <formula>WEEKDAY(P$13)=1</formula>
    </cfRule>
  </conditionalFormatting>
  <conditionalFormatting sqref="P126">
    <cfRule type="expression" dxfId="1188" priority="990">
      <formula>WEEKDAY(P$13)=1</formula>
    </cfRule>
  </conditionalFormatting>
  <conditionalFormatting sqref="P127">
    <cfRule type="expression" dxfId="1187" priority="989">
      <formula>WEEKDAY(P$13)=1</formula>
    </cfRule>
  </conditionalFormatting>
  <conditionalFormatting sqref="P128">
    <cfRule type="expression" dxfId="1186" priority="988">
      <formula>WEEKDAY(P$13)=1</formula>
    </cfRule>
  </conditionalFormatting>
  <conditionalFormatting sqref="P129">
    <cfRule type="expression" dxfId="1185" priority="987">
      <formula>WEEKDAY(P$13)=1</formula>
    </cfRule>
  </conditionalFormatting>
  <conditionalFormatting sqref="P130">
    <cfRule type="expression" dxfId="1184" priority="986">
      <formula>WEEKDAY(P$13)=1</formula>
    </cfRule>
  </conditionalFormatting>
  <conditionalFormatting sqref="P131">
    <cfRule type="expression" dxfId="1183" priority="985">
      <formula>WEEKDAY(P$13)=1</formula>
    </cfRule>
  </conditionalFormatting>
  <conditionalFormatting sqref="P132">
    <cfRule type="expression" dxfId="1182" priority="984">
      <formula>WEEKDAY(P$13)=1</formula>
    </cfRule>
  </conditionalFormatting>
  <conditionalFormatting sqref="P133">
    <cfRule type="expression" dxfId="1181" priority="983">
      <formula>WEEKDAY(P$13)=1</formula>
    </cfRule>
  </conditionalFormatting>
  <conditionalFormatting sqref="P134">
    <cfRule type="expression" dxfId="1180" priority="982">
      <formula>WEEKDAY(P$13)=1</formula>
    </cfRule>
  </conditionalFormatting>
  <conditionalFormatting sqref="P135">
    <cfRule type="expression" dxfId="1179" priority="981">
      <formula>WEEKDAY(P$13)=1</formula>
    </cfRule>
  </conditionalFormatting>
  <conditionalFormatting sqref="P136">
    <cfRule type="expression" dxfId="1178" priority="980">
      <formula>WEEKDAY(P$13)=1</formula>
    </cfRule>
  </conditionalFormatting>
  <conditionalFormatting sqref="P137">
    <cfRule type="expression" dxfId="1177" priority="979">
      <formula>WEEKDAY(P$13)=1</formula>
    </cfRule>
  </conditionalFormatting>
  <conditionalFormatting sqref="P138">
    <cfRule type="expression" dxfId="1176" priority="978">
      <formula>WEEKDAY(P$13)=1</formula>
    </cfRule>
  </conditionalFormatting>
  <conditionalFormatting sqref="P139">
    <cfRule type="expression" dxfId="1175" priority="977">
      <formula>WEEKDAY(P$13)=1</formula>
    </cfRule>
  </conditionalFormatting>
  <conditionalFormatting sqref="P140">
    <cfRule type="expression" dxfId="1174" priority="976">
      <formula>WEEKDAY(P$13)=1</formula>
    </cfRule>
  </conditionalFormatting>
  <conditionalFormatting sqref="P141">
    <cfRule type="expression" dxfId="1173" priority="975">
      <formula>WEEKDAY(P$13)=1</formula>
    </cfRule>
  </conditionalFormatting>
  <conditionalFormatting sqref="P142">
    <cfRule type="expression" dxfId="1172" priority="974">
      <formula>WEEKDAY(P$13)=1</formula>
    </cfRule>
  </conditionalFormatting>
  <conditionalFormatting sqref="P143">
    <cfRule type="expression" dxfId="1171" priority="973">
      <formula>WEEKDAY(P$13)=1</formula>
    </cfRule>
  </conditionalFormatting>
  <conditionalFormatting sqref="P144">
    <cfRule type="expression" dxfId="1170" priority="972">
      <formula>WEEKDAY(P$13)=1</formula>
    </cfRule>
  </conditionalFormatting>
  <conditionalFormatting sqref="P145">
    <cfRule type="expression" dxfId="1169" priority="971">
      <formula>WEEKDAY(P$13)=1</formula>
    </cfRule>
  </conditionalFormatting>
  <conditionalFormatting sqref="P146">
    <cfRule type="expression" dxfId="1168" priority="970">
      <formula>WEEKDAY(P$13)=1</formula>
    </cfRule>
  </conditionalFormatting>
  <conditionalFormatting sqref="P147">
    <cfRule type="expression" dxfId="1167" priority="969">
      <formula>WEEKDAY(P$13)=1</formula>
    </cfRule>
  </conditionalFormatting>
  <conditionalFormatting sqref="P148">
    <cfRule type="expression" dxfId="1166" priority="968">
      <formula>WEEKDAY(P$13)=1</formula>
    </cfRule>
  </conditionalFormatting>
  <conditionalFormatting sqref="P149">
    <cfRule type="expression" dxfId="1165" priority="967">
      <formula>WEEKDAY(P$13)=1</formula>
    </cfRule>
  </conditionalFormatting>
  <conditionalFormatting sqref="P150">
    <cfRule type="expression" dxfId="1164" priority="966">
      <formula>WEEKDAY(P$13)=1</formula>
    </cfRule>
  </conditionalFormatting>
  <conditionalFormatting sqref="P151">
    <cfRule type="expression" dxfId="1163" priority="965">
      <formula>WEEKDAY(P$13)=1</formula>
    </cfRule>
  </conditionalFormatting>
  <conditionalFormatting sqref="P152">
    <cfRule type="expression" dxfId="1162" priority="964">
      <formula>WEEKDAY(P$13)=1</formula>
    </cfRule>
  </conditionalFormatting>
  <conditionalFormatting sqref="P153">
    <cfRule type="expression" dxfId="1161" priority="963">
      <formula>WEEKDAY(P$13)=1</formula>
    </cfRule>
  </conditionalFormatting>
  <conditionalFormatting sqref="P154">
    <cfRule type="expression" dxfId="1160" priority="962">
      <formula>WEEKDAY(P$13)=1</formula>
    </cfRule>
  </conditionalFormatting>
  <conditionalFormatting sqref="P155">
    <cfRule type="expression" dxfId="1159" priority="961">
      <formula>WEEKDAY(P$13)=1</formula>
    </cfRule>
  </conditionalFormatting>
  <conditionalFormatting sqref="P156">
    <cfRule type="expression" dxfId="1158" priority="960">
      <formula>WEEKDAY(P$13)=1</formula>
    </cfRule>
  </conditionalFormatting>
  <conditionalFormatting sqref="P157">
    <cfRule type="expression" dxfId="1157" priority="959">
      <formula>WEEKDAY(P$13)=1</formula>
    </cfRule>
  </conditionalFormatting>
  <conditionalFormatting sqref="P158">
    <cfRule type="expression" dxfId="1156" priority="958">
      <formula>WEEKDAY(P$13)=1</formula>
    </cfRule>
  </conditionalFormatting>
  <conditionalFormatting sqref="P159">
    <cfRule type="expression" dxfId="1155" priority="957">
      <formula>WEEKDAY(P$13)=1</formula>
    </cfRule>
  </conditionalFormatting>
  <conditionalFormatting sqref="P160">
    <cfRule type="expression" dxfId="1154" priority="956">
      <formula>WEEKDAY(P$13)=1</formula>
    </cfRule>
  </conditionalFormatting>
  <conditionalFormatting sqref="P161">
    <cfRule type="expression" dxfId="1153" priority="955">
      <formula>WEEKDAY(P$13)=1</formula>
    </cfRule>
  </conditionalFormatting>
  <conditionalFormatting sqref="P162">
    <cfRule type="expression" dxfId="1152" priority="954">
      <formula>WEEKDAY(P$13)=1</formula>
    </cfRule>
  </conditionalFormatting>
  <conditionalFormatting sqref="P163">
    <cfRule type="expression" dxfId="1151" priority="953">
      <formula>WEEKDAY(P$13)=1</formula>
    </cfRule>
  </conditionalFormatting>
  <conditionalFormatting sqref="P164">
    <cfRule type="expression" dxfId="1150" priority="952">
      <formula>WEEKDAY(P$13)=1</formula>
    </cfRule>
  </conditionalFormatting>
  <conditionalFormatting sqref="P165">
    <cfRule type="expression" dxfId="1149" priority="951">
      <formula>WEEKDAY(P$13)=1</formula>
    </cfRule>
  </conditionalFormatting>
  <conditionalFormatting sqref="P166">
    <cfRule type="expression" dxfId="1148" priority="950">
      <formula>WEEKDAY(P$13)=1</formula>
    </cfRule>
  </conditionalFormatting>
  <conditionalFormatting sqref="P167">
    <cfRule type="expression" dxfId="1147" priority="949">
      <formula>WEEKDAY(P$13)=1</formula>
    </cfRule>
  </conditionalFormatting>
  <conditionalFormatting sqref="P168">
    <cfRule type="expression" dxfId="1146" priority="948">
      <formula>WEEKDAY(P$13)=1</formula>
    </cfRule>
  </conditionalFormatting>
  <conditionalFormatting sqref="P169">
    <cfRule type="expression" dxfId="1145" priority="947">
      <formula>WEEKDAY(P$13)=1</formula>
    </cfRule>
  </conditionalFormatting>
  <conditionalFormatting sqref="P170">
    <cfRule type="expression" dxfId="1144" priority="946">
      <formula>WEEKDAY(P$13)=1</formula>
    </cfRule>
  </conditionalFormatting>
  <conditionalFormatting sqref="P171">
    <cfRule type="expression" dxfId="1143" priority="945">
      <formula>WEEKDAY(P$13)=1</formula>
    </cfRule>
  </conditionalFormatting>
  <conditionalFormatting sqref="P172">
    <cfRule type="expression" dxfId="1142" priority="944">
      <formula>WEEKDAY(P$13)=1</formula>
    </cfRule>
  </conditionalFormatting>
  <conditionalFormatting sqref="P173:P174">
    <cfRule type="expression" dxfId="1141" priority="943">
      <formula>WEEKDAY(P$13)=1</formula>
    </cfRule>
  </conditionalFormatting>
  <conditionalFormatting sqref="P175">
    <cfRule type="expression" dxfId="1140" priority="942">
      <formula>WEEKDAY(P$13)=1</formula>
    </cfRule>
  </conditionalFormatting>
  <conditionalFormatting sqref="P176">
    <cfRule type="expression" dxfId="1139" priority="941">
      <formula>WEEKDAY(P$13)=1</formula>
    </cfRule>
  </conditionalFormatting>
  <conditionalFormatting sqref="P177">
    <cfRule type="expression" dxfId="1138" priority="940">
      <formula>WEEKDAY(P$13)=1</formula>
    </cfRule>
  </conditionalFormatting>
  <conditionalFormatting sqref="P178">
    <cfRule type="expression" dxfId="1137" priority="939">
      <formula>WEEKDAY(P$13)=1</formula>
    </cfRule>
  </conditionalFormatting>
  <conditionalFormatting sqref="P179">
    <cfRule type="expression" dxfId="1136" priority="938">
      <formula>WEEKDAY(P$13)=1</formula>
    </cfRule>
  </conditionalFormatting>
  <conditionalFormatting sqref="P180:P181">
    <cfRule type="expression" dxfId="1135" priority="937">
      <formula>WEEKDAY(P$13)=1</formula>
    </cfRule>
  </conditionalFormatting>
  <conditionalFormatting sqref="P182">
    <cfRule type="expression" dxfId="1134" priority="936">
      <formula>WEEKDAY(P$13)=1</formula>
    </cfRule>
  </conditionalFormatting>
  <conditionalFormatting sqref="P183">
    <cfRule type="expression" dxfId="1133" priority="935">
      <formula>WEEKDAY(P$13)=1</formula>
    </cfRule>
  </conditionalFormatting>
  <conditionalFormatting sqref="P184">
    <cfRule type="expression" dxfId="1132" priority="934">
      <formula>WEEKDAY(P$13)=1</formula>
    </cfRule>
  </conditionalFormatting>
  <conditionalFormatting sqref="P185">
    <cfRule type="expression" dxfId="1131" priority="933">
      <formula>WEEKDAY(P$13)=1</formula>
    </cfRule>
  </conditionalFormatting>
  <conditionalFormatting sqref="P186">
    <cfRule type="expression" dxfId="1130" priority="932">
      <formula>WEEKDAY(P$13)=1</formula>
    </cfRule>
  </conditionalFormatting>
  <conditionalFormatting sqref="P187">
    <cfRule type="expression" dxfId="1129" priority="931">
      <formula>WEEKDAY(P$13)=1</formula>
    </cfRule>
  </conditionalFormatting>
  <conditionalFormatting sqref="P188">
    <cfRule type="expression" dxfId="1128" priority="930">
      <formula>WEEKDAY(P$13)=1</formula>
    </cfRule>
  </conditionalFormatting>
  <conditionalFormatting sqref="P189">
    <cfRule type="expression" dxfId="1127" priority="929">
      <formula>WEEKDAY(P$13)=1</formula>
    </cfRule>
  </conditionalFormatting>
  <conditionalFormatting sqref="P190">
    <cfRule type="expression" dxfId="1126" priority="928">
      <formula>WEEKDAY(P$13)=1</formula>
    </cfRule>
  </conditionalFormatting>
  <conditionalFormatting sqref="P303 P294:P295 P283:P284 P260:P263 P248:P250 P231:P232 P226:P227 P197 P194 P191">
    <cfRule type="expression" dxfId="1125" priority="927">
      <formula>WEEKDAY(P$13)=1</formula>
    </cfRule>
  </conditionalFormatting>
  <conditionalFormatting sqref="P192">
    <cfRule type="expression" dxfId="1124" priority="926">
      <formula>WEEKDAY(P$13)=1</formula>
    </cfRule>
  </conditionalFormatting>
  <conditionalFormatting sqref="P193">
    <cfRule type="expression" dxfId="1123" priority="925">
      <formula>WEEKDAY(P$13)=1</formula>
    </cfRule>
  </conditionalFormatting>
  <conditionalFormatting sqref="P195">
    <cfRule type="expression" dxfId="1122" priority="924">
      <formula>WEEKDAY(P$13)=1</formula>
    </cfRule>
  </conditionalFormatting>
  <conditionalFormatting sqref="P196">
    <cfRule type="expression" dxfId="1121" priority="923">
      <formula>WEEKDAY(P$13)=1</formula>
    </cfRule>
  </conditionalFormatting>
  <conditionalFormatting sqref="P198">
    <cfRule type="expression" dxfId="1120" priority="922">
      <formula>WEEKDAY(P$13)=1</formula>
    </cfRule>
  </conditionalFormatting>
  <conditionalFormatting sqref="P199">
    <cfRule type="expression" dxfId="1119" priority="921">
      <formula>WEEKDAY(P$13)=1</formula>
    </cfRule>
  </conditionalFormatting>
  <conditionalFormatting sqref="P200">
    <cfRule type="expression" dxfId="1118" priority="920">
      <formula>WEEKDAY(P$13)=1</formula>
    </cfRule>
  </conditionalFormatting>
  <conditionalFormatting sqref="P201">
    <cfRule type="expression" dxfId="1117" priority="919">
      <formula>WEEKDAY(P$13)=1</formula>
    </cfRule>
  </conditionalFormatting>
  <conditionalFormatting sqref="P202">
    <cfRule type="expression" dxfId="1116" priority="918">
      <formula>WEEKDAY(P$13)=1</formula>
    </cfRule>
  </conditionalFormatting>
  <conditionalFormatting sqref="P203">
    <cfRule type="expression" dxfId="1115" priority="917">
      <formula>WEEKDAY(P$13)=1</formula>
    </cfRule>
  </conditionalFormatting>
  <conditionalFormatting sqref="P204">
    <cfRule type="expression" dxfId="1114" priority="916">
      <formula>WEEKDAY(P$13)=1</formula>
    </cfRule>
  </conditionalFormatting>
  <conditionalFormatting sqref="P205">
    <cfRule type="expression" dxfId="1113" priority="915">
      <formula>WEEKDAY(P$13)=1</formula>
    </cfRule>
  </conditionalFormatting>
  <conditionalFormatting sqref="P206">
    <cfRule type="expression" dxfId="1112" priority="914">
      <formula>WEEKDAY(P$13)=1</formula>
    </cfRule>
  </conditionalFormatting>
  <conditionalFormatting sqref="P207">
    <cfRule type="expression" dxfId="1111" priority="913">
      <formula>WEEKDAY(P$13)=1</formula>
    </cfRule>
  </conditionalFormatting>
  <conditionalFormatting sqref="P208">
    <cfRule type="expression" dxfId="1110" priority="912">
      <formula>WEEKDAY(P$13)=1</formula>
    </cfRule>
  </conditionalFormatting>
  <conditionalFormatting sqref="P209">
    <cfRule type="expression" dxfId="1109" priority="911">
      <formula>WEEKDAY(P$13)=1</formula>
    </cfRule>
  </conditionalFormatting>
  <conditionalFormatting sqref="P210:P211">
    <cfRule type="expression" dxfId="1108" priority="910">
      <formula>WEEKDAY(P$13)=1</formula>
    </cfRule>
  </conditionalFormatting>
  <conditionalFormatting sqref="P211">
    <cfRule type="expression" dxfId="1107" priority="909">
      <formula>WEEKDAY(P$13)=1</formula>
    </cfRule>
  </conditionalFormatting>
  <conditionalFormatting sqref="P212">
    <cfRule type="expression" dxfId="1106" priority="908">
      <formula>WEEKDAY(P$13)=1</formula>
    </cfRule>
  </conditionalFormatting>
  <conditionalFormatting sqref="P213">
    <cfRule type="expression" dxfId="1105" priority="907">
      <formula>WEEKDAY(P$13)=1</formula>
    </cfRule>
  </conditionalFormatting>
  <conditionalFormatting sqref="P214">
    <cfRule type="expression" dxfId="1104" priority="906">
      <formula>WEEKDAY(P$13)=1</formula>
    </cfRule>
  </conditionalFormatting>
  <conditionalFormatting sqref="P216">
    <cfRule type="expression" dxfId="1103" priority="905">
      <formula>WEEKDAY(P$13)=1</formula>
    </cfRule>
  </conditionalFormatting>
  <conditionalFormatting sqref="P217">
    <cfRule type="expression" dxfId="1102" priority="904">
      <formula>WEEKDAY(P$13)=1</formula>
    </cfRule>
  </conditionalFormatting>
  <conditionalFormatting sqref="P219">
    <cfRule type="expression" dxfId="1101" priority="903">
      <formula>WEEKDAY(P$13)=1</formula>
    </cfRule>
  </conditionalFormatting>
  <conditionalFormatting sqref="P220">
    <cfRule type="expression" dxfId="1100" priority="902">
      <formula>WEEKDAY(P$13)=1</formula>
    </cfRule>
  </conditionalFormatting>
  <conditionalFormatting sqref="P221">
    <cfRule type="expression" dxfId="1099" priority="901">
      <formula>WEEKDAY(P$13)=1</formula>
    </cfRule>
  </conditionalFormatting>
  <conditionalFormatting sqref="P222">
    <cfRule type="expression" dxfId="1098" priority="900">
      <formula>WEEKDAY(P$13)=1</formula>
    </cfRule>
  </conditionalFormatting>
  <conditionalFormatting sqref="P223">
    <cfRule type="expression" dxfId="1097" priority="899">
      <formula>WEEKDAY(P$13)=1</formula>
    </cfRule>
  </conditionalFormatting>
  <conditionalFormatting sqref="P224">
    <cfRule type="expression" dxfId="1096" priority="898">
      <formula>WEEKDAY(P$13)=1</formula>
    </cfRule>
  </conditionalFormatting>
  <conditionalFormatting sqref="P225">
    <cfRule type="expression" dxfId="1095" priority="897">
      <formula>WEEKDAY(P$13)=1</formula>
    </cfRule>
  </conditionalFormatting>
  <conditionalFormatting sqref="P228">
    <cfRule type="expression" dxfId="1094" priority="896">
      <formula>WEEKDAY(P$13)=1</formula>
    </cfRule>
  </conditionalFormatting>
  <conditionalFormatting sqref="P229:P230">
    <cfRule type="expression" dxfId="1093" priority="895">
      <formula>WEEKDAY(P$13)=1</formula>
    </cfRule>
  </conditionalFormatting>
  <conditionalFormatting sqref="P233">
    <cfRule type="expression" dxfId="1092" priority="894">
      <formula>WEEKDAY(P$13)=1</formula>
    </cfRule>
  </conditionalFormatting>
  <conditionalFormatting sqref="P234">
    <cfRule type="expression" dxfId="1091" priority="893">
      <formula>WEEKDAY(P$13)=1</formula>
    </cfRule>
  </conditionalFormatting>
  <conditionalFormatting sqref="P235">
    <cfRule type="expression" dxfId="1090" priority="892">
      <formula>WEEKDAY(P$13)=1</formula>
    </cfRule>
  </conditionalFormatting>
  <conditionalFormatting sqref="P236">
    <cfRule type="expression" dxfId="1089" priority="891">
      <formula>WEEKDAY(P$13)=1</formula>
    </cfRule>
  </conditionalFormatting>
  <conditionalFormatting sqref="P237">
    <cfRule type="expression" dxfId="1088" priority="890">
      <formula>WEEKDAY(P$13)=1</formula>
    </cfRule>
  </conditionalFormatting>
  <conditionalFormatting sqref="P238">
    <cfRule type="expression" dxfId="1087" priority="889">
      <formula>WEEKDAY(P$13)=1</formula>
    </cfRule>
  </conditionalFormatting>
  <conditionalFormatting sqref="P239">
    <cfRule type="expression" dxfId="1086" priority="888">
      <formula>WEEKDAY(P$13)=1</formula>
    </cfRule>
  </conditionalFormatting>
  <conditionalFormatting sqref="P240">
    <cfRule type="expression" dxfId="1085" priority="887">
      <formula>WEEKDAY(P$13)=1</formula>
    </cfRule>
  </conditionalFormatting>
  <conditionalFormatting sqref="P241">
    <cfRule type="expression" dxfId="1084" priority="886">
      <formula>WEEKDAY(P$13)=1</formula>
    </cfRule>
  </conditionalFormatting>
  <conditionalFormatting sqref="P242:P244">
    <cfRule type="expression" dxfId="1083" priority="885">
      <formula>WEEKDAY(P$13)=1</formula>
    </cfRule>
  </conditionalFormatting>
  <conditionalFormatting sqref="P245">
    <cfRule type="expression" dxfId="1082" priority="884">
      <formula>WEEKDAY(P$13)=1</formula>
    </cfRule>
  </conditionalFormatting>
  <conditionalFormatting sqref="P246">
    <cfRule type="expression" dxfId="1081" priority="883">
      <formula>WEEKDAY(P$13)=1</formula>
    </cfRule>
  </conditionalFormatting>
  <conditionalFormatting sqref="P247">
    <cfRule type="expression" dxfId="1080" priority="882">
      <formula>WEEKDAY(P$13)=1</formula>
    </cfRule>
  </conditionalFormatting>
  <conditionalFormatting sqref="P251">
    <cfRule type="expression" dxfId="1079" priority="881">
      <formula>WEEKDAY(P$13)=1</formula>
    </cfRule>
  </conditionalFormatting>
  <conditionalFormatting sqref="P252">
    <cfRule type="expression" dxfId="1078" priority="880">
      <formula>WEEKDAY(P$13)=1</formula>
    </cfRule>
  </conditionalFormatting>
  <conditionalFormatting sqref="P253">
    <cfRule type="expression" dxfId="1077" priority="879">
      <formula>WEEKDAY(P$13)=1</formula>
    </cfRule>
  </conditionalFormatting>
  <conditionalFormatting sqref="P254:P255">
    <cfRule type="expression" dxfId="1076" priority="878">
      <formula>WEEKDAY(P$13)=1</formula>
    </cfRule>
  </conditionalFormatting>
  <conditionalFormatting sqref="P256">
    <cfRule type="expression" dxfId="1075" priority="877">
      <formula>WEEKDAY(P$13)=1</formula>
    </cfRule>
  </conditionalFormatting>
  <conditionalFormatting sqref="P257">
    <cfRule type="expression" dxfId="1074" priority="876">
      <formula>WEEKDAY(P$13)=1</formula>
    </cfRule>
  </conditionalFormatting>
  <conditionalFormatting sqref="P258">
    <cfRule type="expression" dxfId="1073" priority="875">
      <formula>WEEKDAY(P$13)=1</formula>
    </cfRule>
  </conditionalFormatting>
  <conditionalFormatting sqref="P259">
    <cfRule type="expression" dxfId="1072" priority="874">
      <formula>WEEKDAY(P$13)=1</formula>
    </cfRule>
  </conditionalFormatting>
  <conditionalFormatting sqref="P265">
    <cfRule type="expression" dxfId="1071" priority="873">
      <formula>WEEKDAY(P$13)=1</formula>
    </cfRule>
  </conditionalFormatting>
  <conditionalFormatting sqref="P266">
    <cfRule type="expression" dxfId="1070" priority="872">
      <formula>WEEKDAY(P$13)=1</formula>
    </cfRule>
  </conditionalFormatting>
  <conditionalFormatting sqref="P267">
    <cfRule type="expression" dxfId="1069" priority="871">
      <formula>WEEKDAY(P$13)=1</formula>
    </cfRule>
  </conditionalFormatting>
  <conditionalFormatting sqref="P268">
    <cfRule type="expression" dxfId="1068" priority="870">
      <formula>WEEKDAY(P$13)=1</formula>
    </cfRule>
  </conditionalFormatting>
  <conditionalFormatting sqref="P269">
    <cfRule type="expression" dxfId="1067" priority="869">
      <formula>WEEKDAY(P$13)=1</formula>
    </cfRule>
  </conditionalFormatting>
  <conditionalFormatting sqref="P270">
    <cfRule type="expression" dxfId="1066" priority="868">
      <formula>WEEKDAY(P$13)=1</formula>
    </cfRule>
  </conditionalFormatting>
  <conditionalFormatting sqref="P272">
    <cfRule type="expression" dxfId="1065" priority="867">
      <formula>WEEKDAY(P$13)=1</formula>
    </cfRule>
  </conditionalFormatting>
  <conditionalFormatting sqref="P273">
    <cfRule type="expression" dxfId="1064" priority="866">
      <formula>WEEKDAY(P$13)=1</formula>
    </cfRule>
  </conditionalFormatting>
  <conditionalFormatting sqref="P274">
    <cfRule type="expression" dxfId="1063" priority="865">
      <formula>WEEKDAY(P$13)=1</formula>
    </cfRule>
  </conditionalFormatting>
  <conditionalFormatting sqref="P275">
    <cfRule type="expression" dxfId="1062" priority="864">
      <formula>WEEKDAY(P$13)=1</formula>
    </cfRule>
  </conditionalFormatting>
  <conditionalFormatting sqref="P276">
    <cfRule type="expression" dxfId="1061" priority="863">
      <formula>WEEKDAY(P$13)=1</formula>
    </cfRule>
  </conditionalFormatting>
  <conditionalFormatting sqref="P277">
    <cfRule type="expression" dxfId="1060" priority="862">
      <formula>WEEKDAY(P$13)=1</formula>
    </cfRule>
  </conditionalFormatting>
  <conditionalFormatting sqref="P279">
    <cfRule type="expression" dxfId="1059" priority="861">
      <formula>WEEKDAY(P$13)=1</formula>
    </cfRule>
  </conditionalFormatting>
  <conditionalFormatting sqref="P280">
    <cfRule type="expression" dxfId="1058" priority="860">
      <formula>WEEKDAY(P$13)=1</formula>
    </cfRule>
  </conditionalFormatting>
  <conditionalFormatting sqref="P285">
    <cfRule type="expression" dxfId="1057" priority="859">
      <formula>WEEKDAY(P$13)=1</formula>
    </cfRule>
  </conditionalFormatting>
  <conditionalFormatting sqref="P286">
    <cfRule type="expression" dxfId="1056" priority="858">
      <formula>WEEKDAY(P$13)=1</formula>
    </cfRule>
  </conditionalFormatting>
  <conditionalFormatting sqref="P287">
    <cfRule type="expression" dxfId="1055" priority="857">
      <formula>WEEKDAY(P$13)=1</formula>
    </cfRule>
  </conditionalFormatting>
  <conditionalFormatting sqref="P288">
    <cfRule type="expression" dxfId="1054" priority="856">
      <formula>WEEKDAY(P$13)=1</formula>
    </cfRule>
  </conditionalFormatting>
  <conditionalFormatting sqref="P289">
    <cfRule type="expression" dxfId="1053" priority="855">
      <formula>WEEKDAY(P$13)=1</formula>
    </cfRule>
  </conditionalFormatting>
  <conditionalFormatting sqref="P290">
    <cfRule type="expression" dxfId="1052" priority="854">
      <formula>WEEKDAY(P$13)=1</formula>
    </cfRule>
  </conditionalFormatting>
  <conditionalFormatting sqref="P291">
    <cfRule type="expression" dxfId="1051" priority="853">
      <formula>WEEKDAY(P$13)=1</formula>
    </cfRule>
  </conditionalFormatting>
  <conditionalFormatting sqref="P292">
    <cfRule type="expression" dxfId="1050" priority="852">
      <formula>WEEKDAY(P$13)=1</formula>
    </cfRule>
  </conditionalFormatting>
  <conditionalFormatting sqref="P293">
    <cfRule type="expression" dxfId="1049" priority="851">
      <formula>WEEKDAY(P$13)=1</formula>
    </cfRule>
  </conditionalFormatting>
  <conditionalFormatting sqref="P295">
    <cfRule type="expression" dxfId="1048" priority="850">
      <formula>WEEKDAY(P$13)=1</formula>
    </cfRule>
  </conditionalFormatting>
  <conditionalFormatting sqref="P296:P297">
    <cfRule type="expression" dxfId="1047" priority="848">
      <formula>WEEKDAY(P$13)=1</formula>
    </cfRule>
    <cfRule type="expression" dxfId="1046" priority="849">
      <formula>WEEKDAY(P$13)=1</formula>
    </cfRule>
  </conditionalFormatting>
  <conditionalFormatting sqref="P297">
    <cfRule type="expression" dxfId="1045" priority="846">
      <formula>WEEKDAY(P$13)=1</formula>
    </cfRule>
    <cfRule type="expression" dxfId="1044" priority="847">
      <formula>WEEKDAY(P$13)=1</formula>
    </cfRule>
  </conditionalFormatting>
  <conditionalFormatting sqref="P298">
    <cfRule type="expression" dxfId="1043" priority="844">
      <formula>WEEKDAY(P$13)=1</formula>
    </cfRule>
    <cfRule type="expression" dxfId="1042" priority="845">
      <formula>WEEKDAY(P$13)=1</formula>
    </cfRule>
  </conditionalFormatting>
  <conditionalFormatting sqref="P301 P299">
    <cfRule type="expression" dxfId="1041" priority="842">
      <formula>WEEKDAY(P$13)=1</formula>
    </cfRule>
    <cfRule type="expression" dxfId="1040" priority="843">
      <formula>WEEKDAY(P$13)=1</formula>
    </cfRule>
  </conditionalFormatting>
  <conditionalFormatting sqref="P300">
    <cfRule type="expression" dxfId="1039" priority="838">
      <formula>WEEKDAY(P$13)=1</formula>
    </cfRule>
    <cfRule type="expression" dxfId="1038" priority="839">
      <formula>WEEKDAY(P$13)=1</formula>
    </cfRule>
    <cfRule type="expression" dxfId="1037" priority="840">
      <formula>WEEKDAY(P$13)=1</formula>
    </cfRule>
    <cfRule type="expression" dxfId="1036" priority="841">
      <formula>WEEKDAY(P$13)=1</formula>
    </cfRule>
  </conditionalFormatting>
  <conditionalFormatting sqref="P301">
    <cfRule type="expression" dxfId="1035" priority="836">
      <formula>WEEKDAY(P$13)=1</formula>
    </cfRule>
    <cfRule type="expression" dxfId="1034" priority="837">
      <formula>WEEKDAY(P$13)=1</formula>
    </cfRule>
  </conditionalFormatting>
  <conditionalFormatting sqref="P302:P304">
    <cfRule type="expression" dxfId="1033" priority="832">
      <formula>WEEKDAY(P$13)=1</formula>
    </cfRule>
    <cfRule type="expression" dxfId="1032" priority="833">
      <formula>WEEKDAY(P$13)=1</formula>
    </cfRule>
    <cfRule type="expression" dxfId="1031" priority="834">
      <formula>WEEKDAY(P$13)=1</formula>
    </cfRule>
    <cfRule type="expression" dxfId="1030" priority="835">
      <formula>WEEKDAY(P$13)=1</formula>
    </cfRule>
  </conditionalFormatting>
  <conditionalFormatting sqref="P303">
    <cfRule type="expression" dxfId="1029" priority="831">
      <formula>WEEKDAY(P$13)=1</formula>
    </cfRule>
  </conditionalFormatting>
  <conditionalFormatting sqref="P317 P304">
    <cfRule type="expression" dxfId="1028" priority="829">
      <formula>WEEKDAY(P$13)=1</formula>
    </cfRule>
    <cfRule type="expression" dxfId="1027" priority="830">
      <formula>WEEKDAY(P$13)=1</formula>
    </cfRule>
  </conditionalFormatting>
  <conditionalFormatting sqref="P305">
    <cfRule type="expression" dxfId="1026" priority="827">
      <formula>WEEKDAY(P$13)=1</formula>
    </cfRule>
    <cfRule type="expression" dxfId="1025" priority="828">
      <formula>WEEKDAY(P$13)=1</formula>
    </cfRule>
  </conditionalFormatting>
  <conditionalFormatting sqref="P306">
    <cfRule type="expression" dxfId="1024" priority="825">
      <formula>WEEKDAY(P$13)=1</formula>
    </cfRule>
    <cfRule type="expression" dxfId="1023" priority="826">
      <formula>WEEKDAY(P$13)=1</formula>
    </cfRule>
  </conditionalFormatting>
  <conditionalFormatting sqref="P307">
    <cfRule type="expression" dxfId="1022" priority="823">
      <formula>WEEKDAY(P$13)=1</formula>
    </cfRule>
    <cfRule type="expression" dxfId="1021" priority="824">
      <formula>WEEKDAY(P$13)=1</formula>
    </cfRule>
  </conditionalFormatting>
  <conditionalFormatting sqref="P308">
    <cfRule type="expression" dxfId="1020" priority="821">
      <formula>WEEKDAY(P$13)=1</formula>
    </cfRule>
    <cfRule type="expression" dxfId="1019" priority="822">
      <formula>WEEKDAY(P$13)=1</formula>
    </cfRule>
  </conditionalFormatting>
  <conditionalFormatting sqref="P309">
    <cfRule type="expression" dxfId="1018" priority="817">
      <formula>WEEKDAY(P$13)=1</formula>
    </cfRule>
    <cfRule type="expression" dxfId="1017" priority="818">
      <formula>WEEKDAY(P$13)=1</formula>
    </cfRule>
    <cfRule type="expression" dxfId="1016" priority="819">
      <formula>WEEKDAY(P$13)=1</formula>
    </cfRule>
  </conditionalFormatting>
  <conditionalFormatting sqref="P309">
    <cfRule type="expression" dxfId="1015" priority="820">
      <formula>WEEKDAY(P$13)=1</formula>
    </cfRule>
  </conditionalFormatting>
  <conditionalFormatting sqref="P310">
    <cfRule type="expression" dxfId="1014" priority="813">
      <formula>WEEKDAY(P$13)=1</formula>
    </cfRule>
    <cfRule type="expression" dxfId="1013" priority="814">
      <formula>WEEKDAY(P$13)=1</formula>
    </cfRule>
    <cfRule type="expression" dxfId="1012" priority="815">
      <formula>WEEKDAY(P$13)=1</formula>
    </cfRule>
  </conditionalFormatting>
  <conditionalFormatting sqref="P310">
    <cfRule type="expression" dxfId="1011" priority="816">
      <formula>WEEKDAY(P$13)=1</formula>
    </cfRule>
  </conditionalFormatting>
  <conditionalFormatting sqref="P311">
    <cfRule type="expression" dxfId="1010" priority="809">
      <formula>WEEKDAY(P$13)=1</formula>
    </cfRule>
    <cfRule type="expression" dxfId="1009" priority="810">
      <formula>WEEKDAY(P$13)=1</formula>
    </cfRule>
    <cfRule type="expression" dxfId="1008" priority="811">
      <formula>WEEKDAY(P$13)=1</formula>
    </cfRule>
  </conditionalFormatting>
  <conditionalFormatting sqref="P311">
    <cfRule type="expression" dxfId="1007" priority="812">
      <formula>WEEKDAY(P$13)=1</formula>
    </cfRule>
  </conditionalFormatting>
  <conditionalFormatting sqref="P312">
    <cfRule type="expression" dxfId="1006" priority="805">
      <formula>WEEKDAY(P$13)=1</formula>
    </cfRule>
    <cfRule type="expression" dxfId="1005" priority="806">
      <formula>WEEKDAY(P$13)=1</formula>
    </cfRule>
    <cfRule type="expression" dxfId="1004" priority="807">
      <formula>WEEKDAY(P$13)=1</formula>
    </cfRule>
  </conditionalFormatting>
  <conditionalFormatting sqref="P312">
    <cfRule type="expression" dxfId="1003" priority="808">
      <formula>WEEKDAY(P$13)=1</formula>
    </cfRule>
  </conditionalFormatting>
  <conditionalFormatting sqref="P313">
    <cfRule type="expression" dxfId="1002" priority="801">
      <formula>WEEKDAY(P$13)=1</formula>
    </cfRule>
    <cfRule type="expression" dxfId="1001" priority="802">
      <formula>WEEKDAY(P$13)=1</formula>
    </cfRule>
    <cfRule type="expression" dxfId="1000" priority="803">
      <formula>WEEKDAY(P$13)=1</formula>
    </cfRule>
  </conditionalFormatting>
  <conditionalFormatting sqref="P313">
    <cfRule type="expression" dxfId="999" priority="804">
      <formula>WEEKDAY(P$13)=1</formula>
    </cfRule>
  </conditionalFormatting>
  <conditionalFormatting sqref="P314">
    <cfRule type="expression" dxfId="998" priority="797">
      <formula>WEEKDAY(P$13)=1</formula>
    </cfRule>
    <cfRule type="expression" dxfId="997" priority="798">
      <formula>WEEKDAY(P$13)=1</formula>
    </cfRule>
    <cfRule type="expression" dxfId="996" priority="799">
      <formula>WEEKDAY(P$13)=1</formula>
    </cfRule>
  </conditionalFormatting>
  <conditionalFormatting sqref="P314">
    <cfRule type="expression" dxfId="995" priority="800">
      <formula>WEEKDAY(P$13)=1</formula>
    </cfRule>
  </conditionalFormatting>
  <conditionalFormatting sqref="P315">
    <cfRule type="expression" dxfId="994" priority="793">
      <formula>WEEKDAY(P$13)=1</formula>
    </cfRule>
    <cfRule type="expression" dxfId="993" priority="794">
      <formula>WEEKDAY(P$13)=1</formula>
    </cfRule>
    <cfRule type="expression" dxfId="992" priority="795">
      <formula>WEEKDAY(P$13)=1</formula>
    </cfRule>
  </conditionalFormatting>
  <conditionalFormatting sqref="P315">
    <cfRule type="expression" dxfId="991" priority="796">
      <formula>WEEKDAY(P$13)=1</formula>
    </cfRule>
  </conditionalFormatting>
  <conditionalFormatting sqref="P316">
    <cfRule type="expression" dxfId="990" priority="790">
      <formula>WEEKDAY(P$13)=1</formula>
    </cfRule>
    <cfRule type="expression" dxfId="989" priority="791">
      <formula>WEEKDAY(P$13)=1</formula>
    </cfRule>
    <cfRule type="expression" dxfId="988" priority="792">
      <formula>WEEKDAY(P$13)=1</formula>
    </cfRule>
  </conditionalFormatting>
  <conditionalFormatting sqref="P316">
    <cfRule type="expression" dxfId="987" priority="789">
      <formula>WEEKDAY(P$13)=1</formula>
    </cfRule>
  </conditionalFormatting>
  <conditionalFormatting sqref="P317">
    <cfRule type="expression" dxfId="986" priority="787">
      <formula>WEEKDAY(P$13)=1</formula>
    </cfRule>
  </conditionalFormatting>
  <conditionalFormatting sqref="P317">
    <cfRule type="expression" dxfId="985" priority="788">
      <formula>WEEKDAY(P$13)=1</formula>
    </cfRule>
  </conditionalFormatting>
  <conditionalFormatting sqref="P318">
    <cfRule type="expression" dxfId="984" priority="785">
      <formula>WEEKDAY(P$13)=1</formula>
    </cfRule>
  </conditionalFormatting>
  <conditionalFormatting sqref="P318">
    <cfRule type="expression" dxfId="983" priority="786">
      <formula>WEEKDAY(P$13)=1</formula>
    </cfRule>
  </conditionalFormatting>
  <conditionalFormatting sqref="P319">
    <cfRule type="expression" dxfId="982" priority="783">
      <formula>WEEKDAY(P$13)=1</formula>
    </cfRule>
  </conditionalFormatting>
  <conditionalFormatting sqref="P319">
    <cfRule type="expression" dxfId="981" priority="784">
      <formula>WEEKDAY(P$13)=1</formula>
    </cfRule>
  </conditionalFormatting>
  <conditionalFormatting sqref="P320">
    <cfRule type="expression" dxfId="980" priority="781">
      <formula>WEEKDAY(P$13)=1</formula>
    </cfRule>
  </conditionalFormatting>
  <conditionalFormatting sqref="P320">
    <cfRule type="expression" dxfId="979" priority="782">
      <formula>WEEKDAY(P$13)=1</formula>
    </cfRule>
  </conditionalFormatting>
  <conditionalFormatting sqref="P321">
    <cfRule type="expression" dxfId="978" priority="780">
      <formula>WEEKDAY(P$13)=1</formula>
    </cfRule>
  </conditionalFormatting>
  <conditionalFormatting sqref="P322">
    <cfRule type="expression" dxfId="977" priority="779">
      <formula>WEEKDAY(P$13)=1</formula>
    </cfRule>
  </conditionalFormatting>
  <conditionalFormatting sqref="P323">
    <cfRule type="expression" dxfId="976" priority="778">
      <formula>WEEKDAY(P$13)=1</formula>
    </cfRule>
  </conditionalFormatting>
  <conditionalFormatting sqref="P324">
    <cfRule type="expression" dxfId="975" priority="777">
      <formula>WEEKDAY(P$13)=1</formula>
    </cfRule>
  </conditionalFormatting>
  <conditionalFormatting sqref="P325">
    <cfRule type="expression" dxfId="974" priority="776">
      <formula>WEEKDAY(P$13)=1</formula>
    </cfRule>
  </conditionalFormatting>
  <conditionalFormatting sqref="P326">
    <cfRule type="expression" dxfId="973" priority="774">
      <formula>WEEKDAY(P$13)=1</formula>
    </cfRule>
  </conditionalFormatting>
  <conditionalFormatting sqref="P326">
    <cfRule type="expression" dxfId="972" priority="775">
      <formula>WEEKDAY(P$13)=1</formula>
    </cfRule>
  </conditionalFormatting>
  <conditionalFormatting sqref="P327">
    <cfRule type="expression" dxfId="971" priority="772">
      <formula>WEEKDAY(P$13)=1</formula>
    </cfRule>
  </conditionalFormatting>
  <conditionalFormatting sqref="P327">
    <cfRule type="expression" dxfId="970" priority="773">
      <formula>WEEKDAY(P$13)=1</formula>
    </cfRule>
  </conditionalFormatting>
  <conditionalFormatting sqref="P340 P328:P331">
    <cfRule type="expression" dxfId="969" priority="771">
      <formula>WEEKDAY(P$13)=1</formula>
    </cfRule>
  </conditionalFormatting>
  <conditionalFormatting sqref="P329">
    <cfRule type="expression" dxfId="968" priority="770">
      <formula>WEEKDAY(P$13)=1</formula>
    </cfRule>
  </conditionalFormatting>
  <conditionalFormatting sqref="P330">
    <cfRule type="expression" dxfId="967" priority="769">
      <formula>WEEKDAY(P$13)=1</formula>
    </cfRule>
  </conditionalFormatting>
  <conditionalFormatting sqref="P331">
    <cfRule type="expression" dxfId="966" priority="768">
      <formula>WEEKDAY(P$13)=1</formula>
    </cfRule>
  </conditionalFormatting>
  <conditionalFormatting sqref="P332">
    <cfRule type="expression" dxfId="965" priority="765">
      <formula>WEEKDAY(P$13)=1</formula>
    </cfRule>
    <cfRule type="expression" dxfId="964" priority="766">
      <formula>WEEKDAY(P$13)=1</formula>
    </cfRule>
  </conditionalFormatting>
  <conditionalFormatting sqref="P332">
    <cfRule type="expression" dxfId="963" priority="767">
      <formula>WEEKDAY(P$13)=1</formula>
    </cfRule>
  </conditionalFormatting>
  <conditionalFormatting sqref="P333">
    <cfRule type="expression" dxfId="962" priority="762">
      <formula>WEEKDAY(P$13)=1</formula>
    </cfRule>
    <cfRule type="expression" dxfId="961" priority="763">
      <formula>WEEKDAY(P$13)=1</formula>
    </cfRule>
  </conditionalFormatting>
  <conditionalFormatting sqref="P333">
    <cfRule type="expression" dxfId="960" priority="764">
      <formula>WEEKDAY(P$13)=1</formula>
    </cfRule>
  </conditionalFormatting>
  <conditionalFormatting sqref="P334">
    <cfRule type="expression" dxfId="959" priority="759">
      <formula>WEEKDAY(P$13)=1</formula>
    </cfRule>
    <cfRule type="expression" dxfId="958" priority="760">
      <formula>WEEKDAY(P$13)=1</formula>
    </cfRule>
  </conditionalFormatting>
  <conditionalFormatting sqref="P334">
    <cfRule type="expression" dxfId="957" priority="761">
      <formula>WEEKDAY(P$13)=1</formula>
    </cfRule>
  </conditionalFormatting>
  <conditionalFormatting sqref="P335">
    <cfRule type="expression" dxfId="956" priority="756">
      <formula>WEEKDAY(P$13)=1</formula>
    </cfRule>
    <cfRule type="expression" dxfId="955" priority="757">
      <formula>WEEKDAY(P$13)=1</formula>
    </cfRule>
  </conditionalFormatting>
  <conditionalFormatting sqref="P335">
    <cfRule type="expression" dxfId="954" priority="758">
      <formula>WEEKDAY(P$13)=1</formula>
    </cfRule>
  </conditionalFormatting>
  <conditionalFormatting sqref="P336">
    <cfRule type="expression" dxfId="953" priority="753">
      <formula>WEEKDAY(P$13)=1</formula>
    </cfRule>
    <cfRule type="expression" dxfId="952" priority="754">
      <formula>WEEKDAY(P$13)=1</formula>
    </cfRule>
  </conditionalFormatting>
  <conditionalFormatting sqref="P336">
    <cfRule type="expression" dxfId="951" priority="755">
      <formula>WEEKDAY(P$13)=1</formula>
    </cfRule>
  </conditionalFormatting>
  <conditionalFormatting sqref="P337">
    <cfRule type="expression" dxfId="950" priority="750">
      <formula>WEEKDAY(P$13)=1</formula>
    </cfRule>
    <cfRule type="expression" dxfId="949" priority="751">
      <formula>WEEKDAY(P$13)=1</formula>
    </cfRule>
  </conditionalFormatting>
  <conditionalFormatting sqref="P337">
    <cfRule type="expression" dxfId="948" priority="752">
      <formula>WEEKDAY(P$13)=1</formula>
    </cfRule>
  </conditionalFormatting>
  <conditionalFormatting sqref="P338">
    <cfRule type="expression" dxfId="947" priority="747">
      <formula>WEEKDAY(P$13)=1</formula>
    </cfRule>
    <cfRule type="expression" dxfId="946" priority="748">
      <formula>WEEKDAY(P$13)=1</formula>
    </cfRule>
  </conditionalFormatting>
  <conditionalFormatting sqref="P338">
    <cfRule type="expression" dxfId="945" priority="749">
      <formula>WEEKDAY(P$13)=1</formula>
    </cfRule>
  </conditionalFormatting>
  <conditionalFormatting sqref="P339">
    <cfRule type="expression" dxfId="944" priority="745">
      <formula>WEEKDAY(P$13)=1</formula>
    </cfRule>
    <cfRule type="expression" dxfId="943" priority="746">
      <formula>WEEKDAY(P$13)=1</formula>
    </cfRule>
  </conditionalFormatting>
  <conditionalFormatting sqref="P339">
    <cfRule type="expression" dxfId="942" priority="744">
      <formula>WEEKDAY(P$13)=1</formula>
    </cfRule>
  </conditionalFormatting>
  <conditionalFormatting sqref="P340">
    <cfRule type="expression" dxfId="941" priority="743">
      <formula>WEEKDAY(P$13)=1</formula>
    </cfRule>
  </conditionalFormatting>
  <conditionalFormatting sqref="P341">
    <cfRule type="expression" dxfId="940" priority="742">
      <formula>WEEKDAY(P$13)=1</formula>
    </cfRule>
  </conditionalFormatting>
  <conditionalFormatting sqref="Q340 Q328:Q331 Q321:Q325 Q281:Q282 Q278 Q271 Q264 Q218 Q215 Q7 Q4">
    <cfRule type="expression" dxfId="939" priority="739">
      <formula>WEEKDAY(Q$13)=1</formula>
    </cfRule>
  </conditionalFormatting>
  <conditionalFormatting sqref="Q5">
    <cfRule type="expression" dxfId="938" priority="738">
      <formula>WEEKDAY(Q$13)=1</formula>
    </cfRule>
  </conditionalFormatting>
  <conditionalFormatting sqref="Q6">
    <cfRule type="expression" dxfId="937" priority="737">
      <formula>WEEKDAY(Q$13)=1</formula>
    </cfRule>
  </conditionalFormatting>
  <conditionalFormatting sqref="Q8">
    <cfRule type="expression" dxfId="936" priority="736">
      <formula>WEEKDAY(Q$13)=1</formula>
    </cfRule>
  </conditionalFormatting>
  <conditionalFormatting sqref="Q9">
    <cfRule type="expression" dxfId="935" priority="735">
      <formula>WEEKDAY(Q$13)=1</formula>
    </cfRule>
  </conditionalFormatting>
  <conditionalFormatting sqref="Q10">
    <cfRule type="expression" dxfId="934" priority="734">
      <formula>WEEKDAY(Q$13)=1</formula>
    </cfRule>
  </conditionalFormatting>
  <conditionalFormatting sqref="Q11">
    <cfRule type="expression" dxfId="933" priority="733">
      <formula>WEEKDAY(Q$13)=1</formula>
    </cfRule>
  </conditionalFormatting>
  <conditionalFormatting sqref="Q12">
    <cfRule type="expression" dxfId="932" priority="732">
      <formula>WEEKDAY(Q$13)=1</formula>
    </cfRule>
  </conditionalFormatting>
  <conditionalFormatting sqref="Q13">
    <cfRule type="expression" dxfId="931" priority="731">
      <formula>WEEKDAY(Q$13)=1</formula>
    </cfRule>
  </conditionalFormatting>
  <conditionalFormatting sqref="Q14">
    <cfRule type="expression" dxfId="930" priority="730">
      <formula>WEEKDAY(Q$13)=1</formula>
    </cfRule>
  </conditionalFormatting>
  <conditionalFormatting sqref="Q15">
    <cfRule type="expression" dxfId="929" priority="729">
      <formula>WEEKDAY(Q$13)=1</formula>
    </cfRule>
  </conditionalFormatting>
  <conditionalFormatting sqref="Q16">
    <cfRule type="expression" dxfId="928" priority="728">
      <formula>WEEKDAY(Q$13)=1</formula>
    </cfRule>
  </conditionalFormatting>
  <conditionalFormatting sqref="Q17">
    <cfRule type="expression" dxfId="927" priority="727">
      <formula>WEEKDAY(Q$13)=1</formula>
    </cfRule>
  </conditionalFormatting>
  <conditionalFormatting sqref="Q18">
    <cfRule type="expression" dxfId="926" priority="726">
      <formula>WEEKDAY(Q$13)=1</formula>
    </cfRule>
  </conditionalFormatting>
  <conditionalFormatting sqref="Q19">
    <cfRule type="expression" dxfId="925" priority="725">
      <formula>WEEKDAY(Q$13)=1</formula>
    </cfRule>
  </conditionalFormatting>
  <conditionalFormatting sqref="Q20">
    <cfRule type="expression" dxfId="924" priority="724">
      <formula>WEEKDAY(Q$13)=1</formula>
    </cfRule>
  </conditionalFormatting>
  <conditionalFormatting sqref="Q21">
    <cfRule type="expression" dxfId="923" priority="723">
      <formula>WEEKDAY(Q$13)=1</formula>
    </cfRule>
  </conditionalFormatting>
  <conditionalFormatting sqref="Q22">
    <cfRule type="expression" dxfId="922" priority="722">
      <formula>WEEKDAY(Q$13)=1</formula>
    </cfRule>
  </conditionalFormatting>
  <conditionalFormatting sqref="Q23">
    <cfRule type="expression" dxfId="921" priority="721">
      <formula>WEEKDAY(Q$13)=1</formula>
    </cfRule>
  </conditionalFormatting>
  <conditionalFormatting sqref="Q24">
    <cfRule type="expression" dxfId="920" priority="720">
      <formula>WEEKDAY(Q$13)=1</formula>
    </cfRule>
  </conditionalFormatting>
  <conditionalFormatting sqref="Q25">
    <cfRule type="expression" dxfId="919" priority="719">
      <formula>WEEKDAY(Q$13)=1</formula>
    </cfRule>
  </conditionalFormatting>
  <conditionalFormatting sqref="Q26">
    <cfRule type="expression" dxfId="918" priority="718">
      <formula>WEEKDAY(Q$13)=1</formula>
    </cfRule>
  </conditionalFormatting>
  <conditionalFormatting sqref="Q27">
    <cfRule type="expression" dxfId="917" priority="717">
      <formula>WEEKDAY(Q$13)=1</formula>
    </cfRule>
  </conditionalFormatting>
  <conditionalFormatting sqref="Q28">
    <cfRule type="expression" dxfId="916" priority="716">
      <formula>WEEKDAY(Q$13)=1</formula>
    </cfRule>
  </conditionalFormatting>
  <conditionalFormatting sqref="Q29">
    <cfRule type="expression" dxfId="915" priority="715">
      <formula>WEEKDAY(Q$13)=1</formula>
    </cfRule>
  </conditionalFormatting>
  <conditionalFormatting sqref="Q30">
    <cfRule type="expression" dxfId="914" priority="714">
      <formula>WEEKDAY(Q$13)=1</formula>
    </cfRule>
  </conditionalFormatting>
  <conditionalFormatting sqref="Q31">
    <cfRule type="expression" dxfId="913" priority="713">
      <formula>WEEKDAY(Q$13)=1</formula>
    </cfRule>
  </conditionalFormatting>
  <conditionalFormatting sqref="Q32">
    <cfRule type="expression" dxfId="912" priority="712">
      <formula>WEEKDAY(Q$13)=1</formula>
    </cfRule>
  </conditionalFormatting>
  <conditionalFormatting sqref="Q33">
    <cfRule type="expression" dxfId="911" priority="711">
      <formula>WEEKDAY(Q$13)=1</formula>
    </cfRule>
  </conditionalFormatting>
  <conditionalFormatting sqref="Q34">
    <cfRule type="expression" dxfId="910" priority="710">
      <formula>WEEKDAY(Q$13)=1</formula>
    </cfRule>
  </conditionalFormatting>
  <conditionalFormatting sqref="Q35">
    <cfRule type="expression" dxfId="909" priority="709">
      <formula>WEEKDAY(Q$13)=1</formula>
    </cfRule>
  </conditionalFormatting>
  <conditionalFormatting sqref="Q36">
    <cfRule type="expression" dxfId="908" priority="708">
      <formula>WEEKDAY(Q$13)=1</formula>
    </cfRule>
  </conditionalFormatting>
  <conditionalFormatting sqref="Q37">
    <cfRule type="expression" dxfId="907" priority="707">
      <formula>WEEKDAY(Q$13)=1</formula>
    </cfRule>
  </conditionalFormatting>
  <conditionalFormatting sqref="Q38">
    <cfRule type="expression" dxfId="906" priority="706">
      <formula>WEEKDAY(Q$13)=1</formula>
    </cfRule>
  </conditionalFormatting>
  <conditionalFormatting sqref="Q39">
    <cfRule type="expression" dxfId="905" priority="705">
      <formula>WEEKDAY(Q$13)=1</formula>
    </cfRule>
  </conditionalFormatting>
  <conditionalFormatting sqref="Q40">
    <cfRule type="expression" dxfId="904" priority="704">
      <formula>WEEKDAY(Q$13)=1</formula>
    </cfRule>
  </conditionalFormatting>
  <conditionalFormatting sqref="Q41">
    <cfRule type="expression" dxfId="903" priority="703">
      <formula>WEEKDAY(Q$13)=1</formula>
    </cfRule>
  </conditionalFormatting>
  <conditionalFormatting sqref="Q42">
    <cfRule type="expression" dxfId="902" priority="702">
      <formula>WEEKDAY(Q$13)=1</formula>
    </cfRule>
  </conditionalFormatting>
  <conditionalFormatting sqref="Q43">
    <cfRule type="expression" dxfId="901" priority="701">
      <formula>WEEKDAY(Q$13)=1</formula>
    </cfRule>
  </conditionalFormatting>
  <conditionalFormatting sqref="Q44">
    <cfRule type="expression" dxfId="900" priority="700">
      <formula>WEEKDAY(Q$13)=1</formula>
    </cfRule>
  </conditionalFormatting>
  <conditionalFormatting sqref="Q45">
    <cfRule type="expression" dxfId="899" priority="699">
      <formula>WEEKDAY(Q$13)=1</formula>
    </cfRule>
  </conditionalFormatting>
  <conditionalFormatting sqref="Q46">
    <cfRule type="expression" dxfId="898" priority="698">
      <formula>WEEKDAY(Q$13)=1</formula>
    </cfRule>
  </conditionalFormatting>
  <conditionalFormatting sqref="Q47">
    <cfRule type="expression" dxfId="897" priority="697">
      <formula>WEEKDAY(Q$13)=1</formula>
    </cfRule>
  </conditionalFormatting>
  <conditionalFormatting sqref="Q48">
    <cfRule type="expression" dxfId="896" priority="696">
      <formula>WEEKDAY(Q$13)=1</formula>
    </cfRule>
  </conditionalFormatting>
  <conditionalFormatting sqref="Q49">
    <cfRule type="expression" dxfId="895" priority="695">
      <formula>WEEKDAY(Q$13)=1</formula>
    </cfRule>
  </conditionalFormatting>
  <conditionalFormatting sqref="Q50">
    <cfRule type="expression" dxfId="894" priority="694">
      <formula>WEEKDAY(Q$13)=1</formula>
    </cfRule>
  </conditionalFormatting>
  <conditionalFormatting sqref="Q51">
    <cfRule type="expression" dxfId="893" priority="693">
      <formula>WEEKDAY(Q$13)=1</formula>
    </cfRule>
  </conditionalFormatting>
  <conditionalFormatting sqref="Q52">
    <cfRule type="expression" dxfId="892" priority="692">
      <formula>WEEKDAY(Q$13)=1</formula>
    </cfRule>
  </conditionalFormatting>
  <conditionalFormatting sqref="Q53">
    <cfRule type="expression" dxfId="891" priority="691">
      <formula>WEEKDAY(Q$13)=1</formula>
    </cfRule>
  </conditionalFormatting>
  <conditionalFormatting sqref="Q54">
    <cfRule type="expression" dxfId="890" priority="690">
      <formula>WEEKDAY(Q$13)=1</formula>
    </cfRule>
  </conditionalFormatting>
  <conditionalFormatting sqref="Q55">
    <cfRule type="expression" dxfId="889" priority="689">
      <formula>WEEKDAY(Q$13)=1</formula>
    </cfRule>
  </conditionalFormatting>
  <conditionalFormatting sqref="Q56">
    <cfRule type="expression" dxfId="888" priority="688">
      <formula>WEEKDAY(Q$13)=1</formula>
    </cfRule>
  </conditionalFormatting>
  <conditionalFormatting sqref="Q57">
    <cfRule type="expression" dxfId="887" priority="687">
      <formula>WEEKDAY(Q$13)=1</formula>
    </cfRule>
  </conditionalFormatting>
  <conditionalFormatting sqref="Q58">
    <cfRule type="expression" dxfId="886" priority="686">
      <formula>WEEKDAY(Q$13)=1</formula>
    </cfRule>
  </conditionalFormatting>
  <conditionalFormatting sqref="Q59">
    <cfRule type="expression" dxfId="885" priority="685">
      <formula>WEEKDAY(Q$13)=1</formula>
    </cfRule>
  </conditionalFormatting>
  <conditionalFormatting sqref="Q60">
    <cfRule type="expression" dxfId="884" priority="684">
      <formula>WEEKDAY(Q$13)=1</formula>
    </cfRule>
  </conditionalFormatting>
  <conditionalFormatting sqref="Q61">
    <cfRule type="expression" dxfId="883" priority="683">
      <formula>WEEKDAY(Q$13)=1</formula>
    </cfRule>
  </conditionalFormatting>
  <conditionalFormatting sqref="Q62">
    <cfRule type="expression" dxfId="882" priority="682">
      <formula>WEEKDAY(Q$13)=1</formula>
    </cfRule>
  </conditionalFormatting>
  <conditionalFormatting sqref="Q63">
    <cfRule type="expression" dxfId="881" priority="681">
      <formula>WEEKDAY(Q$13)=1</formula>
    </cfRule>
  </conditionalFormatting>
  <conditionalFormatting sqref="Q64">
    <cfRule type="expression" dxfId="880" priority="680">
      <formula>WEEKDAY(Q$13)=1</formula>
    </cfRule>
  </conditionalFormatting>
  <conditionalFormatting sqref="Q65">
    <cfRule type="expression" dxfId="879" priority="679">
      <formula>WEEKDAY(Q$13)=1</formula>
    </cfRule>
  </conditionalFormatting>
  <conditionalFormatting sqref="Q66">
    <cfRule type="expression" dxfId="878" priority="678">
      <formula>WEEKDAY(Q$13)=1</formula>
    </cfRule>
  </conditionalFormatting>
  <conditionalFormatting sqref="Q67">
    <cfRule type="expression" dxfId="877" priority="677">
      <formula>WEEKDAY(Q$13)=1</formula>
    </cfRule>
  </conditionalFormatting>
  <conditionalFormatting sqref="Q68">
    <cfRule type="expression" dxfId="876" priority="676">
      <formula>WEEKDAY(Q$13)=1</formula>
    </cfRule>
  </conditionalFormatting>
  <conditionalFormatting sqref="Q69">
    <cfRule type="expression" dxfId="875" priority="675">
      <formula>WEEKDAY(Q$13)=1</formula>
    </cfRule>
  </conditionalFormatting>
  <conditionalFormatting sqref="Q70">
    <cfRule type="expression" dxfId="874" priority="674">
      <formula>WEEKDAY(Q$13)=1</formula>
    </cfRule>
  </conditionalFormatting>
  <conditionalFormatting sqref="Q71">
    <cfRule type="expression" dxfId="873" priority="673">
      <formula>WEEKDAY(Q$13)=1</formula>
    </cfRule>
  </conditionalFormatting>
  <conditionalFormatting sqref="Q72">
    <cfRule type="expression" dxfId="872" priority="672">
      <formula>WEEKDAY(Q$13)=1</formula>
    </cfRule>
  </conditionalFormatting>
  <conditionalFormatting sqref="Q73">
    <cfRule type="expression" dxfId="871" priority="671">
      <formula>WEEKDAY(Q$13)=1</formula>
    </cfRule>
  </conditionalFormatting>
  <conditionalFormatting sqref="Q74">
    <cfRule type="expression" dxfId="870" priority="670">
      <formula>WEEKDAY(Q$13)=1</formula>
    </cfRule>
  </conditionalFormatting>
  <conditionalFormatting sqref="Q75">
    <cfRule type="expression" dxfId="869" priority="669">
      <formula>WEEKDAY(Q$13)=1</formula>
    </cfRule>
  </conditionalFormatting>
  <conditionalFormatting sqref="Q76">
    <cfRule type="expression" dxfId="868" priority="668">
      <formula>WEEKDAY(Q$13)=1</formula>
    </cfRule>
  </conditionalFormatting>
  <conditionalFormatting sqref="Q77">
    <cfRule type="expression" dxfId="867" priority="667">
      <formula>WEEKDAY(Q$13)=1</formula>
    </cfRule>
  </conditionalFormatting>
  <conditionalFormatting sqref="Q78">
    <cfRule type="expression" dxfId="866" priority="666">
      <formula>WEEKDAY(Q$13)=1</formula>
    </cfRule>
  </conditionalFormatting>
  <conditionalFormatting sqref="Q79">
    <cfRule type="expression" dxfId="865" priority="665">
      <formula>WEEKDAY(Q$13)=1</formula>
    </cfRule>
  </conditionalFormatting>
  <conditionalFormatting sqref="Q80">
    <cfRule type="expression" dxfId="864" priority="664">
      <formula>WEEKDAY(Q$13)=1</formula>
    </cfRule>
  </conditionalFormatting>
  <conditionalFormatting sqref="Q81">
    <cfRule type="expression" dxfId="863" priority="663">
      <formula>WEEKDAY(Q$13)=1</formula>
    </cfRule>
  </conditionalFormatting>
  <conditionalFormatting sqref="Q82">
    <cfRule type="expression" dxfId="862" priority="662">
      <formula>WEEKDAY(Q$13)=1</formula>
    </cfRule>
  </conditionalFormatting>
  <conditionalFormatting sqref="Q83">
    <cfRule type="expression" dxfId="861" priority="661">
      <formula>WEEKDAY(Q$13)=1</formula>
    </cfRule>
  </conditionalFormatting>
  <conditionalFormatting sqref="Q84">
    <cfRule type="expression" dxfId="860" priority="660">
      <formula>WEEKDAY(Q$13)=1</formula>
    </cfRule>
  </conditionalFormatting>
  <conditionalFormatting sqref="Q85">
    <cfRule type="expression" dxfId="859" priority="659">
      <formula>WEEKDAY(Q$13)=1</formula>
    </cfRule>
  </conditionalFormatting>
  <conditionalFormatting sqref="Q86">
    <cfRule type="expression" dxfId="858" priority="658">
      <formula>WEEKDAY(Q$13)=1</formula>
    </cfRule>
  </conditionalFormatting>
  <conditionalFormatting sqref="Q87">
    <cfRule type="expression" dxfId="857" priority="657">
      <formula>WEEKDAY(Q$13)=1</formula>
    </cfRule>
  </conditionalFormatting>
  <conditionalFormatting sqref="Q88">
    <cfRule type="expression" dxfId="856" priority="656">
      <formula>WEEKDAY(Q$13)=1</formula>
    </cfRule>
  </conditionalFormatting>
  <conditionalFormatting sqref="Q89">
    <cfRule type="expression" dxfId="855" priority="655">
      <formula>WEEKDAY(Q$13)=1</formula>
    </cfRule>
  </conditionalFormatting>
  <conditionalFormatting sqref="Q90">
    <cfRule type="expression" dxfId="854" priority="654">
      <formula>WEEKDAY(Q$13)=1</formula>
    </cfRule>
  </conditionalFormatting>
  <conditionalFormatting sqref="Q91">
    <cfRule type="expression" dxfId="853" priority="653">
      <formula>WEEKDAY(Q$13)=1</formula>
    </cfRule>
  </conditionalFormatting>
  <conditionalFormatting sqref="Q92">
    <cfRule type="expression" dxfId="852" priority="652">
      <formula>WEEKDAY(Q$13)=1</formula>
    </cfRule>
  </conditionalFormatting>
  <conditionalFormatting sqref="Q93">
    <cfRule type="expression" dxfId="851" priority="651">
      <formula>WEEKDAY(Q$13)=1</formula>
    </cfRule>
  </conditionalFormatting>
  <conditionalFormatting sqref="Q94">
    <cfRule type="expression" dxfId="850" priority="650">
      <formula>WEEKDAY(Q$13)=1</formula>
    </cfRule>
  </conditionalFormatting>
  <conditionalFormatting sqref="Q95">
    <cfRule type="expression" dxfId="849" priority="649">
      <formula>WEEKDAY(Q$13)=1</formula>
    </cfRule>
  </conditionalFormatting>
  <conditionalFormatting sqref="Q96">
    <cfRule type="expression" dxfId="848" priority="648">
      <formula>WEEKDAY(Q$13)=1</formula>
    </cfRule>
  </conditionalFormatting>
  <conditionalFormatting sqref="Q97">
    <cfRule type="expression" dxfId="847" priority="647">
      <formula>WEEKDAY(Q$13)=1</formula>
    </cfRule>
  </conditionalFormatting>
  <conditionalFormatting sqref="Q98">
    <cfRule type="expression" dxfId="846" priority="646">
      <formula>WEEKDAY(Q$13)=1</formula>
    </cfRule>
  </conditionalFormatting>
  <conditionalFormatting sqref="Q99">
    <cfRule type="expression" dxfId="845" priority="645">
      <formula>WEEKDAY(Q$13)=1</formula>
    </cfRule>
  </conditionalFormatting>
  <conditionalFormatting sqref="Q100">
    <cfRule type="expression" dxfId="844" priority="644">
      <formula>WEEKDAY(Q$13)=1</formula>
    </cfRule>
  </conditionalFormatting>
  <conditionalFormatting sqref="Q101">
    <cfRule type="expression" dxfId="843" priority="643">
      <formula>WEEKDAY(Q$13)=1</formula>
    </cfRule>
  </conditionalFormatting>
  <conditionalFormatting sqref="Q102">
    <cfRule type="expression" dxfId="842" priority="642">
      <formula>WEEKDAY(Q$13)=1</formula>
    </cfRule>
  </conditionalFormatting>
  <conditionalFormatting sqref="Q103">
    <cfRule type="expression" dxfId="841" priority="641">
      <formula>WEEKDAY(Q$13)=1</formula>
    </cfRule>
  </conditionalFormatting>
  <conditionalFormatting sqref="Q104:Q105">
    <cfRule type="expression" dxfId="840" priority="640">
      <formula>WEEKDAY(Q$13)=1</formula>
    </cfRule>
  </conditionalFormatting>
  <conditionalFormatting sqref="Q106">
    <cfRule type="expression" dxfId="839" priority="639">
      <formula>WEEKDAY(Q$13)=1</formula>
    </cfRule>
  </conditionalFormatting>
  <conditionalFormatting sqref="Q107">
    <cfRule type="expression" dxfId="838" priority="638">
      <formula>WEEKDAY(Q$13)=1</formula>
    </cfRule>
  </conditionalFormatting>
  <conditionalFormatting sqref="Q108">
    <cfRule type="expression" dxfId="837" priority="637">
      <formula>WEEKDAY(Q$13)=1</formula>
    </cfRule>
  </conditionalFormatting>
  <conditionalFormatting sqref="Q109">
    <cfRule type="expression" dxfId="836" priority="636">
      <formula>WEEKDAY(Q$13)=1</formula>
    </cfRule>
  </conditionalFormatting>
  <conditionalFormatting sqref="Q110">
    <cfRule type="expression" dxfId="835" priority="635">
      <formula>WEEKDAY(Q$13)=1</formula>
    </cfRule>
  </conditionalFormatting>
  <conditionalFormatting sqref="Q111">
    <cfRule type="expression" dxfId="834" priority="634">
      <formula>WEEKDAY(Q$13)=1</formula>
    </cfRule>
  </conditionalFormatting>
  <conditionalFormatting sqref="Q112">
    <cfRule type="expression" dxfId="833" priority="633">
      <formula>WEEKDAY(Q$13)=1</formula>
    </cfRule>
  </conditionalFormatting>
  <conditionalFormatting sqref="Q113">
    <cfRule type="expression" dxfId="832" priority="632">
      <formula>WEEKDAY(Q$13)=1</formula>
    </cfRule>
  </conditionalFormatting>
  <conditionalFormatting sqref="Q114">
    <cfRule type="expression" dxfId="831" priority="631">
      <formula>WEEKDAY(Q$13)=1</formula>
    </cfRule>
  </conditionalFormatting>
  <conditionalFormatting sqref="Q115">
    <cfRule type="expression" dxfId="830" priority="630">
      <formula>WEEKDAY(Q$13)=1</formula>
    </cfRule>
  </conditionalFormatting>
  <conditionalFormatting sqref="Q116">
    <cfRule type="expression" dxfId="829" priority="629">
      <formula>WEEKDAY(Q$13)=1</formula>
    </cfRule>
  </conditionalFormatting>
  <conditionalFormatting sqref="Q117">
    <cfRule type="expression" dxfId="828" priority="628">
      <formula>WEEKDAY(Q$13)=1</formula>
    </cfRule>
  </conditionalFormatting>
  <conditionalFormatting sqref="Q118">
    <cfRule type="expression" dxfId="827" priority="627">
      <formula>WEEKDAY(Q$13)=1</formula>
    </cfRule>
  </conditionalFormatting>
  <conditionalFormatting sqref="Q119">
    <cfRule type="expression" dxfId="826" priority="626">
      <formula>WEEKDAY(Q$13)=1</formula>
    </cfRule>
  </conditionalFormatting>
  <conditionalFormatting sqref="Q120:Q121">
    <cfRule type="expression" dxfId="825" priority="625">
      <formula>WEEKDAY(Q$13)=1</formula>
    </cfRule>
  </conditionalFormatting>
  <conditionalFormatting sqref="Q122">
    <cfRule type="expression" dxfId="824" priority="624">
      <formula>WEEKDAY(Q$13)=1</formula>
    </cfRule>
  </conditionalFormatting>
  <conditionalFormatting sqref="Q123">
    <cfRule type="expression" dxfId="823" priority="623">
      <formula>WEEKDAY(Q$13)=1</formula>
    </cfRule>
  </conditionalFormatting>
  <conditionalFormatting sqref="Q124">
    <cfRule type="expression" dxfId="822" priority="622">
      <formula>WEEKDAY(Q$13)=1</formula>
    </cfRule>
  </conditionalFormatting>
  <conditionalFormatting sqref="Q125">
    <cfRule type="expression" dxfId="821" priority="621">
      <formula>WEEKDAY(Q$13)=1</formula>
    </cfRule>
  </conditionalFormatting>
  <conditionalFormatting sqref="Q126">
    <cfRule type="expression" dxfId="820" priority="620">
      <formula>WEEKDAY(Q$13)=1</formula>
    </cfRule>
  </conditionalFormatting>
  <conditionalFormatting sqref="Q127">
    <cfRule type="expression" dxfId="819" priority="619">
      <formula>WEEKDAY(Q$13)=1</formula>
    </cfRule>
  </conditionalFormatting>
  <conditionalFormatting sqref="Q128">
    <cfRule type="expression" dxfId="818" priority="618">
      <formula>WEEKDAY(Q$13)=1</formula>
    </cfRule>
  </conditionalFormatting>
  <conditionalFormatting sqref="Q129">
    <cfRule type="expression" dxfId="817" priority="617">
      <formula>WEEKDAY(Q$13)=1</formula>
    </cfRule>
  </conditionalFormatting>
  <conditionalFormatting sqref="Q130">
    <cfRule type="expression" dxfId="816" priority="616">
      <formula>WEEKDAY(Q$13)=1</formula>
    </cfRule>
  </conditionalFormatting>
  <conditionalFormatting sqref="Q131">
    <cfRule type="expression" dxfId="815" priority="615">
      <formula>WEEKDAY(Q$13)=1</formula>
    </cfRule>
  </conditionalFormatting>
  <conditionalFormatting sqref="Q132">
    <cfRule type="expression" dxfId="814" priority="614">
      <formula>WEEKDAY(Q$13)=1</formula>
    </cfRule>
  </conditionalFormatting>
  <conditionalFormatting sqref="Q133">
    <cfRule type="expression" dxfId="813" priority="613">
      <formula>WEEKDAY(Q$13)=1</formula>
    </cfRule>
  </conditionalFormatting>
  <conditionalFormatting sqref="Q134">
    <cfRule type="expression" dxfId="812" priority="612">
      <formula>WEEKDAY(Q$13)=1</formula>
    </cfRule>
  </conditionalFormatting>
  <conditionalFormatting sqref="Q135">
    <cfRule type="expression" dxfId="811" priority="611">
      <formula>WEEKDAY(Q$13)=1</formula>
    </cfRule>
  </conditionalFormatting>
  <conditionalFormatting sqref="Q136">
    <cfRule type="expression" dxfId="810" priority="610">
      <formula>WEEKDAY(Q$13)=1</formula>
    </cfRule>
  </conditionalFormatting>
  <conditionalFormatting sqref="Q137">
    <cfRule type="expression" dxfId="809" priority="609">
      <formula>WEEKDAY(Q$13)=1</formula>
    </cfRule>
  </conditionalFormatting>
  <conditionalFormatting sqref="Q138">
    <cfRule type="expression" dxfId="808" priority="608">
      <formula>WEEKDAY(Q$13)=1</formula>
    </cfRule>
  </conditionalFormatting>
  <conditionalFormatting sqref="Q139">
    <cfRule type="expression" dxfId="807" priority="607">
      <formula>WEEKDAY(Q$13)=1</formula>
    </cfRule>
  </conditionalFormatting>
  <conditionalFormatting sqref="Q140">
    <cfRule type="expression" dxfId="806" priority="606">
      <formula>WEEKDAY(Q$13)=1</formula>
    </cfRule>
  </conditionalFormatting>
  <conditionalFormatting sqref="Q141">
    <cfRule type="expression" dxfId="805" priority="605">
      <formula>WEEKDAY(Q$13)=1</formula>
    </cfRule>
  </conditionalFormatting>
  <conditionalFormatting sqref="Q142">
    <cfRule type="expression" dxfId="804" priority="604">
      <formula>WEEKDAY(Q$13)=1</formula>
    </cfRule>
  </conditionalFormatting>
  <conditionalFormatting sqref="Q143">
    <cfRule type="expression" dxfId="803" priority="603">
      <formula>WEEKDAY(Q$13)=1</formula>
    </cfRule>
  </conditionalFormatting>
  <conditionalFormatting sqref="Q144">
    <cfRule type="expression" dxfId="802" priority="602">
      <formula>WEEKDAY(Q$13)=1</formula>
    </cfRule>
  </conditionalFormatting>
  <conditionalFormatting sqref="Q145">
    <cfRule type="expression" dxfId="801" priority="601">
      <formula>WEEKDAY(Q$13)=1</formula>
    </cfRule>
  </conditionalFormatting>
  <conditionalFormatting sqref="Q146">
    <cfRule type="expression" dxfId="800" priority="600">
      <formula>WEEKDAY(Q$13)=1</formula>
    </cfRule>
  </conditionalFormatting>
  <conditionalFormatting sqref="Q147">
    <cfRule type="expression" dxfId="799" priority="599">
      <formula>WEEKDAY(Q$13)=1</formula>
    </cfRule>
  </conditionalFormatting>
  <conditionalFormatting sqref="Q148">
    <cfRule type="expression" dxfId="798" priority="598">
      <formula>WEEKDAY(Q$13)=1</formula>
    </cfRule>
  </conditionalFormatting>
  <conditionalFormatting sqref="Q149">
    <cfRule type="expression" dxfId="797" priority="597">
      <formula>WEEKDAY(Q$13)=1</formula>
    </cfRule>
  </conditionalFormatting>
  <conditionalFormatting sqref="Q150">
    <cfRule type="expression" dxfId="796" priority="596">
      <formula>WEEKDAY(Q$13)=1</formula>
    </cfRule>
  </conditionalFormatting>
  <conditionalFormatting sqref="Q151">
    <cfRule type="expression" dxfId="795" priority="595">
      <formula>WEEKDAY(Q$13)=1</formula>
    </cfRule>
  </conditionalFormatting>
  <conditionalFormatting sqref="Q152">
    <cfRule type="expression" dxfId="794" priority="594">
      <formula>WEEKDAY(Q$13)=1</formula>
    </cfRule>
  </conditionalFormatting>
  <conditionalFormatting sqref="Q153">
    <cfRule type="expression" dxfId="793" priority="593">
      <formula>WEEKDAY(Q$13)=1</formula>
    </cfRule>
  </conditionalFormatting>
  <conditionalFormatting sqref="Q154">
    <cfRule type="expression" dxfId="792" priority="592">
      <formula>WEEKDAY(Q$13)=1</formula>
    </cfRule>
  </conditionalFormatting>
  <conditionalFormatting sqref="Q155">
    <cfRule type="expression" dxfId="791" priority="591">
      <formula>WEEKDAY(Q$13)=1</formula>
    </cfRule>
  </conditionalFormatting>
  <conditionalFormatting sqref="Q156">
    <cfRule type="expression" dxfId="790" priority="590">
      <formula>WEEKDAY(Q$13)=1</formula>
    </cfRule>
  </conditionalFormatting>
  <conditionalFormatting sqref="Q157">
    <cfRule type="expression" dxfId="789" priority="589">
      <formula>WEEKDAY(Q$13)=1</formula>
    </cfRule>
  </conditionalFormatting>
  <conditionalFormatting sqref="Q158">
    <cfRule type="expression" dxfId="788" priority="588">
      <formula>WEEKDAY(Q$13)=1</formula>
    </cfRule>
  </conditionalFormatting>
  <conditionalFormatting sqref="Q159">
    <cfRule type="expression" dxfId="787" priority="587">
      <formula>WEEKDAY(Q$13)=1</formula>
    </cfRule>
  </conditionalFormatting>
  <conditionalFormatting sqref="Q160">
    <cfRule type="expression" dxfId="786" priority="586">
      <formula>WEEKDAY(Q$13)=1</formula>
    </cfRule>
  </conditionalFormatting>
  <conditionalFormatting sqref="Q161">
    <cfRule type="expression" dxfId="785" priority="585">
      <formula>WEEKDAY(Q$13)=1</formula>
    </cfRule>
  </conditionalFormatting>
  <conditionalFormatting sqref="Q162">
    <cfRule type="expression" dxfId="784" priority="584">
      <formula>WEEKDAY(Q$13)=1</formula>
    </cfRule>
  </conditionalFormatting>
  <conditionalFormatting sqref="Q163">
    <cfRule type="expression" dxfId="783" priority="583">
      <formula>WEEKDAY(Q$13)=1</formula>
    </cfRule>
  </conditionalFormatting>
  <conditionalFormatting sqref="Q164">
    <cfRule type="expression" dxfId="782" priority="582">
      <formula>WEEKDAY(Q$13)=1</formula>
    </cfRule>
  </conditionalFormatting>
  <conditionalFormatting sqref="Q165">
    <cfRule type="expression" dxfId="781" priority="581">
      <formula>WEEKDAY(Q$13)=1</formula>
    </cfRule>
  </conditionalFormatting>
  <conditionalFormatting sqref="Q166">
    <cfRule type="expression" dxfId="780" priority="580">
      <formula>WEEKDAY(Q$13)=1</formula>
    </cfRule>
  </conditionalFormatting>
  <conditionalFormatting sqref="Q167">
    <cfRule type="expression" dxfId="779" priority="579">
      <formula>WEEKDAY(Q$13)=1</formula>
    </cfRule>
  </conditionalFormatting>
  <conditionalFormatting sqref="Q168">
    <cfRule type="expression" dxfId="778" priority="578">
      <formula>WEEKDAY(Q$13)=1</formula>
    </cfRule>
  </conditionalFormatting>
  <conditionalFormatting sqref="Q169">
    <cfRule type="expression" dxfId="777" priority="577">
      <formula>WEEKDAY(Q$13)=1</formula>
    </cfRule>
  </conditionalFormatting>
  <conditionalFormatting sqref="Q170">
    <cfRule type="expression" dxfId="776" priority="576">
      <formula>WEEKDAY(Q$13)=1</formula>
    </cfRule>
  </conditionalFormatting>
  <conditionalFormatting sqref="Q171">
    <cfRule type="expression" dxfId="775" priority="575">
      <formula>WEEKDAY(Q$13)=1</formula>
    </cfRule>
  </conditionalFormatting>
  <conditionalFormatting sqref="Q172">
    <cfRule type="expression" dxfId="774" priority="574">
      <formula>WEEKDAY(Q$13)=1</formula>
    </cfRule>
  </conditionalFormatting>
  <conditionalFormatting sqref="Q173:Q174">
    <cfRule type="expression" dxfId="773" priority="573">
      <formula>WEEKDAY(Q$13)=1</formula>
    </cfRule>
  </conditionalFormatting>
  <conditionalFormatting sqref="Q175">
    <cfRule type="expression" dxfId="772" priority="572">
      <formula>WEEKDAY(Q$13)=1</formula>
    </cfRule>
  </conditionalFormatting>
  <conditionalFormatting sqref="Q176">
    <cfRule type="expression" dxfId="771" priority="571">
      <formula>WEEKDAY(Q$13)=1</formula>
    </cfRule>
  </conditionalFormatting>
  <conditionalFormatting sqref="Q177">
    <cfRule type="expression" dxfId="770" priority="570">
      <formula>WEEKDAY(Q$13)=1</formula>
    </cfRule>
  </conditionalFormatting>
  <conditionalFormatting sqref="Q178">
    <cfRule type="expression" dxfId="769" priority="569">
      <formula>WEEKDAY(Q$13)=1</formula>
    </cfRule>
  </conditionalFormatting>
  <conditionalFormatting sqref="Q179">
    <cfRule type="expression" dxfId="768" priority="568">
      <formula>WEEKDAY(Q$13)=1</formula>
    </cfRule>
  </conditionalFormatting>
  <conditionalFormatting sqref="Q180:Q181">
    <cfRule type="expression" dxfId="767" priority="567">
      <formula>WEEKDAY(Q$13)=1</formula>
    </cfRule>
  </conditionalFormatting>
  <conditionalFormatting sqref="Q182">
    <cfRule type="expression" dxfId="766" priority="566">
      <formula>WEEKDAY(Q$13)=1</formula>
    </cfRule>
  </conditionalFormatting>
  <conditionalFormatting sqref="Q183">
    <cfRule type="expression" dxfId="765" priority="565">
      <formula>WEEKDAY(Q$13)=1</formula>
    </cfRule>
  </conditionalFormatting>
  <conditionalFormatting sqref="Q184">
    <cfRule type="expression" dxfId="764" priority="564">
      <formula>WEEKDAY(Q$13)=1</formula>
    </cfRule>
  </conditionalFormatting>
  <conditionalFormatting sqref="Q185">
    <cfRule type="expression" dxfId="763" priority="563">
      <formula>WEEKDAY(Q$13)=1</formula>
    </cfRule>
  </conditionalFormatting>
  <conditionalFormatting sqref="Q186">
    <cfRule type="expression" dxfId="762" priority="562">
      <formula>WEEKDAY(Q$13)=1</formula>
    </cfRule>
  </conditionalFormatting>
  <conditionalFormatting sqref="Q187">
    <cfRule type="expression" dxfId="761" priority="561">
      <formula>WEEKDAY(Q$13)=1</formula>
    </cfRule>
  </conditionalFormatting>
  <conditionalFormatting sqref="Q188">
    <cfRule type="expression" dxfId="760" priority="560">
      <formula>WEEKDAY(Q$13)=1</formula>
    </cfRule>
  </conditionalFormatting>
  <conditionalFormatting sqref="Q189">
    <cfRule type="expression" dxfId="759" priority="559">
      <formula>WEEKDAY(Q$13)=1</formula>
    </cfRule>
  </conditionalFormatting>
  <conditionalFormatting sqref="Q190">
    <cfRule type="expression" dxfId="758" priority="558">
      <formula>WEEKDAY(Q$13)=1</formula>
    </cfRule>
  </conditionalFormatting>
  <conditionalFormatting sqref="Q303 Q294:Q295 Q283:Q284 Q260:Q263 Q248:Q250 Q231:Q232 Q226:Q227 Q197 Q194 Q191">
    <cfRule type="expression" dxfId="757" priority="557">
      <formula>WEEKDAY(Q$13)=1</formula>
    </cfRule>
  </conditionalFormatting>
  <conditionalFormatting sqref="Q192">
    <cfRule type="expression" dxfId="756" priority="556">
      <formula>WEEKDAY(Q$13)=1</formula>
    </cfRule>
  </conditionalFormatting>
  <conditionalFormatting sqref="Q193">
    <cfRule type="expression" dxfId="755" priority="555">
      <formula>WEEKDAY(Q$13)=1</formula>
    </cfRule>
  </conditionalFormatting>
  <conditionalFormatting sqref="Q195">
    <cfRule type="expression" dxfId="754" priority="554">
      <formula>WEEKDAY(Q$13)=1</formula>
    </cfRule>
  </conditionalFormatting>
  <conditionalFormatting sqref="Q196">
    <cfRule type="expression" dxfId="753" priority="553">
      <formula>WEEKDAY(Q$13)=1</formula>
    </cfRule>
  </conditionalFormatting>
  <conditionalFormatting sqref="Q198">
    <cfRule type="expression" dxfId="752" priority="552">
      <formula>WEEKDAY(Q$13)=1</formula>
    </cfRule>
  </conditionalFormatting>
  <conditionalFormatting sqref="Q199">
    <cfRule type="expression" dxfId="751" priority="551">
      <formula>WEEKDAY(Q$13)=1</formula>
    </cfRule>
  </conditionalFormatting>
  <conditionalFormatting sqref="Q200">
    <cfRule type="expression" dxfId="750" priority="550">
      <formula>WEEKDAY(Q$13)=1</formula>
    </cfRule>
  </conditionalFormatting>
  <conditionalFormatting sqref="Q201">
    <cfRule type="expression" dxfId="749" priority="549">
      <formula>WEEKDAY(Q$13)=1</formula>
    </cfRule>
  </conditionalFormatting>
  <conditionalFormatting sqref="Q202">
    <cfRule type="expression" dxfId="748" priority="548">
      <formula>WEEKDAY(Q$13)=1</formula>
    </cfRule>
  </conditionalFormatting>
  <conditionalFormatting sqref="Q203">
    <cfRule type="expression" dxfId="747" priority="547">
      <formula>WEEKDAY(Q$13)=1</formula>
    </cfRule>
  </conditionalFormatting>
  <conditionalFormatting sqref="Q204">
    <cfRule type="expression" dxfId="746" priority="546">
      <formula>WEEKDAY(Q$13)=1</formula>
    </cfRule>
  </conditionalFormatting>
  <conditionalFormatting sqref="Q205">
    <cfRule type="expression" dxfId="745" priority="545">
      <formula>WEEKDAY(Q$13)=1</formula>
    </cfRule>
  </conditionalFormatting>
  <conditionalFormatting sqref="Q206">
    <cfRule type="expression" dxfId="744" priority="544">
      <formula>WEEKDAY(Q$13)=1</formula>
    </cfRule>
  </conditionalFormatting>
  <conditionalFormatting sqref="Q207">
    <cfRule type="expression" dxfId="743" priority="543">
      <formula>WEEKDAY(Q$13)=1</formula>
    </cfRule>
  </conditionalFormatting>
  <conditionalFormatting sqref="Q208">
    <cfRule type="expression" dxfId="742" priority="542">
      <formula>WEEKDAY(Q$13)=1</formula>
    </cfRule>
  </conditionalFormatting>
  <conditionalFormatting sqref="Q209">
    <cfRule type="expression" dxfId="741" priority="541">
      <formula>WEEKDAY(Q$13)=1</formula>
    </cfRule>
  </conditionalFormatting>
  <conditionalFormatting sqref="Q210:Q211">
    <cfRule type="expression" dxfId="740" priority="540">
      <formula>WEEKDAY(Q$13)=1</formula>
    </cfRule>
  </conditionalFormatting>
  <conditionalFormatting sqref="Q211">
    <cfRule type="expression" dxfId="739" priority="539">
      <formula>WEEKDAY(Q$13)=1</formula>
    </cfRule>
  </conditionalFormatting>
  <conditionalFormatting sqref="Q212">
    <cfRule type="expression" dxfId="738" priority="538">
      <formula>WEEKDAY(Q$13)=1</formula>
    </cfRule>
  </conditionalFormatting>
  <conditionalFormatting sqref="Q213">
    <cfRule type="expression" dxfId="737" priority="537">
      <formula>WEEKDAY(Q$13)=1</formula>
    </cfRule>
  </conditionalFormatting>
  <conditionalFormatting sqref="Q214">
    <cfRule type="expression" dxfId="736" priority="536">
      <formula>WEEKDAY(Q$13)=1</formula>
    </cfRule>
  </conditionalFormatting>
  <conditionalFormatting sqref="Q216">
    <cfRule type="expression" dxfId="735" priority="535">
      <formula>WEEKDAY(Q$13)=1</formula>
    </cfRule>
  </conditionalFormatting>
  <conditionalFormatting sqref="Q217">
    <cfRule type="expression" dxfId="734" priority="534">
      <formula>WEEKDAY(Q$13)=1</formula>
    </cfRule>
  </conditionalFormatting>
  <conditionalFormatting sqref="Q219">
    <cfRule type="expression" dxfId="733" priority="533">
      <formula>WEEKDAY(Q$13)=1</formula>
    </cfRule>
  </conditionalFormatting>
  <conditionalFormatting sqref="Q220">
    <cfRule type="expression" dxfId="732" priority="532">
      <formula>WEEKDAY(Q$13)=1</formula>
    </cfRule>
  </conditionalFormatting>
  <conditionalFormatting sqref="Q221">
    <cfRule type="expression" dxfId="731" priority="531">
      <formula>WEEKDAY(Q$13)=1</formula>
    </cfRule>
  </conditionalFormatting>
  <conditionalFormatting sqref="Q222">
    <cfRule type="expression" dxfId="730" priority="530">
      <formula>WEEKDAY(Q$13)=1</formula>
    </cfRule>
  </conditionalFormatting>
  <conditionalFormatting sqref="Q223">
    <cfRule type="expression" dxfId="729" priority="529">
      <formula>WEEKDAY(Q$13)=1</formula>
    </cfRule>
  </conditionalFormatting>
  <conditionalFormatting sqref="Q224">
    <cfRule type="expression" dxfId="728" priority="528">
      <formula>WEEKDAY(Q$13)=1</formula>
    </cfRule>
  </conditionalFormatting>
  <conditionalFormatting sqref="Q225">
    <cfRule type="expression" dxfId="727" priority="527">
      <formula>WEEKDAY(Q$13)=1</formula>
    </cfRule>
  </conditionalFormatting>
  <conditionalFormatting sqref="Q228">
    <cfRule type="expression" dxfId="726" priority="526">
      <formula>WEEKDAY(Q$13)=1</formula>
    </cfRule>
  </conditionalFormatting>
  <conditionalFormatting sqref="Q229:Q230">
    <cfRule type="expression" dxfId="725" priority="525">
      <formula>WEEKDAY(Q$13)=1</formula>
    </cfRule>
  </conditionalFormatting>
  <conditionalFormatting sqref="Q233">
    <cfRule type="expression" dxfId="724" priority="524">
      <formula>WEEKDAY(Q$13)=1</formula>
    </cfRule>
  </conditionalFormatting>
  <conditionalFormatting sqref="Q234">
    <cfRule type="expression" dxfId="723" priority="523">
      <formula>WEEKDAY(Q$13)=1</formula>
    </cfRule>
  </conditionalFormatting>
  <conditionalFormatting sqref="Q235">
    <cfRule type="expression" dxfId="722" priority="522">
      <formula>WEEKDAY(Q$13)=1</formula>
    </cfRule>
  </conditionalFormatting>
  <conditionalFormatting sqref="Q236">
    <cfRule type="expression" dxfId="721" priority="521">
      <formula>WEEKDAY(Q$13)=1</formula>
    </cfRule>
  </conditionalFormatting>
  <conditionalFormatting sqref="Q237">
    <cfRule type="expression" dxfId="720" priority="520">
      <formula>WEEKDAY(Q$13)=1</formula>
    </cfRule>
  </conditionalFormatting>
  <conditionalFormatting sqref="Q238">
    <cfRule type="expression" dxfId="719" priority="519">
      <formula>WEEKDAY(Q$13)=1</formula>
    </cfRule>
  </conditionalFormatting>
  <conditionalFormatting sqref="Q239">
    <cfRule type="expression" dxfId="718" priority="518">
      <formula>WEEKDAY(Q$13)=1</formula>
    </cfRule>
  </conditionalFormatting>
  <conditionalFormatting sqref="Q240">
    <cfRule type="expression" dxfId="717" priority="517">
      <formula>WEEKDAY(Q$13)=1</formula>
    </cfRule>
  </conditionalFormatting>
  <conditionalFormatting sqref="Q241">
    <cfRule type="expression" dxfId="716" priority="516">
      <formula>WEEKDAY(Q$13)=1</formula>
    </cfRule>
  </conditionalFormatting>
  <conditionalFormatting sqref="Q242:Q244">
    <cfRule type="expression" dxfId="715" priority="515">
      <formula>WEEKDAY(Q$13)=1</formula>
    </cfRule>
  </conditionalFormatting>
  <conditionalFormatting sqref="Q245">
    <cfRule type="expression" dxfId="714" priority="514">
      <formula>WEEKDAY(Q$13)=1</formula>
    </cfRule>
  </conditionalFormatting>
  <conditionalFormatting sqref="Q246">
    <cfRule type="expression" dxfId="713" priority="513">
      <formula>WEEKDAY(Q$13)=1</formula>
    </cfRule>
  </conditionalFormatting>
  <conditionalFormatting sqref="Q247">
    <cfRule type="expression" dxfId="712" priority="512">
      <formula>WEEKDAY(Q$13)=1</formula>
    </cfRule>
  </conditionalFormatting>
  <conditionalFormatting sqref="Q251">
    <cfRule type="expression" dxfId="711" priority="511">
      <formula>WEEKDAY(Q$13)=1</formula>
    </cfRule>
  </conditionalFormatting>
  <conditionalFormatting sqref="Q252">
    <cfRule type="expression" dxfId="710" priority="510">
      <formula>WEEKDAY(Q$13)=1</formula>
    </cfRule>
  </conditionalFormatting>
  <conditionalFormatting sqref="Q253">
    <cfRule type="expression" dxfId="709" priority="509">
      <formula>WEEKDAY(Q$13)=1</formula>
    </cfRule>
  </conditionalFormatting>
  <conditionalFormatting sqref="Q254:Q255">
    <cfRule type="expression" dxfId="708" priority="508">
      <formula>WEEKDAY(Q$13)=1</formula>
    </cfRule>
  </conditionalFormatting>
  <conditionalFormatting sqref="Q256">
    <cfRule type="expression" dxfId="707" priority="507">
      <formula>WEEKDAY(Q$13)=1</formula>
    </cfRule>
  </conditionalFormatting>
  <conditionalFormatting sqref="Q257">
    <cfRule type="expression" dxfId="706" priority="506">
      <formula>WEEKDAY(Q$13)=1</formula>
    </cfRule>
  </conditionalFormatting>
  <conditionalFormatting sqref="Q258">
    <cfRule type="expression" dxfId="705" priority="505">
      <formula>WEEKDAY(Q$13)=1</formula>
    </cfRule>
  </conditionalFormatting>
  <conditionalFormatting sqref="Q259">
    <cfRule type="expression" dxfId="704" priority="504">
      <formula>WEEKDAY(Q$13)=1</formula>
    </cfRule>
  </conditionalFormatting>
  <conditionalFormatting sqref="Q265">
    <cfRule type="expression" dxfId="703" priority="503">
      <formula>WEEKDAY(Q$13)=1</formula>
    </cfRule>
  </conditionalFormatting>
  <conditionalFormatting sqref="Q266">
    <cfRule type="expression" dxfId="702" priority="502">
      <formula>WEEKDAY(Q$13)=1</formula>
    </cfRule>
  </conditionalFormatting>
  <conditionalFormatting sqref="Q267">
    <cfRule type="expression" dxfId="701" priority="501">
      <formula>WEEKDAY(Q$13)=1</formula>
    </cfRule>
  </conditionalFormatting>
  <conditionalFormatting sqref="Q268">
    <cfRule type="expression" dxfId="700" priority="500">
      <formula>WEEKDAY(Q$13)=1</formula>
    </cfRule>
  </conditionalFormatting>
  <conditionalFormatting sqref="Q269">
    <cfRule type="expression" dxfId="699" priority="499">
      <formula>WEEKDAY(Q$13)=1</formula>
    </cfRule>
  </conditionalFormatting>
  <conditionalFormatting sqref="Q270">
    <cfRule type="expression" dxfId="698" priority="498">
      <formula>WEEKDAY(Q$13)=1</formula>
    </cfRule>
  </conditionalFormatting>
  <conditionalFormatting sqref="Q272">
    <cfRule type="expression" dxfId="697" priority="497">
      <formula>WEEKDAY(Q$13)=1</formula>
    </cfRule>
  </conditionalFormatting>
  <conditionalFormatting sqref="Q273">
    <cfRule type="expression" dxfId="696" priority="496">
      <formula>WEEKDAY(Q$13)=1</formula>
    </cfRule>
  </conditionalFormatting>
  <conditionalFormatting sqref="Q274">
    <cfRule type="expression" dxfId="695" priority="495">
      <formula>WEEKDAY(Q$13)=1</formula>
    </cfRule>
  </conditionalFormatting>
  <conditionalFormatting sqref="Q275">
    <cfRule type="expression" dxfId="694" priority="494">
      <formula>WEEKDAY(Q$13)=1</formula>
    </cfRule>
  </conditionalFormatting>
  <conditionalFormatting sqref="Q276">
    <cfRule type="expression" dxfId="693" priority="493">
      <formula>WEEKDAY(Q$13)=1</formula>
    </cfRule>
  </conditionalFormatting>
  <conditionalFormatting sqref="Q277">
    <cfRule type="expression" dxfId="692" priority="492">
      <formula>WEEKDAY(Q$13)=1</formula>
    </cfRule>
  </conditionalFormatting>
  <conditionalFormatting sqref="Q279">
    <cfRule type="expression" dxfId="691" priority="491">
      <formula>WEEKDAY(Q$13)=1</formula>
    </cfRule>
  </conditionalFormatting>
  <conditionalFormatting sqref="Q280">
    <cfRule type="expression" dxfId="690" priority="490">
      <formula>WEEKDAY(Q$13)=1</formula>
    </cfRule>
  </conditionalFormatting>
  <conditionalFormatting sqref="Q285">
    <cfRule type="expression" dxfId="689" priority="489">
      <formula>WEEKDAY(Q$13)=1</formula>
    </cfRule>
  </conditionalFormatting>
  <conditionalFormatting sqref="Q286">
    <cfRule type="expression" dxfId="688" priority="488">
      <formula>WEEKDAY(Q$13)=1</formula>
    </cfRule>
  </conditionalFormatting>
  <conditionalFormatting sqref="Q287">
    <cfRule type="expression" dxfId="687" priority="487">
      <formula>WEEKDAY(Q$13)=1</formula>
    </cfRule>
  </conditionalFormatting>
  <conditionalFormatting sqref="Q288">
    <cfRule type="expression" dxfId="686" priority="486">
      <formula>WEEKDAY(Q$13)=1</formula>
    </cfRule>
  </conditionalFormatting>
  <conditionalFormatting sqref="Q289">
    <cfRule type="expression" dxfId="685" priority="485">
      <formula>WEEKDAY(Q$13)=1</formula>
    </cfRule>
  </conditionalFormatting>
  <conditionalFormatting sqref="Q290">
    <cfRule type="expression" dxfId="684" priority="484">
      <formula>WEEKDAY(Q$13)=1</formula>
    </cfRule>
  </conditionalFormatting>
  <conditionalFormatting sqref="Q291">
    <cfRule type="expression" dxfId="683" priority="483">
      <formula>WEEKDAY(Q$13)=1</formula>
    </cfRule>
  </conditionalFormatting>
  <conditionalFormatting sqref="Q292">
    <cfRule type="expression" dxfId="682" priority="482">
      <formula>WEEKDAY(Q$13)=1</formula>
    </cfRule>
  </conditionalFormatting>
  <conditionalFormatting sqref="Q293">
    <cfRule type="expression" dxfId="681" priority="481">
      <formula>WEEKDAY(Q$13)=1</formula>
    </cfRule>
  </conditionalFormatting>
  <conditionalFormatting sqref="Q295">
    <cfRule type="expression" dxfId="680" priority="480">
      <formula>WEEKDAY(Q$13)=1</formula>
    </cfRule>
  </conditionalFormatting>
  <conditionalFormatting sqref="Q296:Q297">
    <cfRule type="expression" dxfId="679" priority="478">
      <formula>WEEKDAY(Q$13)=1</formula>
    </cfRule>
    <cfRule type="expression" dxfId="678" priority="479">
      <formula>WEEKDAY(Q$13)=1</formula>
    </cfRule>
  </conditionalFormatting>
  <conditionalFormatting sqref="Q297">
    <cfRule type="expression" dxfId="677" priority="476">
      <formula>WEEKDAY(Q$13)=1</formula>
    </cfRule>
    <cfRule type="expression" dxfId="676" priority="477">
      <formula>WEEKDAY(Q$13)=1</formula>
    </cfRule>
  </conditionalFormatting>
  <conditionalFormatting sqref="Q298">
    <cfRule type="expression" dxfId="675" priority="474">
      <formula>WEEKDAY(Q$13)=1</formula>
    </cfRule>
    <cfRule type="expression" dxfId="674" priority="475">
      <formula>WEEKDAY(Q$13)=1</formula>
    </cfRule>
  </conditionalFormatting>
  <conditionalFormatting sqref="Q301 Q299">
    <cfRule type="expression" dxfId="673" priority="472">
      <formula>WEEKDAY(Q$13)=1</formula>
    </cfRule>
    <cfRule type="expression" dxfId="672" priority="473">
      <formula>WEEKDAY(Q$13)=1</formula>
    </cfRule>
  </conditionalFormatting>
  <conditionalFormatting sqref="Q300">
    <cfRule type="expression" dxfId="671" priority="468">
      <formula>WEEKDAY(Q$13)=1</formula>
    </cfRule>
    <cfRule type="expression" dxfId="670" priority="469">
      <formula>WEEKDAY(Q$13)=1</formula>
    </cfRule>
    <cfRule type="expression" dxfId="669" priority="470">
      <formula>WEEKDAY(Q$13)=1</formula>
    </cfRule>
    <cfRule type="expression" dxfId="668" priority="471">
      <formula>WEEKDAY(Q$13)=1</formula>
    </cfRule>
  </conditionalFormatting>
  <conditionalFormatting sqref="Q301">
    <cfRule type="expression" dxfId="667" priority="466">
      <formula>WEEKDAY(Q$13)=1</formula>
    </cfRule>
    <cfRule type="expression" dxfId="666" priority="467">
      <formula>WEEKDAY(Q$13)=1</formula>
    </cfRule>
  </conditionalFormatting>
  <conditionalFormatting sqref="Q302:Q304">
    <cfRule type="expression" dxfId="665" priority="462">
      <formula>WEEKDAY(Q$13)=1</formula>
    </cfRule>
    <cfRule type="expression" dxfId="664" priority="463">
      <formula>WEEKDAY(Q$13)=1</formula>
    </cfRule>
    <cfRule type="expression" dxfId="663" priority="464">
      <formula>WEEKDAY(Q$13)=1</formula>
    </cfRule>
    <cfRule type="expression" dxfId="662" priority="465">
      <formula>WEEKDAY(Q$13)=1</formula>
    </cfRule>
  </conditionalFormatting>
  <conditionalFormatting sqref="Q303">
    <cfRule type="expression" dxfId="661" priority="461">
      <formula>WEEKDAY(Q$13)=1</formula>
    </cfRule>
  </conditionalFormatting>
  <conditionalFormatting sqref="Q317 Q304">
    <cfRule type="expression" dxfId="660" priority="459">
      <formula>WEEKDAY(Q$13)=1</formula>
    </cfRule>
    <cfRule type="expression" dxfId="659" priority="460">
      <formula>WEEKDAY(Q$13)=1</formula>
    </cfRule>
  </conditionalFormatting>
  <conditionalFormatting sqref="Q305">
    <cfRule type="expression" dxfId="658" priority="457">
      <formula>WEEKDAY(Q$13)=1</formula>
    </cfRule>
    <cfRule type="expression" dxfId="657" priority="458">
      <formula>WEEKDAY(Q$13)=1</formula>
    </cfRule>
  </conditionalFormatting>
  <conditionalFormatting sqref="Q306">
    <cfRule type="expression" dxfId="656" priority="455">
      <formula>WEEKDAY(Q$13)=1</formula>
    </cfRule>
    <cfRule type="expression" dxfId="655" priority="456">
      <formula>WEEKDAY(Q$13)=1</formula>
    </cfRule>
  </conditionalFormatting>
  <conditionalFormatting sqref="Q307">
    <cfRule type="expression" dxfId="654" priority="453">
      <formula>WEEKDAY(Q$13)=1</formula>
    </cfRule>
    <cfRule type="expression" dxfId="653" priority="454">
      <formula>WEEKDAY(Q$13)=1</formula>
    </cfRule>
  </conditionalFormatting>
  <conditionalFormatting sqref="Q308">
    <cfRule type="expression" dxfId="652" priority="451">
      <formula>WEEKDAY(Q$13)=1</formula>
    </cfRule>
    <cfRule type="expression" dxfId="651" priority="452">
      <formula>WEEKDAY(Q$13)=1</formula>
    </cfRule>
  </conditionalFormatting>
  <conditionalFormatting sqref="Q309">
    <cfRule type="expression" dxfId="650" priority="447">
      <formula>WEEKDAY(Q$13)=1</formula>
    </cfRule>
    <cfRule type="expression" dxfId="649" priority="448">
      <formula>WEEKDAY(Q$13)=1</formula>
    </cfRule>
    <cfRule type="expression" dxfId="648" priority="449">
      <formula>WEEKDAY(Q$13)=1</formula>
    </cfRule>
  </conditionalFormatting>
  <conditionalFormatting sqref="Q309">
    <cfRule type="expression" dxfId="647" priority="450">
      <formula>WEEKDAY(Q$13)=1</formula>
    </cfRule>
  </conditionalFormatting>
  <conditionalFormatting sqref="Q310">
    <cfRule type="expression" dxfId="646" priority="443">
      <formula>WEEKDAY(Q$13)=1</formula>
    </cfRule>
    <cfRule type="expression" dxfId="645" priority="444">
      <formula>WEEKDAY(Q$13)=1</formula>
    </cfRule>
    <cfRule type="expression" dxfId="644" priority="445">
      <formula>WEEKDAY(Q$13)=1</formula>
    </cfRule>
  </conditionalFormatting>
  <conditionalFormatting sqref="Q310">
    <cfRule type="expression" dxfId="643" priority="446">
      <formula>WEEKDAY(Q$13)=1</formula>
    </cfRule>
  </conditionalFormatting>
  <conditionalFormatting sqref="Q311">
    <cfRule type="expression" dxfId="642" priority="439">
      <formula>WEEKDAY(Q$13)=1</formula>
    </cfRule>
    <cfRule type="expression" dxfId="641" priority="440">
      <formula>WEEKDAY(Q$13)=1</formula>
    </cfRule>
    <cfRule type="expression" dxfId="640" priority="441">
      <formula>WEEKDAY(Q$13)=1</formula>
    </cfRule>
  </conditionalFormatting>
  <conditionalFormatting sqref="Q311">
    <cfRule type="expression" dxfId="639" priority="442">
      <formula>WEEKDAY(Q$13)=1</formula>
    </cfRule>
  </conditionalFormatting>
  <conditionalFormatting sqref="Q312">
    <cfRule type="expression" dxfId="638" priority="435">
      <formula>WEEKDAY(Q$13)=1</formula>
    </cfRule>
    <cfRule type="expression" dxfId="637" priority="436">
      <formula>WEEKDAY(Q$13)=1</formula>
    </cfRule>
    <cfRule type="expression" dxfId="636" priority="437">
      <formula>WEEKDAY(Q$13)=1</formula>
    </cfRule>
  </conditionalFormatting>
  <conditionalFormatting sqref="Q312">
    <cfRule type="expression" dxfId="635" priority="438">
      <formula>WEEKDAY(Q$13)=1</formula>
    </cfRule>
  </conditionalFormatting>
  <conditionalFormatting sqref="Q313">
    <cfRule type="expression" dxfId="634" priority="431">
      <formula>WEEKDAY(Q$13)=1</formula>
    </cfRule>
    <cfRule type="expression" dxfId="633" priority="432">
      <formula>WEEKDAY(Q$13)=1</formula>
    </cfRule>
    <cfRule type="expression" dxfId="632" priority="433">
      <formula>WEEKDAY(Q$13)=1</formula>
    </cfRule>
  </conditionalFormatting>
  <conditionalFormatting sqref="Q313">
    <cfRule type="expression" dxfId="631" priority="434">
      <formula>WEEKDAY(Q$13)=1</formula>
    </cfRule>
  </conditionalFormatting>
  <conditionalFormatting sqref="Q314">
    <cfRule type="expression" dxfId="630" priority="427">
      <formula>WEEKDAY(Q$13)=1</formula>
    </cfRule>
    <cfRule type="expression" dxfId="629" priority="428">
      <formula>WEEKDAY(Q$13)=1</formula>
    </cfRule>
    <cfRule type="expression" dxfId="628" priority="429">
      <formula>WEEKDAY(Q$13)=1</formula>
    </cfRule>
  </conditionalFormatting>
  <conditionalFormatting sqref="Q314">
    <cfRule type="expression" dxfId="627" priority="430">
      <formula>WEEKDAY(Q$13)=1</formula>
    </cfRule>
  </conditionalFormatting>
  <conditionalFormatting sqref="Q315">
    <cfRule type="expression" dxfId="626" priority="423">
      <formula>WEEKDAY(Q$13)=1</formula>
    </cfRule>
    <cfRule type="expression" dxfId="625" priority="424">
      <formula>WEEKDAY(Q$13)=1</formula>
    </cfRule>
    <cfRule type="expression" dxfId="624" priority="425">
      <formula>WEEKDAY(Q$13)=1</formula>
    </cfRule>
  </conditionalFormatting>
  <conditionalFormatting sqref="Q315">
    <cfRule type="expression" dxfId="623" priority="426">
      <formula>WEEKDAY(Q$13)=1</formula>
    </cfRule>
  </conditionalFormatting>
  <conditionalFormatting sqref="Q316">
    <cfRule type="expression" dxfId="622" priority="420">
      <formula>WEEKDAY(Q$13)=1</formula>
    </cfRule>
    <cfRule type="expression" dxfId="621" priority="421">
      <formula>WEEKDAY(Q$13)=1</formula>
    </cfRule>
    <cfRule type="expression" dxfId="620" priority="422">
      <formula>WEEKDAY(Q$13)=1</formula>
    </cfRule>
  </conditionalFormatting>
  <conditionalFormatting sqref="Q316">
    <cfRule type="expression" dxfId="619" priority="419">
      <formula>WEEKDAY(Q$13)=1</formula>
    </cfRule>
  </conditionalFormatting>
  <conditionalFormatting sqref="Q317">
    <cfRule type="expression" dxfId="618" priority="417">
      <formula>WEEKDAY(Q$13)=1</formula>
    </cfRule>
  </conditionalFormatting>
  <conditionalFormatting sqref="Q317">
    <cfRule type="expression" dxfId="617" priority="418">
      <formula>WEEKDAY(Q$13)=1</formula>
    </cfRule>
  </conditionalFormatting>
  <conditionalFormatting sqref="Q318">
    <cfRule type="expression" dxfId="616" priority="415">
      <formula>WEEKDAY(Q$13)=1</formula>
    </cfRule>
  </conditionalFormatting>
  <conditionalFormatting sqref="Q318">
    <cfRule type="expression" dxfId="615" priority="416">
      <formula>WEEKDAY(Q$13)=1</formula>
    </cfRule>
  </conditionalFormatting>
  <conditionalFormatting sqref="Q319">
    <cfRule type="expression" dxfId="614" priority="413">
      <formula>WEEKDAY(Q$13)=1</formula>
    </cfRule>
  </conditionalFormatting>
  <conditionalFormatting sqref="Q319">
    <cfRule type="expression" dxfId="613" priority="414">
      <formula>WEEKDAY(Q$13)=1</formula>
    </cfRule>
  </conditionalFormatting>
  <conditionalFormatting sqref="Q320">
    <cfRule type="expression" dxfId="612" priority="411">
      <formula>WEEKDAY(Q$13)=1</formula>
    </cfRule>
  </conditionalFormatting>
  <conditionalFormatting sqref="Q320">
    <cfRule type="expression" dxfId="611" priority="412">
      <formula>WEEKDAY(Q$13)=1</formula>
    </cfRule>
  </conditionalFormatting>
  <conditionalFormatting sqref="Q321">
    <cfRule type="expression" dxfId="610" priority="410">
      <formula>WEEKDAY(Q$13)=1</formula>
    </cfRule>
  </conditionalFormatting>
  <conditionalFormatting sqref="Q322">
    <cfRule type="expression" dxfId="609" priority="409">
      <formula>WEEKDAY(Q$13)=1</formula>
    </cfRule>
  </conditionalFormatting>
  <conditionalFormatting sqref="Q323">
    <cfRule type="expression" dxfId="608" priority="408">
      <formula>WEEKDAY(Q$13)=1</formula>
    </cfRule>
  </conditionalFormatting>
  <conditionalFormatting sqref="Q324">
    <cfRule type="expression" dxfId="607" priority="407">
      <formula>WEEKDAY(Q$13)=1</formula>
    </cfRule>
  </conditionalFormatting>
  <conditionalFormatting sqref="Q325">
    <cfRule type="expression" dxfId="606" priority="406">
      <formula>WEEKDAY(Q$13)=1</formula>
    </cfRule>
  </conditionalFormatting>
  <conditionalFormatting sqref="Q326">
    <cfRule type="expression" dxfId="605" priority="404">
      <formula>WEEKDAY(Q$13)=1</formula>
    </cfRule>
  </conditionalFormatting>
  <conditionalFormatting sqref="Q326">
    <cfRule type="expression" dxfId="604" priority="405">
      <formula>WEEKDAY(Q$13)=1</formula>
    </cfRule>
  </conditionalFormatting>
  <conditionalFormatting sqref="Q327">
    <cfRule type="expression" dxfId="603" priority="402">
      <formula>WEEKDAY(Q$13)=1</formula>
    </cfRule>
  </conditionalFormatting>
  <conditionalFormatting sqref="Q327">
    <cfRule type="expression" dxfId="602" priority="403">
      <formula>WEEKDAY(Q$13)=1</formula>
    </cfRule>
  </conditionalFormatting>
  <conditionalFormatting sqref="Q340 Q328:Q331">
    <cfRule type="expression" dxfId="601" priority="401">
      <formula>WEEKDAY(Q$13)=1</formula>
    </cfRule>
  </conditionalFormatting>
  <conditionalFormatting sqref="Q329">
    <cfRule type="expression" dxfId="600" priority="400">
      <formula>WEEKDAY(Q$13)=1</formula>
    </cfRule>
  </conditionalFormatting>
  <conditionalFormatting sqref="Q330">
    <cfRule type="expression" dxfId="599" priority="399">
      <formula>WEEKDAY(Q$13)=1</formula>
    </cfRule>
  </conditionalFormatting>
  <conditionalFormatting sqref="Q331">
    <cfRule type="expression" dxfId="598" priority="398">
      <formula>WEEKDAY(Q$13)=1</formula>
    </cfRule>
  </conditionalFormatting>
  <conditionalFormatting sqref="Q332">
    <cfRule type="expression" dxfId="597" priority="395">
      <formula>WEEKDAY(Q$13)=1</formula>
    </cfRule>
    <cfRule type="expression" dxfId="596" priority="396">
      <formula>WEEKDAY(Q$13)=1</formula>
    </cfRule>
  </conditionalFormatting>
  <conditionalFormatting sqref="Q332">
    <cfRule type="expression" dxfId="595" priority="397">
      <formula>WEEKDAY(Q$13)=1</formula>
    </cfRule>
  </conditionalFormatting>
  <conditionalFormatting sqref="Q333">
    <cfRule type="expression" dxfId="594" priority="392">
      <formula>WEEKDAY(Q$13)=1</formula>
    </cfRule>
    <cfRule type="expression" dxfId="593" priority="393">
      <formula>WEEKDAY(Q$13)=1</formula>
    </cfRule>
  </conditionalFormatting>
  <conditionalFormatting sqref="Q333">
    <cfRule type="expression" dxfId="592" priority="394">
      <formula>WEEKDAY(Q$13)=1</formula>
    </cfRule>
  </conditionalFormatting>
  <conditionalFormatting sqref="Q334">
    <cfRule type="expression" dxfId="591" priority="389">
      <formula>WEEKDAY(Q$13)=1</formula>
    </cfRule>
    <cfRule type="expression" dxfId="590" priority="390">
      <formula>WEEKDAY(Q$13)=1</formula>
    </cfRule>
  </conditionalFormatting>
  <conditionalFormatting sqref="Q334">
    <cfRule type="expression" dxfId="589" priority="391">
      <formula>WEEKDAY(Q$13)=1</formula>
    </cfRule>
  </conditionalFormatting>
  <conditionalFormatting sqref="Q335">
    <cfRule type="expression" dxfId="588" priority="386">
      <formula>WEEKDAY(Q$13)=1</formula>
    </cfRule>
    <cfRule type="expression" dxfId="587" priority="387">
      <formula>WEEKDAY(Q$13)=1</formula>
    </cfRule>
  </conditionalFormatting>
  <conditionalFormatting sqref="Q335">
    <cfRule type="expression" dxfId="586" priority="388">
      <formula>WEEKDAY(Q$13)=1</formula>
    </cfRule>
  </conditionalFormatting>
  <conditionalFormatting sqref="Q336">
    <cfRule type="expression" dxfId="585" priority="383">
      <formula>WEEKDAY(Q$13)=1</formula>
    </cfRule>
    <cfRule type="expression" dxfId="584" priority="384">
      <formula>WEEKDAY(Q$13)=1</formula>
    </cfRule>
  </conditionalFormatting>
  <conditionalFormatting sqref="Q336">
    <cfRule type="expression" dxfId="583" priority="385">
      <formula>WEEKDAY(Q$13)=1</formula>
    </cfRule>
  </conditionalFormatting>
  <conditionalFormatting sqref="Q337">
    <cfRule type="expression" dxfId="582" priority="380">
      <formula>WEEKDAY(Q$13)=1</formula>
    </cfRule>
    <cfRule type="expression" dxfId="581" priority="381">
      <formula>WEEKDAY(Q$13)=1</formula>
    </cfRule>
  </conditionalFormatting>
  <conditionalFormatting sqref="Q337">
    <cfRule type="expression" dxfId="580" priority="382">
      <formula>WEEKDAY(Q$13)=1</formula>
    </cfRule>
  </conditionalFormatting>
  <conditionalFormatting sqref="Q338">
    <cfRule type="expression" dxfId="579" priority="377">
      <formula>WEEKDAY(Q$13)=1</formula>
    </cfRule>
    <cfRule type="expression" dxfId="578" priority="378">
      <formula>WEEKDAY(Q$13)=1</formula>
    </cfRule>
  </conditionalFormatting>
  <conditionalFormatting sqref="Q338">
    <cfRule type="expression" dxfId="577" priority="379">
      <formula>WEEKDAY(Q$13)=1</formula>
    </cfRule>
  </conditionalFormatting>
  <conditionalFormatting sqref="Q339">
    <cfRule type="expression" dxfId="576" priority="375">
      <formula>WEEKDAY(Q$13)=1</formula>
    </cfRule>
    <cfRule type="expression" dxfId="575" priority="376">
      <formula>WEEKDAY(Q$13)=1</formula>
    </cfRule>
  </conditionalFormatting>
  <conditionalFormatting sqref="Q339">
    <cfRule type="expression" dxfId="574" priority="374">
      <formula>WEEKDAY(Q$13)=1</formula>
    </cfRule>
  </conditionalFormatting>
  <conditionalFormatting sqref="Q340">
    <cfRule type="expression" dxfId="573" priority="373">
      <formula>WEEKDAY(Q$13)=1</formula>
    </cfRule>
  </conditionalFormatting>
  <conditionalFormatting sqref="Q341">
    <cfRule type="expression" dxfId="572" priority="372">
      <formula>WEEKDAY(Q$13)=1</formula>
    </cfRule>
  </conditionalFormatting>
  <conditionalFormatting sqref="R340 R328:R331 R321:R325 R281:R282 R278 R271 R264 R218 R215 R7 R4">
    <cfRule type="expression" dxfId="571" priority="369">
      <formula>WEEKDAY(R$13)=1</formula>
    </cfRule>
  </conditionalFormatting>
  <conditionalFormatting sqref="R5">
    <cfRule type="expression" dxfId="570" priority="368">
      <formula>WEEKDAY(R$13)=1</formula>
    </cfRule>
  </conditionalFormatting>
  <conditionalFormatting sqref="R6">
    <cfRule type="expression" dxfId="569" priority="367">
      <formula>WEEKDAY(R$13)=1</formula>
    </cfRule>
  </conditionalFormatting>
  <conditionalFormatting sqref="R8">
    <cfRule type="expression" dxfId="568" priority="366">
      <formula>WEEKDAY(R$13)=1</formula>
    </cfRule>
  </conditionalFormatting>
  <conditionalFormatting sqref="R9">
    <cfRule type="expression" dxfId="567" priority="365">
      <formula>WEEKDAY(R$13)=1</formula>
    </cfRule>
  </conditionalFormatting>
  <conditionalFormatting sqref="R10">
    <cfRule type="expression" dxfId="566" priority="364">
      <formula>WEEKDAY(R$13)=1</formula>
    </cfRule>
  </conditionalFormatting>
  <conditionalFormatting sqref="R11">
    <cfRule type="expression" dxfId="565" priority="363">
      <formula>WEEKDAY(R$13)=1</formula>
    </cfRule>
  </conditionalFormatting>
  <conditionalFormatting sqref="R12">
    <cfRule type="expression" dxfId="564" priority="362">
      <formula>WEEKDAY(R$13)=1</formula>
    </cfRule>
  </conditionalFormatting>
  <conditionalFormatting sqref="R13">
    <cfRule type="expression" dxfId="563" priority="361">
      <formula>WEEKDAY(R$13)=1</formula>
    </cfRule>
  </conditionalFormatting>
  <conditionalFormatting sqref="R14">
    <cfRule type="expression" dxfId="562" priority="360">
      <formula>WEEKDAY(R$13)=1</formula>
    </cfRule>
  </conditionalFormatting>
  <conditionalFormatting sqref="R15">
    <cfRule type="expression" dxfId="561" priority="359">
      <formula>WEEKDAY(R$13)=1</formula>
    </cfRule>
  </conditionalFormatting>
  <conditionalFormatting sqref="R16">
    <cfRule type="expression" dxfId="560" priority="358">
      <formula>WEEKDAY(R$13)=1</formula>
    </cfRule>
  </conditionalFormatting>
  <conditionalFormatting sqref="R17">
    <cfRule type="expression" dxfId="559" priority="357">
      <formula>WEEKDAY(R$13)=1</formula>
    </cfRule>
  </conditionalFormatting>
  <conditionalFormatting sqref="R18">
    <cfRule type="expression" dxfId="558" priority="356">
      <formula>WEEKDAY(R$13)=1</formula>
    </cfRule>
  </conditionalFormatting>
  <conditionalFormatting sqref="R19">
    <cfRule type="expression" dxfId="557" priority="355">
      <formula>WEEKDAY(R$13)=1</formula>
    </cfRule>
  </conditionalFormatting>
  <conditionalFormatting sqref="R20">
    <cfRule type="expression" dxfId="556" priority="354">
      <formula>WEEKDAY(R$13)=1</formula>
    </cfRule>
  </conditionalFormatting>
  <conditionalFormatting sqref="R21">
    <cfRule type="expression" dxfId="555" priority="353">
      <formula>WEEKDAY(R$13)=1</formula>
    </cfRule>
  </conditionalFormatting>
  <conditionalFormatting sqref="R22">
    <cfRule type="expression" dxfId="554" priority="352">
      <formula>WEEKDAY(R$13)=1</formula>
    </cfRule>
  </conditionalFormatting>
  <conditionalFormatting sqref="R23">
    <cfRule type="expression" dxfId="553" priority="351">
      <formula>WEEKDAY(R$13)=1</formula>
    </cfRule>
  </conditionalFormatting>
  <conditionalFormatting sqref="R24">
    <cfRule type="expression" dxfId="552" priority="350">
      <formula>WEEKDAY(R$13)=1</formula>
    </cfRule>
  </conditionalFormatting>
  <conditionalFormatting sqref="R25">
    <cfRule type="expression" dxfId="551" priority="349">
      <formula>WEEKDAY(R$13)=1</formula>
    </cfRule>
  </conditionalFormatting>
  <conditionalFormatting sqref="R26">
    <cfRule type="expression" dxfId="550" priority="348">
      <formula>WEEKDAY(R$13)=1</formula>
    </cfRule>
  </conditionalFormatting>
  <conditionalFormatting sqref="R27">
    <cfRule type="expression" dxfId="549" priority="347">
      <formula>WEEKDAY(R$13)=1</formula>
    </cfRule>
  </conditionalFormatting>
  <conditionalFormatting sqref="R28">
    <cfRule type="expression" dxfId="548" priority="346">
      <formula>WEEKDAY(R$13)=1</formula>
    </cfRule>
  </conditionalFormatting>
  <conditionalFormatting sqref="R29">
    <cfRule type="expression" dxfId="547" priority="345">
      <formula>WEEKDAY(R$13)=1</formula>
    </cfRule>
  </conditionalFormatting>
  <conditionalFormatting sqref="R30">
    <cfRule type="expression" dxfId="546" priority="344">
      <formula>WEEKDAY(R$13)=1</formula>
    </cfRule>
  </conditionalFormatting>
  <conditionalFormatting sqref="R31">
    <cfRule type="expression" dxfId="545" priority="343">
      <formula>WEEKDAY(R$13)=1</formula>
    </cfRule>
  </conditionalFormatting>
  <conditionalFormatting sqref="R32">
    <cfRule type="expression" dxfId="544" priority="342">
      <formula>WEEKDAY(R$13)=1</formula>
    </cfRule>
  </conditionalFormatting>
  <conditionalFormatting sqref="R33">
    <cfRule type="expression" dxfId="543" priority="341">
      <formula>WEEKDAY(R$13)=1</formula>
    </cfRule>
  </conditionalFormatting>
  <conditionalFormatting sqref="R34">
    <cfRule type="expression" dxfId="542" priority="340">
      <formula>WEEKDAY(R$13)=1</formula>
    </cfRule>
  </conditionalFormatting>
  <conditionalFormatting sqref="R35">
    <cfRule type="expression" dxfId="541" priority="339">
      <formula>WEEKDAY(R$13)=1</formula>
    </cfRule>
  </conditionalFormatting>
  <conditionalFormatting sqref="R36">
    <cfRule type="expression" dxfId="540" priority="338">
      <formula>WEEKDAY(R$13)=1</formula>
    </cfRule>
  </conditionalFormatting>
  <conditionalFormatting sqref="R37">
    <cfRule type="expression" dxfId="539" priority="337">
      <formula>WEEKDAY(R$13)=1</formula>
    </cfRule>
  </conditionalFormatting>
  <conditionalFormatting sqref="R38">
    <cfRule type="expression" dxfId="538" priority="336">
      <formula>WEEKDAY(R$13)=1</formula>
    </cfRule>
  </conditionalFormatting>
  <conditionalFormatting sqref="R39">
    <cfRule type="expression" dxfId="537" priority="335">
      <formula>WEEKDAY(R$13)=1</formula>
    </cfRule>
  </conditionalFormatting>
  <conditionalFormatting sqref="R40">
    <cfRule type="expression" dxfId="536" priority="334">
      <formula>WEEKDAY(R$13)=1</formula>
    </cfRule>
  </conditionalFormatting>
  <conditionalFormatting sqref="R41">
    <cfRule type="expression" dxfId="535" priority="333">
      <formula>WEEKDAY(R$13)=1</formula>
    </cfRule>
  </conditionalFormatting>
  <conditionalFormatting sqref="R42">
    <cfRule type="expression" dxfId="534" priority="332">
      <formula>WEEKDAY(R$13)=1</formula>
    </cfRule>
  </conditionalFormatting>
  <conditionalFormatting sqref="R43">
    <cfRule type="expression" dxfId="533" priority="331">
      <formula>WEEKDAY(R$13)=1</formula>
    </cfRule>
  </conditionalFormatting>
  <conditionalFormatting sqref="R44">
    <cfRule type="expression" dxfId="532" priority="330">
      <formula>WEEKDAY(R$13)=1</formula>
    </cfRule>
  </conditionalFormatting>
  <conditionalFormatting sqref="R45">
    <cfRule type="expression" dxfId="531" priority="329">
      <formula>WEEKDAY(R$13)=1</formula>
    </cfRule>
  </conditionalFormatting>
  <conditionalFormatting sqref="R46">
    <cfRule type="expression" dxfId="530" priority="328">
      <formula>WEEKDAY(R$13)=1</formula>
    </cfRule>
  </conditionalFormatting>
  <conditionalFormatting sqref="R47">
    <cfRule type="expression" dxfId="529" priority="327">
      <formula>WEEKDAY(R$13)=1</formula>
    </cfRule>
  </conditionalFormatting>
  <conditionalFormatting sqref="R48">
    <cfRule type="expression" dxfId="528" priority="326">
      <formula>WEEKDAY(R$13)=1</formula>
    </cfRule>
  </conditionalFormatting>
  <conditionalFormatting sqref="R49">
    <cfRule type="expression" dxfId="527" priority="325">
      <formula>WEEKDAY(R$13)=1</formula>
    </cfRule>
  </conditionalFormatting>
  <conditionalFormatting sqref="R50">
    <cfRule type="expression" dxfId="526" priority="324">
      <formula>WEEKDAY(R$13)=1</formula>
    </cfRule>
  </conditionalFormatting>
  <conditionalFormatting sqref="R51">
    <cfRule type="expression" dxfId="525" priority="323">
      <formula>WEEKDAY(R$13)=1</formula>
    </cfRule>
  </conditionalFormatting>
  <conditionalFormatting sqref="R52">
    <cfRule type="expression" dxfId="524" priority="322">
      <formula>WEEKDAY(R$13)=1</formula>
    </cfRule>
  </conditionalFormatting>
  <conditionalFormatting sqref="R53">
    <cfRule type="expression" dxfId="523" priority="321">
      <formula>WEEKDAY(R$13)=1</formula>
    </cfRule>
  </conditionalFormatting>
  <conditionalFormatting sqref="R54">
    <cfRule type="expression" dxfId="522" priority="320">
      <formula>WEEKDAY(R$13)=1</formula>
    </cfRule>
  </conditionalFormatting>
  <conditionalFormatting sqref="R55">
    <cfRule type="expression" dxfId="521" priority="319">
      <formula>WEEKDAY(R$13)=1</formula>
    </cfRule>
  </conditionalFormatting>
  <conditionalFormatting sqref="R56">
    <cfRule type="expression" dxfId="520" priority="318">
      <formula>WEEKDAY(R$13)=1</formula>
    </cfRule>
  </conditionalFormatting>
  <conditionalFormatting sqref="R57">
    <cfRule type="expression" dxfId="519" priority="317">
      <formula>WEEKDAY(R$13)=1</formula>
    </cfRule>
  </conditionalFormatting>
  <conditionalFormatting sqref="R58">
    <cfRule type="expression" dxfId="518" priority="316">
      <formula>WEEKDAY(R$13)=1</formula>
    </cfRule>
  </conditionalFormatting>
  <conditionalFormatting sqref="R59">
    <cfRule type="expression" dxfId="517" priority="315">
      <formula>WEEKDAY(R$13)=1</formula>
    </cfRule>
  </conditionalFormatting>
  <conditionalFormatting sqref="R60">
    <cfRule type="expression" dxfId="516" priority="314">
      <formula>WEEKDAY(R$13)=1</formula>
    </cfRule>
  </conditionalFormatting>
  <conditionalFormatting sqref="R61">
    <cfRule type="expression" dxfId="515" priority="313">
      <formula>WEEKDAY(R$13)=1</formula>
    </cfRule>
  </conditionalFormatting>
  <conditionalFormatting sqref="R62">
    <cfRule type="expression" dxfId="514" priority="312">
      <formula>WEEKDAY(R$13)=1</formula>
    </cfRule>
  </conditionalFormatting>
  <conditionalFormatting sqref="R63">
    <cfRule type="expression" dxfId="513" priority="311">
      <formula>WEEKDAY(R$13)=1</formula>
    </cfRule>
  </conditionalFormatting>
  <conditionalFormatting sqref="R64">
    <cfRule type="expression" dxfId="512" priority="310">
      <formula>WEEKDAY(R$13)=1</formula>
    </cfRule>
  </conditionalFormatting>
  <conditionalFormatting sqref="R65">
    <cfRule type="expression" dxfId="511" priority="309">
      <formula>WEEKDAY(R$13)=1</formula>
    </cfRule>
  </conditionalFormatting>
  <conditionalFormatting sqref="R66">
    <cfRule type="expression" dxfId="510" priority="308">
      <formula>WEEKDAY(R$13)=1</formula>
    </cfRule>
  </conditionalFormatting>
  <conditionalFormatting sqref="R67">
    <cfRule type="expression" dxfId="509" priority="307">
      <formula>WEEKDAY(R$13)=1</formula>
    </cfRule>
  </conditionalFormatting>
  <conditionalFormatting sqref="R68">
    <cfRule type="expression" dxfId="508" priority="306">
      <formula>WEEKDAY(R$13)=1</formula>
    </cfRule>
  </conditionalFormatting>
  <conditionalFormatting sqref="R69">
    <cfRule type="expression" dxfId="507" priority="305">
      <formula>WEEKDAY(R$13)=1</formula>
    </cfRule>
  </conditionalFormatting>
  <conditionalFormatting sqref="R70">
    <cfRule type="expression" dxfId="506" priority="304">
      <formula>WEEKDAY(R$13)=1</formula>
    </cfRule>
  </conditionalFormatting>
  <conditionalFormatting sqref="R71">
    <cfRule type="expression" dxfId="505" priority="303">
      <formula>WEEKDAY(R$13)=1</formula>
    </cfRule>
  </conditionalFormatting>
  <conditionalFormatting sqref="R72">
    <cfRule type="expression" dxfId="504" priority="302">
      <formula>WEEKDAY(R$13)=1</formula>
    </cfRule>
  </conditionalFormatting>
  <conditionalFormatting sqref="R73">
    <cfRule type="expression" dxfId="503" priority="301">
      <formula>WEEKDAY(R$13)=1</formula>
    </cfRule>
  </conditionalFormatting>
  <conditionalFormatting sqref="R74">
    <cfRule type="expression" dxfId="502" priority="300">
      <formula>WEEKDAY(R$13)=1</formula>
    </cfRule>
  </conditionalFormatting>
  <conditionalFormatting sqref="R75">
    <cfRule type="expression" dxfId="501" priority="299">
      <formula>WEEKDAY(R$13)=1</formula>
    </cfRule>
  </conditionalFormatting>
  <conditionalFormatting sqref="R76">
    <cfRule type="expression" dxfId="500" priority="298">
      <formula>WEEKDAY(R$13)=1</formula>
    </cfRule>
  </conditionalFormatting>
  <conditionalFormatting sqref="R77">
    <cfRule type="expression" dxfId="499" priority="297">
      <formula>WEEKDAY(R$13)=1</formula>
    </cfRule>
  </conditionalFormatting>
  <conditionalFormatting sqref="R78">
    <cfRule type="expression" dxfId="498" priority="296">
      <formula>WEEKDAY(R$13)=1</formula>
    </cfRule>
  </conditionalFormatting>
  <conditionalFormatting sqref="R79">
    <cfRule type="expression" dxfId="497" priority="295">
      <formula>WEEKDAY(R$13)=1</formula>
    </cfRule>
  </conditionalFormatting>
  <conditionalFormatting sqref="R80">
    <cfRule type="expression" dxfId="496" priority="294">
      <formula>WEEKDAY(R$13)=1</formula>
    </cfRule>
  </conditionalFormatting>
  <conditionalFormatting sqref="R81">
    <cfRule type="expression" dxfId="495" priority="293">
      <formula>WEEKDAY(R$13)=1</formula>
    </cfRule>
  </conditionalFormatting>
  <conditionalFormatting sqref="R82">
    <cfRule type="expression" dxfId="494" priority="292">
      <formula>WEEKDAY(R$13)=1</formula>
    </cfRule>
  </conditionalFormatting>
  <conditionalFormatting sqref="R83">
    <cfRule type="expression" dxfId="493" priority="291">
      <formula>WEEKDAY(R$13)=1</formula>
    </cfRule>
  </conditionalFormatting>
  <conditionalFormatting sqref="R84">
    <cfRule type="expression" dxfId="492" priority="290">
      <formula>WEEKDAY(R$13)=1</formula>
    </cfRule>
  </conditionalFormatting>
  <conditionalFormatting sqref="R85">
    <cfRule type="expression" dxfId="491" priority="289">
      <formula>WEEKDAY(R$13)=1</formula>
    </cfRule>
  </conditionalFormatting>
  <conditionalFormatting sqref="R86">
    <cfRule type="expression" dxfId="490" priority="288">
      <formula>WEEKDAY(R$13)=1</formula>
    </cfRule>
  </conditionalFormatting>
  <conditionalFormatting sqref="R87">
    <cfRule type="expression" dxfId="489" priority="287">
      <formula>WEEKDAY(R$13)=1</formula>
    </cfRule>
  </conditionalFormatting>
  <conditionalFormatting sqref="R88">
    <cfRule type="expression" dxfId="488" priority="286">
      <formula>WEEKDAY(R$13)=1</formula>
    </cfRule>
  </conditionalFormatting>
  <conditionalFormatting sqref="R89">
    <cfRule type="expression" dxfId="487" priority="285">
      <formula>WEEKDAY(R$13)=1</formula>
    </cfRule>
  </conditionalFormatting>
  <conditionalFormatting sqref="R90">
    <cfRule type="expression" dxfId="486" priority="284">
      <formula>WEEKDAY(R$13)=1</formula>
    </cfRule>
  </conditionalFormatting>
  <conditionalFormatting sqref="R91">
    <cfRule type="expression" dxfId="485" priority="283">
      <formula>WEEKDAY(R$13)=1</formula>
    </cfRule>
  </conditionalFormatting>
  <conditionalFormatting sqref="R92">
    <cfRule type="expression" dxfId="484" priority="282">
      <formula>WEEKDAY(R$13)=1</formula>
    </cfRule>
  </conditionalFormatting>
  <conditionalFormatting sqref="R93">
    <cfRule type="expression" dxfId="483" priority="281">
      <formula>WEEKDAY(R$13)=1</formula>
    </cfRule>
  </conditionalFormatting>
  <conditionalFormatting sqref="R94">
    <cfRule type="expression" dxfId="482" priority="280">
      <formula>WEEKDAY(R$13)=1</formula>
    </cfRule>
  </conditionalFormatting>
  <conditionalFormatting sqref="R95">
    <cfRule type="expression" dxfId="481" priority="279">
      <formula>WEEKDAY(R$13)=1</formula>
    </cfRule>
  </conditionalFormatting>
  <conditionalFormatting sqref="R96">
    <cfRule type="expression" dxfId="480" priority="278">
      <formula>WEEKDAY(R$13)=1</formula>
    </cfRule>
  </conditionalFormatting>
  <conditionalFormatting sqref="R97">
    <cfRule type="expression" dxfId="479" priority="277">
      <formula>WEEKDAY(R$13)=1</formula>
    </cfRule>
  </conditionalFormatting>
  <conditionalFormatting sqref="R98">
    <cfRule type="expression" dxfId="478" priority="276">
      <formula>WEEKDAY(R$13)=1</formula>
    </cfRule>
  </conditionalFormatting>
  <conditionalFormatting sqref="R99">
    <cfRule type="expression" dxfId="477" priority="275">
      <formula>WEEKDAY(R$13)=1</formula>
    </cfRule>
  </conditionalFormatting>
  <conditionalFormatting sqref="R100">
    <cfRule type="expression" dxfId="476" priority="274">
      <formula>WEEKDAY(R$13)=1</formula>
    </cfRule>
  </conditionalFormatting>
  <conditionalFormatting sqref="R101">
    <cfRule type="expression" dxfId="475" priority="273">
      <formula>WEEKDAY(R$13)=1</formula>
    </cfRule>
  </conditionalFormatting>
  <conditionalFormatting sqref="R102">
    <cfRule type="expression" dxfId="474" priority="272">
      <formula>WEEKDAY(R$13)=1</formula>
    </cfRule>
  </conditionalFormatting>
  <conditionalFormatting sqref="R103">
    <cfRule type="expression" dxfId="473" priority="271">
      <formula>WEEKDAY(R$13)=1</formula>
    </cfRule>
  </conditionalFormatting>
  <conditionalFormatting sqref="R104:R105">
    <cfRule type="expression" dxfId="472" priority="270">
      <formula>WEEKDAY(R$13)=1</formula>
    </cfRule>
  </conditionalFormatting>
  <conditionalFormatting sqref="R106">
    <cfRule type="expression" dxfId="471" priority="269">
      <formula>WEEKDAY(R$13)=1</formula>
    </cfRule>
  </conditionalFormatting>
  <conditionalFormatting sqref="R107">
    <cfRule type="expression" dxfId="470" priority="268">
      <formula>WEEKDAY(R$13)=1</formula>
    </cfRule>
  </conditionalFormatting>
  <conditionalFormatting sqref="R108">
    <cfRule type="expression" dxfId="469" priority="267">
      <formula>WEEKDAY(R$13)=1</formula>
    </cfRule>
  </conditionalFormatting>
  <conditionalFormatting sqref="R109">
    <cfRule type="expression" dxfId="468" priority="266">
      <formula>WEEKDAY(R$13)=1</formula>
    </cfRule>
  </conditionalFormatting>
  <conditionalFormatting sqref="R110">
    <cfRule type="expression" dxfId="467" priority="265">
      <formula>WEEKDAY(R$13)=1</formula>
    </cfRule>
  </conditionalFormatting>
  <conditionalFormatting sqref="R111">
    <cfRule type="expression" dxfId="466" priority="264">
      <formula>WEEKDAY(R$13)=1</formula>
    </cfRule>
  </conditionalFormatting>
  <conditionalFormatting sqref="R112">
    <cfRule type="expression" dxfId="465" priority="263">
      <formula>WEEKDAY(R$13)=1</formula>
    </cfRule>
  </conditionalFormatting>
  <conditionalFormatting sqref="R113">
    <cfRule type="expression" dxfId="464" priority="262">
      <formula>WEEKDAY(R$13)=1</formula>
    </cfRule>
  </conditionalFormatting>
  <conditionalFormatting sqref="R114">
    <cfRule type="expression" dxfId="463" priority="261">
      <formula>WEEKDAY(R$13)=1</formula>
    </cfRule>
  </conditionalFormatting>
  <conditionalFormatting sqref="R115">
    <cfRule type="expression" dxfId="462" priority="260">
      <formula>WEEKDAY(R$13)=1</formula>
    </cfRule>
  </conditionalFormatting>
  <conditionalFormatting sqref="R116">
    <cfRule type="expression" dxfId="461" priority="259">
      <formula>WEEKDAY(R$13)=1</formula>
    </cfRule>
  </conditionalFormatting>
  <conditionalFormatting sqref="R117">
    <cfRule type="expression" dxfId="460" priority="258">
      <formula>WEEKDAY(R$13)=1</formula>
    </cfRule>
  </conditionalFormatting>
  <conditionalFormatting sqref="R118">
    <cfRule type="expression" dxfId="459" priority="257">
      <formula>WEEKDAY(R$13)=1</formula>
    </cfRule>
  </conditionalFormatting>
  <conditionalFormatting sqref="R119">
    <cfRule type="expression" dxfId="458" priority="256">
      <formula>WEEKDAY(R$13)=1</formula>
    </cfRule>
  </conditionalFormatting>
  <conditionalFormatting sqref="R120:R121">
    <cfRule type="expression" dxfId="457" priority="255">
      <formula>WEEKDAY(R$13)=1</formula>
    </cfRule>
  </conditionalFormatting>
  <conditionalFormatting sqref="R122">
    <cfRule type="expression" dxfId="456" priority="254">
      <formula>WEEKDAY(R$13)=1</formula>
    </cfRule>
  </conditionalFormatting>
  <conditionalFormatting sqref="R123">
    <cfRule type="expression" dxfId="455" priority="253">
      <formula>WEEKDAY(R$13)=1</formula>
    </cfRule>
  </conditionalFormatting>
  <conditionalFormatting sqref="R124">
    <cfRule type="expression" dxfId="454" priority="252">
      <formula>WEEKDAY(R$13)=1</formula>
    </cfRule>
  </conditionalFormatting>
  <conditionalFormatting sqref="R125">
    <cfRule type="expression" dxfId="453" priority="251">
      <formula>WEEKDAY(R$13)=1</formula>
    </cfRule>
  </conditionalFormatting>
  <conditionalFormatting sqref="R126">
    <cfRule type="expression" dxfId="452" priority="250">
      <formula>WEEKDAY(R$13)=1</formula>
    </cfRule>
  </conditionalFormatting>
  <conditionalFormatting sqref="R127">
    <cfRule type="expression" dxfId="451" priority="249">
      <formula>WEEKDAY(R$13)=1</formula>
    </cfRule>
  </conditionalFormatting>
  <conditionalFormatting sqref="R128">
    <cfRule type="expression" dxfId="450" priority="248">
      <formula>WEEKDAY(R$13)=1</formula>
    </cfRule>
  </conditionalFormatting>
  <conditionalFormatting sqref="R129">
    <cfRule type="expression" dxfId="449" priority="247">
      <formula>WEEKDAY(R$13)=1</formula>
    </cfRule>
  </conditionalFormatting>
  <conditionalFormatting sqref="R130">
    <cfRule type="expression" dxfId="448" priority="246">
      <formula>WEEKDAY(R$13)=1</formula>
    </cfRule>
  </conditionalFormatting>
  <conditionalFormatting sqref="R131">
    <cfRule type="expression" dxfId="447" priority="245">
      <formula>WEEKDAY(R$13)=1</formula>
    </cfRule>
  </conditionalFormatting>
  <conditionalFormatting sqref="R132">
    <cfRule type="expression" dxfId="446" priority="244">
      <formula>WEEKDAY(R$13)=1</formula>
    </cfRule>
  </conditionalFormatting>
  <conditionalFormatting sqref="R133">
    <cfRule type="expression" dxfId="445" priority="243">
      <formula>WEEKDAY(R$13)=1</formula>
    </cfRule>
  </conditionalFormatting>
  <conditionalFormatting sqref="R134">
    <cfRule type="expression" dxfId="444" priority="242">
      <formula>WEEKDAY(R$13)=1</formula>
    </cfRule>
  </conditionalFormatting>
  <conditionalFormatting sqref="R135">
    <cfRule type="expression" dxfId="443" priority="241">
      <formula>WEEKDAY(R$13)=1</formula>
    </cfRule>
  </conditionalFormatting>
  <conditionalFormatting sqref="R136">
    <cfRule type="expression" dxfId="442" priority="240">
      <formula>WEEKDAY(R$13)=1</formula>
    </cfRule>
  </conditionalFormatting>
  <conditionalFormatting sqref="R137">
    <cfRule type="expression" dxfId="441" priority="239">
      <formula>WEEKDAY(R$13)=1</formula>
    </cfRule>
  </conditionalFormatting>
  <conditionalFormatting sqref="R138">
    <cfRule type="expression" dxfId="440" priority="238">
      <formula>WEEKDAY(R$13)=1</formula>
    </cfRule>
  </conditionalFormatting>
  <conditionalFormatting sqref="R139">
    <cfRule type="expression" dxfId="439" priority="237">
      <formula>WEEKDAY(R$13)=1</formula>
    </cfRule>
  </conditionalFormatting>
  <conditionalFormatting sqref="R140">
    <cfRule type="expression" dxfId="438" priority="236">
      <formula>WEEKDAY(R$13)=1</formula>
    </cfRule>
  </conditionalFormatting>
  <conditionalFormatting sqref="R141">
    <cfRule type="expression" dxfId="437" priority="235">
      <formula>WEEKDAY(R$13)=1</formula>
    </cfRule>
  </conditionalFormatting>
  <conditionalFormatting sqref="R142">
    <cfRule type="expression" dxfId="436" priority="234">
      <formula>WEEKDAY(R$13)=1</formula>
    </cfRule>
  </conditionalFormatting>
  <conditionalFormatting sqref="R143">
    <cfRule type="expression" dxfId="435" priority="233">
      <formula>WEEKDAY(R$13)=1</formula>
    </cfRule>
  </conditionalFormatting>
  <conditionalFormatting sqref="R144">
    <cfRule type="expression" dxfId="434" priority="232">
      <formula>WEEKDAY(R$13)=1</formula>
    </cfRule>
  </conditionalFormatting>
  <conditionalFormatting sqref="R145">
    <cfRule type="expression" dxfId="433" priority="231">
      <formula>WEEKDAY(R$13)=1</formula>
    </cfRule>
  </conditionalFormatting>
  <conditionalFormatting sqref="R146">
    <cfRule type="expression" dxfId="432" priority="230">
      <formula>WEEKDAY(R$13)=1</formula>
    </cfRule>
  </conditionalFormatting>
  <conditionalFormatting sqref="R147">
    <cfRule type="expression" dxfId="431" priority="229">
      <formula>WEEKDAY(R$13)=1</formula>
    </cfRule>
  </conditionalFormatting>
  <conditionalFormatting sqref="R148">
    <cfRule type="expression" dxfId="430" priority="228">
      <formula>WEEKDAY(R$13)=1</formula>
    </cfRule>
  </conditionalFormatting>
  <conditionalFormatting sqref="R149">
    <cfRule type="expression" dxfId="429" priority="227">
      <formula>WEEKDAY(R$13)=1</formula>
    </cfRule>
  </conditionalFormatting>
  <conditionalFormatting sqref="R150">
    <cfRule type="expression" dxfId="428" priority="226">
      <formula>WEEKDAY(R$13)=1</formula>
    </cfRule>
  </conditionalFormatting>
  <conditionalFormatting sqref="R151">
    <cfRule type="expression" dxfId="427" priority="225">
      <formula>WEEKDAY(R$13)=1</formula>
    </cfRule>
  </conditionalFormatting>
  <conditionalFormatting sqref="R152">
    <cfRule type="expression" dxfId="426" priority="224">
      <formula>WEEKDAY(R$13)=1</formula>
    </cfRule>
  </conditionalFormatting>
  <conditionalFormatting sqref="R153">
    <cfRule type="expression" dxfId="425" priority="223">
      <formula>WEEKDAY(R$13)=1</formula>
    </cfRule>
  </conditionalFormatting>
  <conditionalFormatting sqref="R154">
    <cfRule type="expression" dxfId="424" priority="222">
      <formula>WEEKDAY(R$13)=1</formula>
    </cfRule>
  </conditionalFormatting>
  <conditionalFormatting sqref="R155">
    <cfRule type="expression" dxfId="423" priority="221">
      <formula>WEEKDAY(R$13)=1</formula>
    </cfRule>
  </conditionalFormatting>
  <conditionalFormatting sqref="R156">
    <cfRule type="expression" dxfId="422" priority="220">
      <formula>WEEKDAY(R$13)=1</formula>
    </cfRule>
  </conditionalFormatting>
  <conditionalFormatting sqref="R157">
    <cfRule type="expression" dxfId="421" priority="219">
      <formula>WEEKDAY(R$13)=1</formula>
    </cfRule>
  </conditionalFormatting>
  <conditionalFormatting sqref="R158">
    <cfRule type="expression" dxfId="420" priority="218">
      <formula>WEEKDAY(R$13)=1</formula>
    </cfRule>
  </conditionalFormatting>
  <conditionalFormatting sqref="R159">
    <cfRule type="expression" dxfId="419" priority="217">
      <formula>WEEKDAY(R$13)=1</formula>
    </cfRule>
  </conditionalFormatting>
  <conditionalFormatting sqref="R160">
    <cfRule type="expression" dxfId="418" priority="216">
      <formula>WEEKDAY(R$13)=1</formula>
    </cfRule>
  </conditionalFormatting>
  <conditionalFormatting sqref="R161">
    <cfRule type="expression" dxfId="417" priority="215">
      <formula>WEEKDAY(R$13)=1</formula>
    </cfRule>
  </conditionalFormatting>
  <conditionalFormatting sqref="R162">
    <cfRule type="expression" dxfId="416" priority="214">
      <formula>WEEKDAY(R$13)=1</formula>
    </cfRule>
  </conditionalFormatting>
  <conditionalFormatting sqref="R163">
    <cfRule type="expression" dxfId="415" priority="213">
      <formula>WEEKDAY(R$13)=1</formula>
    </cfRule>
  </conditionalFormatting>
  <conditionalFormatting sqref="R164">
    <cfRule type="expression" dxfId="414" priority="212">
      <formula>WEEKDAY(R$13)=1</formula>
    </cfRule>
  </conditionalFormatting>
  <conditionalFormatting sqref="R165">
    <cfRule type="expression" dxfId="413" priority="211">
      <formula>WEEKDAY(R$13)=1</formula>
    </cfRule>
  </conditionalFormatting>
  <conditionalFormatting sqref="R166">
    <cfRule type="expression" dxfId="412" priority="210">
      <formula>WEEKDAY(R$13)=1</formula>
    </cfRule>
  </conditionalFormatting>
  <conditionalFormatting sqref="R167">
    <cfRule type="expression" dxfId="411" priority="209">
      <formula>WEEKDAY(R$13)=1</formula>
    </cfRule>
  </conditionalFormatting>
  <conditionalFormatting sqref="R168">
    <cfRule type="expression" dxfId="410" priority="208">
      <formula>WEEKDAY(R$13)=1</formula>
    </cfRule>
  </conditionalFormatting>
  <conditionalFormatting sqref="R169">
    <cfRule type="expression" dxfId="409" priority="207">
      <formula>WEEKDAY(R$13)=1</formula>
    </cfRule>
  </conditionalFormatting>
  <conditionalFormatting sqref="R170">
    <cfRule type="expression" dxfId="408" priority="206">
      <formula>WEEKDAY(R$13)=1</formula>
    </cfRule>
  </conditionalFormatting>
  <conditionalFormatting sqref="R171">
    <cfRule type="expression" dxfId="407" priority="205">
      <formula>WEEKDAY(R$13)=1</formula>
    </cfRule>
  </conditionalFormatting>
  <conditionalFormatting sqref="R172">
    <cfRule type="expression" dxfId="406" priority="204">
      <formula>WEEKDAY(R$13)=1</formula>
    </cfRule>
  </conditionalFormatting>
  <conditionalFormatting sqref="R173:R174">
    <cfRule type="expression" dxfId="405" priority="203">
      <formula>WEEKDAY(R$13)=1</formula>
    </cfRule>
  </conditionalFormatting>
  <conditionalFormatting sqref="R175">
    <cfRule type="expression" dxfId="404" priority="202">
      <formula>WEEKDAY(R$13)=1</formula>
    </cfRule>
  </conditionalFormatting>
  <conditionalFormatting sqref="R176">
    <cfRule type="expression" dxfId="403" priority="201">
      <formula>WEEKDAY(R$13)=1</formula>
    </cfRule>
  </conditionalFormatting>
  <conditionalFormatting sqref="R177">
    <cfRule type="expression" dxfId="402" priority="200">
      <formula>WEEKDAY(R$13)=1</formula>
    </cfRule>
  </conditionalFormatting>
  <conditionalFormatting sqref="R178">
    <cfRule type="expression" dxfId="401" priority="199">
      <formula>WEEKDAY(R$13)=1</formula>
    </cfRule>
  </conditionalFormatting>
  <conditionalFormatting sqref="R179">
    <cfRule type="expression" dxfId="400" priority="198">
      <formula>WEEKDAY(R$13)=1</formula>
    </cfRule>
  </conditionalFormatting>
  <conditionalFormatting sqref="R180:R181">
    <cfRule type="expression" dxfId="399" priority="197">
      <formula>WEEKDAY(R$13)=1</formula>
    </cfRule>
  </conditionalFormatting>
  <conditionalFormatting sqref="R182">
    <cfRule type="expression" dxfId="398" priority="196">
      <formula>WEEKDAY(R$13)=1</formula>
    </cfRule>
  </conditionalFormatting>
  <conditionalFormatting sqref="R183">
    <cfRule type="expression" dxfId="397" priority="195">
      <formula>WEEKDAY(R$13)=1</formula>
    </cfRule>
  </conditionalFormatting>
  <conditionalFormatting sqref="R184">
    <cfRule type="expression" dxfId="396" priority="194">
      <formula>WEEKDAY(R$13)=1</formula>
    </cfRule>
  </conditionalFormatting>
  <conditionalFormatting sqref="R185">
    <cfRule type="expression" dxfId="395" priority="193">
      <formula>WEEKDAY(R$13)=1</formula>
    </cfRule>
  </conditionalFormatting>
  <conditionalFormatting sqref="R186">
    <cfRule type="expression" dxfId="394" priority="192">
      <formula>WEEKDAY(R$13)=1</formula>
    </cfRule>
  </conditionalFormatting>
  <conditionalFormatting sqref="R187">
    <cfRule type="expression" dxfId="393" priority="191">
      <formula>WEEKDAY(R$13)=1</formula>
    </cfRule>
  </conditionalFormatting>
  <conditionalFormatting sqref="R188">
    <cfRule type="expression" dxfId="392" priority="190">
      <formula>WEEKDAY(R$13)=1</formula>
    </cfRule>
  </conditionalFormatting>
  <conditionalFormatting sqref="R189">
    <cfRule type="expression" dxfId="391" priority="189">
      <formula>WEEKDAY(R$13)=1</formula>
    </cfRule>
  </conditionalFormatting>
  <conditionalFormatting sqref="R190">
    <cfRule type="expression" dxfId="390" priority="188">
      <formula>WEEKDAY(R$13)=1</formula>
    </cfRule>
  </conditionalFormatting>
  <conditionalFormatting sqref="R303 R294:R295 R283:R284 R260:R263 R248:R250 R231:R232 R226:R227 R197 R194 R191">
    <cfRule type="expression" dxfId="389" priority="187">
      <formula>WEEKDAY(R$13)=1</formula>
    </cfRule>
  </conditionalFormatting>
  <conditionalFormatting sqref="R192">
    <cfRule type="expression" dxfId="388" priority="186">
      <formula>WEEKDAY(R$13)=1</formula>
    </cfRule>
  </conditionalFormatting>
  <conditionalFormatting sqref="R193">
    <cfRule type="expression" dxfId="387" priority="185">
      <formula>WEEKDAY(R$13)=1</formula>
    </cfRule>
  </conditionalFormatting>
  <conditionalFormatting sqref="R195">
    <cfRule type="expression" dxfId="386" priority="184">
      <formula>WEEKDAY(R$13)=1</formula>
    </cfRule>
  </conditionalFormatting>
  <conditionalFormatting sqref="R196">
    <cfRule type="expression" dxfId="385" priority="183">
      <formula>WEEKDAY(R$13)=1</formula>
    </cfRule>
  </conditionalFormatting>
  <conditionalFormatting sqref="R198">
    <cfRule type="expression" dxfId="384" priority="182">
      <formula>WEEKDAY(R$13)=1</formula>
    </cfRule>
  </conditionalFormatting>
  <conditionalFormatting sqref="R199">
    <cfRule type="expression" dxfId="383" priority="181">
      <formula>WEEKDAY(R$13)=1</formula>
    </cfRule>
  </conditionalFormatting>
  <conditionalFormatting sqref="R200">
    <cfRule type="expression" dxfId="382" priority="180">
      <formula>WEEKDAY(R$13)=1</formula>
    </cfRule>
  </conditionalFormatting>
  <conditionalFormatting sqref="R201">
    <cfRule type="expression" dxfId="381" priority="179">
      <formula>WEEKDAY(R$13)=1</formula>
    </cfRule>
  </conditionalFormatting>
  <conditionalFormatting sqref="R202">
    <cfRule type="expression" dxfId="380" priority="178">
      <formula>WEEKDAY(R$13)=1</formula>
    </cfRule>
  </conditionalFormatting>
  <conditionalFormatting sqref="R203">
    <cfRule type="expression" dxfId="379" priority="177">
      <formula>WEEKDAY(R$13)=1</formula>
    </cfRule>
  </conditionalFormatting>
  <conditionalFormatting sqref="R204">
    <cfRule type="expression" dxfId="378" priority="176">
      <formula>WEEKDAY(R$13)=1</formula>
    </cfRule>
  </conditionalFormatting>
  <conditionalFormatting sqref="R205">
    <cfRule type="expression" dxfId="377" priority="175">
      <formula>WEEKDAY(R$13)=1</formula>
    </cfRule>
  </conditionalFormatting>
  <conditionalFormatting sqref="R206">
    <cfRule type="expression" dxfId="376" priority="174">
      <formula>WEEKDAY(R$13)=1</formula>
    </cfRule>
  </conditionalFormatting>
  <conditionalFormatting sqref="R207">
    <cfRule type="expression" dxfId="375" priority="173">
      <formula>WEEKDAY(R$13)=1</formula>
    </cfRule>
  </conditionalFormatting>
  <conditionalFormatting sqref="R208">
    <cfRule type="expression" dxfId="374" priority="172">
      <formula>WEEKDAY(R$13)=1</formula>
    </cfRule>
  </conditionalFormatting>
  <conditionalFormatting sqref="R209">
    <cfRule type="expression" dxfId="373" priority="171">
      <formula>WEEKDAY(R$13)=1</formula>
    </cfRule>
  </conditionalFormatting>
  <conditionalFormatting sqref="R210:R211">
    <cfRule type="expression" dxfId="372" priority="170">
      <formula>WEEKDAY(R$13)=1</formula>
    </cfRule>
  </conditionalFormatting>
  <conditionalFormatting sqref="R211">
    <cfRule type="expression" dxfId="371" priority="169">
      <formula>WEEKDAY(R$13)=1</formula>
    </cfRule>
  </conditionalFormatting>
  <conditionalFormatting sqref="R212">
    <cfRule type="expression" dxfId="370" priority="168">
      <formula>WEEKDAY(R$13)=1</formula>
    </cfRule>
  </conditionalFormatting>
  <conditionalFormatting sqref="R213">
    <cfRule type="expression" dxfId="369" priority="167">
      <formula>WEEKDAY(R$13)=1</formula>
    </cfRule>
  </conditionalFormatting>
  <conditionalFormatting sqref="R214">
    <cfRule type="expression" dxfId="368" priority="166">
      <formula>WEEKDAY(R$13)=1</formula>
    </cfRule>
  </conditionalFormatting>
  <conditionalFormatting sqref="R216">
    <cfRule type="expression" dxfId="367" priority="165">
      <formula>WEEKDAY(R$13)=1</formula>
    </cfRule>
  </conditionalFormatting>
  <conditionalFormatting sqref="R217">
    <cfRule type="expression" dxfId="366" priority="164">
      <formula>WEEKDAY(R$13)=1</formula>
    </cfRule>
  </conditionalFormatting>
  <conditionalFormatting sqref="R219">
    <cfRule type="expression" dxfId="365" priority="163">
      <formula>WEEKDAY(R$13)=1</formula>
    </cfRule>
  </conditionalFormatting>
  <conditionalFormatting sqref="R220">
    <cfRule type="expression" dxfId="364" priority="162">
      <formula>WEEKDAY(R$13)=1</formula>
    </cfRule>
  </conditionalFormatting>
  <conditionalFormatting sqref="R221">
    <cfRule type="expression" dxfId="363" priority="161">
      <formula>WEEKDAY(R$13)=1</formula>
    </cfRule>
  </conditionalFormatting>
  <conditionalFormatting sqref="R222">
    <cfRule type="expression" dxfId="362" priority="160">
      <formula>WEEKDAY(R$13)=1</formula>
    </cfRule>
  </conditionalFormatting>
  <conditionalFormatting sqref="R223">
    <cfRule type="expression" dxfId="361" priority="159">
      <formula>WEEKDAY(R$13)=1</formula>
    </cfRule>
  </conditionalFormatting>
  <conditionalFormatting sqref="R224">
    <cfRule type="expression" dxfId="360" priority="158">
      <formula>WEEKDAY(R$13)=1</formula>
    </cfRule>
  </conditionalFormatting>
  <conditionalFormatting sqref="R225">
    <cfRule type="expression" dxfId="359" priority="157">
      <formula>WEEKDAY(R$13)=1</formula>
    </cfRule>
  </conditionalFormatting>
  <conditionalFormatting sqref="R228">
    <cfRule type="expression" dxfId="358" priority="156">
      <formula>WEEKDAY(R$13)=1</formula>
    </cfRule>
  </conditionalFormatting>
  <conditionalFormatting sqref="R229:R230">
    <cfRule type="expression" dxfId="357" priority="155">
      <formula>WEEKDAY(R$13)=1</formula>
    </cfRule>
  </conditionalFormatting>
  <conditionalFormatting sqref="R233">
    <cfRule type="expression" dxfId="356" priority="154">
      <formula>WEEKDAY(R$13)=1</formula>
    </cfRule>
  </conditionalFormatting>
  <conditionalFormatting sqref="R234">
    <cfRule type="expression" dxfId="355" priority="153">
      <formula>WEEKDAY(R$13)=1</formula>
    </cfRule>
  </conditionalFormatting>
  <conditionalFormatting sqref="R235">
    <cfRule type="expression" dxfId="354" priority="152">
      <formula>WEEKDAY(R$13)=1</formula>
    </cfRule>
  </conditionalFormatting>
  <conditionalFormatting sqref="R236">
    <cfRule type="expression" dxfId="353" priority="151">
      <formula>WEEKDAY(R$13)=1</formula>
    </cfRule>
  </conditionalFormatting>
  <conditionalFormatting sqref="R237">
    <cfRule type="expression" dxfId="352" priority="150">
      <formula>WEEKDAY(R$13)=1</formula>
    </cfRule>
  </conditionalFormatting>
  <conditionalFormatting sqref="R238">
    <cfRule type="expression" dxfId="351" priority="149">
      <formula>WEEKDAY(R$13)=1</formula>
    </cfRule>
  </conditionalFormatting>
  <conditionalFormatting sqref="R239">
    <cfRule type="expression" dxfId="350" priority="148">
      <formula>WEEKDAY(R$13)=1</formula>
    </cfRule>
  </conditionalFormatting>
  <conditionalFormatting sqref="R240">
    <cfRule type="expression" dxfId="349" priority="147">
      <formula>WEEKDAY(R$13)=1</formula>
    </cfRule>
  </conditionalFormatting>
  <conditionalFormatting sqref="R241">
    <cfRule type="expression" dxfId="348" priority="146">
      <formula>WEEKDAY(R$13)=1</formula>
    </cfRule>
  </conditionalFormatting>
  <conditionalFormatting sqref="R242:R244">
    <cfRule type="expression" dxfId="347" priority="145">
      <formula>WEEKDAY(R$13)=1</formula>
    </cfRule>
  </conditionalFormatting>
  <conditionalFormatting sqref="R245">
    <cfRule type="expression" dxfId="346" priority="144">
      <formula>WEEKDAY(R$13)=1</formula>
    </cfRule>
  </conditionalFormatting>
  <conditionalFormatting sqref="R246">
    <cfRule type="expression" dxfId="345" priority="143">
      <formula>WEEKDAY(R$13)=1</formula>
    </cfRule>
  </conditionalFormatting>
  <conditionalFormatting sqref="R247">
    <cfRule type="expression" dxfId="344" priority="142">
      <formula>WEEKDAY(R$13)=1</formula>
    </cfRule>
  </conditionalFormatting>
  <conditionalFormatting sqref="R251">
    <cfRule type="expression" dxfId="343" priority="141">
      <formula>WEEKDAY(R$13)=1</formula>
    </cfRule>
  </conditionalFormatting>
  <conditionalFormatting sqref="R252">
    <cfRule type="expression" dxfId="342" priority="140">
      <formula>WEEKDAY(R$13)=1</formula>
    </cfRule>
  </conditionalFormatting>
  <conditionalFormatting sqref="R253">
    <cfRule type="expression" dxfId="341" priority="139">
      <formula>WEEKDAY(R$13)=1</formula>
    </cfRule>
  </conditionalFormatting>
  <conditionalFormatting sqref="R254:R255">
    <cfRule type="expression" dxfId="340" priority="138">
      <formula>WEEKDAY(R$13)=1</formula>
    </cfRule>
  </conditionalFormatting>
  <conditionalFormatting sqref="R256">
    <cfRule type="expression" dxfId="339" priority="137">
      <formula>WEEKDAY(R$13)=1</formula>
    </cfRule>
  </conditionalFormatting>
  <conditionalFormatting sqref="R257">
    <cfRule type="expression" dxfId="338" priority="136">
      <formula>WEEKDAY(R$13)=1</formula>
    </cfRule>
  </conditionalFormatting>
  <conditionalFormatting sqref="R258">
    <cfRule type="expression" dxfId="337" priority="135">
      <formula>WEEKDAY(R$13)=1</formula>
    </cfRule>
  </conditionalFormatting>
  <conditionalFormatting sqref="R259">
    <cfRule type="expression" dxfId="336" priority="134">
      <formula>WEEKDAY(R$13)=1</formula>
    </cfRule>
  </conditionalFormatting>
  <conditionalFormatting sqref="R265">
    <cfRule type="expression" dxfId="335" priority="133">
      <formula>WEEKDAY(R$13)=1</formula>
    </cfRule>
  </conditionalFormatting>
  <conditionalFormatting sqref="R266">
    <cfRule type="expression" dxfId="334" priority="132">
      <formula>WEEKDAY(R$13)=1</formula>
    </cfRule>
  </conditionalFormatting>
  <conditionalFormatting sqref="R267">
    <cfRule type="expression" dxfId="333" priority="131">
      <formula>WEEKDAY(R$13)=1</formula>
    </cfRule>
  </conditionalFormatting>
  <conditionalFormatting sqref="R268">
    <cfRule type="expression" dxfId="332" priority="130">
      <formula>WEEKDAY(R$13)=1</formula>
    </cfRule>
  </conditionalFormatting>
  <conditionalFormatting sqref="R269">
    <cfRule type="expression" dxfId="331" priority="129">
      <formula>WEEKDAY(R$13)=1</formula>
    </cfRule>
  </conditionalFormatting>
  <conditionalFormatting sqref="R270">
    <cfRule type="expression" dxfId="330" priority="128">
      <formula>WEEKDAY(R$13)=1</formula>
    </cfRule>
  </conditionalFormatting>
  <conditionalFormatting sqref="R272">
    <cfRule type="expression" dxfId="329" priority="127">
      <formula>WEEKDAY(R$13)=1</formula>
    </cfRule>
  </conditionalFormatting>
  <conditionalFormatting sqref="R273">
    <cfRule type="expression" dxfId="328" priority="126">
      <formula>WEEKDAY(R$13)=1</formula>
    </cfRule>
  </conditionalFormatting>
  <conditionalFormatting sqref="R274">
    <cfRule type="expression" dxfId="327" priority="125">
      <formula>WEEKDAY(R$13)=1</formula>
    </cfRule>
  </conditionalFormatting>
  <conditionalFormatting sqref="R275">
    <cfRule type="expression" dxfId="326" priority="124">
      <formula>WEEKDAY(R$13)=1</formula>
    </cfRule>
  </conditionalFormatting>
  <conditionalFormatting sqref="R276">
    <cfRule type="expression" dxfId="325" priority="123">
      <formula>WEEKDAY(R$13)=1</formula>
    </cfRule>
  </conditionalFormatting>
  <conditionalFormatting sqref="R277">
    <cfRule type="expression" dxfId="324" priority="122">
      <formula>WEEKDAY(R$13)=1</formula>
    </cfRule>
  </conditionalFormatting>
  <conditionalFormatting sqref="R279">
    <cfRule type="expression" dxfId="323" priority="121">
      <formula>WEEKDAY(R$13)=1</formula>
    </cfRule>
  </conditionalFormatting>
  <conditionalFormatting sqref="R280">
    <cfRule type="expression" dxfId="322" priority="120">
      <formula>WEEKDAY(R$13)=1</formula>
    </cfRule>
  </conditionalFormatting>
  <conditionalFormatting sqref="R285">
    <cfRule type="expression" dxfId="321" priority="119">
      <formula>WEEKDAY(R$13)=1</formula>
    </cfRule>
  </conditionalFormatting>
  <conditionalFormatting sqref="R286">
    <cfRule type="expression" dxfId="320" priority="118">
      <formula>WEEKDAY(R$13)=1</formula>
    </cfRule>
  </conditionalFormatting>
  <conditionalFormatting sqref="R287">
    <cfRule type="expression" dxfId="319" priority="117">
      <formula>WEEKDAY(R$13)=1</formula>
    </cfRule>
  </conditionalFormatting>
  <conditionalFormatting sqref="R288">
    <cfRule type="expression" dxfId="318" priority="116">
      <formula>WEEKDAY(R$13)=1</formula>
    </cfRule>
  </conditionalFormatting>
  <conditionalFormatting sqref="R289">
    <cfRule type="expression" dxfId="317" priority="115">
      <formula>WEEKDAY(R$13)=1</formula>
    </cfRule>
  </conditionalFormatting>
  <conditionalFormatting sqref="R290">
    <cfRule type="expression" dxfId="316" priority="114">
      <formula>WEEKDAY(R$13)=1</formula>
    </cfRule>
  </conditionalFormatting>
  <conditionalFormatting sqref="R291">
    <cfRule type="expression" dxfId="315" priority="113">
      <formula>WEEKDAY(R$13)=1</formula>
    </cfRule>
  </conditionalFormatting>
  <conditionalFormatting sqref="R292">
    <cfRule type="expression" dxfId="314" priority="112">
      <formula>WEEKDAY(R$13)=1</formula>
    </cfRule>
  </conditionalFormatting>
  <conditionalFormatting sqref="R293">
    <cfRule type="expression" dxfId="313" priority="111">
      <formula>WEEKDAY(R$13)=1</formula>
    </cfRule>
  </conditionalFormatting>
  <conditionalFormatting sqref="R295">
    <cfRule type="expression" dxfId="312" priority="110">
      <formula>WEEKDAY(R$13)=1</formula>
    </cfRule>
  </conditionalFormatting>
  <conditionalFormatting sqref="R296:R297">
    <cfRule type="expression" dxfId="311" priority="108">
      <formula>WEEKDAY(R$13)=1</formula>
    </cfRule>
    <cfRule type="expression" dxfId="310" priority="109">
      <formula>WEEKDAY(R$13)=1</formula>
    </cfRule>
  </conditionalFormatting>
  <conditionalFormatting sqref="R297">
    <cfRule type="expression" dxfId="309" priority="106">
      <formula>WEEKDAY(R$13)=1</formula>
    </cfRule>
    <cfRule type="expression" dxfId="308" priority="107">
      <formula>WEEKDAY(R$13)=1</formula>
    </cfRule>
  </conditionalFormatting>
  <conditionalFormatting sqref="R298">
    <cfRule type="expression" dxfId="307" priority="104">
      <formula>WEEKDAY(R$13)=1</formula>
    </cfRule>
    <cfRule type="expression" dxfId="306" priority="105">
      <formula>WEEKDAY(R$13)=1</formula>
    </cfRule>
  </conditionalFormatting>
  <conditionalFormatting sqref="R301 R299">
    <cfRule type="expression" dxfId="305" priority="102">
      <formula>WEEKDAY(R$13)=1</formula>
    </cfRule>
    <cfRule type="expression" dxfId="304" priority="103">
      <formula>WEEKDAY(R$13)=1</formula>
    </cfRule>
  </conditionalFormatting>
  <conditionalFormatting sqref="R300">
    <cfRule type="expression" dxfId="303" priority="98">
      <formula>WEEKDAY(R$13)=1</formula>
    </cfRule>
    <cfRule type="expression" dxfId="302" priority="99">
      <formula>WEEKDAY(R$13)=1</formula>
    </cfRule>
    <cfRule type="expression" dxfId="301" priority="100">
      <formula>WEEKDAY(R$13)=1</formula>
    </cfRule>
    <cfRule type="expression" dxfId="300" priority="101">
      <formula>WEEKDAY(R$13)=1</formula>
    </cfRule>
  </conditionalFormatting>
  <conditionalFormatting sqref="R301">
    <cfRule type="expression" dxfId="299" priority="96">
      <formula>WEEKDAY(R$13)=1</formula>
    </cfRule>
    <cfRule type="expression" dxfId="298" priority="97">
      <formula>WEEKDAY(R$13)=1</formula>
    </cfRule>
  </conditionalFormatting>
  <conditionalFormatting sqref="R302:R304">
    <cfRule type="expression" dxfId="297" priority="92">
      <formula>WEEKDAY(R$13)=1</formula>
    </cfRule>
    <cfRule type="expression" dxfId="296" priority="93">
      <formula>WEEKDAY(R$13)=1</formula>
    </cfRule>
    <cfRule type="expression" dxfId="295" priority="94">
      <formula>WEEKDAY(R$13)=1</formula>
    </cfRule>
    <cfRule type="expression" dxfId="294" priority="95">
      <formula>WEEKDAY(R$13)=1</formula>
    </cfRule>
  </conditionalFormatting>
  <conditionalFormatting sqref="R303">
    <cfRule type="expression" dxfId="293" priority="91">
      <formula>WEEKDAY(R$13)=1</formula>
    </cfRule>
  </conditionalFormatting>
  <conditionalFormatting sqref="R317 R304">
    <cfRule type="expression" dxfId="292" priority="89">
      <formula>WEEKDAY(R$13)=1</formula>
    </cfRule>
    <cfRule type="expression" dxfId="291" priority="90">
      <formula>WEEKDAY(R$13)=1</formula>
    </cfRule>
  </conditionalFormatting>
  <conditionalFormatting sqref="R305">
    <cfRule type="expression" dxfId="290" priority="87">
      <formula>WEEKDAY(R$13)=1</formula>
    </cfRule>
    <cfRule type="expression" dxfId="289" priority="88">
      <formula>WEEKDAY(R$13)=1</formula>
    </cfRule>
  </conditionalFormatting>
  <conditionalFormatting sqref="R306">
    <cfRule type="expression" dxfId="288" priority="85">
      <formula>WEEKDAY(R$13)=1</formula>
    </cfRule>
    <cfRule type="expression" dxfId="287" priority="86">
      <formula>WEEKDAY(R$13)=1</formula>
    </cfRule>
  </conditionalFormatting>
  <conditionalFormatting sqref="R307">
    <cfRule type="expression" dxfId="286" priority="83">
      <formula>WEEKDAY(R$13)=1</formula>
    </cfRule>
    <cfRule type="expression" dxfId="285" priority="84">
      <formula>WEEKDAY(R$13)=1</formula>
    </cfRule>
  </conditionalFormatting>
  <conditionalFormatting sqref="R308">
    <cfRule type="expression" dxfId="284" priority="81">
      <formula>WEEKDAY(R$13)=1</formula>
    </cfRule>
    <cfRule type="expression" dxfId="283" priority="82">
      <formula>WEEKDAY(R$13)=1</formula>
    </cfRule>
  </conditionalFormatting>
  <conditionalFormatting sqref="R309">
    <cfRule type="expression" dxfId="282" priority="77">
      <formula>WEEKDAY(R$13)=1</formula>
    </cfRule>
    <cfRule type="expression" dxfId="281" priority="78">
      <formula>WEEKDAY(R$13)=1</formula>
    </cfRule>
    <cfRule type="expression" dxfId="280" priority="79">
      <formula>WEEKDAY(R$13)=1</formula>
    </cfRule>
  </conditionalFormatting>
  <conditionalFormatting sqref="R309">
    <cfRule type="expression" dxfId="279" priority="80">
      <formula>WEEKDAY(R$13)=1</formula>
    </cfRule>
  </conditionalFormatting>
  <conditionalFormatting sqref="R310">
    <cfRule type="expression" dxfId="278" priority="73">
      <formula>WEEKDAY(R$13)=1</formula>
    </cfRule>
    <cfRule type="expression" dxfId="277" priority="74">
      <formula>WEEKDAY(R$13)=1</formula>
    </cfRule>
    <cfRule type="expression" dxfId="276" priority="75">
      <formula>WEEKDAY(R$13)=1</formula>
    </cfRule>
  </conditionalFormatting>
  <conditionalFormatting sqref="R310">
    <cfRule type="expression" dxfId="275" priority="76">
      <formula>WEEKDAY(R$13)=1</formula>
    </cfRule>
  </conditionalFormatting>
  <conditionalFormatting sqref="R311">
    <cfRule type="expression" dxfId="274" priority="69">
      <formula>WEEKDAY(R$13)=1</formula>
    </cfRule>
    <cfRule type="expression" dxfId="273" priority="70">
      <formula>WEEKDAY(R$13)=1</formula>
    </cfRule>
    <cfRule type="expression" dxfId="272" priority="71">
      <formula>WEEKDAY(R$13)=1</formula>
    </cfRule>
  </conditionalFormatting>
  <conditionalFormatting sqref="R311">
    <cfRule type="expression" dxfId="271" priority="72">
      <formula>WEEKDAY(R$13)=1</formula>
    </cfRule>
  </conditionalFormatting>
  <conditionalFormatting sqref="R312">
    <cfRule type="expression" dxfId="270" priority="65">
      <formula>WEEKDAY(R$13)=1</formula>
    </cfRule>
    <cfRule type="expression" dxfId="269" priority="66">
      <formula>WEEKDAY(R$13)=1</formula>
    </cfRule>
    <cfRule type="expression" dxfId="268" priority="67">
      <formula>WEEKDAY(R$13)=1</formula>
    </cfRule>
  </conditionalFormatting>
  <conditionalFormatting sqref="R312">
    <cfRule type="expression" dxfId="267" priority="68">
      <formula>WEEKDAY(R$13)=1</formula>
    </cfRule>
  </conditionalFormatting>
  <conditionalFormatting sqref="R313">
    <cfRule type="expression" dxfId="266" priority="61">
      <formula>WEEKDAY(R$13)=1</formula>
    </cfRule>
    <cfRule type="expression" dxfId="265" priority="62">
      <formula>WEEKDAY(R$13)=1</formula>
    </cfRule>
    <cfRule type="expression" dxfId="264" priority="63">
      <formula>WEEKDAY(R$13)=1</formula>
    </cfRule>
  </conditionalFormatting>
  <conditionalFormatting sqref="R313">
    <cfRule type="expression" dxfId="263" priority="64">
      <formula>WEEKDAY(R$13)=1</formula>
    </cfRule>
  </conditionalFormatting>
  <conditionalFormatting sqref="R314">
    <cfRule type="expression" dxfId="262" priority="57">
      <formula>WEEKDAY(R$13)=1</formula>
    </cfRule>
    <cfRule type="expression" dxfId="261" priority="58">
      <formula>WEEKDAY(R$13)=1</formula>
    </cfRule>
    <cfRule type="expression" dxfId="260" priority="59">
      <formula>WEEKDAY(R$13)=1</formula>
    </cfRule>
  </conditionalFormatting>
  <conditionalFormatting sqref="R314">
    <cfRule type="expression" dxfId="259" priority="60">
      <formula>WEEKDAY(R$13)=1</formula>
    </cfRule>
  </conditionalFormatting>
  <conditionalFormatting sqref="R315">
    <cfRule type="expression" dxfId="258" priority="53">
      <formula>WEEKDAY(R$13)=1</formula>
    </cfRule>
    <cfRule type="expression" dxfId="257" priority="54">
      <formula>WEEKDAY(R$13)=1</formula>
    </cfRule>
    <cfRule type="expression" dxfId="256" priority="55">
      <formula>WEEKDAY(R$13)=1</formula>
    </cfRule>
  </conditionalFormatting>
  <conditionalFormatting sqref="R315">
    <cfRule type="expression" dxfId="255" priority="56">
      <formula>WEEKDAY(R$13)=1</formula>
    </cfRule>
  </conditionalFormatting>
  <conditionalFormatting sqref="R316">
    <cfRule type="expression" dxfId="254" priority="50">
      <formula>WEEKDAY(R$13)=1</formula>
    </cfRule>
    <cfRule type="expression" dxfId="253" priority="51">
      <formula>WEEKDAY(R$13)=1</formula>
    </cfRule>
    <cfRule type="expression" dxfId="252" priority="52">
      <formula>WEEKDAY(R$13)=1</formula>
    </cfRule>
  </conditionalFormatting>
  <conditionalFormatting sqref="R316">
    <cfRule type="expression" dxfId="251" priority="49">
      <formula>WEEKDAY(R$13)=1</formula>
    </cfRule>
  </conditionalFormatting>
  <conditionalFormatting sqref="R317">
    <cfRule type="expression" dxfId="250" priority="47">
      <formula>WEEKDAY(R$13)=1</formula>
    </cfRule>
  </conditionalFormatting>
  <conditionalFormatting sqref="R317">
    <cfRule type="expression" dxfId="249" priority="48">
      <formula>WEEKDAY(R$13)=1</formula>
    </cfRule>
  </conditionalFormatting>
  <conditionalFormatting sqref="R318">
    <cfRule type="expression" dxfId="248" priority="45">
      <formula>WEEKDAY(R$13)=1</formula>
    </cfRule>
  </conditionalFormatting>
  <conditionalFormatting sqref="R318">
    <cfRule type="expression" dxfId="247" priority="46">
      <formula>WEEKDAY(R$13)=1</formula>
    </cfRule>
  </conditionalFormatting>
  <conditionalFormatting sqref="R319">
    <cfRule type="expression" dxfId="246" priority="43">
      <formula>WEEKDAY(R$13)=1</formula>
    </cfRule>
  </conditionalFormatting>
  <conditionalFormatting sqref="R319">
    <cfRule type="expression" dxfId="245" priority="44">
      <formula>WEEKDAY(R$13)=1</formula>
    </cfRule>
  </conditionalFormatting>
  <conditionalFormatting sqref="R320">
    <cfRule type="expression" dxfId="244" priority="41">
      <formula>WEEKDAY(R$13)=1</formula>
    </cfRule>
  </conditionalFormatting>
  <conditionalFormatting sqref="R320">
    <cfRule type="expression" dxfId="243" priority="42">
      <formula>WEEKDAY(R$13)=1</formula>
    </cfRule>
  </conditionalFormatting>
  <conditionalFormatting sqref="R321">
    <cfRule type="expression" dxfId="242" priority="40">
      <formula>WEEKDAY(R$13)=1</formula>
    </cfRule>
  </conditionalFormatting>
  <conditionalFormatting sqref="R322">
    <cfRule type="expression" dxfId="241" priority="39">
      <formula>WEEKDAY(R$13)=1</formula>
    </cfRule>
  </conditionalFormatting>
  <conditionalFormatting sqref="R323">
    <cfRule type="expression" dxfId="240" priority="38">
      <formula>WEEKDAY(R$13)=1</formula>
    </cfRule>
  </conditionalFormatting>
  <conditionalFormatting sqref="R324">
    <cfRule type="expression" dxfId="239" priority="37">
      <formula>WEEKDAY(R$13)=1</formula>
    </cfRule>
  </conditionalFormatting>
  <conditionalFormatting sqref="R325">
    <cfRule type="expression" dxfId="238" priority="36">
      <formula>WEEKDAY(R$13)=1</formula>
    </cfRule>
  </conditionalFormatting>
  <conditionalFormatting sqref="R326">
    <cfRule type="expression" dxfId="237" priority="34">
      <formula>WEEKDAY(R$13)=1</formula>
    </cfRule>
  </conditionalFormatting>
  <conditionalFormatting sqref="R326">
    <cfRule type="expression" dxfId="236" priority="35">
      <formula>WEEKDAY(R$13)=1</formula>
    </cfRule>
  </conditionalFormatting>
  <conditionalFormatting sqref="R327">
    <cfRule type="expression" dxfId="235" priority="32">
      <formula>WEEKDAY(R$13)=1</formula>
    </cfRule>
  </conditionalFormatting>
  <conditionalFormatting sqref="R327">
    <cfRule type="expression" dxfId="234" priority="33">
      <formula>WEEKDAY(R$13)=1</formula>
    </cfRule>
  </conditionalFormatting>
  <conditionalFormatting sqref="R340 R328:R331">
    <cfRule type="expression" dxfId="233" priority="31">
      <formula>WEEKDAY(R$13)=1</formula>
    </cfRule>
  </conditionalFormatting>
  <conditionalFormatting sqref="R329">
    <cfRule type="expression" dxfId="232" priority="30">
      <formula>WEEKDAY(R$13)=1</formula>
    </cfRule>
  </conditionalFormatting>
  <conditionalFormatting sqref="R330">
    <cfRule type="expression" dxfId="231" priority="29">
      <formula>WEEKDAY(R$13)=1</formula>
    </cfRule>
  </conditionalFormatting>
  <conditionalFormatting sqref="R331">
    <cfRule type="expression" dxfId="230" priority="28">
      <formula>WEEKDAY(R$13)=1</formula>
    </cfRule>
  </conditionalFormatting>
  <conditionalFormatting sqref="R332">
    <cfRule type="expression" dxfId="229" priority="25">
      <formula>WEEKDAY(R$13)=1</formula>
    </cfRule>
    <cfRule type="expression" dxfId="228" priority="26">
      <formula>WEEKDAY(R$13)=1</formula>
    </cfRule>
  </conditionalFormatting>
  <conditionalFormatting sqref="R332">
    <cfRule type="expression" dxfId="227" priority="27">
      <formula>WEEKDAY(R$13)=1</formula>
    </cfRule>
  </conditionalFormatting>
  <conditionalFormatting sqref="R333">
    <cfRule type="expression" dxfId="226" priority="22">
      <formula>WEEKDAY(R$13)=1</formula>
    </cfRule>
    <cfRule type="expression" dxfId="225" priority="23">
      <formula>WEEKDAY(R$13)=1</formula>
    </cfRule>
  </conditionalFormatting>
  <conditionalFormatting sqref="R333">
    <cfRule type="expression" dxfId="224" priority="24">
      <formula>WEEKDAY(R$13)=1</formula>
    </cfRule>
  </conditionalFormatting>
  <conditionalFormatting sqref="R334">
    <cfRule type="expression" dxfId="223" priority="19">
      <formula>WEEKDAY(R$13)=1</formula>
    </cfRule>
    <cfRule type="expression" dxfId="222" priority="20">
      <formula>WEEKDAY(R$13)=1</formula>
    </cfRule>
  </conditionalFormatting>
  <conditionalFormatting sqref="R334">
    <cfRule type="expression" dxfId="221" priority="21">
      <formula>WEEKDAY(R$13)=1</formula>
    </cfRule>
  </conditionalFormatting>
  <conditionalFormatting sqref="R335">
    <cfRule type="expression" dxfId="220" priority="16">
      <formula>WEEKDAY(R$13)=1</formula>
    </cfRule>
    <cfRule type="expression" dxfId="219" priority="17">
      <formula>WEEKDAY(R$13)=1</formula>
    </cfRule>
  </conditionalFormatting>
  <conditionalFormatting sqref="R335">
    <cfRule type="expression" dxfId="218" priority="18">
      <formula>WEEKDAY(R$13)=1</formula>
    </cfRule>
  </conditionalFormatting>
  <conditionalFormatting sqref="R336">
    <cfRule type="expression" dxfId="217" priority="13">
      <formula>WEEKDAY(R$13)=1</formula>
    </cfRule>
    <cfRule type="expression" dxfId="216" priority="14">
      <formula>WEEKDAY(R$13)=1</formula>
    </cfRule>
  </conditionalFormatting>
  <conditionalFormatting sqref="R336">
    <cfRule type="expression" dxfId="215" priority="15">
      <formula>WEEKDAY(R$13)=1</formula>
    </cfRule>
  </conditionalFormatting>
  <conditionalFormatting sqref="R337">
    <cfRule type="expression" dxfId="214" priority="10">
      <formula>WEEKDAY(R$13)=1</formula>
    </cfRule>
    <cfRule type="expression" dxfId="213" priority="11">
      <formula>WEEKDAY(R$13)=1</formula>
    </cfRule>
  </conditionalFormatting>
  <conditionalFormatting sqref="R337">
    <cfRule type="expression" dxfId="212" priority="12">
      <formula>WEEKDAY(R$13)=1</formula>
    </cfRule>
  </conditionalFormatting>
  <conditionalFormatting sqref="R338">
    <cfRule type="expression" dxfId="211" priority="7">
      <formula>WEEKDAY(R$13)=1</formula>
    </cfRule>
    <cfRule type="expression" dxfId="210" priority="8">
      <formula>WEEKDAY(R$13)=1</formula>
    </cfRule>
  </conditionalFormatting>
  <conditionalFormatting sqref="R338">
    <cfRule type="expression" dxfId="209" priority="9">
      <formula>WEEKDAY(R$13)=1</formula>
    </cfRule>
  </conditionalFormatting>
  <conditionalFormatting sqref="R339">
    <cfRule type="expression" dxfId="208" priority="5">
      <formula>WEEKDAY(R$13)=1</formula>
    </cfRule>
    <cfRule type="expression" dxfId="207" priority="6">
      <formula>WEEKDAY(R$13)=1</formula>
    </cfRule>
  </conditionalFormatting>
  <conditionalFormatting sqref="R339">
    <cfRule type="expression" dxfId="206" priority="4">
      <formula>WEEKDAY(R$13)=1</formula>
    </cfRule>
  </conditionalFormatting>
  <conditionalFormatting sqref="R340">
    <cfRule type="expression" dxfId="205" priority="3">
      <formula>WEEKDAY(R$13)=1</formula>
    </cfRule>
  </conditionalFormatting>
  <conditionalFormatting sqref="R341">
    <cfRule type="expression" dxfId="204" priority="2">
      <formula>WEEKDAY(R$13)=1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B418-CED8-45C2-8F29-F4ABAED874E7}">
  <dimension ref="D1:F113"/>
  <sheetViews>
    <sheetView workbookViewId="0">
      <selection activeCell="F3" sqref="F3:F33"/>
    </sheetView>
  </sheetViews>
  <sheetFormatPr defaultRowHeight="17.399999999999999"/>
  <cols>
    <col min="4" max="4" width="14.296875" bestFit="1" customWidth="1"/>
    <col min="5" max="5" width="19" bestFit="1" customWidth="1"/>
  </cols>
  <sheetData>
    <row r="1" spans="4:6" ht="18" thickBot="1"/>
    <row r="2" spans="4:6" ht="31.8" thickTop="1">
      <c r="D2" s="135" t="s">
        <v>16</v>
      </c>
      <c r="E2" s="135" t="s">
        <v>671</v>
      </c>
      <c r="F2" s="134" t="s">
        <v>1409</v>
      </c>
    </row>
    <row r="3" spans="4:6" ht="18" thickBot="1">
      <c r="D3" s="64" t="s">
        <v>62</v>
      </c>
      <c r="E3" s="65" t="s">
        <v>63</v>
      </c>
      <c r="F3" s="86">
        <v>13</v>
      </c>
    </row>
    <row r="4" spans="4:6">
      <c r="D4" s="66" t="s">
        <v>83</v>
      </c>
      <c r="E4" s="67" t="s">
        <v>84</v>
      </c>
      <c r="F4" s="87">
        <v>552</v>
      </c>
    </row>
    <row r="5" spans="4:6">
      <c r="D5" s="68" t="s">
        <v>107</v>
      </c>
      <c r="E5" s="69" t="s">
        <v>108</v>
      </c>
      <c r="F5" s="87">
        <v>3</v>
      </c>
    </row>
    <row r="6" spans="4:6" ht="18" thickBot="1">
      <c r="D6" s="70" t="s">
        <v>319</v>
      </c>
      <c r="E6" s="71" t="s">
        <v>320</v>
      </c>
      <c r="F6" s="86">
        <v>4</v>
      </c>
    </row>
    <row r="7" spans="4:6" ht="18" thickBot="1">
      <c r="D7" s="41" t="s">
        <v>431</v>
      </c>
      <c r="E7" s="40" t="s">
        <v>432</v>
      </c>
      <c r="F7" s="87">
        <v>35</v>
      </c>
    </row>
    <row r="8" spans="4:6">
      <c r="D8" s="68" t="s">
        <v>23</v>
      </c>
      <c r="E8" s="69" t="s">
        <v>38</v>
      </c>
      <c r="F8" s="87">
        <v>12694</v>
      </c>
    </row>
    <row r="9" spans="4:6">
      <c r="D9" s="68" t="s">
        <v>607</v>
      </c>
      <c r="E9" s="69" t="s">
        <v>608</v>
      </c>
      <c r="F9" s="87">
        <v>6164</v>
      </c>
    </row>
    <row r="10" spans="4:6" ht="18" thickBot="1">
      <c r="D10" s="66" t="s">
        <v>24</v>
      </c>
      <c r="E10" s="67" t="s">
        <v>39</v>
      </c>
      <c r="F10" s="86">
        <v>1</v>
      </c>
    </row>
    <row r="11" spans="4:6">
      <c r="D11" s="72" t="s">
        <v>4</v>
      </c>
      <c r="E11" s="73" t="s">
        <v>31</v>
      </c>
      <c r="F11" s="91">
        <v>7607</v>
      </c>
    </row>
    <row r="12" spans="4:6">
      <c r="D12" s="68" t="s">
        <v>609</v>
      </c>
      <c r="E12" s="69" t="s">
        <v>610</v>
      </c>
      <c r="F12" s="91">
        <v>1539</v>
      </c>
    </row>
    <row r="13" spans="4:6">
      <c r="D13" s="70" t="s">
        <v>611</v>
      </c>
      <c r="E13" s="71" t="s">
        <v>612</v>
      </c>
      <c r="F13" s="91">
        <v>637</v>
      </c>
    </row>
    <row r="14" spans="4:6">
      <c r="D14" s="44" t="s">
        <v>613</v>
      </c>
      <c r="E14" s="43" t="s">
        <v>614</v>
      </c>
      <c r="F14" s="91">
        <v>416</v>
      </c>
    </row>
    <row r="15" spans="4:6">
      <c r="D15" s="44" t="s">
        <v>22</v>
      </c>
      <c r="E15" s="43" t="s">
        <v>37</v>
      </c>
      <c r="F15" s="91">
        <v>2076</v>
      </c>
    </row>
    <row r="16" spans="4:6" ht="18" thickBot="1">
      <c r="D16" s="41" t="s">
        <v>615</v>
      </c>
      <c r="E16" s="40" t="s">
        <v>616</v>
      </c>
      <c r="F16" s="91">
        <v>98</v>
      </c>
    </row>
    <row r="17" spans="4:6">
      <c r="D17" s="66" t="s">
        <v>21</v>
      </c>
      <c r="E17" s="67" t="s">
        <v>36</v>
      </c>
      <c r="F17" s="91">
        <v>9434</v>
      </c>
    </row>
    <row r="18" spans="4:6">
      <c r="D18" s="68" t="s">
        <v>623</v>
      </c>
      <c r="E18" s="69" t="s">
        <v>624</v>
      </c>
      <c r="F18" s="91">
        <v>4050</v>
      </c>
    </row>
    <row r="19" spans="4:6">
      <c r="D19" s="74" t="s">
        <v>627</v>
      </c>
      <c r="E19" s="71" t="s">
        <v>628</v>
      </c>
      <c r="F19" s="91">
        <v>1556</v>
      </c>
    </row>
    <row r="20" spans="4:6">
      <c r="D20" s="68" t="s">
        <v>10</v>
      </c>
      <c r="E20" s="69" t="s">
        <v>32</v>
      </c>
      <c r="F20" s="91">
        <v>1606</v>
      </c>
    </row>
    <row r="21" spans="4:6">
      <c r="D21" s="70" t="s">
        <v>8</v>
      </c>
      <c r="E21" s="71" t="s">
        <v>29</v>
      </c>
      <c r="F21" s="91">
        <v>14423</v>
      </c>
    </row>
    <row r="22" spans="4:6">
      <c r="D22" s="70" t="s">
        <v>5</v>
      </c>
      <c r="E22" s="71" t="s">
        <v>41</v>
      </c>
      <c r="F22" s="91">
        <v>6788</v>
      </c>
    </row>
    <row r="23" spans="4:6">
      <c r="D23" s="68" t="s">
        <v>636</v>
      </c>
      <c r="E23" s="69" t="s">
        <v>637</v>
      </c>
      <c r="F23" s="91">
        <v>100</v>
      </c>
    </row>
    <row r="24" spans="4:6">
      <c r="D24" s="70" t="s">
        <v>6</v>
      </c>
      <c r="E24" s="71" t="s">
        <v>35</v>
      </c>
      <c r="F24" s="91">
        <v>1846</v>
      </c>
    </row>
    <row r="25" spans="4:6">
      <c r="D25" s="70" t="s">
        <v>20</v>
      </c>
      <c r="E25" s="71" t="s">
        <v>34</v>
      </c>
      <c r="F25" s="91">
        <v>49540</v>
      </c>
    </row>
    <row r="26" spans="4:6">
      <c r="D26" s="70" t="s">
        <v>3</v>
      </c>
      <c r="E26" s="71" t="s">
        <v>26</v>
      </c>
      <c r="F26" s="91">
        <v>8064</v>
      </c>
    </row>
    <row r="27" spans="4:6">
      <c r="D27" s="44" t="s">
        <v>1</v>
      </c>
      <c r="E27" s="43" t="s">
        <v>27</v>
      </c>
      <c r="F27" s="87">
        <v>11448</v>
      </c>
    </row>
    <row r="28" spans="4:6">
      <c r="D28" s="70" t="s">
        <v>2</v>
      </c>
      <c r="E28" s="71" t="s">
        <v>33</v>
      </c>
      <c r="F28" s="91">
        <v>3450</v>
      </c>
    </row>
    <row r="29" spans="4:6">
      <c r="D29" s="70" t="s">
        <v>0</v>
      </c>
      <c r="E29" s="71" t="s">
        <v>28</v>
      </c>
      <c r="F29" s="91">
        <v>28</v>
      </c>
    </row>
    <row r="30" spans="4:6">
      <c r="D30" s="68" t="s">
        <v>19</v>
      </c>
      <c r="E30" s="69" t="s">
        <v>30</v>
      </c>
      <c r="F30" s="91">
        <v>4422</v>
      </c>
    </row>
    <row r="31" spans="4:6">
      <c r="D31" s="44" t="s">
        <v>654</v>
      </c>
      <c r="E31" s="43" t="s">
        <v>655</v>
      </c>
      <c r="F31" s="91">
        <v>87</v>
      </c>
    </row>
    <row r="32" spans="4:6">
      <c r="D32" s="44" t="s">
        <v>9</v>
      </c>
      <c r="E32" s="43" t="s">
        <v>40</v>
      </c>
      <c r="F32" s="87">
        <v>3430</v>
      </c>
    </row>
    <row r="33" spans="4:6">
      <c r="D33" s="68" t="s">
        <v>660</v>
      </c>
      <c r="E33" s="69" t="s">
        <v>661</v>
      </c>
      <c r="F33" s="84">
        <v>12</v>
      </c>
    </row>
    <row r="34" spans="4:6">
      <c r="D34" s="75"/>
      <c r="E34" s="69"/>
      <c r="F34" s="84"/>
    </row>
    <row r="35" spans="4:6" ht="18" thickBot="1">
      <c r="D35" s="39"/>
      <c r="E35" s="50"/>
      <c r="F35" s="86"/>
    </row>
    <row r="36" spans="4:6">
      <c r="D36" s="68"/>
      <c r="E36" s="69"/>
      <c r="F36" s="84"/>
    </row>
    <row r="37" spans="4:6">
      <c r="D37" s="68"/>
      <c r="E37" s="69"/>
      <c r="F37" s="88"/>
    </row>
    <row r="38" spans="4:6">
      <c r="D38" s="75"/>
      <c r="E38" s="69"/>
      <c r="F38" s="84"/>
    </row>
    <row r="39" spans="4:6">
      <c r="D39" s="75"/>
      <c r="E39" s="69"/>
      <c r="F39" s="84"/>
    </row>
    <row r="40" spans="4:6">
      <c r="D40" s="76"/>
      <c r="E40" s="67"/>
      <c r="F40" s="89"/>
    </row>
    <row r="41" spans="4:6">
      <c r="D41" s="77"/>
      <c r="E41" s="73"/>
      <c r="F41" s="90"/>
    </row>
    <row r="42" spans="4:6">
      <c r="D42" s="78"/>
      <c r="E42" s="65"/>
      <c r="F42" s="85"/>
    </row>
    <row r="43" spans="4:6">
      <c r="D43" s="54"/>
      <c r="E43" s="36"/>
      <c r="F43" s="91"/>
    </row>
    <row r="44" spans="4:6">
      <c r="D44" s="76"/>
      <c r="E44" s="67"/>
      <c r="F44" s="89"/>
    </row>
    <row r="45" spans="4:6">
      <c r="D45" s="79"/>
      <c r="E45" s="73"/>
      <c r="F45" s="90"/>
    </row>
    <row r="46" spans="4:6">
      <c r="D46" s="78"/>
      <c r="E46" s="65"/>
      <c r="F46" s="85"/>
    </row>
    <row r="47" spans="4:6">
      <c r="D47" s="54"/>
      <c r="E47" s="36"/>
      <c r="F47" s="91"/>
    </row>
    <row r="48" spans="4:6">
      <c r="D48" s="80"/>
      <c r="E48" s="67"/>
      <c r="F48" s="89"/>
    </row>
    <row r="49" spans="4:6">
      <c r="D49" s="81"/>
      <c r="E49" s="73"/>
      <c r="F49" s="90"/>
    </row>
    <row r="50" spans="4:6">
      <c r="D50" s="78"/>
      <c r="E50" s="65"/>
      <c r="F50" s="85"/>
    </row>
    <row r="51" spans="4:6">
      <c r="D51" s="54"/>
      <c r="E51" s="36"/>
      <c r="F51" s="91"/>
    </row>
    <row r="52" spans="4:6">
      <c r="D52" s="76"/>
      <c r="E52" s="67"/>
      <c r="F52" s="89"/>
    </row>
    <row r="53" spans="4:6">
      <c r="D53" s="77"/>
      <c r="E53" s="73"/>
      <c r="F53" s="90"/>
    </row>
    <row r="54" spans="4:6">
      <c r="D54" s="54"/>
      <c r="E54" s="36"/>
      <c r="F54" s="91"/>
    </row>
    <row r="55" spans="4:6">
      <c r="D55" s="77"/>
      <c r="E55" s="73"/>
      <c r="F55" s="90"/>
    </row>
    <row r="56" spans="4:6">
      <c r="D56" s="78"/>
      <c r="E56" s="65"/>
      <c r="F56" s="85"/>
    </row>
    <row r="57" spans="4:6">
      <c r="D57" s="54"/>
      <c r="E57" s="36"/>
      <c r="F57" s="91"/>
    </row>
    <row r="58" spans="4:6">
      <c r="D58" s="76"/>
      <c r="E58" s="67"/>
      <c r="F58" s="89"/>
    </row>
    <row r="59" spans="4:6">
      <c r="D59" s="77"/>
      <c r="E59" s="73"/>
      <c r="F59" s="90"/>
    </row>
    <row r="60" spans="4:6">
      <c r="D60" s="78"/>
      <c r="E60" s="65"/>
      <c r="F60" s="85"/>
    </row>
    <row r="61" spans="4:6">
      <c r="D61" s="54"/>
      <c r="E61" s="36"/>
      <c r="F61" s="91"/>
    </row>
    <row r="62" spans="4:6">
      <c r="D62" s="82"/>
      <c r="E62" s="67"/>
      <c r="F62" s="89"/>
    </row>
    <row r="63" spans="4:6">
      <c r="D63" s="77"/>
      <c r="E63" s="73"/>
      <c r="F63" s="90"/>
    </row>
    <row r="64" spans="4:6">
      <c r="D64" s="78"/>
      <c r="E64" s="65"/>
      <c r="F64" s="85"/>
    </row>
    <row r="65" spans="4:6">
      <c r="D65" s="54"/>
      <c r="E65" s="36"/>
      <c r="F65" s="91"/>
    </row>
    <row r="66" spans="4:6">
      <c r="D66" s="78"/>
      <c r="E66" s="65"/>
      <c r="F66" s="85"/>
    </row>
    <row r="67" spans="4:6">
      <c r="D67" s="54"/>
      <c r="E67" s="36"/>
      <c r="F67" s="91"/>
    </row>
    <row r="68" spans="4:6">
      <c r="D68" s="76"/>
      <c r="E68" s="67"/>
      <c r="F68" s="89"/>
    </row>
    <row r="69" spans="4:6">
      <c r="D69" s="77"/>
      <c r="E69" s="73"/>
      <c r="F69" s="90"/>
    </row>
    <row r="70" spans="4:6">
      <c r="D70" s="78"/>
      <c r="E70" s="65"/>
      <c r="F70" s="85"/>
    </row>
    <row r="71" spans="4:6">
      <c r="D71" s="54"/>
      <c r="E71" s="36"/>
      <c r="F71" s="91"/>
    </row>
    <row r="72" spans="4:6">
      <c r="D72" s="76"/>
      <c r="E72" s="67"/>
      <c r="F72" s="89"/>
    </row>
    <row r="73" spans="4:6">
      <c r="D73" s="77"/>
      <c r="E73" s="73"/>
      <c r="F73" s="90"/>
    </row>
    <row r="74" spans="4:6">
      <c r="D74" s="78"/>
      <c r="E74" s="65"/>
      <c r="F74" s="85"/>
    </row>
    <row r="75" spans="4:6">
      <c r="D75" s="54"/>
      <c r="E75" s="36"/>
      <c r="F75" s="91"/>
    </row>
    <row r="76" spans="4:6">
      <c r="D76" s="76"/>
      <c r="E76" s="67"/>
      <c r="F76" s="89"/>
    </row>
    <row r="77" spans="4:6">
      <c r="D77" s="77"/>
      <c r="E77" s="73"/>
      <c r="F77" s="90"/>
    </row>
    <row r="78" spans="4:6">
      <c r="D78" s="78"/>
      <c r="E78" s="65"/>
      <c r="F78" s="85"/>
    </row>
    <row r="79" spans="4:6">
      <c r="D79" s="54"/>
      <c r="E79" s="36"/>
      <c r="F79" s="91"/>
    </row>
    <row r="80" spans="4:6">
      <c r="D80" s="54"/>
      <c r="E80" s="36"/>
      <c r="F80" s="91"/>
    </row>
    <row r="81" spans="4:6">
      <c r="D81" s="76"/>
      <c r="E81" s="67"/>
      <c r="F81" s="89"/>
    </row>
    <row r="82" spans="4:6">
      <c r="D82" s="77"/>
      <c r="E82" s="73"/>
      <c r="F82" s="90"/>
    </row>
    <row r="83" spans="4:6">
      <c r="D83" s="78"/>
      <c r="E83" s="65"/>
      <c r="F83" s="85"/>
    </row>
    <row r="84" spans="4:6">
      <c r="D84" s="54"/>
      <c r="E84" s="36"/>
      <c r="F84" s="91"/>
    </row>
    <row r="85" spans="4:6">
      <c r="D85" s="80"/>
      <c r="E85" s="67"/>
      <c r="F85" s="89"/>
    </row>
    <row r="86" spans="4:6">
      <c r="D86" s="81"/>
      <c r="E86" s="73"/>
      <c r="F86" s="90"/>
    </row>
    <row r="87" spans="4:6">
      <c r="D87" s="78"/>
      <c r="E87" s="65"/>
      <c r="F87" s="85"/>
    </row>
    <row r="88" spans="4:6">
      <c r="D88" s="54"/>
      <c r="E88" s="36"/>
      <c r="F88" s="91"/>
    </row>
    <row r="89" spans="4:6">
      <c r="D89" s="76"/>
      <c r="E89" s="67"/>
      <c r="F89" s="89"/>
    </row>
    <row r="90" spans="4:6">
      <c r="D90" s="77"/>
      <c r="E90" s="73"/>
      <c r="F90" s="90"/>
    </row>
    <row r="91" spans="4:6">
      <c r="D91" s="78"/>
      <c r="E91" s="65"/>
      <c r="F91" s="85"/>
    </row>
    <row r="92" spans="4:6">
      <c r="D92" s="54"/>
      <c r="E92" s="36"/>
      <c r="F92" s="91"/>
    </row>
    <row r="93" spans="4:6">
      <c r="D93" s="76"/>
      <c r="E93" s="67"/>
      <c r="F93" s="89"/>
    </row>
    <row r="94" spans="4:6">
      <c r="D94" s="77"/>
      <c r="E94" s="73"/>
      <c r="F94" s="90"/>
    </row>
    <row r="95" spans="4:6">
      <c r="D95" s="78"/>
      <c r="E95" s="65"/>
      <c r="F95" s="85"/>
    </row>
    <row r="96" spans="4:6">
      <c r="D96" s="54"/>
      <c r="E96" s="36"/>
      <c r="F96" s="91"/>
    </row>
    <row r="97" spans="4:6">
      <c r="D97" s="77"/>
      <c r="E97" s="77"/>
      <c r="F97" s="90"/>
    </row>
    <row r="98" spans="4:6">
      <c r="D98" s="78"/>
      <c r="E98" s="83"/>
      <c r="F98" s="90"/>
    </row>
    <row r="99" spans="4:6">
      <c r="D99" s="54"/>
      <c r="E99" s="55"/>
      <c r="F99" s="87"/>
    </row>
    <row r="100" spans="4:6">
      <c r="D100" s="76"/>
      <c r="E100" s="67"/>
      <c r="F100" s="89"/>
    </row>
    <row r="101" spans="4:6">
      <c r="D101" s="77"/>
      <c r="E101" s="73"/>
      <c r="F101" s="90"/>
    </row>
    <row r="102" spans="4:6">
      <c r="D102" s="78"/>
      <c r="E102" s="65"/>
      <c r="F102" s="85"/>
    </row>
    <row r="103" spans="4:6">
      <c r="D103" s="54"/>
      <c r="E103" s="36"/>
      <c r="F103" s="91"/>
    </row>
    <row r="104" spans="4:6">
      <c r="D104" s="76"/>
      <c r="E104" s="67"/>
      <c r="F104" s="89"/>
    </row>
    <row r="105" spans="4:6">
      <c r="D105" s="77"/>
      <c r="E105" s="73"/>
      <c r="F105" s="90"/>
    </row>
    <row r="106" spans="4:6">
      <c r="D106" s="78"/>
      <c r="E106" s="65"/>
      <c r="F106" s="85"/>
    </row>
    <row r="107" spans="4:6">
      <c r="D107" s="54"/>
      <c r="E107" s="36"/>
      <c r="F107" s="91"/>
    </row>
    <row r="108" spans="4:6">
      <c r="D108" s="77"/>
      <c r="E108" s="73"/>
      <c r="F108" s="90"/>
    </row>
    <row r="109" spans="4:6">
      <c r="D109" s="76"/>
      <c r="E109" s="67"/>
      <c r="F109" s="89"/>
    </row>
    <row r="110" spans="4:6">
      <c r="D110" s="77"/>
      <c r="E110" s="73"/>
      <c r="F110" s="90"/>
    </row>
    <row r="111" spans="4:6">
      <c r="D111" s="78"/>
      <c r="E111" s="65"/>
      <c r="F111" s="85"/>
    </row>
    <row r="112" spans="4:6">
      <c r="D112" s="54"/>
      <c r="E112" s="36"/>
      <c r="F112" s="91"/>
    </row>
    <row r="113" spans="4:6">
      <c r="D113" s="54"/>
      <c r="E113" s="36"/>
      <c r="F113" s="91"/>
    </row>
  </sheetData>
  <autoFilter ref="D2:F39" xr:uid="{1A1DB418-CED8-45C2-8F29-F4ABAED874E7}"/>
  <phoneticPr fontId="73" type="noConversion"/>
  <conditionalFormatting sqref="F32">
    <cfRule type="cellIs" dxfId="203" priority="203" operator="lessThan">
      <formula>0</formula>
    </cfRule>
  </conditionalFormatting>
  <conditionalFormatting sqref="F32">
    <cfRule type="cellIs" dxfId="202" priority="202" operator="lessThan">
      <formula>0</formula>
    </cfRule>
  </conditionalFormatting>
  <conditionalFormatting sqref="F33">
    <cfRule type="cellIs" dxfId="201" priority="200" operator="lessThan">
      <formula>0</formula>
    </cfRule>
    <cfRule type="cellIs" dxfId="200" priority="201" operator="lessThan">
      <formula>0</formula>
    </cfRule>
  </conditionalFormatting>
  <conditionalFormatting sqref="F34">
    <cfRule type="cellIs" dxfId="199" priority="199" operator="lessThan">
      <formula>0</formula>
    </cfRule>
  </conditionalFormatting>
  <conditionalFormatting sqref="F35">
    <cfRule type="cellIs" dxfId="198" priority="198" operator="lessThan">
      <formula>0</formula>
    </cfRule>
  </conditionalFormatting>
  <conditionalFormatting sqref="F35">
    <cfRule type="cellIs" dxfId="197" priority="197" operator="lessThan">
      <formula>0</formula>
    </cfRule>
  </conditionalFormatting>
  <conditionalFormatting sqref="F36">
    <cfRule type="cellIs" dxfId="196" priority="195" operator="lessThan">
      <formula>0</formula>
    </cfRule>
    <cfRule type="cellIs" dxfId="195" priority="196" operator="lessThan">
      <formula>0</formula>
    </cfRule>
  </conditionalFormatting>
  <conditionalFormatting sqref="F37">
    <cfRule type="cellIs" dxfId="194" priority="193" operator="lessThan">
      <formula>0</formula>
    </cfRule>
    <cfRule type="cellIs" dxfId="193" priority="194" operator="lessThan">
      <formula>0</formula>
    </cfRule>
  </conditionalFormatting>
  <conditionalFormatting sqref="F38">
    <cfRule type="cellIs" dxfId="192" priority="191" operator="lessThan">
      <formula>0</formula>
    </cfRule>
    <cfRule type="cellIs" dxfId="191" priority="192" operator="lessThan">
      <formula>0</formula>
    </cfRule>
  </conditionalFormatting>
  <conditionalFormatting sqref="F39">
    <cfRule type="cellIs" dxfId="190" priority="189" operator="lessThan">
      <formula>0</formula>
    </cfRule>
    <cfRule type="cellIs" dxfId="189" priority="190" operator="lessThan">
      <formula>0</formula>
    </cfRule>
  </conditionalFormatting>
  <conditionalFormatting sqref="F40:F42">
    <cfRule type="cellIs" dxfId="188" priority="187" operator="lessThan">
      <formula>0</formula>
    </cfRule>
    <cfRule type="cellIs" dxfId="187" priority="188" operator="lessThan">
      <formula>0</formula>
    </cfRule>
  </conditionalFormatting>
  <conditionalFormatting sqref="F44:F46">
    <cfRule type="cellIs" dxfId="186" priority="185" operator="lessThan">
      <formula>0</formula>
    </cfRule>
    <cfRule type="cellIs" dxfId="185" priority="186" operator="lessThan">
      <formula>0</formula>
    </cfRule>
  </conditionalFormatting>
  <conditionalFormatting sqref="F97:F98 F40:F43">
    <cfRule type="cellIs" dxfId="184" priority="184" operator="lessThan">
      <formula>0</formula>
    </cfRule>
  </conditionalFormatting>
  <conditionalFormatting sqref="F40:F43">
    <cfRule type="cellIs" dxfId="183" priority="183" operator="lessThan">
      <formula>0</formula>
    </cfRule>
  </conditionalFormatting>
  <conditionalFormatting sqref="F43">
    <cfRule type="cellIs" dxfId="182" priority="182" operator="lessThan">
      <formula>0</formula>
    </cfRule>
  </conditionalFormatting>
  <conditionalFormatting sqref="F44:F47">
    <cfRule type="cellIs" dxfId="181" priority="181" operator="lessThan">
      <formula>0</formula>
    </cfRule>
  </conditionalFormatting>
  <conditionalFormatting sqref="F47">
    <cfRule type="cellIs" dxfId="180" priority="180" operator="lessThan">
      <formula>0</formula>
    </cfRule>
  </conditionalFormatting>
  <conditionalFormatting sqref="F44:F47">
    <cfRule type="cellIs" dxfId="179" priority="179" operator="lessThan">
      <formula>0</formula>
    </cfRule>
  </conditionalFormatting>
  <conditionalFormatting sqref="F48:F50">
    <cfRule type="cellIs" dxfId="178" priority="177" operator="lessThan">
      <formula>0</formula>
    </cfRule>
    <cfRule type="cellIs" dxfId="177" priority="178" operator="lessThan">
      <formula>0</formula>
    </cfRule>
  </conditionalFormatting>
  <conditionalFormatting sqref="F52:F53">
    <cfRule type="cellIs" dxfId="176" priority="172" operator="lessThan">
      <formula>0</formula>
    </cfRule>
    <cfRule type="cellIs" dxfId="175" priority="173" operator="lessThan">
      <formula>0</formula>
    </cfRule>
  </conditionalFormatting>
  <conditionalFormatting sqref="F51">
    <cfRule type="cellIs" dxfId="174" priority="174" operator="lessThan">
      <formula>0</formula>
    </cfRule>
  </conditionalFormatting>
  <conditionalFormatting sqref="F48:F51">
    <cfRule type="cellIs" dxfId="173" priority="176" operator="lessThan">
      <formula>0</formula>
    </cfRule>
  </conditionalFormatting>
  <conditionalFormatting sqref="F48:F51">
    <cfRule type="cellIs" dxfId="172" priority="175" operator="lessThan">
      <formula>0</formula>
    </cfRule>
  </conditionalFormatting>
  <conditionalFormatting sqref="F56:F57 F52:F54">
    <cfRule type="cellIs" dxfId="171" priority="171" operator="lessThan">
      <formula>0</formula>
    </cfRule>
  </conditionalFormatting>
  <conditionalFormatting sqref="F56:F57 F52:F54">
    <cfRule type="cellIs" dxfId="170" priority="170" operator="lessThan">
      <formula>0</formula>
    </cfRule>
  </conditionalFormatting>
  <conditionalFormatting sqref="F56:F57 F54">
    <cfRule type="cellIs" dxfId="169" priority="169" operator="lessThan">
      <formula>0</formula>
    </cfRule>
  </conditionalFormatting>
  <conditionalFormatting sqref="F55">
    <cfRule type="cellIs" dxfId="168" priority="164" operator="lessThan">
      <formula>0</formula>
    </cfRule>
    <cfRule type="cellIs" dxfId="167" priority="165" operator="lessThan">
      <formula>0</formula>
    </cfRule>
  </conditionalFormatting>
  <conditionalFormatting sqref="F55">
    <cfRule type="cellIs" dxfId="166" priority="166" operator="lessThan">
      <formula>0</formula>
    </cfRule>
  </conditionalFormatting>
  <conditionalFormatting sqref="F55">
    <cfRule type="cellIs" dxfId="165" priority="163" operator="lessThan">
      <formula>0</formula>
    </cfRule>
    <cfRule type="cellIs" dxfId="164" priority="168" operator="lessThan">
      <formula>0</formula>
    </cfRule>
  </conditionalFormatting>
  <conditionalFormatting sqref="F55">
    <cfRule type="cellIs" dxfId="163" priority="162" operator="lessThan">
      <formula>0</formula>
    </cfRule>
    <cfRule type="cellIs" dxfId="162" priority="167" operator="lessThan">
      <formula>0</formula>
    </cfRule>
  </conditionalFormatting>
  <conditionalFormatting sqref="F56">
    <cfRule type="cellIs" dxfId="161" priority="160" operator="lessThan">
      <formula>0</formula>
    </cfRule>
    <cfRule type="cellIs" dxfId="160" priority="161" operator="lessThan">
      <formula>0</formula>
    </cfRule>
  </conditionalFormatting>
  <conditionalFormatting sqref="F57">
    <cfRule type="cellIs" dxfId="159" priority="157" operator="lessThan">
      <formula>0</formula>
    </cfRule>
  </conditionalFormatting>
  <conditionalFormatting sqref="F56:F57">
    <cfRule type="cellIs" dxfId="158" priority="159" operator="lessThan">
      <formula>0</formula>
    </cfRule>
  </conditionalFormatting>
  <conditionalFormatting sqref="F56:F57">
    <cfRule type="cellIs" dxfId="157" priority="158" operator="lessThan">
      <formula>0</formula>
    </cfRule>
  </conditionalFormatting>
  <conditionalFormatting sqref="F58:F60">
    <cfRule type="cellIs" dxfId="156" priority="155" operator="lessThan">
      <formula>0</formula>
    </cfRule>
    <cfRule type="cellIs" dxfId="155" priority="156" operator="lessThan">
      <formula>0</formula>
    </cfRule>
  </conditionalFormatting>
  <conditionalFormatting sqref="F61">
    <cfRule type="cellIs" dxfId="154" priority="152" operator="lessThan">
      <formula>0</formula>
    </cfRule>
  </conditionalFormatting>
  <conditionalFormatting sqref="F58:F61">
    <cfRule type="cellIs" dxfId="153" priority="154" operator="lessThan">
      <formula>0</formula>
    </cfRule>
  </conditionalFormatting>
  <conditionalFormatting sqref="F58:F61">
    <cfRule type="cellIs" dxfId="152" priority="153" operator="lessThan">
      <formula>0</formula>
    </cfRule>
  </conditionalFormatting>
  <conditionalFormatting sqref="F62:F64">
    <cfRule type="cellIs" dxfId="151" priority="150" operator="lessThan">
      <formula>0</formula>
    </cfRule>
    <cfRule type="cellIs" dxfId="150" priority="151" operator="lessThan">
      <formula>0</formula>
    </cfRule>
  </conditionalFormatting>
  <conditionalFormatting sqref="F65">
    <cfRule type="cellIs" dxfId="149" priority="147" operator="lessThan">
      <formula>0</formula>
    </cfRule>
  </conditionalFormatting>
  <conditionalFormatting sqref="F62:F65">
    <cfRule type="cellIs" dxfId="148" priority="149" operator="lessThan">
      <formula>0</formula>
    </cfRule>
  </conditionalFormatting>
  <conditionalFormatting sqref="F62:F65">
    <cfRule type="cellIs" dxfId="147" priority="148" operator="lessThan">
      <formula>0</formula>
    </cfRule>
  </conditionalFormatting>
  <conditionalFormatting sqref="F66">
    <cfRule type="cellIs" dxfId="146" priority="144" operator="lessThan">
      <formula>0</formula>
    </cfRule>
    <cfRule type="cellIs" dxfId="145" priority="145" operator="lessThan">
      <formula>0</formula>
    </cfRule>
  </conditionalFormatting>
  <conditionalFormatting sqref="F66:F67">
    <cfRule type="cellIs" dxfId="144" priority="146" operator="lessThan">
      <formula>0</formula>
    </cfRule>
  </conditionalFormatting>
  <conditionalFormatting sqref="F66:F67">
    <cfRule type="cellIs" dxfId="143" priority="140" operator="lessThan">
      <formula>0</formula>
    </cfRule>
  </conditionalFormatting>
  <conditionalFormatting sqref="F67">
    <cfRule type="cellIs" dxfId="142" priority="143" operator="lessThan">
      <formula>0</formula>
    </cfRule>
  </conditionalFormatting>
  <conditionalFormatting sqref="F66:F67">
    <cfRule type="cellIs" dxfId="141" priority="142" operator="lessThan">
      <formula>0</formula>
    </cfRule>
  </conditionalFormatting>
  <conditionalFormatting sqref="F66:F67">
    <cfRule type="cellIs" dxfId="140" priority="141" operator="lessThan">
      <formula>0</formula>
    </cfRule>
  </conditionalFormatting>
  <conditionalFormatting sqref="F68:F70">
    <cfRule type="cellIs" dxfId="139" priority="137" operator="lessThan">
      <formula>0</formula>
    </cfRule>
    <cfRule type="cellIs" dxfId="138" priority="138" operator="lessThan">
      <formula>0</formula>
    </cfRule>
  </conditionalFormatting>
  <conditionalFormatting sqref="F68:F71">
    <cfRule type="cellIs" dxfId="137" priority="139" operator="lessThan">
      <formula>0</formula>
    </cfRule>
  </conditionalFormatting>
  <conditionalFormatting sqref="F68:F71">
    <cfRule type="cellIs" dxfId="136" priority="133" operator="lessThan">
      <formula>0</formula>
    </cfRule>
  </conditionalFormatting>
  <conditionalFormatting sqref="F71">
    <cfRule type="cellIs" dxfId="135" priority="136" operator="lessThan">
      <formula>0</formula>
    </cfRule>
  </conditionalFormatting>
  <conditionalFormatting sqref="F68:F71">
    <cfRule type="cellIs" dxfId="134" priority="135" operator="lessThan">
      <formula>0</formula>
    </cfRule>
  </conditionalFormatting>
  <conditionalFormatting sqref="F68:F71">
    <cfRule type="cellIs" dxfId="133" priority="134" operator="lessThan">
      <formula>0</formula>
    </cfRule>
  </conditionalFormatting>
  <conditionalFormatting sqref="F72:F74">
    <cfRule type="cellIs" dxfId="132" priority="130" operator="lessThan">
      <formula>0</formula>
    </cfRule>
    <cfRule type="cellIs" dxfId="131" priority="131" operator="lessThan">
      <formula>0</formula>
    </cfRule>
  </conditionalFormatting>
  <conditionalFormatting sqref="F72:F75">
    <cfRule type="cellIs" dxfId="130" priority="132" operator="lessThan">
      <formula>0</formula>
    </cfRule>
  </conditionalFormatting>
  <conditionalFormatting sqref="F72:F75">
    <cfRule type="cellIs" dxfId="129" priority="126" operator="lessThan">
      <formula>0</formula>
    </cfRule>
  </conditionalFormatting>
  <conditionalFormatting sqref="F75">
    <cfRule type="cellIs" dxfId="128" priority="129" operator="lessThan">
      <formula>0</formula>
    </cfRule>
  </conditionalFormatting>
  <conditionalFormatting sqref="F72:F75">
    <cfRule type="cellIs" dxfId="127" priority="128" operator="lessThan">
      <formula>0</formula>
    </cfRule>
  </conditionalFormatting>
  <conditionalFormatting sqref="F72:F75">
    <cfRule type="cellIs" dxfId="126" priority="127" operator="lessThan">
      <formula>0</formula>
    </cfRule>
  </conditionalFormatting>
  <conditionalFormatting sqref="F76:F78">
    <cfRule type="cellIs" dxfId="125" priority="123" operator="lessThan">
      <formula>0</formula>
    </cfRule>
    <cfRule type="cellIs" dxfId="124" priority="124" operator="lessThan">
      <formula>0</formula>
    </cfRule>
  </conditionalFormatting>
  <conditionalFormatting sqref="F76:F79">
    <cfRule type="cellIs" dxfId="123" priority="119" operator="lessThan">
      <formula>0</formula>
    </cfRule>
  </conditionalFormatting>
  <conditionalFormatting sqref="F76:F79">
    <cfRule type="cellIs" dxfId="122" priority="121" operator="lessThan">
      <formula>0</formula>
    </cfRule>
  </conditionalFormatting>
  <conditionalFormatting sqref="F76:F79">
    <cfRule type="cellIs" dxfId="121" priority="120" operator="lessThan">
      <formula>0</formula>
    </cfRule>
  </conditionalFormatting>
  <conditionalFormatting sqref="F76:F79">
    <cfRule type="cellIs" dxfId="120" priority="125" operator="lessThan">
      <formula>0</formula>
    </cfRule>
  </conditionalFormatting>
  <conditionalFormatting sqref="F79">
    <cfRule type="cellIs" dxfId="119" priority="122" operator="lessThan">
      <formula>0</formula>
    </cfRule>
  </conditionalFormatting>
  <conditionalFormatting sqref="F81:F83">
    <cfRule type="cellIs" dxfId="118" priority="117" operator="lessThan">
      <formula>0</formula>
    </cfRule>
    <cfRule type="cellIs" dxfId="117" priority="118" operator="lessThan">
      <formula>0</formula>
    </cfRule>
  </conditionalFormatting>
  <conditionalFormatting sqref="F85:F87">
    <cfRule type="cellIs" dxfId="116" priority="115" operator="lessThan">
      <formula>0</formula>
    </cfRule>
    <cfRule type="cellIs" dxfId="115" priority="116" operator="lessThan">
      <formula>0</formula>
    </cfRule>
  </conditionalFormatting>
  <conditionalFormatting sqref="F89:F91">
    <cfRule type="cellIs" dxfId="114" priority="113" operator="lessThan">
      <formula>0</formula>
    </cfRule>
    <cfRule type="cellIs" dxfId="113" priority="114" operator="lessThan">
      <formula>0</formula>
    </cfRule>
  </conditionalFormatting>
  <conditionalFormatting sqref="F93:F95">
    <cfRule type="cellIs" dxfId="112" priority="111" operator="lessThan">
      <formula>0</formula>
    </cfRule>
    <cfRule type="cellIs" dxfId="111" priority="112" operator="lessThan">
      <formula>0</formula>
    </cfRule>
  </conditionalFormatting>
  <conditionalFormatting sqref="F113 F89:F103">
    <cfRule type="cellIs" dxfId="110" priority="110" operator="lessThan">
      <formula>0</formula>
    </cfRule>
  </conditionalFormatting>
  <conditionalFormatting sqref="F80">
    <cfRule type="cellIs" dxfId="109" priority="109" operator="lessThan">
      <formula>0</formula>
    </cfRule>
  </conditionalFormatting>
  <conditionalFormatting sqref="F80">
    <cfRule type="cellIs" dxfId="108" priority="108" operator="lessThan">
      <formula>0</formula>
    </cfRule>
  </conditionalFormatting>
  <conditionalFormatting sqref="F81:F84">
    <cfRule type="cellIs" dxfId="107" priority="107" operator="lessThan">
      <formula>0</formula>
    </cfRule>
  </conditionalFormatting>
  <conditionalFormatting sqref="F84">
    <cfRule type="cellIs" dxfId="106" priority="106" operator="lessThan">
      <formula>0</formula>
    </cfRule>
  </conditionalFormatting>
  <conditionalFormatting sqref="F85:F88">
    <cfRule type="cellIs" dxfId="105" priority="105" operator="lessThan">
      <formula>0</formula>
    </cfRule>
  </conditionalFormatting>
  <conditionalFormatting sqref="F88">
    <cfRule type="cellIs" dxfId="104" priority="104" operator="lessThan">
      <formula>0</formula>
    </cfRule>
  </conditionalFormatting>
  <conditionalFormatting sqref="F92">
    <cfRule type="cellIs" dxfId="103" priority="103" operator="lessThan">
      <formula>0</formula>
    </cfRule>
  </conditionalFormatting>
  <conditionalFormatting sqref="F96">
    <cfRule type="cellIs" dxfId="102" priority="102" operator="lessThan">
      <formula>0</formula>
    </cfRule>
  </conditionalFormatting>
  <conditionalFormatting sqref="F98">
    <cfRule type="cellIs" dxfId="101" priority="101" operator="lessThan">
      <formula>0</formula>
    </cfRule>
  </conditionalFormatting>
  <conditionalFormatting sqref="F99">
    <cfRule type="cellIs" dxfId="100" priority="99" operator="lessThan">
      <formula>0</formula>
    </cfRule>
    <cfRule type="cellIs" dxfId="99" priority="100" operator="lessThan">
      <formula>0</formula>
    </cfRule>
  </conditionalFormatting>
  <conditionalFormatting sqref="F100:F102">
    <cfRule type="cellIs" dxfId="98" priority="97" operator="lessThan">
      <formula>0</formula>
    </cfRule>
    <cfRule type="cellIs" dxfId="97" priority="98" operator="lessThan">
      <formula>0</formula>
    </cfRule>
  </conditionalFormatting>
  <conditionalFormatting sqref="F104:F106">
    <cfRule type="cellIs" dxfId="96" priority="95" operator="lessThan">
      <formula>0</formula>
    </cfRule>
    <cfRule type="cellIs" dxfId="95" priority="96" operator="lessThan">
      <formula>0</formula>
    </cfRule>
  </conditionalFormatting>
  <conditionalFormatting sqref="F113 F97:F103">
    <cfRule type="cellIs" dxfId="94" priority="94" operator="lessThan">
      <formula>0</formula>
    </cfRule>
  </conditionalFormatting>
  <conditionalFormatting sqref="F97">
    <cfRule type="cellIs" dxfId="93" priority="93" operator="lessThan">
      <formula>0</formula>
    </cfRule>
  </conditionalFormatting>
  <conditionalFormatting sqref="F103">
    <cfRule type="cellIs" dxfId="92" priority="92" operator="lessThan">
      <formula>0</formula>
    </cfRule>
  </conditionalFormatting>
  <conditionalFormatting sqref="F104:F107">
    <cfRule type="cellIs" dxfId="91" priority="91" operator="lessThan">
      <formula>0</formula>
    </cfRule>
  </conditionalFormatting>
  <conditionalFormatting sqref="F104:F107">
    <cfRule type="cellIs" dxfId="90" priority="90" operator="lessThan">
      <formula>0</formula>
    </cfRule>
  </conditionalFormatting>
  <conditionalFormatting sqref="F107">
    <cfRule type="cellIs" dxfId="89" priority="89" operator="lessThan">
      <formula>0</formula>
    </cfRule>
  </conditionalFormatting>
  <conditionalFormatting sqref="F108">
    <cfRule type="cellIs" dxfId="88" priority="86" operator="lessThan">
      <formula>0</formula>
    </cfRule>
    <cfRule type="cellIs" dxfId="87" priority="87" operator="lessThan">
      <formula>0</formula>
    </cfRule>
  </conditionalFormatting>
  <conditionalFormatting sqref="F108">
    <cfRule type="cellIs" dxfId="86" priority="85" operator="lessThan">
      <formula>0</formula>
    </cfRule>
  </conditionalFormatting>
  <conditionalFormatting sqref="F108">
    <cfRule type="cellIs" dxfId="85" priority="88" operator="lessThan">
      <formula>0</formula>
    </cfRule>
  </conditionalFormatting>
  <conditionalFormatting sqref="F109:F111">
    <cfRule type="cellIs" dxfId="84" priority="82" operator="lessThan">
      <formula>0</formula>
    </cfRule>
    <cfRule type="cellIs" dxfId="83" priority="83" operator="lessThan">
      <formula>0</formula>
    </cfRule>
  </conditionalFormatting>
  <conditionalFormatting sqref="F109:F112">
    <cfRule type="cellIs" dxfId="82" priority="81" operator="lessThan">
      <formula>0</formula>
    </cfRule>
  </conditionalFormatting>
  <conditionalFormatting sqref="F109:F112">
    <cfRule type="cellIs" dxfId="81" priority="84" operator="lessThan">
      <formula>0</formula>
    </cfRule>
  </conditionalFormatting>
  <conditionalFormatting sqref="F112">
    <cfRule type="cellIs" dxfId="80" priority="80" operator="lessThan">
      <formula>0</formula>
    </cfRule>
  </conditionalFormatting>
  <conditionalFormatting sqref="F113">
    <cfRule type="cellIs" dxfId="79" priority="79" operator="lessThan">
      <formula>0</formula>
    </cfRule>
  </conditionalFormatting>
  <conditionalFormatting sqref="F2">
    <cfRule type="expression" dxfId="78" priority="78">
      <formula>WEEKDAY(AQC$13)=1</formula>
    </cfRule>
  </conditionalFormatting>
  <conditionalFormatting sqref="F3">
    <cfRule type="cellIs" dxfId="77" priority="77" operator="lessThan">
      <formula>0</formula>
    </cfRule>
  </conditionalFormatting>
  <conditionalFormatting sqref="F3">
    <cfRule type="cellIs" dxfId="76" priority="76" operator="lessThan">
      <formula>0</formula>
    </cfRule>
  </conditionalFormatting>
  <conditionalFormatting sqref="F4">
    <cfRule type="cellIs" dxfId="75" priority="75" operator="lessThan">
      <formula>0</formula>
    </cfRule>
  </conditionalFormatting>
  <conditionalFormatting sqref="F4">
    <cfRule type="cellIs" dxfId="74" priority="74" operator="lessThan">
      <formula>0</formula>
    </cfRule>
  </conditionalFormatting>
  <conditionalFormatting sqref="F5">
    <cfRule type="cellIs" dxfId="73" priority="73" operator="lessThan">
      <formula>0</formula>
    </cfRule>
  </conditionalFormatting>
  <conditionalFormatting sqref="F5">
    <cfRule type="cellIs" dxfId="72" priority="72" operator="lessThan">
      <formula>0</formula>
    </cfRule>
  </conditionalFormatting>
  <conditionalFormatting sqref="F6">
    <cfRule type="cellIs" dxfId="71" priority="71" operator="lessThan">
      <formula>0</formula>
    </cfRule>
  </conditionalFormatting>
  <conditionalFormatting sqref="F6">
    <cfRule type="cellIs" dxfId="70" priority="70" operator="lessThan">
      <formula>0</formula>
    </cfRule>
  </conditionalFormatting>
  <conditionalFormatting sqref="F7">
    <cfRule type="cellIs" dxfId="69" priority="69" operator="lessThan">
      <formula>0</formula>
    </cfRule>
  </conditionalFormatting>
  <conditionalFormatting sqref="F7">
    <cfRule type="cellIs" dxfId="68" priority="68" operator="lessThan">
      <formula>0</formula>
    </cfRule>
  </conditionalFormatting>
  <conditionalFormatting sqref="F8">
    <cfRule type="cellIs" dxfId="67" priority="67" operator="lessThan">
      <formula>0</formula>
    </cfRule>
  </conditionalFormatting>
  <conditionalFormatting sqref="F8">
    <cfRule type="cellIs" dxfId="66" priority="66" operator="lessThan">
      <formula>0</formula>
    </cfRule>
  </conditionalFormatting>
  <conditionalFormatting sqref="F9">
    <cfRule type="cellIs" dxfId="65" priority="65" operator="lessThan">
      <formula>0</formula>
    </cfRule>
  </conditionalFormatting>
  <conditionalFormatting sqref="F9">
    <cfRule type="cellIs" dxfId="64" priority="64" operator="lessThan">
      <formula>0</formula>
    </cfRule>
  </conditionalFormatting>
  <conditionalFormatting sqref="F10">
    <cfRule type="cellIs" dxfId="63" priority="63" operator="lessThan">
      <formula>0</formula>
    </cfRule>
  </conditionalFormatting>
  <conditionalFormatting sqref="F10">
    <cfRule type="cellIs" dxfId="62" priority="62" operator="lessThan">
      <formula>0</formula>
    </cfRule>
  </conditionalFormatting>
  <conditionalFormatting sqref="F11">
    <cfRule type="cellIs" dxfId="61" priority="61" operator="lessThan">
      <formula>0</formula>
    </cfRule>
  </conditionalFormatting>
  <conditionalFormatting sqref="F11">
    <cfRule type="cellIs" dxfId="60" priority="60" operator="lessThan">
      <formula>0</formula>
    </cfRule>
  </conditionalFormatting>
  <conditionalFormatting sqref="F11">
    <cfRule type="cellIs" dxfId="59" priority="59" operator="lessThan">
      <formula>0</formula>
    </cfRule>
  </conditionalFormatting>
  <conditionalFormatting sqref="F12">
    <cfRule type="cellIs" dxfId="58" priority="58" operator="lessThan">
      <formula>0</formula>
    </cfRule>
  </conditionalFormatting>
  <conditionalFormatting sqref="F12">
    <cfRule type="cellIs" dxfId="57" priority="56" operator="lessThan">
      <formula>0</formula>
    </cfRule>
  </conditionalFormatting>
  <conditionalFormatting sqref="F12">
    <cfRule type="cellIs" dxfId="56" priority="57" operator="lessThan">
      <formula>0</formula>
    </cfRule>
  </conditionalFormatting>
  <conditionalFormatting sqref="F13">
    <cfRule type="cellIs" dxfId="55" priority="53" operator="lessThan">
      <formula>0</formula>
    </cfRule>
  </conditionalFormatting>
  <conditionalFormatting sqref="F13">
    <cfRule type="cellIs" dxfId="54" priority="55" operator="lessThan">
      <formula>0</formula>
    </cfRule>
  </conditionalFormatting>
  <conditionalFormatting sqref="F13">
    <cfRule type="cellIs" dxfId="53" priority="54" operator="lessThan">
      <formula>0</formula>
    </cfRule>
  </conditionalFormatting>
  <conditionalFormatting sqref="F14:F15">
    <cfRule type="cellIs" dxfId="52" priority="50" operator="lessThan">
      <formula>0</formula>
    </cfRule>
  </conditionalFormatting>
  <conditionalFormatting sqref="F14:F15">
    <cfRule type="cellIs" dxfId="51" priority="52" operator="lessThan">
      <formula>0</formula>
    </cfRule>
  </conditionalFormatting>
  <conditionalFormatting sqref="F14:F15">
    <cfRule type="cellIs" dxfId="50" priority="51" operator="lessThan">
      <formula>0</formula>
    </cfRule>
  </conditionalFormatting>
  <conditionalFormatting sqref="F15">
    <cfRule type="cellIs" dxfId="49" priority="47" operator="lessThan">
      <formula>0</formula>
    </cfRule>
  </conditionalFormatting>
  <conditionalFormatting sqref="F15">
    <cfRule type="cellIs" dxfId="48" priority="49" operator="lessThan">
      <formula>0</formula>
    </cfRule>
  </conditionalFormatting>
  <conditionalFormatting sqref="F15">
    <cfRule type="cellIs" dxfId="47" priority="48" operator="lessThan">
      <formula>0</formula>
    </cfRule>
  </conditionalFormatting>
  <conditionalFormatting sqref="F16">
    <cfRule type="cellIs" dxfId="46" priority="44" operator="lessThan">
      <formula>0</formula>
    </cfRule>
  </conditionalFormatting>
  <conditionalFormatting sqref="F16">
    <cfRule type="cellIs" dxfId="45" priority="46" operator="lessThan">
      <formula>0</formula>
    </cfRule>
  </conditionalFormatting>
  <conditionalFormatting sqref="F16">
    <cfRule type="cellIs" dxfId="44" priority="45" operator="lessThan">
      <formula>0</formula>
    </cfRule>
  </conditionalFormatting>
  <conditionalFormatting sqref="F17">
    <cfRule type="cellIs" dxfId="43" priority="41" operator="lessThan">
      <formula>0</formula>
    </cfRule>
  </conditionalFormatting>
  <conditionalFormatting sqref="F17">
    <cfRule type="cellIs" dxfId="42" priority="43" operator="lessThan">
      <formula>0</formula>
    </cfRule>
  </conditionalFormatting>
  <conditionalFormatting sqref="F17">
    <cfRule type="cellIs" dxfId="41" priority="42" operator="lessThan">
      <formula>0</formula>
    </cfRule>
  </conditionalFormatting>
  <conditionalFormatting sqref="F18">
    <cfRule type="cellIs" dxfId="40" priority="40" operator="lessThan">
      <formula>0</formula>
    </cfRule>
  </conditionalFormatting>
  <conditionalFormatting sqref="F18">
    <cfRule type="cellIs" dxfId="39" priority="36" operator="lessThan">
      <formula>0</formula>
    </cfRule>
  </conditionalFormatting>
  <conditionalFormatting sqref="F18">
    <cfRule type="cellIs" dxfId="38" priority="39" operator="lessThan">
      <formula>0</formula>
    </cfRule>
  </conditionalFormatting>
  <conditionalFormatting sqref="F18">
    <cfRule type="cellIs" dxfId="37" priority="38" operator="lessThan">
      <formula>0</formula>
    </cfRule>
  </conditionalFormatting>
  <conditionalFormatting sqref="F18">
    <cfRule type="cellIs" dxfId="36" priority="37" operator="lessThan">
      <formula>0</formula>
    </cfRule>
  </conditionalFormatting>
  <conditionalFormatting sqref="F19">
    <cfRule type="cellIs" dxfId="35" priority="35" operator="lessThan">
      <formula>0</formula>
    </cfRule>
  </conditionalFormatting>
  <conditionalFormatting sqref="F19">
    <cfRule type="cellIs" dxfId="34" priority="31" operator="lessThan">
      <formula>0</formula>
    </cfRule>
  </conditionalFormatting>
  <conditionalFormatting sqref="F19">
    <cfRule type="cellIs" dxfId="33" priority="34" operator="lessThan">
      <formula>0</formula>
    </cfRule>
  </conditionalFormatting>
  <conditionalFormatting sqref="F19">
    <cfRule type="cellIs" dxfId="32" priority="33" operator="lessThan">
      <formula>0</formula>
    </cfRule>
  </conditionalFormatting>
  <conditionalFormatting sqref="F19">
    <cfRule type="cellIs" dxfId="31" priority="32" operator="lessThan">
      <formula>0</formula>
    </cfRule>
  </conditionalFormatting>
  <conditionalFormatting sqref="F20">
    <cfRule type="cellIs" dxfId="30" priority="30" operator="lessThan">
      <formula>0</formula>
    </cfRule>
  </conditionalFormatting>
  <conditionalFormatting sqref="F20">
    <cfRule type="cellIs" dxfId="29" priority="26" operator="lessThan">
      <formula>0</formula>
    </cfRule>
  </conditionalFormatting>
  <conditionalFormatting sqref="F20">
    <cfRule type="cellIs" dxfId="28" priority="29" operator="lessThan">
      <formula>0</formula>
    </cfRule>
  </conditionalFormatting>
  <conditionalFormatting sqref="F20">
    <cfRule type="cellIs" dxfId="27" priority="28" operator="lessThan">
      <formula>0</formula>
    </cfRule>
  </conditionalFormatting>
  <conditionalFormatting sqref="F20">
    <cfRule type="cellIs" dxfId="26" priority="27" operator="lessThan">
      <formula>0</formula>
    </cfRule>
  </conditionalFormatting>
  <conditionalFormatting sqref="F21">
    <cfRule type="cellIs" dxfId="25" priority="21" operator="lessThan">
      <formula>0</formula>
    </cfRule>
  </conditionalFormatting>
  <conditionalFormatting sqref="F21">
    <cfRule type="cellIs" dxfId="24" priority="23" operator="lessThan">
      <formula>0</formula>
    </cfRule>
  </conditionalFormatting>
  <conditionalFormatting sqref="F21">
    <cfRule type="cellIs" dxfId="23" priority="22" operator="lessThan">
      <formula>0</formula>
    </cfRule>
  </conditionalFormatting>
  <conditionalFormatting sqref="F21">
    <cfRule type="cellIs" dxfId="22" priority="25" operator="lessThan">
      <formula>0</formula>
    </cfRule>
  </conditionalFormatting>
  <conditionalFormatting sqref="F21">
    <cfRule type="cellIs" dxfId="21" priority="24" operator="lessThan">
      <formula>0</formula>
    </cfRule>
  </conditionalFormatting>
  <conditionalFormatting sqref="F22">
    <cfRule type="cellIs" dxfId="20" priority="20" operator="lessThan">
      <formula>0</formula>
    </cfRule>
  </conditionalFormatting>
  <conditionalFormatting sqref="F22">
    <cfRule type="cellIs" dxfId="19" priority="19" operator="lessThan">
      <formula>0</formula>
    </cfRule>
  </conditionalFormatting>
  <conditionalFormatting sqref="F23">
    <cfRule type="cellIs" dxfId="18" priority="18" operator="lessThan">
      <formula>0</formula>
    </cfRule>
  </conditionalFormatting>
  <conditionalFormatting sqref="F23">
    <cfRule type="cellIs" dxfId="17" priority="17" operator="lessThan">
      <formula>0</formula>
    </cfRule>
  </conditionalFormatting>
  <conditionalFormatting sqref="F24">
    <cfRule type="cellIs" dxfId="16" priority="16" operator="lessThan">
      <formula>0</formula>
    </cfRule>
  </conditionalFormatting>
  <conditionalFormatting sqref="F24">
    <cfRule type="cellIs" dxfId="15" priority="15" operator="lessThan">
      <formula>0</formula>
    </cfRule>
  </conditionalFormatting>
  <conditionalFormatting sqref="F31 F25:F28">
    <cfRule type="cellIs" dxfId="14" priority="14" operator="lessThan">
      <formula>0</formula>
    </cfRule>
  </conditionalFormatting>
  <conditionalFormatting sqref="F25">
    <cfRule type="cellIs" dxfId="13" priority="13" operator="lessThan">
      <formula>0</formula>
    </cfRule>
  </conditionalFormatting>
  <conditionalFormatting sqref="F26">
    <cfRule type="cellIs" dxfId="12" priority="12" operator="lessThan">
      <formula>0</formula>
    </cfRule>
  </conditionalFormatting>
  <conditionalFormatting sqref="F27">
    <cfRule type="cellIs" dxfId="11" priority="10" operator="lessThan">
      <formula>0</formula>
    </cfRule>
    <cfRule type="cellIs" dxfId="10" priority="11" operator="lessThan">
      <formula>0</formula>
    </cfRule>
  </conditionalFormatting>
  <conditionalFormatting sqref="F31 F27:F28">
    <cfRule type="cellIs" dxfId="9" priority="9" operator="lessThan">
      <formula>0</formula>
    </cfRule>
  </conditionalFormatting>
  <conditionalFormatting sqref="F28">
    <cfRule type="cellIs" dxfId="8" priority="8" operator="lessThan">
      <formula>0</formula>
    </cfRule>
  </conditionalFormatting>
  <conditionalFormatting sqref="F29">
    <cfRule type="cellIs" dxfId="7" priority="7" operator="lessThan">
      <formula>0</formula>
    </cfRule>
  </conditionalFormatting>
  <conditionalFormatting sqref="F29">
    <cfRule type="cellIs" dxfId="6" priority="6" operator="lessThan">
      <formula>0</formula>
    </cfRule>
  </conditionalFormatting>
  <conditionalFormatting sqref="F29">
    <cfRule type="cellIs" dxfId="5" priority="5" operator="lessThan">
      <formula>0</formula>
    </cfRule>
  </conditionalFormatting>
  <conditionalFormatting sqref="F30">
    <cfRule type="cellIs" dxfId="4" priority="3" operator="lessThan">
      <formula>0</formula>
    </cfRule>
  </conditionalFormatting>
  <conditionalFormatting sqref="F30">
    <cfRule type="cellIs" dxfId="3" priority="4" operator="lessThan">
      <formula>0</formula>
    </cfRule>
  </conditionalFormatting>
  <conditionalFormatting sqref="F30">
    <cfRule type="cellIs" dxfId="2" priority="2" operator="lessThan">
      <formula>0</formula>
    </cfRule>
  </conditionalFormatting>
  <conditionalFormatting sqref="F31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3252-88E9-4CB4-A175-4D03066DA070}">
  <dimension ref="A1:F565"/>
  <sheetViews>
    <sheetView topLeftCell="A538" workbookViewId="0">
      <selection activeCell="I564" sqref="I564"/>
    </sheetView>
  </sheetViews>
  <sheetFormatPr defaultRowHeight="17.399999999999999"/>
  <cols>
    <col min="2" max="2" width="18.8984375" bestFit="1" customWidth="1"/>
    <col min="3" max="3" width="23.296875" bestFit="1" customWidth="1"/>
    <col min="4" max="4" width="62.59765625" bestFit="1" customWidth="1"/>
    <col min="5" max="5" width="16.69921875" bestFit="1" customWidth="1"/>
    <col min="6" max="6" width="16.69921875" style="2" bestFit="1" customWidth="1"/>
  </cols>
  <sheetData>
    <row r="1" spans="1:6">
      <c r="A1" s="122" t="s">
        <v>673</v>
      </c>
      <c r="B1" s="122" t="s">
        <v>674</v>
      </c>
      <c r="C1" s="122" t="s">
        <v>675</v>
      </c>
      <c r="D1" s="122" t="s">
        <v>676</v>
      </c>
      <c r="E1" s="122" t="s">
        <v>1398</v>
      </c>
      <c r="F1" s="122"/>
    </row>
    <row r="2" spans="1:6">
      <c r="A2" s="123">
        <v>1</v>
      </c>
      <c r="B2" s="121" t="s">
        <v>677</v>
      </c>
      <c r="C2" s="121" t="s">
        <v>1415</v>
      </c>
      <c r="D2" s="121" t="s">
        <v>678</v>
      </c>
      <c r="E2" s="121" t="s">
        <v>1381</v>
      </c>
      <c r="F2" s="121" t="s">
        <v>1320</v>
      </c>
    </row>
    <row r="3" spans="1:6">
      <c r="A3" s="124">
        <v>2</v>
      </c>
      <c r="B3" s="119" t="s">
        <v>679</v>
      </c>
      <c r="C3" s="119" t="s">
        <v>1416</v>
      </c>
      <c r="D3" s="119" t="s">
        <v>680</v>
      </c>
      <c r="E3" s="119" t="s">
        <v>1382</v>
      </c>
      <c r="F3" s="119" t="s">
        <v>1321</v>
      </c>
    </row>
    <row r="4" spans="1:6">
      <c r="A4" s="124">
        <v>3</v>
      </c>
      <c r="B4" s="119" t="s">
        <v>681</v>
      </c>
      <c r="C4" s="119" t="s">
        <v>1417</v>
      </c>
      <c r="D4" s="119" t="s">
        <v>682</v>
      </c>
      <c r="E4" s="119" t="s">
        <v>1382</v>
      </c>
      <c r="F4" s="119" t="s">
        <v>1322</v>
      </c>
    </row>
    <row r="5" spans="1:6">
      <c r="A5" s="124">
        <v>4</v>
      </c>
      <c r="B5" s="119" t="s">
        <v>642</v>
      </c>
      <c r="C5" s="119" t="s">
        <v>643</v>
      </c>
      <c r="D5" s="119" t="s">
        <v>683</v>
      </c>
      <c r="E5" s="119" t="s">
        <v>1382</v>
      </c>
      <c r="F5" s="119" t="s">
        <v>1323</v>
      </c>
    </row>
    <row r="6" spans="1:6">
      <c r="A6" s="124">
        <v>5</v>
      </c>
      <c r="B6" s="119" t="s">
        <v>640</v>
      </c>
      <c r="C6" s="119" t="s">
        <v>641</v>
      </c>
      <c r="D6" s="119" t="s">
        <v>684</v>
      </c>
      <c r="E6" s="119" t="s">
        <v>1382</v>
      </c>
      <c r="F6" s="119" t="s">
        <v>1324</v>
      </c>
    </row>
    <row r="7" spans="1:6">
      <c r="A7" s="124">
        <v>6</v>
      </c>
      <c r="B7" s="119" t="s">
        <v>685</v>
      </c>
      <c r="C7" s="119" t="s">
        <v>639</v>
      </c>
      <c r="D7" s="119" t="s">
        <v>686</v>
      </c>
      <c r="E7" s="119" t="s">
        <v>1382</v>
      </c>
      <c r="F7" s="119" t="s">
        <v>1325</v>
      </c>
    </row>
    <row r="8" spans="1:6">
      <c r="A8" s="124">
        <v>7</v>
      </c>
      <c r="B8" s="119" t="s">
        <v>687</v>
      </c>
      <c r="C8" s="119" t="s">
        <v>1418</v>
      </c>
      <c r="D8" s="119" t="s">
        <v>688</v>
      </c>
      <c r="E8" s="119" t="s">
        <v>1382</v>
      </c>
      <c r="F8" s="119" t="s">
        <v>1326</v>
      </c>
    </row>
    <row r="9" spans="1:6">
      <c r="A9" s="124">
        <v>8</v>
      </c>
      <c r="B9" s="119" t="s">
        <v>689</v>
      </c>
      <c r="C9" s="119" t="s">
        <v>26</v>
      </c>
      <c r="D9" s="119" t="s">
        <v>690</v>
      </c>
      <c r="E9" s="119" t="s">
        <v>1382</v>
      </c>
      <c r="F9" s="119" t="s">
        <v>1327</v>
      </c>
    </row>
    <row r="10" spans="1:6">
      <c r="A10" s="124">
        <v>9</v>
      </c>
      <c r="B10" s="119" t="s">
        <v>691</v>
      </c>
      <c r="C10" s="119" t="s">
        <v>27</v>
      </c>
      <c r="D10" s="119" t="s">
        <v>692</v>
      </c>
      <c r="E10" s="119" t="s">
        <v>1382</v>
      </c>
      <c r="F10" s="119" t="s">
        <v>1328</v>
      </c>
    </row>
    <row r="11" spans="1:6">
      <c r="A11" s="124">
        <v>10</v>
      </c>
      <c r="B11" s="119" t="s">
        <v>693</v>
      </c>
      <c r="C11" s="119" t="s">
        <v>26</v>
      </c>
      <c r="D11" s="119" t="s">
        <v>694</v>
      </c>
      <c r="E11" s="119" t="s">
        <v>1382</v>
      </c>
      <c r="F11" s="119" t="s">
        <v>1327</v>
      </c>
    </row>
    <row r="12" spans="1:6">
      <c r="A12" s="124">
        <v>11</v>
      </c>
      <c r="B12" s="119" t="s">
        <v>695</v>
      </c>
      <c r="C12" s="119" t="s">
        <v>27</v>
      </c>
      <c r="D12" s="119" t="s">
        <v>696</v>
      </c>
      <c r="E12" s="119" t="s">
        <v>1382</v>
      </c>
      <c r="F12" s="119" t="s">
        <v>1328</v>
      </c>
    </row>
    <row r="13" spans="1:6">
      <c r="A13" s="124">
        <v>12</v>
      </c>
      <c r="B13" s="119" t="s">
        <v>697</v>
      </c>
      <c r="C13" s="119" t="s">
        <v>639</v>
      </c>
      <c r="D13" s="119" t="s">
        <v>698</v>
      </c>
      <c r="E13" s="119" t="s">
        <v>1382</v>
      </c>
      <c r="F13" s="119" t="s">
        <v>1325</v>
      </c>
    </row>
    <row r="14" spans="1:6">
      <c r="A14" s="124">
        <v>13</v>
      </c>
      <c r="B14" s="119" t="s">
        <v>699</v>
      </c>
      <c r="C14" s="119" t="s">
        <v>1418</v>
      </c>
      <c r="D14" s="119" t="s">
        <v>700</v>
      </c>
      <c r="E14" s="119" t="s">
        <v>1382</v>
      </c>
      <c r="F14" s="119" t="s">
        <v>1326</v>
      </c>
    </row>
    <row r="15" spans="1:6">
      <c r="A15" s="124">
        <v>14</v>
      </c>
      <c r="B15" s="119" t="s">
        <v>3</v>
      </c>
      <c r="C15" s="119" t="s">
        <v>26</v>
      </c>
      <c r="D15" s="119" t="s">
        <v>701</v>
      </c>
      <c r="E15" s="119" t="s">
        <v>1382</v>
      </c>
      <c r="F15" s="119" t="s">
        <v>1329</v>
      </c>
    </row>
    <row r="16" spans="1:6">
      <c r="A16" s="124">
        <v>15</v>
      </c>
      <c r="B16" s="119" t="s">
        <v>1</v>
      </c>
      <c r="C16" s="119" t="s">
        <v>27</v>
      </c>
      <c r="D16" s="119" t="s">
        <v>702</v>
      </c>
      <c r="E16" s="119" t="s">
        <v>1382</v>
      </c>
      <c r="F16" s="119" t="s">
        <v>1330</v>
      </c>
    </row>
    <row r="17" spans="1:6">
      <c r="A17" s="124">
        <v>16</v>
      </c>
      <c r="B17" s="119" t="s">
        <v>638</v>
      </c>
      <c r="C17" s="119" t="s">
        <v>639</v>
      </c>
      <c r="D17" s="119" t="s">
        <v>703</v>
      </c>
      <c r="E17" s="119" t="s">
        <v>1382</v>
      </c>
      <c r="F17" s="119" t="s">
        <v>1325</v>
      </c>
    </row>
    <row r="18" spans="1:6">
      <c r="A18" s="124">
        <v>17</v>
      </c>
      <c r="B18" s="119" t="s">
        <v>704</v>
      </c>
      <c r="C18" s="119" t="s">
        <v>639</v>
      </c>
      <c r="D18" s="119" t="s">
        <v>705</v>
      </c>
      <c r="E18" s="119" t="s">
        <v>1382</v>
      </c>
      <c r="F18" s="119" t="s">
        <v>1325</v>
      </c>
    </row>
    <row r="19" spans="1:6">
      <c r="A19" s="124">
        <v>18</v>
      </c>
      <c r="B19" s="119" t="s">
        <v>706</v>
      </c>
      <c r="C19" s="119" t="s">
        <v>1419</v>
      </c>
      <c r="D19" s="119" t="s">
        <v>707</v>
      </c>
      <c r="E19" s="119" t="s">
        <v>1383</v>
      </c>
      <c r="F19" s="119" t="s">
        <v>1331</v>
      </c>
    </row>
    <row r="20" spans="1:6">
      <c r="A20" s="124">
        <v>19</v>
      </c>
      <c r="B20" s="119" t="s">
        <v>648</v>
      </c>
      <c r="C20" s="119" t="s">
        <v>649</v>
      </c>
      <c r="D20" s="119" t="s">
        <v>708</v>
      </c>
      <c r="E20" s="119" t="s">
        <v>1383</v>
      </c>
      <c r="F20" s="119" t="s">
        <v>1332</v>
      </c>
    </row>
    <row r="21" spans="1:6">
      <c r="A21" s="124">
        <v>20</v>
      </c>
      <c r="B21" s="119" t="s">
        <v>709</v>
      </c>
      <c r="C21" s="119" t="s">
        <v>28</v>
      </c>
      <c r="D21" s="119" t="s">
        <v>710</v>
      </c>
      <c r="E21" s="119" t="s">
        <v>1383</v>
      </c>
      <c r="F21" s="119" t="s">
        <v>1333</v>
      </c>
    </row>
    <row r="22" spans="1:6">
      <c r="A22" s="124">
        <v>21</v>
      </c>
      <c r="B22" s="119" t="s">
        <v>711</v>
      </c>
      <c r="C22" s="119" t="s">
        <v>33</v>
      </c>
      <c r="D22" s="119" t="s">
        <v>712</v>
      </c>
      <c r="E22" s="119" t="s">
        <v>1383</v>
      </c>
      <c r="F22" s="119" t="s">
        <v>1334</v>
      </c>
    </row>
    <row r="23" spans="1:6">
      <c r="A23" s="124">
        <v>22</v>
      </c>
      <c r="B23" s="119" t="s">
        <v>713</v>
      </c>
      <c r="C23" s="119" t="s">
        <v>647</v>
      </c>
      <c r="D23" s="119" t="s">
        <v>714</v>
      </c>
      <c r="E23" s="119" t="s">
        <v>1383</v>
      </c>
      <c r="F23" s="119" t="s">
        <v>1335</v>
      </c>
    </row>
    <row r="24" spans="1:6">
      <c r="A24" s="124">
        <v>23</v>
      </c>
      <c r="B24" s="119" t="s">
        <v>19</v>
      </c>
      <c r="C24" s="119" t="s">
        <v>30</v>
      </c>
      <c r="D24" s="119" t="s">
        <v>715</v>
      </c>
      <c r="E24" s="119" t="s">
        <v>1383</v>
      </c>
      <c r="F24" s="119" t="s">
        <v>1336</v>
      </c>
    </row>
    <row r="25" spans="1:6">
      <c r="A25" s="124">
        <v>24</v>
      </c>
      <c r="B25" s="119" t="s">
        <v>0</v>
      </c>
      <c r="C25" s="119" t="s">
        <v>28</v>
      </c>
      <c r="D25" s="119" t="s">
        <v>716</v>
      </c>
      <c r="E25" s="119" t="s">
        <v>1383</v>
      </c>
      <c r="F25" s="119" t="s">
        <v>1337</v>
      </c>
    </row>
    <row r="26" spans="1:6">
      <c r="A26" s="124">
        <v>25</v>
      </c>
      <c r="B26" s="119" t="s">
        <v>2</v>
      </c>
      <c r="C26" s="119" t="s">
        <v>33</v>
      </c>
      <c r="D26" s="119" t="s">
        <v>717</v>
      </c>
      <c r="E26" s="119" t="s">
        <v>1383</v>
      </c>
      <c r="F26" s="119" t="s">
        <v>1334</v>
      </c>
    </row>
    <row r="27" spans="1:6">
      <c r="A27" s="124">
        <v>26</v>
      </c>
      <c r="B27" s="119" t="s">
        <v>718</v>
      </c>
      <c r="C27" s="119" t="s">
        <v>30</v>
      </c>
      <c r="D27" s="119" t="s">
        <v>719</v>
      </c>
      <c r="E27" s="119" t="s">
        <v>1383</v>
      </c>
      <c r="F27" s="119" t="s">
        <v>1338</v>
      </c>
    </row>
    <row r="28" spans="1:6">
      <c r="A28" s="124">
        <v>27</v>
      </c>
      <c r="B28" s="119" t="s">
        <v>720</v>
      </c>
      <c r="C28" s="119" t="s">
        <v>28</v>
      </c>
      <c r="D28" s="119" t="s">
        <v>721</v>
      </c>
      <c r="E28" s="119" t="s">
        <v>1383</v>
      </c>
      <c r="F28" s="119" t="s">
        <v>1333</v>
      </c>
    </row>
    <row r="29" spans="1:6">
      <c r="A29" s="124">
        <v>28</v>
      </c>
      <c r="B29" s="119" t="s">
        <v>722</v>
      </c>
      <c r="C29" s="119" t="s">
        <v>33</v>
      </c>
      <c r="D29" s="119" t="s">
        <v>723</v>
      </c>
      <c r="E29" s="119" t="s">
        <v>1383</v>
      </c>
      <c r="F29" s="119" t="s">
        <v>1334</v>
      </c>
    </row>
    <row r="30" spans="1:6">
      <c r="A30" s="124">
        <v>29</v>
      </c>
      <c r="B30" s="119" t="s">
        <v>724</v>
      </c>
      <c r="C30" s="119" t="s">
        <v>647</v>
      </c>
      <c r="D30" s="119" t="s">
        <v>725</v>
      </c>
      <c r="E30" s="119" t="s">
        <v>1383</v>
      </c>
      <c r="F30" s="119" t="s">
        <v>1335</v>
      </c>
    </row>
    <row r="31" spans="1:6">
      <c r="A31" s="124">
        <v>30</v>
      </c>
      <c r="B31" s="119" t="s">
        <v>726</v>
      </c>
      <c r="C31" s="119" t="s">
        <v>33</v>
      </c>
      <c r="D31" s="119" t="s">
        <v>727</v>
      </c>
      <c r="E31" s="119" t="s">
        <v>1383</v>
      </c>
      <c r="F31" s="119" t="s">
        <v>1334</v>
      </c>
    </row>
    <row r="32" spans="1:6">
      <c r="A32" s="124">
        <v>31</v>
      </c>
      <c r="B32" s="119" t="s">
        <v>728</v>
      </c>
      <c r="C32" s="119" t="s">
        <v>1420</v>
      </c>
      <c r="D32" s="119" t="s">
        <v>729</v>
      </c>
      <c r="E32" s="119"/>
      <c r="F32" s="119" t="s">
        <v>1316</v>
      </c>
    </row>
    <row r="33" spans="1:6">
      <c r="A33" s="124">
        <v>32</v>
      </c>
      <c r="B33" s="119" t="s">
        <v>730</v>
      </c>
      <c r="C33" s="119" t="s">
        <v>1421</v>
      </c>
      <c r="D33" s="119" t="s">
        <v>729</v>
      </c>
      <c r="E33" s="119"/>
      <c r="F33" s="119" t="s">
        <v>1316</v>
      </c>
    </row>
    <row r="34" spans="1:6">
      <c r="A34" s="124">
        <v>33</v>
      </c>
      <c r="B34" s="119" t="s">
        <v>731</v>
      </c>
      <c r="C34" s="119" t="s">
        <v>1422</v>
      </c>
      <c r="D34" s="119" t="s">
        <v>729</v>
      </c>
      <c r="E34" s="119"/>
      <c r="F34" s="119" t="s">
        <v>1316</v>
      </c>
    </row>
    <row r="35" spans="1:6">
      <c r="A35" s="124">
        <v>34</v>
      </c>
      <c r="B35" s="119" t="s">
        <v>732</v>
      </c>
      <c r="C35" s="119" t="s">
        <v>1423</v>
      </c>
      <c r="D35" s="119" t="s">
        <v>729</v>
      </c>
      <c r="E35" s="119"/>
      <c r="F35" s="119" t="s">
        <v>1316</v>
      </c>
    </row>
    <row r="36" spans="1:6">
      <c r="A36" s="124">
        <v>35</v>
      </c>
      <c r="B36" s="119" t="s">
        <v>733</v>
      </c>
      <c r="C36" s="119" t="s">
        <v>1424</v>
      </c>
      <c r="D36" s="119" t="s">
        <v>729</v>
      </c>
      <c r="E36" s="119"/>
      <c r="F36" s="119" t="s">
        <v>1316</v>
      </c>
    </row>
    <row r="37" spans="1:6">
      <c r="A37" s="124">
        <v>36</v>
      </c>
      <c r="B37" s="119" t="s">
        <v>734</v>
      </c>
      <c r="C37" s="119" t="s">
        <v>1425</v>
      </c>
      <c r="D37" s="119" t="s">
        <v>729</v>
      </c>
      <c r="E37" s="119"/>
      <c r="F37" s="119" t="s">
        <v>1316</v>
      </c>
    </row>
    <row r="38" spans="1:6">
      <c r="A38" s="124">
        <v>37</v>
      </c>
      <c r="B38" s="119" t="s">
        <v>735</v>
      </c>
      <c r="C38" s="119" t="s">
        <v>1426</v>
      </c>
      <c r="D38" s="119" t="s">
        <v>729</v>
      </c>
      <c r="E38" s="119"/>
      <c r="F38" s="119" t="s">
        <v>1316</v>
      </c>
    </row>
    <row r="39" spans="1:6">
      <c r="A39" s="124">
        <v>38</v>
      </c>
      <c r="B39" s="119" t="s">
        <v>736</v>
      </c>
      <c r="C39" s="119" t="s">
        <v>1427</v>
      </c>
      <c r="D39" s="119" t="s">
        <v>729</v>
      </c>
      <c r="E39" s="119"/>
      <c r="F39" s="119" t="s">
        <v>1316</v>
      </c>
    </row>
    <row r="40" spans="1:6">
      <c r="A40" s="124">
        <v>39</v>
      </c>
      <c r="B40" s="119" t="s">
        <v>737</v>
      </c>
      <c r="C40" s="119" t="s">
        <v>1428</v>
      </c>
      <c r="D40" s="119" t="s">
        <v>729</v>
      </c>
      <c r="E40" s="119"/>
      <c r="F40" s="119" t="s">
        <v>1316</v>
      </c>
    </row>
    <row r="41" spans="1:6">
      <c r="A41" s="124">
        <v>40</v>
      </c>
      <c r="B41" s="119" t="s">
        <v>738</v>
      </c>
      <c r="C41" s="119" t="s">
        <v>1429</v>
      </c>
      <c r="D41" s="119" t="s">
        <v>729</v>
      </c>
      <c r="E41" s="119"/>
      <c r="F41" s="119" t="s">
        <v>1316</v>
      </c>
    </row>
    <row r="42" spans="1:6">
      <c r="A42" s="124">
        <v>41</v>
      </c>
      <c r="B42" s="119" t="s">
        <v>739</v>
      </c>
      <c r="C42" s="119" t="s">
        <v>1430</v>
      </c>
      <c r="D42" s="119" t="s">
        <v>729</v>
      </c>
      <c r="E42" s="119"/>
      <c r="F42" s="119" t="s">
        <v>1316</v>
      </c>
    </row>
    <row r="43" spans="1:6">
      <c r="A43" s="124">
        <v>42</v>
      </c>
      <c r="B43" s="119" t="s">
        <v>740</v>
      </c>
      <c r="C43" s="119" t="s">
        <v>1431</v>
      </c>
      <c r="D43" s="119" t="s">
        <v>729</v>
      </c>
      <c r="E43" s="119"/>
      <c r="F43" s="119" t="s">
        <v>1316</v>
      </c>
    </row>
    <row r="44" spans="1:6">
      <c r="A44" s="124">
        <v>43</v>
      </c>
      <c r="B44" s="119" t="s">
        <v>741</v>
      </c>
      <c r="C44" s="119" t="s">
        <v>1432</v>
      </c>
      <c r="D44" s="119" t="s">
        <v>729</v>
      </c>
      <c r="E44" s="119"/>
      <c r="F44" s="119" t="s">
        <v>1316</v>
      </c>
    </row>
    <row r="45" spans="1:6">
      <c r="A45" s="124">
        <v>44</v>
      </c>
      <c r="B45" s="119" t="s">
        <v>742</v>
      </c>
      <c r="C45" s="119" t="s">
        <v>1433</v>
      </c>
      <c r="D45" s="119" t="s">
        <v>729</v>
      </c>
      <c r="E45" s="119"/>
      <c r="F45" s="119" t="s">
        <v>1316</v>
      </c>
    </row>
    <row r="46" spans="1:6">
      <c r="A46" s="124">
        <v>45</v>
      </c>
      <c r="B46" s="119" t="s">
        <v>743</v>
      </c>
      <c r="C46" s="119" t="s">
        <v>1434</v>
      </c>
      <c r="D46" s="119" t="s">
        <v>729</v>
      </c>
      <c r="E46" s="119"/>
      <c r="F46" s="119" t="s">
        <v>1316</v>
      </c>
    </row>
    <row r="47" spans="1:6">
      <c r="A47" s="124">
        <v>46</v>
      </c>
      <c r="B47" s="119" t="s">
        <v>744</v>
      </c>
      <c r="C47" s="119" t="s">
        <v>1435</v>
      </c>
      <c r="D47" s="119" t="s">
        <v>729</v>
      </c>
      <c r="E47" s="119"/>
      <c r="F47" s="119" t="s">
        <v>1316</v>
      </c>
    </row>
    <row r="48" spans="1:6">
      <c r="A48" s="124">
        <v>47</v>
      </c>
      <c r="B48" s="119" t="s">
        <v>50</v>
      </c>
      <c r="C48" s="119" t="s">
        <v>51</v>
      </c>
      <c r="D48" s="119" t="s">
        <v>729</v>
      </c>
      <c r="E48" s="119"/>
      <c r="F48" s="119" t="s">
        <v>1316</v>
      </c>
    </row>
    <row r="49" spans="1:6">
      <c r="A49" s="124">
        <v>48</v>
      </c>
      <c r="B49" s="119" t="s">
        <v>66</v>
      </c>
      <c r="C49" s="119" t="s">
        <v>67</v>
      </c>
      <c r="D49" s="119" t="s">
        <v>745</v>
      </c>
      <c r="E49" s="119" t="s">
        <v>1384</v>
      </c>
      <c r="F49" s="119" t="s">
        <v>1315</v>
      </c>
    </row>
    <row r="50" spans="1:6">
      <c r="A50" s="124">
        <v>49</v>
      </c>
      <c r="B50" s="119" t="s">
        <v>64</v>
      </c>
      <c r="C50" s="119" t="s">
        <v>65</v>
      </c>
      <c r="D50" s="119" t="s">
        <v>746</v>
      </c>
      <c r="E50" s="119" t="s">
        <v>1384</v>
      </c>
      <c r="F50" s="119" t="s">
        <v>1315</v>
      </c>
    </row>
    <row r="51" spans="1:6">
      <c r="A51" s="124">
        <v>50</v>
      </c>
      <c r="B51" s="119" t="s">
        <v>747</v>
      </c>
      <c r="C51" s="119" t="s">
        <v>1436</v>
      </c>
      <c r="D51" s="119" t="s">
        <v>748</v>
      </c>
      <c r="E51" s="119" t="s">
        <v>1384</v>
      </c>
      <c r="F51" s="119" t="s">
        <v>1313</v>
      </c>
    </row>
    <row r="52" spans="1:6">
      <c r="A52" s="124">
        <v>51</v>
      </c>
      <c r="B52" s="119" t="s">
        <v>54</v>
      </c>
      <c r="C52" s="119" t="s">
        <v>55</v>
      </c>
      <c r="D52" s="119" t="s">
        <v>749</v>
      </c>
      <c r="E52" s="119" t="s">
        <v>1384</v>
      </c>
      <c r="F52" s="119" t="s">
        <v>1313</v>
      </c>
    </row>
    <row r="53" spans="1:6">
      <c r="A53" s="124">
        <v>52</v>
      </c>
      <c r="B53" s="119" t="s">
        <v>56</v>
      </c>
      <c r="C53" s="119" t="s">
        <v>57</v>
      </c>
      <c r="D53" s="119" t="s">
        <v>750</v>
      </c>
      <c r="E53" s="119" t="s">
        <v>1384</v>
      </c>
      <c r="F53" s="119" t="s">
        <v>1313</v>
      </c>
    </row>
    <row r="54" spans="1:6">
      <c r="A54" s="124">
        <v>53</v>
      </c>
      <c r="B54" s="119" t="s">
        <v>58</v>
      </c>
      <c r="C54" s="119" t="s">
        <v>59</v>
      </c>
      <c r="D54" s="119" t="s">
        <v>751</v>
      </c>
      <c r="E54" s="119" t="s">
        <v>1384</v>
      </c>
      <c r="F54" s="119" t="s">
        <v>1313</v>
      </c>
    </row>
    <row r="55" spans="1:6">
      <c r="A55" s="124">
        <v>54</v>
      </c>
      <c r="B55" s="119" t="s">
        <v>423</v>
      </c>
      <c r="C55" s="119" t="s">
        <v>424</v>
      </c>
      <c r="D55" s="119" t="s">
        <v>752</v>
      </c>
      <c r="E55" s="119" t="s">
        <v>1385</v>
      </c>
      <c r="F55" s="119" t="s">
        <v>1339</v>
      </c>
    </row>
    <row r="56" spans="1:6">
      <c r="A56" s="124">
        <v>55</v>
      </c>
      <c r="B56" s="119" t="s">
        <v>753</v>
      </c>
      <c r="C56" s="119" t="s">
        <v>1437</v>
      </c>
      <c r="D56" s="119" t="s">
        <v>754</v>
      </c>
      <c r="E56" s="119" t="s">
        <v>1385</v>
      </c>
      <c r="F56" s="119" t="s">
        <v>1339</v>
      </c>
    </row>
    <row r="57" spans="1:6">
      <c r="A57" s="124">
        <v>56</v>
      </c>
      <c r="B57" s="119" t="s">
        <v>425</v>
      </c>
      <c r="C57" s="119" t="s">
        <v>426</v>
      </c>
      <c r="D57" s="119" t="s">
        <v>752</v>
      </c>
      <c r="E57" s="119" t="s">
        <v>1385</v>
      </c>
      <c r="F57" s="119" t="s">
        <v>1339</v>
      </c>
    </row>
    <row r="58" spans="1:6">
      <c r="A58" s="124">
        <v>57</v>
      </c>
      <c r="B58" s="119" t="s">
        <v>1438</v>
      </c>
      <c r="C58" s="119" t="s">
        <v>755</v>
      </c>
      <c r="D58" s="119" t="s">
        <v>756</v>
      </c>
      <c r="E58" s="119" t="s">
        <v>1385</v>
      </c>
      <c r="F58" s="119" t="s">
        <v>1340</v>
      </c>
    </row>
    <row r="59" spans="1:6">
      <c r="A59" s="124">
        <v>58</v>
      </c>
      <c r="B59" s="119" t="s">
        <v>1439</v>
      </c>
      <c r="C59" s="119" t="s">
        <v>757</v>
      </c>
      <c r="D59" s="119" t="s">
        <v>758</v>
      </c>
      <c r="E59" s="119" t="s">
        <v>1385</v>
      </c>
      <c r="F59" s="119" t="s">
        <v>1340</v>
      </c>
    </row>
    <row r="60" spans="1:6">
      <c r="A60" s="124">
        <v>59</v>
      </c>
      <c r="B60" s="119" t="s">
        <v>1440</v>
      </c>
      <c r="C60" s="119" t="s">
        <v>759</v>
      </c>
      <c r="D60" s="119" t="s">
        <v>760</v>
      </c>
      <c r="E60" s="119" t="s">
        <v>1385</v>
      </c>
      <c r="F60" s="119" t="s">
        <v>1340</v>
      </c>
    </row>
    <row r="61" spans="1:6">
      <c r="A61" s="124">
        <v>60</v>
      </c>
      <c r="B61" s="119" t="s">
        <v>1441</v>
      </c>
      <c r="C61" s="119" t="s">
        <v>761</v>
      </c>
      <c r="D61" s="119" t="s">
        <v>762</v>
      </c>
      <c r="E61" s="119" t="s">
        <v>1385</v>
      </c>
      <c r="F61" s="119" t="s">
        <v>1340</v>
      </c>
    </row>
    <row r="62" spans="1:6">
      <c r="A62" s="124">
        <v>61</v>
      </c>
      <c r="B62" s="119" t="s">
        <v>1442</v>
      </c>
      <c r="C62" s="119" t="s">
        <v>763</v>
      </c>
      <c r="D62" s="119" t="s">
        <v>764</v>
      </c>
      <c r="E62" s="119" t="s">
        <v>1385</v>
      </c>
      <c r="F62" s="119" t="s">
        <v>1340</v>
      </c>
    </row>
    <row r="63" spans="1:6">
      <c r="A63" s="124">
        <v>62</v>
      </c>
      <c r="B63" s="119" t="s">
        <v>1443</v>
      </c>
      <c r="C63" s="119" t="s">
        <v>765</v>
      </c>
      <c r="D63" s="119" t="s">
        <v>766</v>
      </c>
      <c r="E63" s="119" t="s">
        <v>1385</v>
      </c>
      <c r="F63" s="119" t="s">
        <v>1340</v>
      </c>
    </row>
    <row r="64" spans="1:6">
      <c r="A64" s="124">
        <v>63</v>
      </c>
      <c r="B64" s="119" t="s">
        <v>427</v>
      </c>
      <c r="C64" s="119" t="s">
        <v>428</v>
      </c>
      <c r="D64" s="119" t="s">
        <v>767</v>
      </c>
      <c r="E64" s="119" t="s">
        <v>1385</v>
      </c>
      <c r="F64" s="119" t="s">
        <v>1339</v>
      </c>
    </row>
    <row r="65" spans="1:6">
      <c r="A65" s="124">
        <v>64</v>
      </c>
      <c r="B65" s="119" t="s">
        <v>1444</v>
      </c>
      <c r="C65" s="119" t="s">
        <v>768</v>
      </c>
      <c r="D65" s="119" t="s">
        <v>769</v>
      </c>
      <c r="E65" s="119" t="s">
        <v>1385</v>
      </c>
      <c r="F65" s="119" t="s">
        <v>1340</v>
      </c>
    </row>
    <row r="66" spans="1:6">
      <c r="A66" s="124">
        <v>65</v>
      </c>
      <c r="B66" s="119" t="s">
        <v>457</v>
      </c>
      <c r="C66" s="119" t="s">
        <v>458</v>
      </c>
      <c r="D66" s="119" t="s">
        <v>770</v>
      </c>
      <c r="E66" s="119" t="s">
        <v>1385</v>
      </c>
      <c r="F66" s="119" t="s">
        <v>1340</v>
      </c>
    </row>
    <row r="67" spans="1:6">
      <c r="A67" s="124">
        <v>66</v>
      </c>
      <c r="B67" s="119" t="s">
        <v>771</v>
      </c>
      <c r="C67" s="119" t="s">
        <v>1445</v>
      </c>
      <c r="D67" s="119" t="s">
        <v>772</v>
      </c>
      <c r="E67" s="119" t="s">
        <v>1385</v>
      </c>
      <c r="F67" s="119" t="s">
        <v>1340</v>
      </c>
    </row>
    <row r="68" spans="1:6">
      <c r="A68" s="124">
        <v>67</v>
      </c>
      <c r="B68" s="119" t="s">
        <v>773</v>
      </c>
      <c r="C68" s="119" t="s">
        <v>1446</v>
      </c>
      <c r="D68" s="119" t="s">
        <v>774</v>
      </c>
      <c r="E68" s="119" t="s">
        <v>1385</v>
      </c>
      <c r="F68" s="119" t="s">
        <v>1340</v>
      </c>
    </row>
    <row r="69" spans="1:6">
      <c r="A69" s="124">
        <v>68</v>
      </c>
      <c r="B69" s="119" t="s">
        <v>461</v>
      </c>
      <c r="C69" s="119" t="s">
        <v>462</v>
      </c>
      <c r="D69" s="119" t="s">
        <v>775</v>
      </c>
      <c r="E69" s="119" t="s">
        <v>1385</v>
      </c>
      <c r="F69" s="119" t="s">
        <v>1339</v>
      </c>
    </row>
    <row r="70" spans="1:6">
      <c r="A70" s="124">
        <v>69</v>
      </c>
      <c r="B70" s="119" t="s">
        <v>435</v>
      </c>
      <c r="C70" s="119" t="s">
        <v>436</v>
      </c>
      <c r="D70" s="119" t="s">
        <v>776</v>
      </c>
      <c r="E70" s="119" t="s">
        <v>1385</v>
      </c>
      <c r="F70" s="119" t="s">
        <v>1340</v>
      </c>
    </row>
    <row r="71" spans="1:6">
      <c r="A71" s="124">
        <v>70</v>
      </c>
      <c r="B71" s="119" t="s">
        <v>777</v>
      </c>
      <c r="C71" s="119" t="s">
        <v>1447</v>
      </c>
      <c r="D71" s="119" t="s">
        <v>778</v>
      </c>
      <c r="E71" s="119" t="s">
        <v>1385</v>
      </c>
      <c r="F71" s="119" t="s">
        <v>1340</v>
      </c>
    </row>
    <row r="72" spans="1:6">
      <c r="A72" s="124">
        <v>71</v>
      </c>
      <c r="B72" s="119" t="s">
        <v>779</v>
      </c>
      <c r="C72" s="119" t="s">
        <v>1448</v>
      </c>
      <c r="D72" s="119" t="s">
        <v>778</v>
      </c>
      <c r="E72" s="119" t="s">
        <v>1385</v>
      </c>
      <c r="F72" s="119" t="s">
        <v>1340</v>
      </c>
    </row>
    <row r="73" spans="1:6">
      <c r="A73" s="124">
        <v>72</v>
      </c>
      <c r="B73" s="119" t="s">
        <v>467</v>
      </c>
      <c r="C73" s="119" t="s">
        <v>468</v>
      </c>
      <c r="D73" s="119" t="s">
        <v>778</v>
      </c>
      <c r="E73" s="119" t="s">
        <v>1385</v>
      </c>
      <c r="F73" s="119" t="s">
        <v>1340</v>
      </c>
    </row>
    <row r="74" spans="1:6">
      <c r="A74" s="124">
        <v>73</v>
      </c>
      <c r="B74" s="119" t="s">
        <v>780</v>
      </c>
      <c r="C74" s="119" t="s">
        <v>1449</v>
      </c>
      <c r="D74" s="119" t="s">
        <v>778</v>
      </c>
      <c r="E74" s="119" t="s">
        <v>1385</v>
      </c>
      <c r="F74" s="119" t="s">
        <v>1340</v>
      </c>
    </row>
    <row r="75" spans="1:6">
      <c r="A75" s="124">
        <v>74</v>
      </c>
      <c r="B75" s="119" t="s">
        <v>437</v>
      </c>
      <c r="C75" s="119" t="s">
        <v>438</v>
      </c>
      <c r="D75" s="119" t="s">
        <v>781</v>
      </c>
      <c r="E75" s="119" t="s">
        <v>1385</v>
      </c>
      <c r="F75" s="119" t="s">
        <v>1340</v>
      </c>
    </row>
    <row r="76" spans="1:6">
      <c r="A76" s="124">
        <v>75</v>
      </c>
      <c r="B76" s="119" t="s">
        <v>782</v>
      </c>
      <c r="C76" s="119" t="s">
        <v>1450</v>
      </c>
      <c r="D76" s="119" t="s">
        <v>783</v>
      </c>
      <c r="E76" s="119" t="s">
        <v>1385</v>
      </c>
      <c r="F76" s="119" t="s">
        <v>1339</v>
      </c>
    </row>
    <row r="77" spans="1:6">
      <c r="A77" s="124">
        <v>76</v>
      </c>
      <c r="B77" s="119" t="s">
        <v>784</v>
      </c>
      <c r="C77" s="119" t="s">
        <v>1451</v>
      </c>
      <c r="D77" s="119" t="s">
        <v>783</v>
      </c>
      <c r="E77" s="119" t="s">
        <v>1385</v>
      </c>
      <c r="F77" s="119" t="s">
        <v>1339</v>
      </c>
    </row>
    <row r="78" spans="1:6">
      <c r="A78" s="124">
        <v>77</v>
      </c>
      <c r="B78" s="119" t="s">
        <v>463</v>
      </c>
      <c r="C78" s="119" t="s">
        <v>464</v>
      </c>
      <c r="D78" s="119" t="s">
        <v>783</v>
      </c>
      <c r="E78" s="119" t="s">
        <v>1385</v>
      </c>
      <c r="F78" s="119" t="s">
        <v>1339</v>
      </c>
    </row>
    <row r="79" spans="1:6">
      <c r="A79" s="124">
        <v>78</v>
      </c>
      <c r="B79" s="119" t="s">
        <v>785</v>
      </c>
      <c r="C79" s="119" t="s">
        <v>1452</v>
      </c>
      <c r="D79" s="119" t="s">
        <v>783</v>
      </c>
      <c r="E79" s="119" t="s">
        <v>1385</v>
      </c>
      <c r="F79" s="119" t="s">
        <v>1339</v>
      </c>
    </row>
    <row r="80" spans="1:6">
      <c r="A80" s="124">
        <v>79</v>
      </c>
      <c r="B80" s="119" t="s">
        <v>465</v>
      </c>
      <c r="C80" s="119" t="s">
        <v>466</v>
      </c>
      <c r="D80" s="119" t="s">
        <v>783</v>
      </c>
      <c r="E80" s="119" t="s">
        <v>1385</v>
      </c>
      <c r="F80" s="119" t="s">
        <v>1339</v>
      </c>
    </row>
    <row r="81" spans="1:6">
      <c r="A81" s="124">
        <v>80</v>
      </c>
      <c r="B81" s="119" t="s">
        <v>786</v>
      </c>
      <c r="C81" s="119" t="s">
        <v>1453</v>
      </c>
      <c r="D81" s="119" t="s">
        <v>783</v>
      </c>
      <c r="E81" s="119" t="s">
        <v>1385</v>
      </c>
      <c r="F81" s="119" t="s">
        <v>1339</v>
      </c>
    </row>
    <row r="82" spans="1:6">
      <c r="A82" s="124">
        <v>81</v>
      </c>
      <c r="B82" s="119" t="s">
        <v>787</v>
      </c>
      <c r="C82" s="119" t="s">
        <v>1454</v>
      </c>
      <c r="D82" s="119" t="s">
        <v>783</v>
      </c>
      <c r="E82" s="119" t="s">
        <v>1385</v>
      </c>
      <c r="F82" s="119" t="s">
        <v>1339</v>
      </c>
    </row>
    <row r="83" spans="1:6">
      <c r="A83" s="124">
        <v>82</v>
      </c>
      <c r="B83" s="119" t="s">
        <v>788</v>
      </c>
      <c r="C83" s="119" t="s">
        <v>1455</v>
      </c>
      <c r="D83" s="119" t="s">
        <v>783</v>
      </c>
      <c r="E83" s="119" t="s">
        <v>1385</v>
      </c>
      <c r="F83" s="119" t="s">
        <v>1339</v>
      </c>
    </row>
    <row r="84" spans="1:6">
      <c r="A84" s="124">
        <v>83</v>
      </c>
      <c r="B84" s="119" t="s">
        <v>789</v>
      </c>
      <c r="C84" s="119" t="s">
        <v>1456</v>
      </c>
      <c r="D84" s="119" t="s">
        <v>783</v>
      </c>
      <c r="E84" s="119" t="s">
        <v>1385</v>
      </c>
      <c r="F84" s="119" t="s">
        <v>1339</v>
      </c>
    </row>
    <row r="85" spans="1:6">
      <c r="A85" s="124">
        <v>84</v>
      </c>
      <c r="B85" s="119" t="s">
        <v>790</v>
      </c>
      <c r="C85" s="119" t="s">
        <v>1457</v>
      </c>
      <c r="D85" s="119" t="s">
        <v>783</v>
      </c>
      <c r="E85" s="119" t="s">
        <v>1385</v>
      </c>
      <c r="F85" s="119" t="s">
        <v>1339</v>
      </c>
    </row>
    <row r="86" spans="1:6">
      <c r="A86" s="124">
        <v>85</v>
      </c>
      <c r="B86" s="119" t="s">
        <v>433</v>
      </c>
      <c r="C86" s="119" t="s">
        <v>434</v>
      </c>
      <c r="D86" s="119" t="s">
        <v>781</v>
      </c>
      <c r="E86" s="119" t="s">
        <v>1385</v>
      </c>
      <c r="F86" s="119" t="s">
        <v>1340</v>
      </c>
    </row>
    <row r="87" spans="1:6">
      <c r="A87" s="124">
        <v>86</v>
      </c>
      <c r="B87" s="119" t="s">
        <v>429</v>
      </c>
      <c r="C87" s="119" t="s">
        <v>430</v>
      </c>
      <c r="D87" s="119" t="s">
        <v>781</v>
      </c>
      <c r="E87" s="119" t="s">
        <v>1385</v>
      </c>
      <c r="F87" s="119" t="s">
        <v>1340</v>
      </c>
    </row>
    <row r="88" spans="1:6">
      <c r="A88" s="124">
        <v>87</v>
      </c>
      <c r="B88" s="119" t="s">
        <v>445</v>
      </c>
      <c r="C88" s="119" t="s">
        <v>446</v>
      </c>
      <c r="D88" s="119" t="s">
        <v>791</v>
      </c>
      <c r="E88" s="119" t="s">
        <v>1385</v>
      </c>
      <c r="F88" s="119" t="s">
        <v>1340</v>
      </c>
    </row>
    <row r="89" spans="1:6">
      <c r="A89" s="124">
        <v>88</v>
      </c>
      <c r="B89" s="119" t="s">
        <v>447</v>
      </c>
      <c r="C89" s="119" t="s">
        <v>448</v>
      </c>
      <c r="D89" s="119" t="s">
        <v>791</v>
      </c>
      <c r="E89" s="119" t="s">
        <v>1385</v>
      </c>
      <c r="F89" s="119" t="s">
        <v>1340</v>
      </c>
    </row>
    <row r="90" spans="1:6">
      <c r="A90" s="124">
        <v>89</v>
      </c>
      <c r="B90" s="119" t="s">
        <v>449</v>
      </c>
      <c r="C90" s="119" t="s">
        <v>450</v>
      </c>
      <c r="D90" s="119" t="s">
        <v>791</v>
      </c>
      <c r="E90" s="119" t="s">
        <v>1385</v>
      </c>
      <c r="F90" s="119" t="s">
        <v>1340</v>
      </c>
    </row>
    <row r="91" spans="1:6">
      <c r="A91" s="124">
        <v>90</v>
      </c>
      <c r="B91" s="119" t="s">
        <v>459</v>
      </c>
      <c r="C91" s="119" t="s">
        <v>460</v>
      </c>
      <c r="D91" s="119" t="s">
        <v>778</v>
      </c>
      <c r="E91" s="119" t="s">
        <v>1385</v>
      </c>
      <c r="F91" s="119" t="s">
        <v>1340</v>
      </c>
    </row>
    <row r="92" spans="1:6">
      <c r="A92" s="124">
        <v>91</v>
      </c>
      <c r="B92" s="119" t="s">
        <v>431</v>
      </c>
      <c r="C92" s="119" t="s">
        <v>432</v>
      </c>
      <c r="D92" s="119" t="s">
        <v>792</v>
      </c>
      <c r="E92" s="119" t="s">
        <v>1385</v>
      </c>
      <c r="F92" s="119" t="s">
        <v>1339</v>
      </c>
    </row>
    <row r="93" spans="1:6">
      <c r="A93" s="124">
        <v>92</v>
      </c>
      <c r="B93" s="119" t="s">
        <v>443</v>
      </c>
      <c r="C93" s="119" t="s">
        <v>444</v>
      </c>
      <c r="D93" s="119" t="s">
        <v>793</v>
      </c>
      <c r="E93" s="119" t="s">
        <v>1385</v>
      </c>
      <c r="F93" s="119" t="s">
        <v>1339</v>
      </c>
    </row>
    <row r="94" spans="1:6">
      <c r="A94" s="124">
        <v>93</v>
      </c>
      <c r="B94" s="119" t="s">
        <v>441</v>
      </c>
      <c r="C94" s="119" t="s">
        <v>442</v>
      </c>
      <c r="D94" s="119" t="s">
        <v>793</v>
      </c>
      <c r="E94" s="119" t="s">
        <v>1385</v>
      </c>
      <c r="F94" s="119" t="s">
        <v>1339</v>
      </c>
    </row>
    <row r="95" spans="1:6">
      <c r="A95" s="124">
        <v>94</v>
      </c>
      <c r="B95" s="119" t="s">
        <v>439</v>
      </c>
      <c r="C95" s="119" t="s">
        <v>440</v>
      </c>
      <c r="D95" s="119" t="s">
        <v>793</v>
      </c>
      <c r="E95" s="119" t="s">
        <v>1385</v>
      </c>
      <c r="F95" s="119" t="s">
        <v>1339</v>
      </c>
    </row>
    <row r="96" spans="1:6">
      <c r="A96" s="124">
        <v>95</v>
      </c>
      <c r="B96" s="119" t="s">
        <v>455</v>
      </c>
      <c r="C96" s="119" t="s">
        <v>456</v>
      </c>
      <c r="D96" s="119" t="s">
        <v>793</v>
      </c>
      <c r="E96" s="119" t="s">
        <v>1385</v>
      </c>
      <c r="F96" s="119" t="s">
        <v>1339</v>
      </c>
    </row>
    <row r="97" spans="1:6">
      <c r="A97" s="124">
        <v>96</v>
      </c>
      <c r="B97" s="119" t="s">
        <v>453</v>
      </c>
      <c r="C97" s="119" t="s">
        <v>454</v>
      </c>
      <c r="D97" s="119" t="s">
        <v>793</v>
      </c>
      <c r="E97" s="119" t="s">
        <v>1385</v>
      </c>
      <c r="F97" s="119" t="s">
        <v>1339</v>
      </c>
    </row>
    <row r="98" spans="1:6">
      <c r="A98" s="124">
        <v>97</v>
      </c>
      <c r="B98" s="119" t="s">
        <v>451</v>
      </c>
      <c r="C98" s="119" t="s">
        <v>452</v>
      </c>
      <c r="D98" s="119" t="s">
        <v>793</v>
      </c>
      <c r="E98" s="119" t="s">
        <v>1385</v>
      </c>
      <c r="F98" s="119" t="s">
        <v>1339</v>
      </c>
    </row>
    <row r="99" spans="1:6">
      <c r="A99" s="124">
        <v>98</v>
      </c>
      <c r="B99" s="119" t="s">
        <v>477</v>
      </c>
      <c r="C99" s="119" t="s">
        <v>478</v>
      </c>
      <c r="D99" s="119" t="s">
        <v>794</v>
      </c>
      <c r="E99" s="119" t="s">
        <v>1386</v>
      </c>
      <c r="F99" s="119" t="s">
        <v>1339</v>
      </c>
    </row>
    <row r="100" spans="1:6">
      <c r="A100" s="124">
        <v>99</v>
      </c>
      <c r="B100" s="119" t="s">
        <v>475</v>
      </c>
      <c r="C100" s="119" t="s">
        <v>476</v>
      </c>
      <c r="D100" s="119" t="s">
        <v>795</v>
      </c>
      <c r="E100" s="119" t="s">
        <v>1386</v>
      </c>
      <c r="F100" s="119" t="s">
        <v>1339</v>
      </c>
    </row>
    <row r="101" spans="1:6">
      <c r="A101" s="124">
        <v>100</v>
      </c>
      <c r="B101" s="119" t="s">
        <v>1458</v>
      </c>
      <c r="C101" s="119" t="s">
        <v>796</v>
      </c>
      <c r="D101" s="119" t="s">
        <v>797</v>
      </c>
      <c r="E101" s="119" t="s">
        <v>1386</v>
      </c>
      <c r="F101" s="119" t="s">
        <v>1340</v>
      </c>
    </row>
    <row r="102" spans="1:6">
      <c r="A102" s="124">
        <v>101</v>
      </c>
      <c r="B102" s="119" t="s">
        <v>798</v>
      </c>
      <c r="C102" s="119" t="s">
        <v>1459</v>
      </c>
      <c r="D102" s="119" t="s">
        <v>799</v>
      </c>
      <c r="E102" s="119" t="s">
        <v>1386</v>
      </c>
      <c r="F102" s="119" t="s">
        <v>1340</v>
      </c>
    </row>
    <row r="103" spans="1:6">
      <c r="A103" s="124">
        <v>102</v>
      </c>
      <c r="B103" s="119" t="s">
        <v>800</v>
      </c>
      <c r="C103" s="119" t="s">
        <v>1460</v>
      </c>
      <c r="D103" s="119" t="s">
        <v>801</v>
      </c>
      <c r="E103" s="119" t="s">
        <v>1386</v>
      </c>
      <c r="F103" s="119" t="s">
        <v>1340</v>
      </c>
    </row>
    <row r="104" spans="1:6">
      <c r="A104" s="124">
        <v>103</v>
      </c>
      <c r="B104" s="119" t="s">
        <v>802</v>
      </c>
      <c r="C104" s="119" t="s">
        <v>1461</v>
      </c>
      <c r="D104" s="119" t="s">
        <v>803</v>
      </c>
      <c r="E104" s="119" t="s">
        <v>1386</v>
      </c>
      <c r="F104" s="119" t="s">
        <v>1340</v>
      </c>
    </row>
    <row r="105" spans="1:6">
      <c r="A105" s="124">
        <v>104</v>
      </c>
      <c r="B105" s="119" t="s">
        <v>804</v>
      </c>
      <c r="C105" s="119" t="s">
        <v>1462</v>
      </c>
      <c r="D105" s="119" t="s">
        <v>805</v>
      </c>
      <c r="E105" s="119" t="s">
        <v>1386</v>
      </c>
      <c r="F105" s="119" t="s">
        <v>1340</v>
      </c>
    </row>
    <row r="106" spans="1:6">
      <c r="A106" s="124">
        <v>105</v>
      </c>
      <c r="B106" s="119" t="s">
        <v>1463</v>
      </c>
      <c r="C106" s="119" t="s">
        <v>806</v>
      </c>
      <c r="D106" s="119" t="s">
        <v>807</v>
      </c>
      <c r="E106" s="119" t="s">
        <v>1386</v>
      </c>
      <c r="F106" s="119" t="s">
        <v>1340</v>
      </c>
    </row>
    <row r="107" spans="1:6">
      <c r="A107" s="124">
        <v>106</v>
      </c>
      <c r="B107" s="119" t="s">
        <v>808</v>
      </c>
      <c r="C107" s="119" t="s">
        <v>1464</v>
      </c>
      <c r="D107" s="119" t="s">
        <v>809</v>
      </c>
      <c r="E107" s="119" t="s">
        <v>1386</v>
      </c>
      <c r="F107" s="119" t="s">
        <v>1339</v>
      </c>
    </row>
    <row r="108" spans="1:6">
      <c r="A108" s="124">
        <v>107</v>
      </c>
      <c r="B108" s="119" t="s">
        <v>1465</v>
      </c>
      <c r="C108" s="119" t="s">
        <v>810</v>
      </c>
      <c r="D108" s="119" t="s">
        <v>811</v>
      </c>
      <c r="E108" s="119" t="s">
        <v>1386</v>
      </c>
      <c r="F108" s="119" t="s">
        <v>1340</v>
      </c>
    </row>
    <row r="109" spans="1:6">
      <c r="A109" s="124">
        <v>108</v>
      </c>
      <c r="B109" s="119" t="s">
        <v>1466</v>
      </c>
      <c r="C109" s="119" t="s">
        <v>812</v>
      </c>
      <c r="D109" s="119" t="s">
        <v>813</v>
      </c>
      <c r="E109" s="119" t="s">
        <v>1387</v>
      </c>
      <c r="F109" s="119" t="s">
        <v>1314</v>
      </c>
    </row>
    <row r="110" spans="1:6">
      <c r="A110" s="124">
        <v>109</v>
      </c>
      <c r="B110" s="119" t="s">
        <v>1467</v>
      </c>
      <c r="C110" s="119" t="s">
        <v>814</v>
      </c>
      <c r="D110" s="119" t="s">
        <v>815</v>
      </c>
      <c r="E110" s="119" t="s">
        <v>1387</v>
      </c>
      <c r="F110" s="119" t="s">
        <v>1314</v>
      </c>
    </row>
    <row r="111" spans="1:6">
      <c r="A111" s="124">
        <v>110</v>
      </c>
      <c r="B111" s="119" t="s">
        <v>1468</v>
      </c>
      <c r="C111" s="119" t="s">
        <v>816</v>
      </c>
      <c r="D111" s="119" t="s">
        <v>813</v>
      </c>
      <c r="E111" s="119" t="s">
        <v>1387</v>
      </c>
      <c r="F111" s="119" t="s">
        <v>1314</v>
      </c>
    </row>
    <row r="112" spans="1:6">
      <c r="A112" s="124">
        <v>111</v>
      </c>
      <c r="B112" s="119" t="s">
        <v>817</v>
      </c>
      <c r="C112" s="119" t="s">
        <v>816</v>
      </c>
      <c r="D112" s="119" t="s">
        <v>818</v>
      </c>
      <c r="E112" s="119" t="s">
        <v>1386</v>
      </c>
      <c r="F112" s="119" t="s">
        <v>1314</v>
      </c>
    </row>
    <row r="113" spans="1:6">
      <c r="A113" s="124">
        <v>112</v>
      </c>
      <c r="B113" s="119" t="s">
        <v>819</v>
      </c>
      <c r="C113" s="119" t="s">
        <v>1469</v>
      </c>
      <c r="D113" s="119" t="s">
        <v>820</v>
      </c>
      <c r="E113" s="119" t="s">
        <v>1386</v>
      </c>
      <c r="F113" s="119" t="s">
        <v>1314</v>
      </c>
    </row>
    <row r="114" spans="1:6">
      <c r="A114" s="124">
        <v>113</v>
      </c>
      <c r="B114" s="119" t="s">
        <v>821</v>
      </c>
      <c r="C114" s="119" t="s">
        <v>1469</v>
      </c>
      <c r="D114" s="119" t="s">
        <v>822</v>
      </c>
      <c r="E114" s="119" t="s">
        <v>1386</v>
      </c>
      <c r="F114" s="119" t="s">
        <v>1314</v>
      </c>
    </row>
    <row r="115" spans="1:6">
      <c r="A115" s="124">
        <v>114</v>
      </c>
      <c r="B115" s="119" t="s">
        <v>513</v>
      </c>
      <c r="C115" s="119" t="s">
        <v>514</v>
      </c>
      <c r="D115" s="119" t="s">
        <v>823</v>
      </c>
      <c r="E115" s="119" t="s">
        <v>1386</v>
      </c>
      <c r="F115" s="119" t="s">
        <v>1340</v>
      </c>
    </row>
    <row r="116" spans="1:6">
      <c r="A116" s="124">
        <v>115</v>
      </c>
      <c r="B116" s="119" t="s">
        <v>515</v>
      </c>
      <c r="C116" s="119" t="s">
        <v>516</v>
      </c>
      <c r="D116" s="119" t="s">
        <v>824</v>
      </c>
      <c r="E116" s="119" t="s">
        <v>1386</v>
      </c>
      <c r="F116" s="119" t="s">
        <v>1340</v>
      </c>
    </row>
    <row r="117" spans="1:6">
      <c r="A117" s="124">
        <v>116</v>
      </c>
      <c r="B117" s="119" t="s">
        <v>517</v>
      </c>
      <c r="C117" s="119" t="s">
        <v>518</v>
      </c>
      <c r="D117" s="119" t="s">
        <v>825</v>
      </c>
      <c r="E117" s="119" t="s">
        <v>1386</v>
      </c>
      <c r="F117" s="119" t="s">
        <v>1340</v>
      </c>
    </row>
    <row r="118" spans="1:6">
      <c r="A118" s="124">
        <v>117</v>
      </c>
      <c r="B118" s="119" t="s">
        <v>545</v>
      </c>
      <c r="C118" s="119" t="s">
        <v>546</v>
      </c>
      <c r="D118" s="119" t="s">
        <v>826</v>
      </c>
      <c r="E118" s="119" t="s">
        <v>1386</v>
      </c>
      <c r="F118" s="119" t="s">
        <v>1339</v>
      </c>
    </row>
    <row r="119" spans="1:6">
      <c r="A119" s="124">
        <v>118</v>
      </c>
      <c r="B119" s="119" t="s">
        <v>827</v>
      </c>
      <c r="C119" s="119" t="s">
        <v>1470</v>
      </c>
      <c r="D119" s="119" t="s">
        <v>828</v>
      </c>
      <c r="E119" s="119" t="s">
        <v>1386</v>
      </c>
      <c r="F119" s="119" t="s">
        <v>1340</v>
      </c>
    </row>
    <row r="120" spans="1:6">
      <c r="A120" s="124">
        <v>119</v>
      </c>
      <c r="B120" s="119" t="s">
        <v>551</v>
      </c>
      <c r="C120" s="119" t="s">
        <v>552</v>
      </c>
      <c r="D120" s="119" t="s">
        <v>829</v>
      </c>
      <c r="E120" s="119" t="s">
        <v>1386</v>
      </c>
      <c r="F120" s="119" t="s">
        <v>1340</v>
      </c>
    </row>
    <row r="121" spans="1:6">
      <c r="A121" s="124">
        <v>120</v>
      </c>
      <c r="B121" s="119" t="s">
        <v>830</v>
      </c>
      <c r="C121" s="119" t="s">
        <v>1471</v>
      </c>
      <c r="D121" s="119" t="s">
        <v>828</v>
      </c>
      <c r="E121" s="119" t="s">
        <v>1386</v>
      </c>
      <c r="F121" s="119" t="s">
        <v>1340</v>
      </c>
    </row>
    <row r="122" spans="1:6">
      <c r="A122" s="124">
        <v>121</v>
      </c>
      <c r="B122" s="119" t="s">
        <v>549</v>
      </c>
      <c r="C122" s="119" t="s">
        <v>550</v>
      </c>
      <c r="D122" s="119" t="s">
        <v>826</v>
      </c>
      <c r="E122" s="119" t="s">
        <v>1386</v>
      </c>
      <c r="F122" s="119" t="s">
        <v>1339</v>
      </c>
    </row>
    <row r="123" spans="1:6">
      <c r="A123" s="124">
        <v>122</v>
      </c>
      <c r="B123" s="119" t="s">
        <v>831</v>
      </c>
      <c r="C123" s="119" t="s">
        <v>1472</v>
      </c>
      <c r="D123" s="119" t="s">
        <v>826</v>
      </c>
      <c r="E123" s="119" t="s">
        <v>1386</v>
      </c>
      <c r="F123" s="119" t="s">
        <v>1339</v>
      </c>
    </row>
    <row r="124" spans="1:6">
      <c r="A124" s="124">
        <v>123</v>
      </c>
      <c r="B124" s="119" t="s">
        <v>832</v>
      </c>
      <c r="C124" s="119" t="s">
        <v>1473</v>
      </c>
      <c r="D124" s="119" t="s">
        <v>826</v>
      </c>
      <c r="E124" s="119" t="s">
        <v>1386</v>
      </c>
      <c r="F124" s="119" t="s">
        <v>1339</v>
      </c>
    </row>
    <row r="125" spans="1:6">
      <c r="A125" s="124">
        <v>124</v>
      </c>
      <c r="B125" s="119" t="s">
        <v>547</v>
      </c>
      <c r="C125" s="119" t="s">
        <v>548</v>
      </c>
      <c r="D125" s="119" t="s">
        <v>826</v>
      </c>
      <c r="E125" s="119" t="s">
        <v>1386</v>
      </c>
      <c r="F125" s="119" t="s">
        <v>1339</v>
      </c>
    </row>
    <row r="126" spans="1:6">
      <c r="A126" s="124">
        <v>125</v>
      </c>
      <c r="B126" s="119" t="s">
        <v>833</v>
      </c>
      <c r="C126" s="119" t="s">
        <v>1474</v>
      </c>
      <c r="D126" s="119" t="s">
        <v>826</v>
      </c>
      <c r="E126" s="119" t="s">
        <v>1386</v>
      </c>
      <c r="F126" s="119" t="s">
        <v>1339</v>
      </c>
    </row>
    <row r="127" spans="1:6">
      <c r="A127" s="124">
        <v>126</v>
      </c>
      <c r="B127" s="119" t="s">
        <v>834</v>
      </c>
      <c r="C127" s="119" t="s">
        <v>1475</v>
      </c>
      <c r="D127" s="119" t="s">
        <v>828</v>
      </c>
      <c r="E127" s="119" t="s">
        <v>1386</v>
      </c>
      <c r="F127" s="119" t="s">
        <v>1340</v>
      </c>
    </row>
    <row r="128" spans="1:6">
      <c r="A128" s="124">
        <v>127</v>
      </c>
      <c r="B128" s="119" t="s">
        <v>481</v>
      </c>
      <c r="C128" s="119" t="s">
        <v>482</v>
      </c>
      <c r="D128" s="119" t="s">
        <v>828</v>
      </c>
      <c r="E128" s="119" t="s">
        <v>1386</v>
      </c>
      <c r="F128" s="119" t="s">
        <v>1340</v>
      </c>
    </row>
    <row r="129" spans="1:6">
      <c r="A129" s="124">
        <v>128</v>
      </c>
      <c r="B129" s="119" t="s">
        <v>501</v>
      </c>
      <c r="C129" s="119" t="s">
        <v>502</v>
      </c>
      <c r="D129" s="119" t="s">
        <v>835</v>
      </c>
      <c r="E129" s="119" t="s">
        <v>1386</v>
      </c>
      <c r="F129" s="119" t="s">
        <v>1340</v>
      </c>
    </row>
    <row r="130" spans="1:6">
      <c r="A130" s="124">
        <v>129</v>
      </c>
      <c r="B130" s="119" t="s">
        <v>503</v>
      </c>
      <c r="C130" s="119" t="s">
        <v>504</v>
      </c>
      <c r="D130" s="119" t="s">
        <v>835</v>
      </c>
      <c r="E130" s="119" t="s">
        <v>1386</v>
      </c>
      <c r="F130" s="119" t="s">
        <v>1340</v>
      </c>
    </row>
    <row r="131" spans="1:6">
      <c r="A131" s="124">
        <v>130</v>
      </c>
      <c r="B131" s="119" t="s">
        <v>505</v>
      </c>
      <c r="C131" s="119" t="s">
        <v>506</v>
      </c>
      <c r="D131" s="119" t="s">
        <v>835</v>
      </c>
      <c r="E131" s="119" t="s">
        <v>1386</v>
      </c>
      <c r="F131" s="119" t="s">
        <v>1340</v>
      </c>
    </row>
    <row r="132" spans="1:6">
      <c r="A132" s="124">
        <v>131</v>
      </c>
      <c r="B132" s="119" t="s">
        <v>479</v>
      </c>
      <c r="C132" s="119" t="s">
        <v>480</v>
      </c>
      <c r="D132" s="119" t="s">
        <v>809</v>
      </c>
      <c r="E132" s="119" t="s">
        <v>1386</v>
      </c>
      <c r="F132" s="119" t="s">
        <v>1339</v>
      </c>
    </row>
    <row r="133" spans="1:6">
      <c r="A133" s="124">
        <v>132</v>
      </c>
      <c r="B133" s="119" t="s">
        <v>495</v>
      </c>
      <c r="C133" s="119" t="s">
        <v>496</v>
      </c>
      <c r="D133" s="119" t="s">
        <v>836</v>
      </c>
      <c r="E133" s="119" t="s">
        <v>1386</v>
      </c>
      <c r="F133" s="119" t="s">
        <v>1339</v>
      </c>
    </row>
    <row r="134" spans="1:6">
      <c r="A134" s="124">
        <v>133</v>
      </c>
      <c r="B134" s="119" t="s">
        <v>497</v>
      </c>
      <c r="C134" s="119" t="s">
        <v>498</v>
      </c>
      <c r="D134" s="119" t="s">
        <v>836</v>
      </c>
      <c r="E134" s="119" t="s">
        <v>1386</v>
      </c>
      <c r="F134" s="119" t="s">
        <v>1339</v>
      </c>
    </row>
    <row r="135" spans="1:6">
      <c r="A135" s="124">
        <v>134</v>
      </c>
      <c r="B135" s="119" t="s">
        <v>499</v>
      </c>
      <c r="C135" s="119" t="s">
        <v>500</v>
      </c>
      <c r="D135" s="119" t="s">
        <v>836</v>
      </c>
      <c r="E135" s="119" t="s">
        <v>1386</v>
      </c>
      <c r="F135" s="119" t="s">
        <v>1339</v>
      </c>
    </row>
    <row r="136" spans="1:6">
      <c r="A136" s="124">
        <v>135</v>
      </c>
      <c r="B136" s="119" t="s">
        <v>511</v>
      </c>
      <c r="C136" s="119" t="s">
        <v>512</v>
      </c>
      <c r="D136" s="119" t="s">
        <v>836</v>
      </c>
      <c r="E136" s="119" t="s">
        <v>1386</v>
      </c>
      <c r="F136" s="119" t="s">
        <v>1339</v>
      </c>
    </row>
    <row r="137" spans="1:6">
      <c r="A137" s="124">
        <v>136</v>
      </c>
      <c r="B137" s="119" t="s">
        <v>509</v>
      </c>
      <c r="C137" s="119" t="s">
        <v>510</v>
      </c>
      <c r="D137" s="119" t="s">
        <v>836</v>
      </c>
      <c r="E137" s="119" t="s">
        <v>1386</v>
      </c>
      <c r="F137" s="119" t="s">
        <v>1339</v>
      </c>
    </row>
    <row r="138" spans="1:6">
      <c r="A138" s="124">
        <v>137</v>
      </c>
      <c r="B138" s="119" t="s">
        <v>507</v>
      </c>
      <c r="C138" s="119" t="s">
        <v>508</v>
      </c>
      <c r="D138" s="119" t="s">
        <v>836</v>
      </c>
      <c r="E138" s="119" t="s">
        <v>1386</v>
      </c>
      <c r="F138" s="119" t="s">
        <v>1339</v>
      </c>
    </row>
    <row r="139" spans="1:6">
      <c r="A139" s="124">
        <v>138</v>
      </c>
      <c r="B139" s="119" t="s">
        <v>473</v>
      </c>
      <c r="C139" s="119" t="s">
        <v>474</v>
      </c>
      <c r="D139" s="119" t="s">
        <v>837</v>
      </c>
      <c r="E139" s="119" t="s">
        <v>1381</v>
      </c>
      <c r="F139" s="119" t="s">
        <v>1339</v>
      </c>
    </row>
    <row r="140" spans="1:6">
      <c r="A140" s="124">
        <v>139</v>
      </c>
      <c r="B140" s="119" t="s">
        <v>471</v>
      </c>
      <c r="C140" s="119" t="s">
        <v>472</v>
      </c>
      <c r="D140" s="119" t="s">
        <v>838</v>
      </c>
      <c r="E140" s="119" t="s">
        <v>1381</v>
      </c>
      <c r="F140" s="119" t="s">
        <v>1339</v>
      </c>
    </row>
    <row r="141" spans="1:6">
      <c r="A141" s="124">
        <v>140</v>
      </c>
      <c r="B141" s="119" t="s">
        <v>469</v>
      </c>
      <c r="C141" s="119" t="s">
        <v>470</v>
      </c>
      <c r="D141" s="119" t="s">
        <v>839</v>
      </c>
      <c r="E141" s="119" t="s">
        <v>1381</v>
      </c>
      <c r="F141" s="119" t="s">
        <v>1339</v>
      </c>
    </row>
    <row r="142" spans="1:6">
      <c r="A142" s="124">
        <v>141</v>
      </c>
      <c r="B142" s="119" t="s">
        <v>1476</v>
      </c>
      <c r="C142" s="119" t="s">
        <v>840</v>
      </c>
      <c r="D142" s="119" t="s">
        <v>841</v>
      </c>
      <c r="E142" s="119" t="s">
        <v>1381</v>
      </c>
      <c r="F142" s="119" t="s">
        <v>1340</v>
      </c>
    </row>
    <row r="143" spans="1:6">
      <c r="A143" s="124">
        <v>142</v>
      </c>
      <c r="B143" s="119" t="s">
        <v>842</v>
      </c>
      <c r="C143" s="119" t="s">
        <v>1477</v>
      </c>
      <c r="D143" s="119" t="s">
        <v>843</v>
      </c>
      <c r="E143" s="119" t="s">
        <v>1381</v>
      </c>
      <c r="F143" s="119" t="s">
        <v>1340</v>
      </c>
    </row>
    <row r="144" spans="1:6">
      <c r="A144" s="124">
        <v>143</v>
      </c>
      <c r="B144" s="119" t="s">
        <v>844</v>
      </c>
      <c r="C144" s="119" t="s">
        <v>1478</v>
      </c>
      <c r="D144" s="119" t="s">
        <v>845</v>
      </c>
      <c r="E144" s="119" t="s">
        <v>1381</v>
      </c>
      <c r="F144" s="119" t="s">
        <v>1340</v>
      </c>
    </row>
    <row r="145" spans="1:6">
      <c r="A145" s="124">
        <v>144</v>
      </c>
      <c r="B145" s="119" t="s">
        <v>846</v>
      </c>
      <c r="C145" s="119" t="s">
        <v>1479</v>
      </c>
      <c r="D145" s="119" t="s">
        <v>847</v>
      </c>
      <c r="E145" s="119" t="s">
        <v>1381</v>
      </c>
      <c r="F145" s="119" t="s">
        <v>1340</v>
      </c>
    </row>
    <row r="146" spans="1:6">
      <c r="A146" s="124">
        <v>145</v>
      </c>
      <c r="B146" s="119" t="s">
        <v>848</v>
      </c>
      <c r="C146" s="119" t="s">
        <v>1480</v>
      </c>
      <c r="D146" s="119" t="s">
        <v>849</v>
      </c>
      <c r="E146" s="119" t="s">
        <v>1381</v>
      </c>
      <c r="F146" s="119" t="s">
        <v>1340</v>
      </c>
    </row>
    <row r="147" spans="1:6">
      <c r="A147" s="124">
        <v>146</v>
      </c>
      <c r="B147" s="119" t="s">
        <v>1481</v>
      </c>
      <c r="C147" s="119" t="s">
        <v>850</v>
      </c>
      <c r="D147" s="119" t="s">
        <v>851</v>
      </c>
      <c r="E147" s="119" t="s">
        <v>1381</v>
      </c>
      <c r="F147" s="119" t="s">
        <v>1340</v>
      </c>
    </row>
    <row r="148" spans="1:6">
      <c r="A148" s="124">
        <v>147</v>
      </c>
      <c r="B148" s="119" t="s">
        <v>483</v>
      </c>
      <c r="C148" s="119" t="s">
        <v>484</v>
      </c>
      <c r="D148" s="119" t="s">
        <v>852</v>
      </c>
      <c r="E148" s="119" t="s">
        <v>1381</v>
      </c>
      <c r="F148" s="119" t="s">
        <v>1339</v>
      </c>
    </row>
    <row r="149" spans="1:6">
      <c r="A149" s="124">
        <v>148</v>
      </c>
      <c r="B149" s="119" t="s">
        <v>1482</v>
      </c>
      <c r="C149" s="119" t="s">
        <v>853</v>
      </c>
      <c r="D149" s="119" t="s">
        <v>854</v>
      </c>
      <c r="E149" s="119" t="s">
        <v>1381</v>
      </c>
      <c r="F149" s="119" t="s">
        <v>1340</v>
      </c>
    </row>
    <row r="150" spans="1:6">
      <c r="A150" s="124">
        <v>149</v>
      </c>
      <c r="B150" s="119" t="s">
        <v>855</v>
      </c>
      <c r="C150" s="119" t="s">
        <v>1483</v>
      </c>
      <c r="D150" s="119" t="s">
        <v>856</v>
      </c>
      <c r="E150" s="119" t="s">
        <v>1381</v>
      </c>
      <c r="F150" s="119" t="s">
        <v>1340</v>
      </c>
    </row>
    <row r="151" spans="1:6">
      <c r="A151" s="124">
        <v>150</v>
      </c>
      <c r="B151" s="119" t="s">
        <v>537</v>
      </c>
      <c r="C151" s="119" t="s">
        <v>538</v>
      </c>
      <c r="D151" s="119" t="s">
        <v>857</v>
      </c>
      <c r="E151" s="119" t="s">
        <v>1381</v>
      </c>
      <c r="F151" s="119" t="s">
        <v>1340</v>
      </c>
    </row>
    <row r="152" spans="1:6">
      <c r="A152" s="124">
        <v>151</v>
      </c>
      <c r="B152" s="119" t="s">
        <v>858</v>
      </c>
      <c r="C152" s="119" t="s">
        <v>1484</v>
      </c>
      <c r="D152" s="119" t="s">
        <v>859</v>
      </c>
      <c r="E152" s="119" t="s">
        <v>1381</v>
      </c>
      <c r="F152" s="119" t="s">
        <v>1340</v>
      </c>
    </row>
    <row r="153" spans="1:6">
      <c r="A153" s="124">
        <v>152</v>
      </c>
      <c r="B153" s="119" t="s">
        <v>559</v>
      </c>
      <c r="C153" s="119" t="s">
        <v>560</v>
      </c>
      <c r="D153" s="119" t="s">
        <v>860</v>
      </c>
      <c r="E153" s="119" t="s">
        <v>1381</v>
      </c>
      <c r="F153" s="119" t="s">
        <v>1339</v>
      </c>
    </row>
    <row r="154" spans="1:6">
      <c r="A154" s="124">
        <v>153</v>
      </c>
      <c r="B154" s="119" t="s">
        <v>861</v>
      </c>
      <c r="C154" s="119" t="s">
        <v>1485</v>
      </c>
      <c r="D154" s="119" t="s">
        <v>862</v>
      </c>
      <c r="E154" s="119" t="s">
        <v>1381</v>
      </c>
      <c r="F154" s="119" t="s">
        <v>1311</v>
      </c>
    </row>
    <row r="155" spans="1:6">
      <c r="A155" s="124">
        <v>154</v>
      </c>
      <c r="B155" s="119" t="s">
        <v>487</v>
      </c>
      <c r="C155" s="119" t="s">
        <v>488</v>
      </c>
      <c r="D155" s="119" t="s">
        <v>863</v>
      </c>
      <c r="E155" s="119" t="s">
        <v>1381</v>
      </c>
      <c r="F155" s="119" t="s">
        <v>1340</v>
      </c>
    </row>
    <row r="156" spans="1:6">
      <c r="A156" s="124">
        <v>155</v>
      </c>
      <c r="B156" s="119" t="s">
        <v>864</v>
      </c>
      <c r="C156" s="119" t="s">
        <v>1486</v>
      </c>
      <c r="D156" s="119" t="s">
        <v>865</v>
      </c>
      <c r="E156" s="119" t="s">
        <v>1381</v>
      </c>
      <c r="F156" s="119" t="s">
        <v>1311</v>
      </c>
    </row>
    <row r="157" spans="1:6">
      <c r="A157" s="124">
        <v>156</v>
      </c>
      <c r="B157" s="119" t="s">
        <v>866</v>
      </c>
      <c r="C157" s="119" t="s">
        <v>1487</v>
      </c>
      <c r="D157" s="119" t="s">
        <v>867</v>
      </c>
      <c r="E157" s="119" t="s">
        <v>1381</v>
      </c>
      <c r="F157" s="119" t="s">
        <v>1311</v>
      </c>
    </row>
    <row r="158" spans="1:6">
      <c r="A158" s="124">
        <v>157</v>
      </c>
      <c r="B158" s="119" t="s">
        <v>868</v>
      </c>
      <c r="C158" s="119" t="s">
        <v>1488</v>
      </c>
      <c r="D158" s="119" t="s">
        <v>869</v>
      </c>
      <c r="E158" s="119" t="s">
        <v>1381</v>
      </c>
      <c r="F158" s="119" t="s">
        <v>1311</v>
      </c>
    </row>
    <row r="159" spans="1:6">
      <c r="A159" s="124">
        <v>158</v>
      </c>
      <c r="B159" s="119" t="s">
        <v>870</v>
      </c>
      <c r="C159" s="119" t="s">
        <v>1489</v>
      </c>
      <c r="D159" s="119" t="s">
        <v>871</v>
      </c>
      <c r="E159" s="119" t="s">
        <v>1381</v>
      </c>
      <c r="F159" s="119" t="s">
        <v>1311</v>
      </c>
    </row>
    <row r="160" spans="1:6">
      <c r="A160" s="124">
        <v>159</v>
      </c>
      <c r="B160" s="119" t="s">
        <v>872</v>
      </c>
      <c r="C160" s="119" t="s">
        <v>1490</v>
      </c>
      <c r="D160" s="119" t="s">
        <v>873</v>
      </c>
      <c r="E160" s="119" t="s">
        <v>1381</v>
      </c>
      <c r="F160" s="119" t="s">
        <v>1311</v>
      </c>
    </row>
    <row r="161" spans="1:6">
      <c r="A161" s="124">
        <v>160</v>
      </c>
      <c r="B161" s="119" t="s">
        <v>874</v>
      </c>
      <c r="C161" s="119" t="s">
        <v>1491</v>
      </c>
      <c r="D161" s="119" t="s">
        <v>875</v>
      </c>
      <c r="E161" s="119" t="s">
        <v>1381</v>
      </c>
      <c r="F161" s="119" t="s">
        <v>1311</v>
      </c>
    </row>
    <row r="162" spans="1:6">
      <c r="A162" s="124">
        <v>161</v>
      </c>
      <c r="B162" s="119" t="s">
        <v>409</v>
      </c>
      <c r="C162" s="119" t="s">
        <v>410</v>
      </c>
      <c r="D162" s="119" t="s">
        <v>876</v>
      </c>
      <c r="E162" s="119" t="s">
        <v>1381</v>
      </c>
      <c r="F162" s="119" t="s">
        <v>1311</v>
      </c>
    </row>
    <row r="163" spans="1:6">
      <c r="A163" s="124">
        <v>162</v>
      </c>
      <c r="B163" s="119" t="s">
        <v>877</v>
      </c>
      <c r="C163" s="119" t="s">
        <v>1492</v>
      </c>
      <c r="D163" s="119" t="s">
        <v>865</v>
      </c>
      <c r="E163" s="119" t="s">
        <v>1381</v>
      </c>
      <c r="F163" s="119" t="s">
        <v>1311</v>
      </c>
    </row>
    <row r="164" spans="1:6">
      <c r="A164" s="124">
        <v>163</v>
      </c>
      <c r="B164" s="119" t="s">
        <v>878</v>
      </c>
      <c r="C164" s="119" t="s">
        <v>1493</v>
      </c>
      <c r="D164" s="119" t="s">
        <v>867</v>
      </c>
      <c r="E164" s="119" t="s">
        <v>1381</v>
      </c>
      <c r="F164" s="119" t="s">
        <v>1311</v>
      </c>
    </row>
    <row r="165" spans="1:6">
      <c r="A165" s="124">
        <v>164</v>
      </c>
      <c r="B165" s="119" t="s">
        <v>879</v>
      </c>
      <c r="C165" s="119" t="s">
        <v>1494</v>
      </c>
      <c r="D165" s="119" t="s">
        <v>876</v>
      </c>
      <c r="E165" s="119" t="s">
        <v>1381</v>
      </c>
      <c r="F165" s="119" t="s">
        <v>1311</v>
      </c>
    </row>
    <row r="166" spans="1:6">
      <c r="A166" s="124">
        <v>165</v>
      </c>
      <c r="B166" s="119" t="s">
        <v>539</v>
      </c>
      <c r="C166" s="119" t="s">
        <v>540</v>
      </c>
      <c r="D166" s="119" t="s">
        <v>856</v>
      </c>
      <c r="E166" s="119" t="s">
        <v>1381</v>
      </c>
      <c r="F166" s="119" t="s">
        <v>1340</v>
      </c>
    </row>
    <row r="167" spans="1:6">
      <c r="A167" s="124">
        <v>166</v>
      </c>
      <c r="B167" s="119" t="s">
        <v>541</v>
      </c>
      <c r="C167" s="119" t="s">
        <v>542</v>
      </c>
      <c r="D167" s="119" t="s">
        <v>857</v>
      </c>
      <c r="E167" s="119" t="s">
        <v>1381</v>
      </c>
      <c r="F167" s="119" t="s">
        <v>1340</v>
      </c>
    </row>
    <row r="168" spans="1:6">
      <c r="A168" s="124">
        <v>167</v>
      </c>
      <c r="B168" s="119" t="s">
        <v>543</v>
      </c>
      <c r="C168" s="119" t="s">
        <v>544</v>
      </c>
      <c r="D168" s="119" t="s">
        <v>859</v>
      </c>
      <c r="E168" s="119" t="s">
        <v>1381</v>
      </c>
      <c r="F168" s="119" t="s">
        <v>1340</v>
      </c>
    </row>
    <row r="169" spans="1:6">
      <c r="A169" s="124">
        <v>168</v>
      </c>
      <c r="B169" s="119" t="s">
        <v>557</v>
      </c>
      <c r="C169" s="119" t="s">
        <v>558</v>
      </c>
      <c r="D169" s="119" t="s">
        <v>880</v>
      </c>
      <c r="E169" s="119" t="s">
        <v>1381</v>
      </c>
      <c r="F169" s="119" t="s">
        <v>1340</v>
      </c>
    </row>
    <row r="170" spans="1:6">
      <c r="A170" s="124">
        <v>169</v>
      </c>
      <c r="B170" s="119" t="s">
        <v>881</v>
      </c>
      <c r="C170" s="119" t="s">
        <v>1495</v>
      </c>
      <c r="D170" s="119" t="s">
        <v>880</v>
      </c>
      <c r="E170" s="119" t="s">
        <v>1381</v>
      </c>
      <c r="F170" s="119" t="s">
        <v>1340</v>
      </c>
    </row>
    <row r="171" spans="1:6">
      <c r="A171" s="124">
        <v>170</v>
      </c>
      <c r="B171" s="119" t="s">
        <v>489</v>
      </c>
      <c r="C171" s="119" t="s">
        <v>490</v>
      </c>
      <c r="D171" s="119" t="s">
        <v>863</v>
      </c>
      <c r="E171" s="119" t="s">
        <v>1381</v>
      </c>
      <c r="F171" s="119" t="s">
        <v>1340</v>
      </c>
    </row>
    <row r="172" spans="1:6">
      <c r="A172" s="124">
        <v>171</v>
      </c>
      <c r="B172" s="119" t="s">
        <v>555</v>
      </c>
      <c r="C172" s="119" t="s">
        <v>556</v>
      </c>
      <c r="D172" s="119" t="s">
        <v>860</v>
      </c>
      <c r="E172" s="119" t="s">
        <v>1381</v>
      </c>
      <c r="F172" s="119" t="s">
        <v>1339</v>
      </c>
    </row>
    <row r="173" spans="1:6">
      <c r="A173" s="124">
        <v>172</v>
      </c>
      <c r="B173" s="119" t="s">
        <v>882</v>
      </c>
      <c r="C173" s="119" t="s">
        <v>1496</v>
      </c>
      <c r="D173" s="119" t="s">
        <v>860</v>
      </c>
      <c r="E173" s="119" t="s">
        <v>1381</v>
      </c>
      <c r="F173" s="119" t="s">
        <v>1339</v>
      </c>
    </row>
    <row r="174" spans="1:6">
      <c r="A174" s="124">
        <v>173</v>
      </c>
      <c r="B174" s="119" t="s">
        <v>883</v>
      </c>
      <c r="C174" s="119" t="s">
        <v>1497</v>
      </c>
      <c r="D174" s="119" t="s">
        <v>884</v>
      </c>
      <c r="E174" s="119" t="s">
        <v>1381</v>
      </c>
      <c r="F174" s="119" t="s">
        <v>1339</v>
      </c>
    </row>
    <row r="175" spans="1:6">
      <c r="A175" s="124">
        <v>174</v>
      </c>
      <c r="B175" s="119" t="s">
        <v>553</v>
      </c>
      <c r="C175" s="119" t="s">
        <v>554</v>
      </c>
      <c r="D175" s="119" t="s">
        <v>860</v>
      </c>
      <c r="E175" s="119" t="s">
        <v>1381</v>
      </c>
      <c r="F175" s="119" t="s">
        <v>1339</v>
      </c>
    </row>
    <row r="176" spans="1:6">
      <c r="A176" s="124">
        <v>175</v>
      </c>
      <c r="B176" s="119" t="s">
        <v>885</v>
      </c>
      <c r="C176" s="119" t="s">
        <v>1498</v>
      </c>
      <c r="D176" s="119" t="s">
        <v>860</v>
      </c>
      <c r="E176" s="119" t="s">
        <v>1381</v>
      </c>
      <c r="F176" s="119" t="s">
        <v>1339</v>
      </c>
    </row>
    <row r="177" spans="1:6">
      <c r="A177" s="124">
        <v>176</v>
      </c>
      <c r="B177" s="119" t="s">
        <v>886</v>
      </c>
      <c r="C177" s="119" t="s">
        <v>1499</v>
      </c>
      <c r="D177" s="119" t="s">
        <v>860</v>
      </c>
      <c r="E177" s="119" t="s">
        <v>1381</v>
      </c>
      <c r="F177" s="119" t="s">
        <v>1339</v>
      </c>
    </row>
    <row r="178" spans="1:6">
      <c r="A178" s="124">
        <v>177</v>
      </c>
      <c r="B178" s="119" t="s">
        <v>887</v>
      </c>
      <c r="C178" s="119" t="s">
        <v>1500</v>
      </c>
      <c r="D178" s="119" t="s">
        <v>860</v>
      </c>
      <c r="E178" s="119" t="s">
        <v>1381</v>
      </c>
      <c r="F178" s="119" t="s">
        <v>1339</v>
      </c>
    </row>
    <row r="179" spans="1:6">
      <c r="A179" s="124">
        <v>178</v>
      </c>
      <c r="B179" s="119" t="s">
        <v>888</v>
      </c>
      <c r="C179" s="119" t="s">
        <v>1501</v>
      </c>
      <c r="D179" s="119" t="s">
        <v>860</v>
      </c>
      <c r="E179" s="119" t="s">
        <v>1381</v>
      </c>
      <c r="F179" s="119" t="s">
        <v>1339</v>
      </c>
    </row>
    <row r="180" spans="1:6">
      <c r="A180" s="124">
        <v>179</v>
      </c>
      <c r="B180" s="119" t="s">
        <v>889</v>
      </c>
      <c r="C180" s="119" t="s">
        <v>1502</v>
      </c>
      <c r="D180" s="119" t="s">
        <v>860</v>
      </c>
      <c r="E180" s="119" t="s">
        <v>1381</v>
      </c>
      <c r="F180" s="119" t="s">
        <v>1339</v>
      </c>
    </row>
    <row r="181" spans="1:6">
      <c r="A181" s="124">
        <v>180</v>
      </c>
      <c r="B181" s="119" t="s">
        <v>890</v>
      </c>
      <c r="C181" s="119" t="s">
        <v>1503</v>
      </c>
      <c r="D181" s="119" t="s">
        <v>865</v>
      </c>
      <c r="E181" s="119" t="s">
        <v>1381</v>
      </c>
      <c r="F181" s="119" t="s">
        <v>1311</v>
      </c>
    </row>
    <row r="182" spans="1:6">
      <c r="A182" s="124">
        <v>181</v>
      </c>
      <c r="B182" s="119" t="s">
        <v>891</v>
      </c>
      <c r="C182" s="119" t="s">
        <v>1504</v>
      </c>
      <c r="D182" s="119" t="s">
        <v>867</v>
      </c>
      <c r="E182" s="119" t="s">
        <v>1381</v>
      </c>
      <c r="F182" s="119" t="s">
        <v>1311</v>
      </c>
    </row>
    <row r="183" spans="1:6">
      <c r="A183" s="124">
        <v>182</v>
      </c>
      <c r="B183" s="119" t="s">
        <v>892</v>
      </c>
      <c r="C183" s="119" t="s">
        <v>1505</v>
      </c>
      <c r="D183" s="119" t="s">
        <v>869</v>
      </c>
      <c r="E183" s="119" t="s">
        <v>1381</v>
      </c>
      <c r="F183" s="119" t="s">
        <v>1311</v>
      </c>
    </row>
    <row r="184" spans="1:6">
      <c r="A184" s="124">
        <v>183</v>
      </c>
      <c r="B184" s="119" t="s">
        <v>893</v>
      </c>
      <c r="C184" s="119" t="s">
        <v>1506</v>
      </c>
      <c r="D184" s="119" t="s">
        <v>894</v>
      </c>
      <c r="E184" s="119" t="s">
        <v>1381</v>
      </c>
      <c r="F184" s="119" t="s">
        <v>1311</v>
      </c>
    </row>
    <row r="185" spans="1:6">
      <c r="A185" s="124">
        <v>184</v>
      </c>
      <c r="B185" s="119" t="s">
        <v>895</v>
      </c>
      <c r="C185" s="119" t="s">
        <v>1507</v>
      </c>
      <c r="D185" s="119" t="s">
        <v>873</v>
      </c>
      <c r="E185" s="119" t="s">
        <v>1381</v>
      </c>
      <c r="F185" s="119" t="s">
        <v>1311</v>
      </c>
    </row>
    <row r="186" spans="1:6">
      <c r="A186" s="124">
        <v>185</v>
      </c>
      <c r="B186" s="119" t="s">
        <v>896</v>
      </c>
      <c r="C186" s="119" t="s">
        <v>1508</v>
      </c>
      <c r="D186" s="119" t="s">
        <v>875</v>
      </c>
      <c r="E186" s="119" t="s">
        <v>1381</v>
      </c>
      <c r="F186" s="119" t="s">
        <v>1311</v>
      </c>
    </row>
    <row r="187" spans="1:6">
      <c r="A187" s="124">
        <v>186</v>
      </c>
      <c r="B187" s="119" t="s">
        <v>897</v>
      </c>
      <c r="C187" s="119" t="s">
        <v>1509</v>
      </c>
      <c r="D187" s="119" t="s">
        <v>898</v>
      </c>
      <c r="E187" s="119" t="s">
        <v>1381</v>
      </c>
      <c r="F187" s="119" t="s">
        <v>1311</v>
      </c>
    </row>
    <row r="188" spans="1:6">
      <c r="A188" s="124">
        <v>187</v>
      </c>
      <c r="B188" s="119" t="s">
        <v>485</v>
      </c>
      <c r="C188" s="119" t="s">
        <v>486</v>
      </c>
      <c r="D188" s="119" t="s">
        <v>863</v>
      </c>
      <c r="E188" s="119" t="s">
        <v>1381</v>
      </c>
      <c r="F188" s="119" t="s">
        <v>1340</v>
      </c>
    </row>
    <row r="189" spans="1:6">
      <c r="A189" s="124">
        <v>188</v>
      </c>
      <c r="B189" s="119" t="s">
        <v>491</v>
      </c>
      <c r="C189" s="119" t="s">
        <v>492</v>
      </c>
      <c r="D189" s="119" t="s">
        <v>863</v>
      </c>
      <c r="E189" s="119" t="s">
        <v>1381</v>
      </c>
      <c r="F189" s="119" t="s">
        <v>1340</v>
      </c>
    </row>
    <row r="190" spans="1:6">
      <c r="A190" s="124">
        <v>189</v>
      </c>
      <c r="B190" s="119" t="s">
        <v>529</v>
      </c>
      <c r="C190" s="119" t="s">
        <v>530</v>
      </c>
      <c r="D190" s="119" t="s">
        <v>899</v>
      </c>
      <c r="E190" s="119" t="s">
        <v>1381</v>
      </c>
      <c r="F190" s="119" t="s">
        <v>1340</v>
      </c>
    </row>
    <row r="191" spans="1:6">
      <c r="A191" s="124">
        <v>190</v>
      </c>
      <c r="B191" s="119" t="s">
        <v>525</v>
      </c>
      <c r="C191" s="119" t="s">
        <v>526</v>
      </c>
      <c r="D191" s="119" t="s">
        <v>899</v>
      </c>
      <c r="E191" s="119" t="s">
        <v>1381</v>
      </c>
      <c r="F191" s="119" t="s">
        <v>1340</v>
      </c>
    </row>
    <row r="192" spans="1:6">
      <c r="A192" s="124">
        <v>191</v>
      </c>
      <c r="B192" s="119" t="s">
        <v>527</v>
      </c>
      <c r="C192" s="119" t="s">
        <v>528</v>
      </c>
      <c r="D192" s="119" t="s">
        <v>899</v>
      </c>
      <c r="E192" s="119" t="s">
        <v>1381</v>
      </c>
      <c r="F192" s="119" t="s">
        <v>1340</v>
      </c>
    </row>
    <row r="193" spans="1:6">
      <c r="A193" s="124">
        <v>192</v>
      </c>
      <c r="B193" s="119" t="s">
        <v>493</v>
      </c>
      <c r="C193" s="119" t="s">
        <v>494</v>
      </c>
      <c r="D193" s="119" t="s">
        <v>900</v>
      </c>
      <c r="E193" s="119" t="s">
        <v>1381</v>
      </c>
      <c r="F193" s="119" t="s">
        <v>1339</v>
      </c>
    </row>
    <row r="194" spans="1:6">
      <c r="A194" s="124">
        <v>193</v>
      </c>
      <c r="B194" s="119" t="s">
        <v>901</v>
      </c>
      <c r="C194" s="119" t="s">
        <v>1510</v>
      </c>
      <c r="D194" s="119" t="s">
        <v>902</v>
      </c>
      <c r="E194" s="119" t="s">
        <v>1381</v>
      </c>
      <c r="F194" s="119" t="s">
        <v>1311</v>
      </c>
    </row>
    <row r="195" spans="1:6">
      <c r="A195" s="124">
        <v>194</v>
      </c>
      <c r="B195" s="119" t="s">
        <v>903</v>
      </c>
      <c r="C195" s="119" t="s">
        <v>1511</v>
      </c>
      <c r="D195" s="119" t="s">
        <v>904</v>
      </c>
      <c r="E195" s="119" t="s">
        <v>1381</v>
      </c>
      <c r="F195" s="119" t="s">
        <v>1311</v>
      </c>
    </row>
    <row r="196" spans="1:6">
      <c r="A196" s="124">
        <v>195</v>
      </c>
      <c r="B196" s="119" t="s">
        <v>905</v>
      </c>
      <c r="C196" s="119" t="s">
        <v>1512</v>
      </c>
      <c r="D196" s="119" t="s">
        <v>906</v>
      </c>
      <c r="E196" s="119" t="s">
        <v>1381</v>
      </c>
      <c r="F196" s="119" t="s">
        <v>1311</v>
      </c>
    </row>
    <row r="197" spans="1:6">
      <c r="A197" s="124">
        <v>196</v>
      </c>
      <c r="B197" s="119" t="s">
        <v>907</v>
      </c>
      <c r="C197" s="119" t="s">
        <v>1513</v>
      </c>
      <c r="D197" s="119" t="s">
        <v>908</v>
      </c>
      <c r="E197" s="119" t="s">
        <v>1381</v>
      </c>
      <c r="F197" s="119" t="s">
        <v>1311</v>
      </c>
    </row>
    <row r="198" spans="1:6">
      <c r="A198" s="124">
        <v>197</v>
      </c>
      <c r="B198" s="119" t="s">
        <v>407</v>
      </c>
      <c r="C198" s="119" t="s">
        <v>408</v>
      </c>
      <c r="D198" s="119" t="s">
        <v>909</v>
      </c>
      <c r="E198" s="119" t="s">
        <v>1381</v>
      </c>
      <c r="F198" s="119" t="s">
        <v>1311</v>
      </c>
    </row>
    <row r="199" spans="1:6">
      <c r="A199" s="124">
        <v>198</v>
      </c>
      <c r="B199" s="119" t="s">
        <v>910</v>
      </c>
      <c r="C199" s="119" t="s">
        <v>1514</v>
      </c>
      <c r="D199" s="119" t="s">
        <v>871</v>
      </c>
      <c r="E199" s="119" t="s">
        <v>1381</v>
      </c>
      <c r="F199" s="119" t="s">
        <v>1311</v>
      </c>
    </row>
    <row r="200" spans="1:6">
      <c r="A200" s="124">
        <v>199</v>
      </c>
      <c r="B200" s="119" t="s">
        <v>405</v>
      </c>
      <c r="C200" s="119" t="s">
        <v>406</v>
      </c>
      <c r="D200" s="119" t="s">
        <v>873</v>
      </c>
      <c r="E200" s="119" t="s">
        <v>1381</v>
      </c>
      <c r="F200" s="119" t="s">
        <v>1311</v>
      </c>
    </row>
    <row r="201" spans="1:6">
      <c r="A201" s="124">
        <v>200</v>
      </c>
      <c r="B201" s="119" t="s">
        <v>911</v>
      </c>
      <c r="C201" s="119" t="s">
        <v>1515</v>
      </c>
      <c r="D201" s="119" t="s">
        <v>876</v>
      </c>
      <c r="E201" s="119" t="s">
        <v>1381</v>
      </c>
      <c r="F201" s="119" t="s">
        <v>1311</v>
      </c>
    </row>
    <row r="202" spans="1:6">
      <c r="A202" s="124">
        <v>201</v>
      </c>
      <c r="B202" s="119" t="s">
        <v>519</v>
      </c>
      <c r="C202" s="119" t="s">
        <v>520</v>
      </c>
      <c r="D202" s="119" t="s">
        <v>912</v>
      </c>
      <c r="E202" s="119" t="s">
        <v>1381</v>
      </c>
      <c r="F202" s="119" t="s">
        <v>1339</v>
      </c>
    </row>
    <row r="203" spans="1:6">
      <c r="A203" s="124">
        <v>202</v>
      </c>
      <c r="B203" s="119" t="s">
        <v>521</v>
      </c>
      <c r="C203" s="119" t="s">
        <v>522</v>
      </c>
      <c r="D203" s="119" t="s">
        <v>912</v>
      </c>
      <c r="E203" s="119" t="s">
        <v>1381</v>
      </c>
      <c r="F203" s="119" t="s">
        <v>1339</v>
      </c>
    </row>
    <row r="204" spans="1:6">
      <c r="A204" s="124">
        <v>203</v>
      </c>
      <c r="B204" s="119" t="s">
        <v>523</v>
      </c>
      <c r="C204" s="119" t="s">
        <v>524</v>
      </c>
      <c r="D204" s="119" t="s">
        <v>912</v>
      </c>
      <c r="E204" s="119" t="s">
        <v>1381</v>
      </c>
      <c r="F204" s="119" t="s">
        <v>1339</v>
      </c>
    </row>
    <row r="205" spans="1:6">
      <c r="A205" s="124">
        <v>204</v>
      </c>
      <c r="B205" s="119" t="s">
        <v>535</v>
      </c>
      <c r="C205" s="119" t="s">
        <v>536</v>
      </c>
      <c r="D205" s="119" t="s">
        <v>912</v>
      </c>
      <c r="E205" s="119" t="s">
        <v>1381</v>
      </c>
      <c r="F205" s="119" t="s">
        <v>1339</v>
      </c>
    </row>
    <row r="206" spans="1:6">
      <c r="A206" s="124">
        <v>205</v>
      </c>
      <c r="B206" s="119" t="s">
        <v>533</v>
      </c>
      <c r="C206" s="119" t="s">
        <v>534</v>
      </c>
      <c r="D206" s="119" t="s">
        <v>913</v>
      </c>
      <c r="E206" s="119" t="s">
        <v>1381</v>
      </c>
      <c r="F206" s="119" t="s">
        <v>1339</v>
      </c>
    </row>
    <row r="207" spans="1:6">
      <c r="A207" s="124">
        <v>206</v>
      </c>
      <c r="B207" s="119" t="s">
        <v>531</v>
      </c>
      <c r="C207" s="119" t="s">
        <v>532</v>
      </c>
      <c r="D207" s="119" t="s">
        <v>912</v>
      </c>
      <c r="E207" s="119" t="s">
        <v>1381</v>
      </c>
      <c r="F207" s="119" t="s">
        <v>1339</v>
      </c>
    </row>
    <row r="208" spans="1:6">
      <c r="A208" s="124">
        <v>207</v>
      </c>
      <c r="B208" s="119" t="s">
        <v>914</v>
      </c>
      <c r="C208" s="119" t="s">
        <v>92</v>
      </c>
      <c r="D208" s="119" t="s">
        <v>915</v>
      </c>
      <c r="E208" s="119" t="s">
        <v>1381</v>
      </c>
      <c r="F208" s="119" t="s">
        <v>1318</v>
      </c>
    </row>
    <row r="209" spans="1:6">
      <c r="A209" s="124">
        <v>208</v>
      </c>
      <c r="B209" s="119" t="s">
        <v>916</v>
      </c>
      <c r="C209" s="119" t="s">
        <v>1516</v>
      </c>
      <c r="D209" s="119" t="s">
        <v>917</v>
      </c>
      <c r="E209" s="119" t="s">
        <v>1381</v>
      </c>
      <c r="F209" s="119" t="s">
        <v>1318</v>
      </c>
    </row>
    <row r="210" spans="1:6">
      <c r="A210" s="124">
        <v>209</v>
      </c>
      <c r="B210" s="119" t="s">
        <v>918</v>
      </c>
      <c r="C210" s="119" t="s">
        <v>90</v>
      </c>
      <c r="D210" s="119" t="s">
        <v>919</v>
      </c>
      <c r="E210" s="119" t="s">
        <v>1381</v>
      </c>
      <c r="F210" s="119" t="s">
        <v>1317</v>
      </c>
    </row>
    <row r="211" spans="1:6">
      <c r="A211" s="124">
        <v>210</v>
      </c>
      <c r="B211" s="119" t="s">
        <v>230</v>
      </c>
      <c r="C211" s="119" t="s">
        <v>231</v>
      </c>
      <c r="D211" s="119" t="s">
        <v>920</v>
      </c>
      <c r="E211" s="119" t="s">
        <v>1388</v>
      </c>
      <c r="F211" s="119" t="s">
        <v>1312</v>
      </c>
    </row>
    <row r="212" spans="1:6">
      <c r="A212" s="124">
        <v>211</v>
      </c>
      <c r="B212" s="119" t="s">
        <v>232</v>
      </c>
      <c r="C212" s="119" t="s">
        <v>233</v>
      </c>
      <c r="D212" s="119" t="s">
        <v>921</v>
      </c>
      <c r="E212" s="119" t="s">
        <v>1388</v>
      </c>
      <c r="F212" s="119" t="s">
        <v>1312</v>
      </c>
    </row>
    <row r="213" spans="1:6">
      <c r="A213" s="124">
        <v>212</v>
      </c>
      <c r="B213" s="119" t="s">
        <v>127</v>
      </c>
      <c r="C213" s="119" t="s">
        <v>128</v>
      </c>
      <c r="D213" s="119" t="s">
        <v>922</v>
      </c>
      <c r="E213" s="119" t="s">
        <v>1388</v>
      </c>
      <c r="F213" s="119" t="s">
        <v>1312</v>
      </c>
    </row>
    <row r="214" spans="1:6">
      <c r="A214" s="124">
        <v>213</v>
      </c>
      <c r="B214" s="119" t="s">
        <v>260</v>
      </c>
      <c r="C214" s="119" t="s">
        <v>261</v>
      </c>
      <c r="D214" s="119" t="s">
        <v>923</v>
      </c>
      <c r="E214" s="119" t="s">
        <v>1388</v>
      </c>
      <c r="F214" s="119" t="s">
        <v>1312</v>
      </c>
    </row>
    <row r="215" spans="1:6">
      <c r="A215" s="124">
        <v>214</v>
      </c>
      <c r="B215" s="119" t="s">
        <v>262</v>
      </c>
      <c r="C215" s="119" t="s">
        <v>263</v>
      </c>
      <c r="D215" s="119" t="s">
        <v>924</v>
      </c>
      <c r="E215" s="119" t="s">
        <v>1388</v>
      </c>
      <c r="F215" s="119" t="s">
        <v>1312</v>
      </c>
    </row>
    <row r="216" spans="1:6">
      <c r="A216" s="124">
        <v>215</v>
      </c>
      <c r="B216" s="119" t="s">
        <v>216</v>
      </c>
      <c r="C216" s="119" t="s">
        <v>217</v>
      </c>
      <c r="D216" s="119" t="s">
        <v>925</v>
      </c>
      <c r="E216" s="119" t="s">
        <v>1388</v>
      </c>
      <c r="F216" s="119" t="s">
        <v>1312</v>
      </c>
    </row>
    <row r="217" spans="1:6">
      <c r="A217" s="124">
        <v>216</v>
      </c>
      <c r="B217" s="119" t="s">
        <v>250</v>
      </c>
      <c r="C217" s="119" t="s">
        <v>251</v>
      </c>
      <c r="D217" s="119" t="s">
        <v>926</v>
      </c>
      <c r="E217" s="119" t="s">
        <v>1388</v>
      </c>
      <c r="F217" s="119" t="s">
        <v>1312</v>
      </c>
    </row>
    <row r="218" spans="1:6">
      <c r="A218" s="124">
        <v>217</v>
      </c>
      <c r="B218" s="119" t="s">
        <v>244</v>
      </c>
      <c r="C218" s="119" t="s">
        <v>245</v>
      </c>
      <c r="D218" s="119" t="s">
        <v>927</v>
      </c>
      <c r="E218" s="119" t="s">
        <v>1388</v>
      </c>
      <c r="F218" s="119" t="s">
        <v>1312</v>
      </c>
    </row>
    <row r="219" spans="1:6">
      <c r="A219" s="124">
        <v>218</v>
      </c>
      <c r="B219" s="119" t="s">
        <v>184</v>
      </c>
      <c r="C219" s="119" t="s">
        <v>185</v>
      </c>
      <c r="D219" s="119" t="s">
        <v>928</v>
      </c>
      <c r="E219" s="119" t="s">
        <v>1388</v>
      </c>
      <c r="F219" s="119" t="s">
        <v>1312</v>
      </c>
    </row>
    <row r="220" spans="1:6">
      <c r="A220" s="124">
        <v>219</v>
      </c>
      <c r="B220" s="119" t="s">
        <v>119</v>
      </c>
      <c r="C220" s="119" t="s">
        <v>120</v>
      </c>
      <c r="D220" s="119" t="s">
        <v>929</v>
      </c>
      <c r="E220" s="119" t="s">
        <v>1388</v>
      </c>
      <c r="F220" s="119" t="s">
        <v>1312</v>
      </c>
    </row>
    <row r="221" spans="1:6">
      <c r="A221" s="124">
        <v>220</v>
      </c>
      <c r="B221" s="119" t="s">
        <v>141</v>
      </c>
      <c r="C221" s="119" t="s">
        <v>142</v>
      </c>
      <c r="D221" s="119" t="s">
        <v>930</v>
      </c>
      <c r="E221" s="119" t="s">
        <v>1388</v>
      </c>
      <c r="F221" s="119" t="s">
        <v>1312</v>
      </c>
    </row>
    <row r="222" spans="1:6">
      <c r="A222" s="124">
        <v>221</v>
      </c>
      <c r="B222" s="119" t="s">
        <v>931</v>
      </c>
      <c r="C222" s="119" t="s">
        <v>1517</v>
      </c>
      <c r="D222" s="119" t="s">
        <v>932</v>
      </c>
      <c r="E222" s="119" t="s">
        <v>1388</v>
      </c>
      <c r="F222" s="119" t="s">
        <v>1318</v>
      </c>
    </row>
    <row r="223" spans="1:6">
      <c r="A223" s="124">
        <v>222</v>
      </c>
      <c r="B223" s="119" t="s">
        <v>933</v>
      </c>
      <c r="C223" s="119" t="s">
        <v>1518</v>
      </c>
      <c r="D223" s="119" t="s">
        <v>934</v>
      </c>
      <c r="E223" s="119" t="s">
        <v>1389</v>
      </c>
      <c r="F223" s="119" t="s">
        <v>1311</v>
      </c>
    </row>
    <row r="224" spans="1:6">
      <c r="A224" s="124">
        <v>223</v>
      </c>
      <c r="B224" s="119" t="s">
        <v>935</v>
      </c>
      <c r="C224" s="119" t="s">
        <v>1519</v>
      </c>
      <c r="D224" s="119" t="s">
        <v>936</v>
      </c>
      <c r="E224" s="119" t="s">
        <v>1389</v>
      </c>
      <c r="F224" s="119" t="s">
        <v>1311</v>
      </c>
    </row>
    <row r="225" spans="1:6">
      <c r="A225" s="124">
        <v>224</v>
      </c>
      <c r="B225" s="119" t="s">
        <v>937</v>
      </c>
      <c r="C225" s="119" t="s">
        <v>1520</v>
      </c>
      <c r="D225" s="119" t="s">
        <v>938</v>
      </c>
      <c r="E225" s="119" t="s">
        <v>1389</v>
      </c>
      <c r="F225" s="119" t="s">
        <v>1311</v>
      </c>
    </row>
    <row r="226" spans="1:6">
      <c r="A226" s="124">
        <v>225</v>
      </c>
      <c r="B226" s="119" t="s">
        <v>939</v>
      </c>
      <c r="C226" s="119" t="s">
        <v>1521</v>
      </c>
      <c r="D226" s="119" t="s">
        <v>940</v>
      </c>
      <c r="E226" s="119" t="s">
        <v>1389</v>
      </c>
      <c r="F226" s="119" t="s">
        <v>1311</v>
      </c>
    </row>
    <row r="227" spans="1:6">
      <c r="A227" s="124">
        <v>226</v>
      </c>
      <c r="B227" s="119" t="s">
        <v>941</v>
      </c>
      <c r="C227" s="119" t="s">
        <v>1522</v>
      </c>
      <c r="D227" s="119" t="s">
        <v>942</v>
      </c>
      <c r="E227" s="119" t="s">
        <v>1389</v>
      </c>
      <c r="F227" s="119" t="s">
        <v>1311</v>
      </c>
    </row>
    <row r="228" spans="1:6">
      <c r="A228" s="124">
        <v>227</v>
      </c>
      <c r="B228" s="119" t="s">
        <v>943</v>
      </c>
      <c r="C228" s="119" t="s">
        <v>1523</v>
      </c>
      <c r="D228" s="119" t="s">
        <v>944</v>
      </c>
      <c r="E228" s="119" t="s">
        <v>1389</v>
      </c>
      <c r="F228" s="119" t="s">
        <v>1311</v>
      </c>
    </row>
    <row r="229" spans="1:6">
      <c r="A229" s="124">
        <v>228</v>
      </c>
      <c r="B229" s="119" t="s">
        <v>945</v>
      </c>
      <c r="C229" s="119" t="s">
        <v>1524</v>
      </c>
      <c r="D229" s="119" t="s">
        <v>946</v>
      </c>
      <c r="E229" s="119" t="s">
        <v>1389</v>
      </c>
      <c r="F229" s="119" t="s">
        <v>1311</v>
      </c>
    </row>
    <row r="230" spans="1:6">
      <c r="A230" s="124">
        <v>229</v>
      </c>
      <c r="B230" s="119" t="s">
        <v>947</v>
      </c>
      <c r="C230" s="119" t="s">
        <v>1525</v>
      </c>
      <c r="D230" s="119" t="s">
        <v>944</v>
      </c>
      <c r="E230" s="119" t="s">
        <v>1389</v>
      </c>
      <c r="F230" s="119" t="s">
        <v>1311</v>
      </c>
    </row>
    <row r="231" spans="1:6">
      <c r="A231" s="124">
        <v>230</v>
      </c>
      <c r="B231" s="119" t="s">
        <v>573</v>
      </c>
      <c r="C231" s="119" t="s">
        <v>574</v>
      </c>
      <c r="D231" s="119" t="s">
        <v>948</v>
      </c>
      <c r="E231" s="119" t="s">
        <v>1382</v>
      </c>
      <c r="F231" s="119" t="s">
        <v>1339</v>
      </c>
    </row>
    <row r="232" spans="1:6">
      <c r="A232" s="124">
        <v>231</v>
      </c>
      <c r="B232" s="119" t="s">
        <v>68</v>
      </c>
      <c r="C232" s="119" t="s">
        <v>69</v>
      </c>
      <c r="D232" s="119" t="s">
        <v>949</v>
      </c>
      <c r="E232" s="119" t="s">
        <v>1382</v>
      </c>
      <c r="F232" s="119" t="s">
        <v>1314</v>
      </c>
    </row>
    <row r="233" spans="1:6">
      <c r="A233" s="124">
        <v>232</v>
      </c>
      <c r="B233" s="119" t="s">
        <v>1526</v>
      </c>
      <c r="C233" s="119" t="s">
        <v>950</v>
      </c>
      <c r="D233" s="119" t="s">
        <v>951</v>
      </c>
      <c r="E233" s="119" t="s">
        <v>1382</v>
      </c>
      <c r="F233" s="119" t="s">
        <v>1340</v>
      </c>
    </row>
    <row r="234" spans="1:6">
      <c r="A234" s="124">
        <v>233</v>
      </c>
      <c r="B234" s="119" t="s">
        <v>952</v>
      </c>
      <c r="C234" s="119" t="s">
        <v>1527</v>
      </c>
      <c r="D234" s="119" t="s">
        <v>953</v>
      </c>
      <c r="E234" s="119" t="s">
        <v>1382</v>
      </c>
      <c r="F234" s="119" t="s">
        <v>1340</v>
      </c>
    </row>
    <row r="235" spans="1:6">
      <c r="A235" s="124">
        <v>234</v>
      </c>
      <c r="B235" s="119" t="s">
        <v>954</v>
      </c>
      <c r="C235" s="119" t="s">
        <v>1528</v>
      </c>
      <c r="D235" s="119" t="s">
        <v>955</v>
      </c>
      <c r="E235" s="119" t="s">
        <v>1382</v>
      </c>
      <c r="F235" s="119" t="s">
        <v>1340</v>
      </c>
    </row>
    <row r="236" spans="1:6">
      <c r="A236" s="124">
        <v>235</v>
      </c>
      <c r="B236" s="119" t="s">
        <v>956</v>
      </c>
      <c r="C236" s="119" t="s">
        <v>1529</v>
      </c>
      <c r="D236" s="119" t="s">
        <v>957</v>
      </c>
      <c r="E236" s="119" t="s">
        <v>1382</v>
      </c>
      <c r="F236" s="119" t="s">
        <v>1340</v>
      </c>
    </row>
    <row r="237" spans="1:6">
      <c r="A237" s="124">
        <v>236</v>
      </c>
      <c r="B237" s="119" t="s">
        <v>958</v>
      </c>
      <c r="C237" s="119" t="s">
        <v>1530</v>
      </c>
      <c r="D237" s="119" t="s">
        <v>959</v>
      </c>
      <c r="E237" s="119" t="s">
        <v>1382</v>
      </c>
      <c r="F237" s="119" t="s">
        <v>1340</v>
      </c>
    </row>
    <row r="238" spans="1:6">
      <c r="A238" s="124">
        <v>237</v>
      </c>
      <c r="B238" s="119" t="s">
        <v>1531</v>
      </c>
      <c r="C238" s="119" t="s">
        <v>960</v>
      </c>
      <c r="D238" s="119" t="s">
        <v>961</v>
      </c>
      <c r="E238" s="119" t="s">
        <v>1382</v>
      </c>
      <c r="F238" s="119" t="s">
        <v>1340</v>
      </c>
    </row>
    <row r="239" spans="1:6">
      <c r="A239" s="124">
        <v>238</v>
      </c>
      <c r="B239" s="119" t="s">
        <v>962</v>
      </c>
      <c r="C239" s="119" t="s">
        <v>1532</v>
      </c>
      <c r="D239" s="119" t="s">
        <v>963</v>
      </c>
      <c r="E239" s="119" t="s">
        <v>1382</v>
      </c>
      <c r="F239" s="119" t="s">
        <v>1339</v>
      </c>
    </row>
    <row r="240" spans="1:6">
      <c r="A240" s="124">
        <v>239</v>
      </c>
      <c r="B240" s="119" t="s">
        <v>1533</v>
      </c>
      <c r="C240" s="119" t="s">
        <v>964</v>
      </c>
      <c r="D240" s="119" t="s">
        <v>965</v>
      </c>
      <c r="E240" s="119" t="s">
        <v>1382</v>
      </c>
      <c r="F240" s="119" t="s">
        <v>1340</v>
      </c>
    </row>
    <row r="241" spans="1:6">
      <c r="A241" s="124">
        <v>240</v>
      </c>
      <c r="B241" s="119" t="s">
        <v>583</v>
      </c>
      <c r="C241" s="119" t="s">
        <v>584</v>
      </c>
      <c r="D241" s="119" t="s">
        <v>966</v>
      </c>
      <c r="E241" s="119" t="s">
        <v>1382</v>
      </c>
      <c r="F241" s="119" t="s">
        <v>1340</v>
      </c>
    </row>
    <row r="242" spans="1:6">
      <c r="A242" s="124">
        <v>241</v>
      </c>
      <c r="B242" s="119" t="s">
        <v>581</v>
      </c>
      <c r="C242" s="119" t="s">
        <v>582</v>
      </c>
      <c r="D242" s="119" t="s">
        <v>967</v>
      </c>
      <c r="E242" s="119" t="s">
        <v>1382</v>
      </c>
      <c r="F242" s="119" t="s">
        <v>1340</v>
      </c>
    </row>
    <row r="243" spans="1:6">
      <c r="A243" s="124">
        <v>242</v>
      </c>
      <c r="B243" s="119" t="s">
        <v>585</v>
      </c>
      <c r="C243" s="119" t="s">
        <v>586</v>
      </c>
      <c r="D243" s="119" t="s">
        <v>968</v>
      </c>
      <c r="E243" s="119" t="s">
        <v>1382</v>
      </c>
      <c r="F243" s="119" t="s">
        <v>1340</v>
      </c>
    </row>
    <row r="244" spans="1:6">
      <c r="A244" s="124">
        <v>243</v>
      </c>
      <c r="B244" s="119" t="s">
        <v>605</v>
      </c>
      <c r="C244" s="119" t="s">
        <v>606</v>
      </c>
      <c r="D244" s="119" t="s">
        <v>969</v>
      </c>
      <c r="E244" s="119" t="s">
        <v>1382</v>
      </c>
      <c r="F244" s="119" t="s">
        <v>1339</v>
      </c>
    </row>
    <row r="245" spans="1:6">
      <c r="A245" s="124">
        <v>244</v>
      </c>
      <c r="B245" s="119" t="s">
        <v>970</v>
      </c>
      <c r="C245" s="119" t="s">
        <v>1534</v>
      </c>
      <c r="D245" s="119" t="s">
        <v>971</v>
      </c>
      <c r="E245" s="119" t="s">
        <v>1382</v>
      </c>
      <c r="F245" s="119" t="s">
        <v>1311</v>
      </c>
    </row>
    <row r="246" spans="1:6">
      <c r="A246" s="124">
        <v>245</v>
      </c>
      <c r="B246" s="119" t="s">
        <v>565</v>
      </c>
      <c r="C246" s="119" t="s">
        <v>566</v>
      </c>
      <c r="D246" s="119" t="s">
        <v>972</v>
      </c>
      <c r="E246" s="119" t="s">
        <v>1382</v>
      </c>
      <c r="F246" s="119" t="s">
        <v>1340</v>
      </c>
    </row>
    <row r="247" spans="1:6">
      <c r="A247" s="124">
        <v>246</v>
      </c>
      <c r="B247" s="119" t="s">
        <v>973</v>
      </c>
      <c r="C247" s="119" t="s">
        <v>1535</v>
      </c>
      <c r="D247" s="119" t="s">
        <v>974</v>
      </c>
      <c r="E247" s="119" t="s">
        <v>1382</v>
      </c>
      <c r="F247" s="119" t="s">
        <v>1311</v>
      </c>
    </row>
    <row r="248" spans="1:6">
      <c r="A248" s="124">
        <v>247</v>
      </c>
      <c r="B248" s="119" t="s">
        <v>975</v>
      </c>
      <c r="C248" s="119" t="s">
        <v>1536</v>
      </c>
      <c r="D248" s="119" t="s">
        <v>976</v>
      </c>
      <c r="E248" s="119" t="s">
        <v>1382</v>
      </c>
      <c r="F248" s="119" t="s">
        <v>1311</v>
      </c>
    </row>
    <row r="249" spans="1:6">
      <c r="A249" s="124">
        <v>248</v>
      </c>
      <c r="B249" s="119" t="s">
        <v>977</v>
      </c>
      <c r="C249" s="119" t="s">
        <v>1537</v>
      </c>
      <c r="D249" s="119" t="s">
        <v>978</v>
      </c>
      <c r="E249" s="119" t="s">
        <v>1382</v>
      </c>
      <c r="F249" s="119" t="s">
        <v>1311</v>
      </c>
    </row>
    <row r="250" spans="1:6">
      <c r="A250" s="124">
        <v>249</v>
      </c>
      <c r="B250" s="119" t="s">
        <v>979</v>
      </c>
      <c r="C250" s="119" t="s">
        <v>1538</v>
      </c>
      <c r="D250" s="119" t="s">
        <v>980</v>
      </c>
      <c r="E250" s="119" t="s">
        <v>1382</v>
      </c>
      <c r="F250" s="119" t="s">
        <v>1311</v>
      </c>
    </row>
    <row r="251" spans="1:6">
      <c r="A251" s="124">
        <v>250</v>
      </c>
      <c r="B251" s="119" t="s">
        <v>981</v>
      </c>
      <c r="C251" s="119" t="s">
        <v>1539</v>
      </c>
      <c r="D251" s="119" t="s">
        <v>982</v>
      </c>
      <c r="E251" s="119" t="s">
        <v>1382</v>
      </c>
      <c r="F251" s="119" t="s">
        <v>1311</v>
      </c>
    </row>
    <row r="252" spans="1:6">
      <c r="A252" s="124">
        <v>251</v>
      </c>
      <c r="B252" s="119" t="s">
        <v>983</v>
      </c>
      <c r="C252" s="119" t="s">
        <v>1540</v>
      </c>
      <c r="D252" s="119" t="s">
        <v>984</v>
      </c>
      <c r="E252" s="119" t="s">
        <v>1382</v>
      </c>
      <c r="F252" s="119" t="s">
        <v>1311</v>
      </c>
    </row>
    <row r="253" spans="1:6">
      <c r="A253" s="124">
        <v>252</v>
      </c>
      <c r="B253" s="119" t="s">
        <v>415</v>
      </c>
      <c r="C253" s="119" t="s">
        <v>416</v>
      </c>
      <c r="D253" s="119" t="s">
        <v>985</v>
      </c>
      <c r="E253" s="119" t="s">
        <v>1382</v>
      </c>
      <c r="F253" s="119" t="s">
        <v>1311</v>
      </c>
    </row>
    <row r="254" spans="1:6">
      <c r="A254" s="124">
        <v>253</v>
      </c>
      <c r="B254" s="119" t="s">
        <v>986</v>
      </c>
      <c r="C254" s="119" t="s">
        <v>1541</v>
      </c>
      <c r="D254" s="119" t="s">
        <v>987</v>
      </c>
      <c r="E254" s="119" t="s">
        <v>1382</v>
      </c>
      <c r="F254" s="119" t="s">
        <v>1311</v>
      </c>
    </row>
    <row r="255" spans="1:6">
      <c r="A255" s="124">
        <v>254</v>
      </c>
      <c r="B255" s="119" t="s">
        <v>988</v>
      </c>
      <c r="C255" s="119" t="s">
        <v>1542</v>
      </c>
      <c r="D255" s="119" t="s">
        <v>989</v>
      </c>
      <c r="E255" s="119" t="s">
        <v>1382</v>
      </c>
      <c r="F255" s="119" t="s">
        <v>1311</v>
      </c>
    </row>
    <row r="256" spans="1:6">
      <c r="A256" s="124">
        <v>255</v>
      </c>
      <c r="B256" s="119" t="s">
        <v>990</v>
      </c>
      <c r="C256" s="119" t="s">
        <v>1543</v>
      </c>
      <c r="D256" s="119" t="s">
        <v>978</v>
      </c>
      <c r="E256" s="119" t="s">
        <v>1382</v>
      </c>
      <c r="F256" s="119" t="s">
        <v>1311</v>
      </c>
    </row>
    <row r="257" spans="1:6">
      <c r="A257" s="124">
        <v>256</v>
      </c>
      <c r="B257" s="119" t="s">
        <v>991</v>
      </c>
      <c r="C257" s="119" t="s">
        <v>1544</v>
      </c>
      <c r="D257" s="119" t="s">
        <v>980</v>
      </c>
      <c r="E257" s="119" t="s">
        <v>1382</v>
      </c>
      <c r="F257" s="119" t="s">
        <v>1311</v>
      </c>
    </row>
    <row r="258" spans="1:6">
      <c r="A258" s="124">
        <v>257</v>
      </c>
      <c r="B258" s="119" t="s">
        <v>992</v>
      </c>
      <c r="C258" s="119" t="s">
        <v>1545</v>
      </c>
      <c r="D258" s="119" t="s">
        <v>982</v>
      </c>
      <c r="E258" s="119" t="s">
        <v>1382</v>
      </c>
      <c r="F258" s="119" t="s">
        <v>1311</v>
      </c>
    </row>
    <row r="259" spans="1:6">
      <c r="A259" s="124">
        <v>258</v>
      </c>
      <c r="B259" s="119" t="s">
        <v>993</v>
      </c>
      <c r="C259" s="119" t="s">
        <v>1546</v>
      </c>
      <c r="D259" s="119" t="s">
        <v>985</v>
      </c>
      <c r="E259" s="119" t="s">
        <v>1382</v>
      </c>
      <c r="F259" s="119" t="s">
        <v>1311</v>
      </c>
    </row>
    <row r="260" spans="1:6">
      <c r="A260" s="124">
        <v>259</v>
      </c>
      <c r="B260" s="119" t="s">
        <v>603</v>
      </c>
      <c r="C260" s="119" t="s">
        <v>604</v>
      </c>
      <c r="D260" s="119" t="s">
        <v>994</v>
      </c>
      <c r="E260" s="119" t="s">
        <v>1382</v>
      </c>
      <c r="F260" s="119" t="s">
        <v>1340</v>
      </c>
    </row>
    <row r="261" spans="1:6">
      <c r="A261" s="124">
        <v>260</v>
      </c>
      <c r="B261" s="119" t="s">
        <v>567</v>
      </c>
      <c r="C261" s="119" t="s">
        <v>568</v>
      </c>
      <c r="D261" s="119" t="s">
        <v>972</v>
      </c>
      <c r="E261" s="119" t="s">
        <v>1382</v>
      </c>
      <c r="F261" s="119" t="s">
        <v>1340</v>
      </c>
    </row>
    <row r="262" spans="1:6">
      <c r="A262" s="124">
        <v>261</v>
      </c>
      <c r="B262" s="119" t="s">
        <v>563</v>
      </c>
      <c r="C262" s="119" t="s">
        <v>564</v>
      </c>
      <c r="D262" s="119" t="s">
        <v>972</v>
      </c>
      <c r="E262" s="119" t="s">
        <v>1382</v>
      </c>
      <c r="F262" s="119" t="s">
        <v>1340</v>
      </c>
    </row>
    <row r="263" spans="1:6">
      <c r="A263" s="124">
        <v>262</v>
      </c>
      <c r="B263" s="119" t="s">
        <v>601</v>
      </c>
      <c r="C263" s="119" t="s">
        <v>602</v>
      </c>
      <c r="D263" s="119" t="s">
        <v>969</v>
      </c>
      <c r="E263" s="119" t="s">
        <v>1382</v>
      </c>
      <c r="F263" s="119" t="s">
        <v>1339</v>
      </c>
    </row>
    <row r="264" spans="1:6">
      <c r="A264" s="124">
        <v>263</v>
      </c>
      <c r="B264" s="119" t="s">
        <v>995</v>
      </c>
      <c r="C264" s="119" t="s">
        <v>1547</v>
      </c>
      <c r="D264" s="119" t="s">
        <v>969</v>
      </c>
      <c r="E264" s="119" t="s">
        <v>1382</v>
      </c>
      <c r="F264" s="119" t="s">
        <v>1339</v>
      </c>
    </row>
    <row r="265" spans="1:6">
      <c r="A265" s="124">
        <v>264</v>
      </c>
      <c r="B265" s="119" t="s">
        <v>599</v>
      </c>
      <c r="C265" s="119" t="s">
        <v>600</v>
      </c>
      <c r="D265" s="119" t="s">
        <v>969</v>
      </c>
      <c r="E265" s="119" t="s">
        <v>1382</v>
      </c>
      <c r="F265" s="119" t="s">
        <v>1339</v>
      </c>
    </row>
    <row r="266" spans="1:6">
      <c r="A266" s="124">
        <v>265</v>
      </c>
      <c r="B266" s="119" t="s">
        <v>996</v>
      </c>
      <c r="C266" s="119" t="s">
        <v>1548</v>
      </c>
      <c r="D266" s="119" t="s">
        <v>969</v>
      </c>
      <c r="E266" s="119" t="s">
        <v>1382</v>
      </c>
      <c r="F266" s="119" t="s">
        <v>1339</v>
      </c>
    </row>
    <row r="267" spans="1:6">
      <c r="A267" s="124">
        <v>266</v>
      </c>
      <c r="B267" s="119" t="s">
        <v>997</v>
      </c>
      <c r="C267" s="119" t="s">
        <v>1549</v>
      </c>
      <c r="D267" s="119" t="s">
        <v>969</v>
      </c>
      <c r="E267" s="119" t="s">
        <v>1382</v>
      </c>
      <c r="F267" s="119" t="s">
        <v>1339</v>
      </c>
    </row>
    <row r="268" spans="1:6">
      <c r="A268" s="124">
        <v>267</v>
      </c>
      <c r="B268" s="119" t="s">
        <v>998</v>
      </c>
      <c r="C268" s="119" t="s">
        <v>1550</v>
      </c>
      <c r="D268" s="119" t="s">
        <v>999</v>
      </c>
      <c r="E268" s="119" t="s">
        <v>1382</v>
      </c>
      <c r="F268" s="119" t="s">
        <v>1311</v>
      </c>
    </row>
    <row r="269" spans="1:6">
      <c r="A269" s="124">
        <v>268</v>
      </c>
      <c r="B269" s="119" t="s">
        <v>1000</v>
      </c>
      <c r="C269" s="119" t="s">
        <v>1551</v>
      </c>
      <c r="D269" s="119" t="s">
        <v>1001</v>
      </c>
      <c r="E269" s="119" t="s">
        <v>1382</v>
      </c>
      <c r="F269" s="119" t="s">
        <v>1311</v>
      </c>
    </row>
    <row r="270" spans="1:6">
      <c r="A270" s="124">
        <v>269</v>
      </c>
      <c r="B270" s="119" t="s">
        <v>1002</v>
      </c>
      <c r="C270" s="119" t="s">
        <v>1552</v>
      </c>
      <c r="D270" s="119" t="s">
        <v>1003</v>
      </c>
      <c r="E270" s="119" t="s">
        <v>1382</v>
      </c>
      <c r="F270" s="119" t="s">
        <v>1311</v>
      </c>
    </row>
    <row r="271" spans="1:6">
      <c r="A271" s="124">
        <v>270</v>
      </c>
      <c r="B271" s="119" t="s">
        <v>1004</v>
      </c>
      <c r="C271" s="119" t="s">
        <v>1553</v>
      </c>
      <c r="D271" s="119" t="s">
        <v>1005</v>
      </c>
      <c r="E271" s="119" t="s">
        <v>1382</v>
      </c>
      <c r="F271" s="119" t="s">
        <v>1311</v>
      </c>
    </row>
    <row r="272" spans="1:6">
      <c r="A272" s="124">
        <v>271</v>
      </c>
      <c r="B272" s="119" t="s">
        <v>1006</v>
      </c>
      <c r="C272" s="119" t="s">
        <v>1554</v>
      </c>
      <c r="D272" s="119" t="s">
        <v>980</v>
      </c>
      <c r="E272" s="119" t="s">
        <v>1382</v>
      </c>
      <c r="F272" s="119" t="s">
        <v>1311</v>
      </c>
    </row>
    <row r="273" spans="1:6">
      <c r="A273" s="124">
        <v>272</v>
      </c>
      <c r="B273" s="119" t="s">
        <v>1007</v>
      </c>
      <c r="C273" s="119" t="s">
        <v>1555</v>
      </c>
      <c r="D273" s="119" t="s">
        <v>982</v>
      </c>
      <c r="E273" s="119" t="s">
        <v>1382</v>
      </c>
      <c r="F273" s="119" t="s">
        <v>1311</v>
      </c>
    </row>
    <row r="274" spans="1:6">
      <c r="A274" s="124">
        <v>273</v>
      </c>
      <c r="B274" s="119" t="s">
        <v>1008</v>
      </c>
      <c r="C274" s="119" t="s">
        <v>1556</v>
      </c>
      <c r="D274" s="119" t="s">
        <v>984</v>
      </c>
      <c r="E274" s="119" t="s">
        <v>1382</v>
      </c>
      <c r="F274" s="119" t="s">
        <v>1311</v>
      </c>
    </row>
    <row r="275" spans="1:6">
      <c r="A275" s="124">
        <v>274</v>
      </c>
      <c r="B275" s="119" t="s">
        <v>1009</v>
      </c>
      <c r="C275" s="119" t="s">
        <v>1557</v>
      </c>
      <c r="D275" s="119" t="s">
        <v>985</v>
      </c>
      <c r="E275" s="119" t="s">
        <v>1382</v>
      </c>
      <c r="F275" s="119" t="s">
        <v>1311</v>
      </c>
    </row>
    <row r="276" spans="1:6">
      <c r="A276" s="124">
        <v>275</v>
      </c>
      <c r="B276" s="119" t="s">
        <v>1010</v>
      </c>
      <c r="C276" s="119" t="s">
        <v>1558</v>
      </c>
      <c r="D276" s="119" t="s">
        <v>1011</v>
      </c>
      <c r="E276" s="119" t="s">
        <v>1382</v>
      </c>
      <c r="F276" s="119" t="s">
        <v>1311</v>
      </c>
    </row>
    <row r="277" spans="1:6">
      <c r="A277" s="124">
        <v>276</v>
      </c>
      <c r="B277" s="119" t="s">
        <v>1012</v>
      </c>
      <c r="C277" s="119" t="s">
        <v>1559</v>
      </c>
      <c r="D277" s="119" t="s">
        <v>1013</v>
      </c>
      <c r="E277" s="119" t="s">
        <v>1382</v>
      </c>
      <c r="F277" s="119" t="s">
        <v>1311</v>
      </c>
    </row>
    <row r="278" spans="1:6">
      <c r="A278" s="124">
        <v>277</v>
      </c>
      <c r="B278" s="119" t="s">
        <v>1014</v>
      </c>
      <c r="C278" s="119" t="s">
        <v>1560</v>
      </c>
      <c r="D278" s="119" t="s">
        <v>999</v>
      </c>
      <c r="E278" s="119" t="s">
        <v>1382</v>
      </c>
      <c r="F278" s="119" t="s">
        <v>1311</v>
      </c>
    </row>
    <row r="279" spans="1:6">
      <c r="A279" s="124">
        <v>278</v>
      </c>
      <c r="B279" s="119" t="s">
        <v>561</v>
      </c>
      <c r="C279" s="119" t="s">
        <v>562</v>
      </c>
      <c r="D279" s="119" t="s">
        <v>972</v>
      </c>
      <c r="E279" s="119" t="s">
        <v>1382</v>
      </c>
      <c r="F279" s="119" t="s">
        <v>1340</v>
      </c>
    </row>
    <row r="280" spans="1:6">
      <c r="A280" s="124">
        <v>279</v>
      </c>
      <c r="B280" s="119" t="s">
        <v>569</v>
      </c>
      <c r="C280" s="119" t="s">
        <v>570</v>
      </c>
      <c r="D280" s="119" t="s">
        <v>972</v>
      </c>
      <c r="E280" s="119" t="s">
        <v>1382</v>
      </c>
      <c r="F280" s="119" t="s">
        <v>1340</v>
      </c>
    </row>
    <row r="281" spans="1:6">
      <c r="A281" s="124">
        <v>280</v>
      </c>
      <c r="B281" s="119" t="s">
        <v>597</v>
      </c>
      <c r="C281" s="119" t="s">
        <v>598</v>
      </c>
      <c r="D281" s="119" t="s">
        <v>1015</v>
      </c>
      <c r="E281" s="119" t="s">
        <v>1382</v>
      </c>
      <c r="F281" s="119" t="s">
        <v>1340</v>
      </c>
    </row>
    <row r="282" spans="1:6">
      <c r="A282" s="124">
        <v>281</v>
      </c>
      <c r="B282" s="119" t="s">
        <v>593</v>
      </c>
      <c r="C282" s="119" t="s">
        <v>594</v>
      </c>
      <c r="D282" s="119" t="s">
        <v>1015</v>
      </c>
      <c r="E282" s="119" t="s">
        <v>1382</v>
      </c>
      <c r="F282" s="119" t="s">
        <v>1340</v>
      </c>
    </row>
    <row r="283" spans="1:6">
      <c r="A283" s="124">
        <v>282</v>
      </c>
      <c r="B283" s="119" t="s">
        <v>595</v>
      </c>
      <c r="C283" s="119" t="s">
        <v>596</v>
      </c>
      <c r="D283" s="119" t="s">
        <v>1015</v>
      </c>
      <c r="E283" s="119" t="s">
        <v>1382</v>
      </c>
      <c r="F283" s="119" t="s">
        <v>1340</v>
      </c>
    </row>
    <row r="284" spans="1:6">
      <c r="A284" s="124">
        <v>283</v>
      </c>
      <c r="B284" s="119" t="s">
        <v>571</v>
      </c>
      <c r="C284" s="119" t="s">
        <v>572</v>
      </c>
      <c r="D284" s="119" t="s">
        <v>1016</v>
      </c>
      <c r="E284" s="119" t="s">
        <v>1382</v>
      </c>
      <c r="F284" s="119" t="s">
        <v>1339</v>
      </c>
    </row>
    <row r="285" spans="1:6">
      <c r="A285" s="124">
        <v>284</v>
      </c>
      <c r="B285" s="119" t="s">
        <v>1017</v>
      </c>
      <c r="C285" s="119" t="s">
        <v>1561</v>
      </c>
      <c r="D285" s="119" t="s">
        <v>1018</v>
      </c>
      <c r="E285" s="119" t="s">
        <v>1382</v>
      </c>
      <c r="F285" s="119" t="s">
        <v>1311</v>
      </c>
    </row>
    <row r="286" spans="1:6">
      <c r="A286" s="124">
        <v>285</v>
      </c>
      <c r="B286" s="119" t="s">
        <v>1019</v>
      </c>
      <c r="C286" s="119" t="s">
        <v>1562</v>
      </c>
      <c r="D286" s="119" t="s">
        <v>976</v>
      </c>
      <c r="E286" s="119" t="s">
        <v>1382</v>
      </c>
      <c r="F286" s="119" t="s">
        <v>1311</v>
      </c>
    </row>
    <row r="287" spans="1:6">
      <c r="A287" s="124">
        <v>286</v>
      </c>
      <c r="B287" s="119" t="s">
        <v>1020</v>
      </c>
      <c r="C287" s="119" t="s">
        <v>1563</v>
      </c>
      <c r="D287" s="119" t="s">
        <v>1011</v>
      </c>
      <c r="E287" s="119" t="s">
        <v>1382</v>
      </c>
      <c r="F287" s="119" t="s">
        <v>1311</v>
      </c>
    </row>
    <row r="288" spans="1:6">
      <c r="A288" s="124">
        <v>287</v>
      </c>
      <c r="B288" s="119" t="s">
        <v>413</v>
      </c>
      <c r="C288" s="119" t="s">
        <v>414</v>
      </c>
      <c r="D288" s="119" t="s">
        <v>978</v>
      </c>
      <c r="E288" s="119" t="s">
        <v>1382</v>
      </c>
      <c r="F288" s="119" t="s">
        <v>1311</v>
      </c>
    </row>
    <row r="289" spans="1:6">
      <c r="A289" s="124">
        <v>288</v>
      </c>
      <c r="B289" s="119" t="s">
        <v>1021</v>
      </c>
      <c r="C289" s="119" t="s">
        <v>1564</v>
      </c>
      <c r="D289" s="119" t="s">
        <v>980</v>
      </c>
      <c r="E289" s="119" t="s">
        <v>1382</v>
      </c>
      <c r="F289" s="119" t="s">
        <v>1311</v>
      </c>
    </row>
    <row r="290" spans="1:6">
      <c r="A290" s="124">
        <v>289</v>
      </c>
      <c r="B290" s="119" t="s">
        <v>411</v>
      </c>
      <c r="C290" s="119" t="s">
        <v>412</v>
      </c>
      <c r="D290" s="119" t="s">
        <v>982</v>
      </c>
      <c r="E290" s="119" t="s">
        <v>1382</v>
      </c>
      <c r="F290" s="119" t="s">
        <v>1311</v>
      </c>
    </row>
    <row r="291" spans="1:6">
      <c r="A291" s="124">
        <v>290</v>
      </c>
      <c r="B291" s="119" t="s">
        <v>1022</v>
      </c>
      <c r="C291" s="119" t="s">
        <v>1565</v>
      </c>
      <c r="D291" s="119" t="s">
        <v>985</v>
      </c>
      <c r="E291" s="119" t="s">
        <v>1382</v>
      </c>
      <c r="F291" s="119" t="s">
        <v>1311</v>
      </c>
    </row>
    <row r="292" spans="1:6">
      <c r="A292" s="124">
        <v>291</v>
      </c>
      <c r="B292" s="119" t="s">
        <v>220</v>
      </c>
      <c r="C292" s="119" t="s">
        <v>221</v>
      </c>
      <c r="D292" s="119" t="s">
        <v>1023</v>
      </c>
      <c r="E292" s="119" t="s">
        <v>1382</v>
      </c>
      <c r="F292" s="119" t="s">
        <v>1312</v>
      </c>
    </row>
    <row r="293" spans="1:6">
      <c r="A293" s="124">
        <v>292</v>
      </c>
      <c r="B293" s="119" t="s">
        <v>226</v>
      </c>
      <c r="C293" s="119" t="s">
        <v>227</v>
      </c>
      <c r="D293" s="119" t="s">
        <v>1024</v>
      </c>
      <c r="E293" s="119" t="s">
        <v>1382</v>
      </c>
      <c r="F293" s="119" t="s">
        <v>1312</v>
      </c>
    </row>
    <row r="294" spans="1:6">
      <c r="A294" s="124">
        <v>293</v>
      </c>
      <c r="B294" s="119" t="s">
        <v>224</v>
      </c>
      <c r="C294" s="119" t="s">
        <v>225</v>
      </c>
      <c r="D294" s="119" t="s">
        <v>1025</v>
      </c>
      <c r="E294" s="119" t="s">
        <v>1382</v>
      </c>
      <c r="F294" s="119" t="s">
        <v>1312</v>
      </c>
    </row>
    <row r="295" spans="1:6">
      <c r="A295" s="124">
        <v>294</v>
      </c>
      <c r="B295" s="119" t="s">
        <v>131</v>
      </c>
      <c r="C295" s="119" t="s">
        <v>132</v>
      </c>
      <c r="D295" s="119" t="s">
        <v>1026</v>
      </c>
      <c r="E295" s="119" t="s">
        <v>1382</v>
      </c>
      <c r="F295" s="119" t="s">
        <v>1312</v>
      </c>
    </row>
    <row r="296" spans="1:6">
      <c r="A296" s="124">
        <v>295</v>
      </c>
      <c r="B296" s="119" t="s">
        <v>214</v>
      </c>
      <c r="C296" s="119" t="s">
        <v>215</v>
      </c>
      <c r="D296" s="119" t="s">
        <v>1027</v>
      </c>
      <c r="E296" s="119" t="s">
        <v>1382</v>
      </c>
      <c r="F296" s="119" t="s">
        <v>1312</v>
      </c>
    </row>
    <row r="297" spans="1:6">
      <c r="A297" s="124">
        <v>296</v>
      </c>
      <c r="B297" s="119" t="s">
        <v>206</v>
      </c>
      <c r="C297" s="119" t="s">
        <v>207</v>
      </c>
      <c r="D297" s="119" t="s">
        <v>1028</v>
      </c>
      <c r="E297" s="119" t="s">
        <v>1382</v>
      </c>
      <c r="F297" s="119" t="s">
        <v>1312</v>
      </c>
    </row>
    <row r="298" spans="1:6">
      <c r="A298" s="124">
        <v>297</v>
      </c>
      <c r="B298" s="119" t="s">
        <v>129</v>
      </c>
      <c r="C298" s="119" t="s">
        <v>130</v>
      </c>
      <c r="D298" s="119" t="s">
        <v>1029</v>
      </c>
      <c r="E298" s="119" t="s">
        <v>1382</v>
      </c>
      <c r="F298" s="119" t="s">
        <v>1312</v>
      </c>
    </row>
    <row r="299" spans="1:6">
      <c r="A299" s="124">
        <v>298</v>
      </c>
      <c r="B299" s="119" t="s">
        <v>228</v>
      </c>
      <c r="C299" s="119" t="s">
        <v>229</v>
      </c>
      <c r="D299" s="119" t="s">
        <v>1030</v>
      </c>
      <c r="E299" s="119" t="s">
        <v>1382</v>
      </c>
      <c r="F299" s="119" t="s">
        <v>1312</v>
      </c>
    </row>
    <row r="300" spans="1:6">
      <c r="A300" s="124">
        <v>299</v>
      </c>
      <c r="B300" s="119" t="s">
        <v>222</v>
      </c>
      <c r="C300" s="119" t="s">
        <v>223</v>
      </c>
      <c r="D300" s="119" t="s">
        <v>1031</v>
      </c>
      <c r="E300" s="119" t="s">
        <v>1382</v>
      </c>
      <c r="F300" s="119" t="s">
        <v>1312</v>
      </c>
    </row>
    <row r="301" spans="1:6">
      <c r="A301" s="124">
        <v>300</v>
      </c>
      <c r="B301" s="119" t="s">
        <v>266</v>
      </c>
      <c r="C301" s="119" t="s">
        <v>267</v>
      </c>
      <c r="D301" s="119" t="s">
        <v>1032</v>
      </c>
      <c r="E301" s="119" t="s">
        <v>1382</v>
      </c>
      <c r="F301" s="119" t="s">
        <v>1312</v>
      </c>
    </row>
    <row r="302" spans="1:6">
      <c r="A302" s="124">
        <v>301</v>
      </c>
      <c r="B302" s="119" t="s">
        <v>264</v>
      </c>
      <c r="C302" s="119" t="s">
        <v>265</v>
      </c>
      <c r="D302" s="119" t="s">
        <v>1033</v>
      </c>
      <c r="E302" s="119" t="s">
        <v>1382</v>
      </c>
      <c r="F302" s="119" t="s">
        <v>1312</v>
      </c>
    </row>
    <row r="303" spans="1:6">
      <c r="A303" s="124">
        <v>302</v>
      </c>
      <c r="B303" s="119" t="s">
        <v>218</v>
      </c>
      <c r="C303" s="119" t="s">
        <v>219</v>
      </c>
      <c r="D303" s="119" t="s">
        <v>1034</v>
      </c>
      <c r="E303" s="119" t="s">
        <v>1382</v>
      </c>
      <c r="F303" s="119" t="s">
        <v>1312</v>
      </c>
    </row>
    <row r="304" spans="1:6">
      <c r="A304" s="124">
        <v>303</v>
      </c>
      <c r="B304" s="119" t="s">
        <v>258</v>
      </c>
      <c r="C304" s="119" t="s">
        <v>259</v>
      </c>
      <c r="D304" s="119" t="s">
        <v>1032</v>
      </c>
      <c r="E304" s="119" t="s">
        <v>1382</v>
      </c>
      <c r="F304" s="119" t="s">
        <v>1312</v>
      </c>
    </row>
    <row r="305" spans="1:6">
      <c r="A305" s="124">
        <v>304</v>
      </c>
      <c r="B305" s="119" t="s">
        <v>268</v>
      </c>
      <c r="C305" s="119" t="s">
        <v>269</v>
      </c>
      <c r="D305" s="119" t="s">
        <v>1035</v>
      </c>
      <c r="E305" s="119" t="s">
        <v>1382</v>
      </c>
      <c r="F305" s="119" t="s">
        <v>1312</v>
      </c>
    </row>
    <row r="306" spans="1:6">
      <c r="A306" s="124">
        <v>305</v>
      </c>
      <c r="B306" s="119" t="s">
        <v>212</v>
      </c>
      <c r="C306" s="119" t="s">
        <v>213</v>
      </c>
      <c r="D306" s="119" t="s">
        <v>1034</v>
      </c>
      <c r="E306" s="119" t="s">
        <v>1382</v>
      </c>
      <c r="F306" s="119" t="s">
        <v>1312</v>
      </c>
    </row>
    <row r="307" spans="1:6">
      <c r="A307" s="124">
        <v>306</v>
      </c>
      <c r="B307" s="119" t="s">
        <v>208</v>
      </c>
      <c r="C307" s="119" t="s">
        <v>209</v>
      </c>
      <c r="D307" s="119" t="s">
        <v>1036</v>
      </c>
      <c r="E307" s="119" t="s">
        <v>1382</v>
      </c>
      <c r="F307" s="119" t="s">
        <v>1312</v>
      </c>
    </row>
    <row r="308" spans="1:6">
      <c r="A308" s="124">
        <v>307</v>
      </c>
      <c r="B308" s="119" t="s">
        <v>234</v>
      </c>
      <c r="C308" s="119" t="s">
        <v>235</v>
      </c>
      <c r="D308" s="119" t="s">
        <v>1037</v>
      </c>
      <c r="E308" s="119" t="s">
        <v>1382</v>
      </c>
      <c r="F308" s="119" t="s">
        <v>1312</v>
      </c>
    </row>
    <row r="309" spans="1:6">
      <c r="A309" s="124">
        <v>308</v>
      </c>
      <c r="B309" s="119" t="s">
        <v>236</v>
      </c>
      <c r="C309" s="119" t="s">
        <v>237</v>
      </c>
      <c r="D309" s="119" t="s">
        <v>1038</v>
      </c>
      <c r="E309" s="119" t="s">
        <v>1382</v>
      </c>
      <c r="F309" s="119" t="s">
        <v>1312</v>
      </c>
    </row>
    <row r="310" spans="1:6">
      <c r="A310" s="124">
        <v>309</v>
      </c>
      <c r="B310" s="119" t="s">
        <v>190</v>
      </c>
      <c r="C310" s="119" t="s">
        <v>191</v>
      </c>
      <c r="D310" s="119" t="s">
        <v>1025</v>
      </c>
      <c r="E310" s="119" t="s">
        <v>1382</v>
      </c>
      <c r="F310" s="119" t="s">
        <v>1312</v>
      </c>
    </row>
    <row r="311" spans="1:6">
      <c r="A311" s="124">
        <v>310</v>
      </c>
      <c r="B311" s="119" t="s">
        <v>188</v>
      </c>
      <c r="C311" s="119" t="s">
        <v>189</v>
      </c>
      <c r="D311" s="119" t="s">
        <v>1039</v>
      </c>
      <c r="E311" s="119" t="s">
        <v>1382</v>
      </c>
      <c r="F311" s="119" t="s">
        <v>1312</v>
      </c>
    </row>
    <row r="312" spans="1:6">
      <c r="A312" s="124">
        <v>311</v>
      </c>
      <c r="B312" s="119" t="s">
        <v>178</v>
      </c>
      <c r="C312" s="119" t="s">
        <v>179</v>
      </c>
      <c r="D312" s="119" t="s">
        <v>1028</v>
      </c>
      <c r="E312" s="119" t="s">
        <v>1382</v>
      </c>
      <c r="F312" s="119" t="s">
        <v>1312</v>
      </c>
    </row>
    <row r="313" spans="1:6">
      <c r="A313" s="124">
        <v>312</v>
      </c>
      <c r="B313" s="119" t="s">
        <v>192</v>
      </c>
      <c r="C313" s="119" t="s">
        <v>193</v>
      </c>
      <c r="D313" s="119" t="s">
        <v>1040</v>
      </c>
      <c r="E313" s="119" t="s">
        <v>1382</v>
      </c>
      <c r="F313" s="119" t="s">
        <v>1312</v>
      </c>
    </row>
    <row r="314" spans="1:6">
      <c r="A314" s="124">
        <v>313</v>
      </c>
      <c r="B314" s="119" t="s">
        <v>270</v>
      </c>
      <c r="C314" s="119" t="s">
        <v>271</v>
      </c>
      <c r="D314" s="119" t="s">
        <v>1041</v>
      </c>
      <c r="E314" s="119" t="s">
        <v>1382</v>
      </c>
      <c r="F314" s="119" t="s">
        <v>1312</v>
      </c>
    </row>
    <row r="315" spans="1:6">
      <c r="A315" s="124">
        <v>314</v>
      </c>
      <c r="B315" s="119" t="s">
        <v>242</v>
      </c>
      <c r="C315" s="119" t="s">
        <v>243</v>
      </c>
      <c r="D315" s="119" t="s">
        <v>1042</v>
      </c>
      <c r="E315" s="119" t="s">
        <v>1382</v>
      </c>
      <c r="F315" s="119" t="s">
        <v>1312</v>
      </c>
    </row>
    <row r="316" spans="1:6">
      <c r="A316" s="124">
        <v>315</v>
      </c>
      <c r="B316" s="119" t="s">
        <v>252</v>
      </c>
      <c r="C316" s="119" t="s">
        <v>253</v>
      </c>
      <c r="D316" s="119" t="s">
        <v>1032</v>
      </c>
      <c r="E316" s="119" t="s">
        <v>1382</v>
      </c>
      <c r="F316" s="119" t="s">
        <v>1312</v>
      </c>
    </row>
    <row r="317" spans="1:6">
      <c r="A317" s="124">
        <v>316</v>
      </c>
      <c r="B317" s="119" t="s">
        <v>246</v>
      </c>
      <c r="C317" s="119" t="s">
        <v>247</v>
      </c>
      <c r="D317" s="119" t="s">
        <v>1035</v>
      </c>
      <c r="E317" s="119" t="s">
        <v>1382</v>
      </c>
      <c r="F317" s="119" t="s">
        <v>1312</v>
      </c>
    </row>
    <row r="318" spans="1:6">
      <c r="A318" s="124">
        <v>317</v>
      </c>
      <c r="B318" s="119" t="s">
        <v>204</v>
      </c>
      <c r="C318" s="119" t="s">
        <v>205</v>
      </c>
      <c r="D318" s="119" t="s">
        <v>1043</v>
      </c>
      <c r="E318" s="119" t="s">
        <v>1382</v>
      </c>
      <c r="F318" s="119" t="s">
        <v>1312</v>
      </c>
    </row>
    <row r="319" spans="1:6">
      <c r="A319" s="124">
        <v>318</v>
      </c>
      <c r="B319" s="119" t="s">
        <v>238</v>
      </c>
      <c r="C319" s="119" t="s">
        <v>239</v>
      </c>
      <c r="D319" s="119" t="s">
        <v>1043</v>
      </c>
      <c r="E319" s="119" t="s">
        <v>1382</v>
      </c>
      <c r="F319" s="119" t="s">
        <v>1312</v>
      </c>
    </row>
    <row r="320" spans="1:6">
      <c r="A320" s="124">
        <v>319</v>
      </c>
      <c r="B320" s="119" t="s">
        <v>254</v>
      </c>
      <c r="C320" s="119" t="s">
        <v>255</v>
      </c>
      <c r="D320" s="119" t="s">
        <v>1044</v>
      </c>
      <c r="E320" s="119" t="s">
        <v>1382</v>
      </c>
      <c r="F320" s="119" t="s">
        <v>1312</v>
      </c>
    </row>
    <row r="321" spans="1:6">
      <c r="A321" s="124">
        <v>320</v>
      </c>
      <c r="B321" s="119" t="s">
        <v>198</v>
      </c>
      <c r="C321" s="119" t="s">
        <v>199</v>
      </c>
      <c r="D321" s="119" t="s">
        <v>1045</v>
      </c>
      <c r="E321" s="119" t="s">
        <v>1382</v>
      </c>
      <c r="F321" s="119" t="s">
        <v>1312</v>
      </c>
    </row>
    <row r="322" spans="1:6">
      <c r="A322" s="124">
        <v>321</v>
      </c>
      <c r="B322" s="119" t="s">
        <v>186</v>
      </c>
      <c r="C322" s="119" t="s">
        <v>187</v>
      </c>
      <c r="D322" s="119" t="s">
        <v>1046</v>
      </c>
      <c r="E322" s="119" t="s">
        <v>1382</v>
      </c>
      <c r="F322" s="119" t="s">
        <v>1312</v>
      </c>
    </row>
    <row r="323" spans="1:6">
      <c r="A323" s="124">
        <v>322</v>
      </c>
      <c r="B323" s="119" t="s">
        <v>200</v>
      </c>
      <c r="C323" s="119" t="s">
        <v>201</v>
      </c>
      <c r="D323" s="119" t="s">
        <v>1047</v>
      </c>
      <c r="E323" s="119" t="s">
        <v>1382</v>
      </c>
      <c r="F323" s="119" t="s">
        <v>1312</v>
      </c>
    </row>
    <row r="324" spans="1:6">
      <c r="A324" s="124">
        <v>323</v>
      </c>
      <c r="B324" s="119" t="s">
        <v>256</v>
      </c>
      <c r="C324" s="119" t="s">
        <v>257</v>
      </c>
      <c r="D324" s="119" t="s">
        <v>1048</v>
      </c>
      <c r="E324" s="119" t="s">
        <v>1382</v>
      </c>
      <c r="F324" s="119" t="s">
        <v>1312</v>
      </c>
    </row>
    <row r="325" spans="1:6">
      <c r="A325" s="124">
        <v>324</v>
      </c>
      <c r="B325" s="119" t="s">
        <v>202</v>
      </c>
      <c r="C325" s="119" t="s">
        <v>203</v>
      </c>
      <c r="D325" s="119" t="s">
        <v>1049</v>
      </c>
      <c r="E325" s="119" t="s">
        <v>1382</v>
      </c>
      <c r="F325" s="119" t="s">
        <v>1312</v>
      </c>
    </row>
    <row r="326" spans="1:6">
      <c r="A326" s="124">
        <v>325</v>
      </c>
      <c r="B326" s="119" t="s">
        <v>210</v>
      </c>
      <c r="C326" s="119" t="s">
        <v>211</v>
      </c>
      <c r="D326" s="119" t="s">
        <v>1050</v>
      </c>
      <c r="E326" s="119" t="s">
        <v>1382</v>
      </c>
      <c r="F326" s="119" t="s">
        <v>1312</v>
      </c>
    </row>
    <row r="327" spans="1:6">
      <c r="A327" s="124">
        <v>326</v>
      </c>
      <c r="B327" s="119" t="s">
        <v>194</v>
      </c>
      <c r="C327" s="119" t="s">
        <v>195</v>
      </c>
      <c r="D327" s="119" t="s">
        <v>1051</v>
      </c>
      <c r="E327" s="119" t="s">
        <v>1382</v>
      </c>
      <c r="F327" s="119" t="s">
        <v>1312</v>
      </c>
    </row>
    <row r="328" spans="1:6">
      <c r="A328" s="124">
        <v>327</v>
      </c>
      <c r="B328" s="119" t="s">
        <v>182</v>
      </c>
      <c r="C328" s="119" t="s">
        <v>183</v>
      </c>
      <c r="D328" s="119" t="s">
        <v>1052</v>
      </c>
      <c r="E328" s="119" t="s">
        <v>1382</v>
      </c>
      <c r="F328" s="119" t="s">
        <v>1312</v>
      </c>
    </row>
    <row r="329" spans="1:6">
      <c r="A329" s="124">
        <v>328</v>
      </c>
      <c r="B329" s="119" t="s">
        <v>196</v>
      </c>
      <c r="C329" s="119" t="s">
        <v>197</v>
      </c>
      <c r="D329" s="119" t="s">
        <v>1053</v>
      </c>
      <c r="E329" s="119" t="s">
        <v>1382</v>
      </c>
      <c r="F329" s="119" t="s">
        <v>1312</v>
      </c>
    </row>
    <row r="330" spans="1:6">
      <c r="A330" s="124">
        <v>329</v>
      </c>
      <c r="B330" s="119" t="s">
        <v>174</v>
      </c>
      <c r="C330" s="119" t="s">
        <v>175</v>
      </c>
      <c r="D330" s="119" t="s">
        <v>1054</v>
      </c>
      <c r="E330" s="119" t="s">
        <v>1382</v>
      </c>
      <c r="F330" s="119" t="s">
        <v>1312</v>
      </c>
    </row>
    <row r="331" spans="1:6">
      <c r="A331" s="124">
        <v>330</v>
      </c>
      <c r="B331" s="119" t="s">
        <v>176</v>
      </c>
      <c r="C331" s="119" t="s">
        <v>177</v>
      </c>
      <c r="D331" s="119" t="s">
        <v>1055</v>
      </c>
      <c r="E331" s="119" t="s">
        <v>1382</v>
      </c>
      <c r="F331" s="119" t="s">
        <v>1312</v>
      </c>
    </row>
    <row r="332" spans="1:6">
      <c r="A332" s="124">
        <v>331</v>
      </c>
      <c r="B332" s="119" t="s">
        <v>172</v>
      </c>
      <c r="C332" s="119" t="s">
        <v>173</v>
      </c>
      <c r="D332" s="119" t="s">
        <v>1056</v>
      </c>
      <c r="E332" s="119" t="s">
        <v>1382</v>
      </c>
      <c r="F332" s="119" t="s">
        <v>1312</v>
      </c>
    </row>
    <row r="333" spans="1:6">
      <c r="A333" s="124">
        <v>332</v>
      </c>
      <c r="B333" s="119" t="s">
        <v>164</v>
      </c>
      <c r="C333" s="119" t="s">
        <v>165</v>
      </c>
      <c r="D333" s="119" t="s">
        <v>1057</v>
      </c>
      <c r="E333" s="119" t="s">
        <v>1382</v>
      </c>
      <c r="F333" s="119" t="s">
        <v>1312</v>
      </c>
    </row>
    <row r="334" spans="1:6">
      <c r="A334" s="124">
        <v>333</v>
      </c>
      <c r="B334" s="119" t="s">
        <v>154</v>
      </c>
      <c r="C334" s="119" t="s">
        <v>155</v>
      </c>
      <c r="D334" s="119" t="s">
        <v>1058</v>
      </c>
      <c r="E334" s="119" t="s">
        <v>1382</v>
      </c>
      <c r="F334" s="119" t="s">
        <v>1312</v>
      </c>
    </row>
    <row r="335" spans="1:6">
      <c r="A335" s="124">
        <v>334</v>
      </c>
      <c r="B335" s="119" t="s">
        <v>589</v>
      </c>
      <c r="C335" s="119" t="s">
        <v>590</v>
      </c>
      <c r="D335" s="119" t="s">
        <v>1059</v>
      </c>
      <c r="E335" s="119" t="s">
        <v>1382</v>
      </c>
      <c r="F335" s="119" t="s">
        <v>1339</v>
      </c>
    </row>
    <row r="336" spans="1:6">
      <c r="A336" s="124">
        <v>335</v>
      </c>
      <c r="B336" s="119" t="s">
        <v>591</v>
      </c>
      <c r="C336" s="119" t="s">
        <v>592</v>
      </c>
      <c r="D336" s="119" t="s">
        <v>1059</v>
      </c>
      <c r="E336" s="119" t="s">
        <v>1382</v>
      </c>
      <c r="F336" s="119" t="s">
        <v>1339</v>
      </c>
    </row>
    <row r="337" spans="1:6">
      <c r="A337" s="124">
        <v>336</v>
      </c>
      <c r="B337" s="119" t="s">
        <v>1060</v>
      </c>
      <c r="C337" s="119" t="s">
        <v>1566</v>
      </c>
      <c r="D337" s="119" t="s">
        <v>1054</v>
      </c>
      <c r="E337" s="119" t="s">
        <v>1382</v>
      </c>
      <c r="F337" s="119" t="s">
        <v>1312</v>
      </c>
    </row>
    <row r="338" spans="1:6">
      <c r="A338" s="124">
        <v>337</v>
      </c>
      <c r="B338" s="119" t="s">
        <v>1061</v>
      </c>
      <c r="C338" s="119" t="s">
        <v>1567</v>
      </c>
      <c r="D338" s="119" t="s">
        <v>1038</v>
      </c>
      <c r="E338" s="119" t="s">
        <v>1382</v>
      </c>
      <c r="F338" s="119" t="s">
        <v>1312</v>
      </c>
    </row>
    <row r="339" spans="1:6">
      <c r="A339" s="124">
        <v>338</v>
      </c>
      <c r="B339" s="119" t="s">
        <v>125</v>
      </c>
      <c r="C339" s="119" t="s">
        <v>126</v>
      </c>
      <c r="D339" s="119" t="s">
        <v>1062</v>
      </c>
      <c r="E339" s="119" t="s">
        <v>1382</v>
      </c>
      <c r="F339" s="119" t="s">
        <v>1312</v>
      </c>
    </row>
    <row r="340" spans="1:6">
      <c r="A340" s="124">
        <v>339</v>
      </c>
      <c r="B340" s="119" t="s">
        <v>579</v>
      </c>
      <c r="C340" s="119" t="s">
        <v>580</v>
      </c>
      <c r="D340" s="119" t="s">
        <v>1059</v>
      </c>
      <c r="E340" s="119" t="s">
        <v>1382</v>
      </c>
      <c r="F340" s="119" t="s">
        <v>1339</v>
      </c>
    </row>
    <row r="341" spans="1:6">
      <c r="A341" s="124">
        <v>340</v>
      </c>
      <c r="B341" s="119" t="s">
        <v>577</v>
      </c>
      <c r="C341" s="119" t="s">
        <v>578</v>
      </c>
      <c r="D341" s="119" t="s">
        <v>1059</v>
      </c>
      <c r="E341" s="119" t="s">
        <v>1382</v>
      </c>
      <c r="F341" s="119" t="s">
        <v>1339</v>
      </c>
    </row>
    <row r="342" spans="1:6">
      <c r="A342" s="124">
        <v>341</v>
      </c>
      <c r="B342" s="119" t="s">
        <v>575</v>
      </c>
      <c r="C342" s="119" t="s">
        <v>576</v>
      </c>
      <c r="D342" s="119" t="s">
        <v>1059</v>
      </c>
      <c r="E342" s="119" t="s">
        <v>1382</v>
      </c>
      <c r="F342" s="119" t="s">
        <v>1339</v>
      </c>
    </row>
    <row r="343" spans="1:6">
      <c r="A343" s="124">
        <v>342</v>
      </c>
      <c r="B343" s="119" t="s">
        <v>248</v>
      </c>
      <c r="C343" s="119" t="s">
        <v>249</v>
      </c>
      <c r="D343" s="119" t="s">
        <v>1036</v>
      </c>
      <c r="E343" s="119" t="s">
        <v>1382</v>
      </c>
      <c r="F343" s="119" t="s">
        <v>1312</v>
      </c>
    </row>
    <row r="344" spans="1:6">
      <c r="A344" s="124">
        <v>343</v>
      </c>
      <c r="B344" s="119" t="s">
        <v>166</v>
      </c>
      <c r="C344" s="119" t="s">
        <v>167</v>
      </c>
      <c r="D344" s="119" t="s">
        <v>1063</v>
      </c>
      <c r="E344" s="119" t="s">
        <v>1382</v>
      </c>
      <c r="F344" s="119" t="s">
        <v>1312</v>
      </c>
    </row>
    <row r="345" spans="1:6">
      <c r="A345" s="124">
        <v>344</v>
      </c>
      <c r="B345" s="119" t="s">
        <v>162</v>
      </c>
      <c r="C345" s="119" t="s">
        <v>163</v>
      </c>
      <c r="D345" s="119" t="s">
        <v>1064</v>
      </c>
      <c r="E345" s="119" t="s">
        <v>1382</v>
      </c>
      <c r="F345" s="119" t="s">
        <v>1312</v>
      </c>
    </row>
    <row r="346" spans="1:6">
      <c r="A346" s="124">
        <v>345</v>
      </c>
      <c r="B346" s="119" t="s">
        <v>160</v>
      </c>
      <c r="C346" s="119" t="s">
        <v>161</v>
      </c>
      <c r="D346" s="119" t="s">
        <v>1065</v>
      </c>
      <c r="E346" s="119" t="s">
        <v>1382</v>
      </c>
      <c r="F346" s="119" t="s">
        <v>1312</v>
      </c>
    </row>
    <row r="347" spans="1:6">
      <c r="A347" s="124">
        <v>346</v>
      </c>
      <c r="B347" s="119" t="s">
        <v>158</v>
      </c>
      <c r="C347" s="119" t="s">
        <v>159</v>
      </c>
      <c r="D347" s="119" t="s">
        <v>1066</v>
      </c>
      <c r="E347" s="119" t="s">
        <v>1382</v>
      </c>
      <c r="F347" s="119" t="s">
        <v>1312</v>
      </c>
    </row>
    <row r="348" spans="1:6">
      <c r="A348" s="124">
        <v>347</v>
      </c>
      <c r="B348" s="119" t="s">
        <v>137</v>
      </c>
      <c r="C348" s="119" t="s">
        <v>138</v>
      </c>
      <c r="D348" s="119" t="s">
        <v>1067</v>
      </c>
      <c r="E348" s="119" t="s">
        <v>1382</v>
      </c>
      <c r="F348" s="119" t="s">
        <v>1312</v>
      </c>
    </row>
    <row r="349" spans="1:6">
      <c r="A349" s="124">
        <v>348</v>
      </c>
      <c r="B349" s="119" t="s">
        <v>156</v>
      </c>
      <c r="C349" s="119" t="s">
        <v>157</v>
      </c>
      <c r="D349" s="119" t="s">
        <v>1068</v>
      </c>
      <c r="E349" s="119" t="s">
        <v>1382</v>
      </c>
      <c r="F349" s="119" t="s">
        <v>1312</v>
      </c>
    </row>
    <row r="350" spans="1:6">
      <c r="A350" s="124">
        <v>349</v>
      </c>
      <c r="B350" s="119" t="s">
        <v>180</v>
      </c>
      <c r="C350" s="119" t="s">
        <v>181</v>
      </c>
      <c r="D350" s="119" t="s">
        <v>1069</v>
      </c>
      <c r="E350" s="119" t="s">
        <v>1382</v>
      </c>
      <c r="F350" s="119" t="s">
        <v>1312</v>
      </c>
    </row>
    <row r="351" spans="1:6">
      <c r="A351" s="124">
        <v>350</v>
      </c>
      <c r="B351" s="119" t="s">
        <v>168</v>
      </c>
      <c r="C351" s="119" t="s">
        <v>169</v>
      </c>
      <c r="D351" s="119" t="s">
        <v>1070</v>
      </c>
      <c r="E351" s="119" t="s">
        <v>1382</v>
      </c>
      <c r="F351" s="119" t="s">
        <v>1312</v>
      </c>
    </row>
    <row r="352" spans="1:6">
      <c r="A352" s="124">
        <v>351</v>
      </c>
      <c r="B352" s="119" t="s">
        <v>170</v>
      </c>
      <c r="C352" s="119" t="s">
        <v>171</v>
      </c>
      <c r="D352" s="119" t="s">
        <v>1071</v>
      </c>
      <c r="E352" s="119" t="s">
        <v>1382</v>
      </c>
      <c r="F352" s="119" t="s">
        <v>1312</v>
      </c>
    </row>
    <row r="353" spans="1:6">
      <c r="A353" s="124">
        <v>352</v>
      </c>
      <c r="B353" s="119" t="s">
        <v>152</v>
      </c>
      <c r="C353" s="119" t="s">
        <v>153</v>
      </c>
      <c r="D353" s="119" t="s">
        <v>1072</v>
      </c>
      <c r="E353" s="119" t="s">
        <v>1382</v>
      </c>
      <c r="F353" s="119" t="s">
        <v>1312</v>
      </c>
    </row>
    <row r="354" spans="1:6">
      <c r="A354" s="124">
        <v>353</v>
      </c>
      <c r="B354" s="119" t="s">
        <v>123</v>
      </c>
      <c r="C354" s="119" t="s">
        <v>124</v>
      </c>
      <c r="D354" s="119" t="s">
        <v>1073</v>
      </c>
      <c r="E354" s="119" t="s">
        <v>1382</v>
      </c>
      <c r="F354" s="119" t="s">
        <v>1312</v>
      </c>
    </row>
    <row r="355" spans="1:6">
      <c r="A355" s="124">
        <v>354</v>
      </c>
      <c r="B355" s="119" t="s">
        <v>150</v>
      </c>
      <c r="C355" s="119" t="s">
        <v>151</v>
      </c>
      <c r="D355" s="119" t="s">
        <v>1074</v>
      </c>
      <c r="E355" s="119" t="s">
        <v>1382</v>
      </c>
      <c r="F355" s="119" t="s">
        <v>1312</v>
      </c>
    </row>
    <row r="356" spans="1:6">
      <c r="A356" s="124">
        <v>355</v>
      </c>
      <c r="B356" s="119" t="s">
        <v>139</v>
      </c>
      <c r="C356" s="119" t="s">
        <v>140</v>
      </c>
      <c r="D356" s="119" t="s">
        <v>1075</v>
      </c>
      <c r="E356" s="119" t="s">
        <v>1382</v>
      </c>
      <c r="F356" s="119" t="s">
        <v>1312</v>
      </c>
    </row>
    <row r="357" spans="1:6">
      <c r="A357" s="124">
        <v>356</v>
      </c>
      <c r="B357" s="119" t="s">
        <v>121</v>
      </c>
      <c r="C357" s="119" t="s">
        <v>122</v>
      </c>
      <c r="D357" s="119" t="s">
        <v>1076</v>
      </c>
      <c r="E357" s="119" t="s">
        <v>1382</v>
      </c>
      <c r="F357" s="119" t="s">
        <v>1312</v>
      </c>
    </row>
    <row r="358" spans="1:6">
      <c r="A358" s="124">
        <v>357</v>
      </c>
      <c r="B358" s="119" t="s">
        <v>117</v>
      </c>
      <c r="C358" s="119" t="s">
        <v>118</v>
      </c>
      <c r="D358" s="119" t="s">
        <v>1077</v>
      </c>
      <c r="E358" s="119" t="s">
        <v>1382</v>
      </c>
      <c r="F358" s="119" t="s">
        <v>1312</v>
      </c>
    </row>
    <row r="359" spans="1:6">
      <c r="A359" s="124">
        <v>358</v>
      </c>
      <c r="B359" s="119" t="s">
        <v>144</v>
      </c>
      <c r="C359" s="119" t="s">
        <v>145</v>
      </c>
      <c r="D359" s="119" t="s">
        <v>1078</v>
      </c>
      <c r="E359" s="119" t="s">
        <v>1382</v>
      </c>
      <c r="F359" s="119" t="s">
        <v>1312</v>
      </c>
    </row>
    <row r="360" spans="1:6">
      <c r="A360" s="124">
        <v>359</v>
      </c>
      <c r="B360" s="119" t="s">
        <v>146</v>
      </c>
      <c r="C360" s="119" t="s">
        <v>147</v>
      </c>
      <c r="D360" s="119" t="s">
        <v>1079</v>
      </c>
      <c r="E360" s="119" t="s">
        <v>1382</v>
      </c>
      <c r="F360" s="119" t="s">
        <v>1312</v>
      </c>
    </row>
    <row r="361" spans="1:6">
      <c r="A361" s="124">
        <v>360</v>
      </c>
      <c r="B361" s="119" t="s">
        <v>148</v>
      </c>
      <c r="C361" s="119" t="s">
        <v>149</v>
      </c>
      <c r="D361" s="119" t="s">
        <v>1080</v>
      </c>
      <c r="E361" s="119" t="s">
        <v>1382</v>
      </c>
      <c r="F361" s="119" t="s">
        <v>1312</v>
      </c>
    </row>
    <row r="362" spans="1:6">
      <c r="A362" s="124">
        <v>361</v>
      </c>
      <c r="B362" s="119" t="s">
        <v>143</v>
      </c>
      <c r="C362" s="119" t="s">
        <v>134</v>
      </c>
      <c r="D362" s="119" t="s">
        <v>1081</v>
      </c>
      <c r="E362" s="119" t="s">
        <v>1382</v>
      </c>
      <c r="F362" s="119" t="s">
        <v>1312</v>
      </c>
    </row>
    <row r="363" spans="1:6">
      <c r="A363" s="124">
        <v>362</v>
      </c>
      <c r="B363" s="119" t="s">
        <v>1082</v>
      </c>
      <c r="C363" s="119" t="s">
        <v>1568</v>
      </c>
      <c r="D363" s="119" t="s">
        <v>1083</v>
      </c>
      <c r="E363" s="119" t="s">
        <v>1390</v>
      </c>
      <c r="F363" s="119" t="s">
        <v>1311</v>
      </c>
    </row>
    <row r="364" spans="1:6">
      <c r="A364" s="124">
        <v>363</v>
      </c>
      <c r="B364" s="119" t="s">
        <v>1084</v>
      </c>
      <c r="C364" s="119" t="s">
        <v>1569</v>
      </c>
      <c r="D364" s="119" t="s">
        <v>1085</v>
      </c>
      <c r="E364" s="119" t="s">
        <v>1390</v>
      </c>
      <c r="F364" s="119" t="s">
        <v>1311</v>
      </c>
    </row>
    <row r="365" spans="1:6">
      <c r="A365" s="124">
        <v>364</v>
      </c>
      <c r="B365" s="119" t="s">
        <v>1086</v>
      </c>
      <c r="C365" s="119" t="s">
        <v>1570</v>
      </c>
      <c r="D365" s="119" t="s">
        <v>1087</v>
      </c>
      <c r="E365" s="119" t="s">
        <v>1390</v>
      </c>
      <c r="F365" s="119" t="s">
        <v>1311</v>
      </c>
    </row>
    <row r="366" spans="1:6">
      <c r="A366" s="124">
        <v>365</v>
      </c>
      <c r="B366" s="119" t="s">
        <v>1088</v>
      </c>
      <c r="C366" s="119" t="s">
        <v>1571</v>
      </c>
      <c r="D366" s="119" t="s">
        <v>1089</v>
      </c>
      <c r="E366" s="119" t="s">
        <v>1390</v>
      </c>
      <c r="F366" s="119" t="s">
        <v>1311</v>
      </c>
    </row>
    <row r="367" spans="1:6">
      <c r="A367" s="124">
        <v>366</v>
      </c>
      <c r="B367" s="119" t="s">
        <v>1090</v>
      </c>
      <c r="C367" s="119" t="s">
        <v>1572</v>
      </c>
      <c r="D367" s="119" t="s">
        <v>1091</v>
      </c>
      <c r="E367" s="119" t="s">
        <v>1390</v>
      </c>
      <c r="F367" s="119" t="s">
        <v>1311</v>
      </c>
    </row>
    <row r="368" spans="1:6">
      <c r="A368" s="124">
        <v>367</v>
      </c>
      <c r="B368" s="119" t="s">
        <v>1092</v>
      </c>
      <c r="C368" s="119" t="s">
        <v>1573</v>
      </c>
      <c r="D368" s="119" t="s">
        <v>1093</v>
      </c>
      <c r="E368" s="119" t="s">
        <v>1390</v>
      </c>
      <c r="F368" s="119" t="s">
        <v>1311</v>
      </c>
    </row>
    <row r="369" spans="1:6">
      <c r="A369" s="124">
        <v>368</v>
      </c>
      <c r="B369" s="119" t="s">
        <v>1094</v>
      </c>
      <c r="C369" s="119" t="s">
        <v>1574</v>
      </c>
      <c r="D369" s="119" t="s">
        <v>1095</v>
      </c>
      <c r="E369" s="119" t="s">
        <v>1383</v>
      </c>
      <c r="F369" s="119" t="s">
        <v>1311</v>
      </c>
    </row>
    <row r="370" spans="1:6">
      <c r="A370" s="124">
        <v>369</v>
      </c>
      <c r="B370" s="119" t="s">
        <v>1096</v>
      </c>
      <c r="C370" s="119" t="s">
        <v>1575</v>
      </c>
      <c r="D370" s="119" t="s">
        <v>1097</v>
      </c>
      <c r="E370" s="119" t="s">
        <v>1390</v>
      </c>
      <c r="F370" s="119" t="s">
        <v>1311</v>
      </c>
    </row>
    <row r="371" spans="1:6">
      <c r="A371" s="124">
        <v>370</v>
      </c>
      <c r="B371" s="119" t="s">
        <v>1098</v>
      </c>
      <c r="C371" s="119" t="s">
        <v>1576</v>
      </c>
      <c r="D371" s="119" t="s">
        <v>1099</v>
      </c>
      <c r="E371" s="119" t="s">
        <v>1390</v>
      </c>
      <c r="F371" s="119" t="s">
        <v>1311</v>
      </c>
    </row>
    <row r="372" spans="1:6">
      <c r="A372" s="124">
        <v>371</v>
      </c>
      <c r="B372" s="119" t="s">
        <v>361</v>
      </c>
      <c r="C372" s="119" t="s">
        <v>362</v>
      </c>
      <c r="D372" s="119" t="s">
        <v>1100</v>
      </c>
      <c r="E372" s="119" t="s">
        <v>1390</v>
      </c>
      <c r="F372" s="119" t="s">
        <v>1312</v>
      </c>
    </row>
    <row r="373" spans="1:6">
      <c r="A373" s="124">
        <v>372</v>
      </c>
      <c r="B373" s="119" t="s">
        <v>375</v>
      </c>
      <c r="C373" s="119" t="s">
        <v>376</v>
      </c>
      <c r="D373" s="119" t="s">
        <v>1101</v>
      </c>
      <c r="E373" s="119" t="s">
        <v>1390</v>
      </c>
      <c r="F373" s="119" t="s">
        <v>1312</v>
      </c>
    </row>
    <row r="374" spans="1:6">
      <c r="A374" s="124">
        <v>373</v>
      </c>
      <c r="B374" s="119" t="s">
        <v>401</v>
      </c>
      <c r="C374" s="119" t="s">
        <v>402</v>
      </c>
      <c r="D374" s="119" t="s">
        <v>1102</v>
      </c>
      <c r="E374" s="119" t="s">
        <v>1390</v>
      </c>
      <c r="F374" s="119" t="s">
        <v>1312</v>
      </c>
    </row>
    <row r="375" spans="1:6">
      <c r="A375" s="124">
        <v>374</v>
      </c>
      <c r="B375" s="119" t="s">
        <v>351</v>
      </c>
      <c r="C375" s="119" t="s">
        <v>352</v>
      </c>
      <c r="D375" s="119" t="s">
        <v>1103</v>
      </c>
      <c r="E375" s="119" t="s">
        <v>1390</v>
      </c>
      <c r="F375" s="119" t="s">
        <v>1312</v>
      </c>
    </row>
    <row r="376" spans="1:6">
      <c r="A376" s="124">
        <v>375</v>
      </c>
      <c r="B376" s="119" t="s">
        <v>363</v>
      </c>
      <c r="C376" s="119" t="s">
        <v>364</v>
      </c>
      <c r="D376" s="119" t="s">
        <v>1104</v>
      </c>
      <c r="E376" s="119" t="s">
        <v>1390</v>
      </c>
      <c r="F376" s="119" t="s">
        <v>1312</v>
      </c>
    </row>
    <row r="377" spans="1:6">
      <c r="A377" s="124">
        <v>376</v>
      </c>
      <c r="B377" s="119" t="s">
        <v>379</v>
      </c>
      <c r="C377" s="119" t="s">
        <v>380</v>
      </c>
      <c r="D377" s="119" t="s">
        <v>1105</v>
      </c>
      <c r="E377" s="119" t="s">
        <v>1390</v>
      </c>
      <c r="F377" s="119" t="s">
        <v>1312</v>
      </c>
    </row>
    <row r="378" spans="1:6">
      <c r="A378" s="124">
        <v>377</v>
      </c>
      <c r="B378" s="119" t="s">
        <v>385</v>
      </c>
      <c r="C378" s="119" t="s">
        <v>386</v>
      </c>
      <c r="D378" s="119" t="s">
        <v>1106</v>
      </c>
      <c r="E378" s="119" t="s">
        <v>1390</v>
      </c>
      <c r="F378" s="119" t="s">
        <v>1312</v>
      </c>
    </row>
    <row r="379" spans="1:6">
      <c r="A379" s="124">
        <v>378</v>
      </c>
      <c r="B379" s="119" t="s">
        <v>359</v>
      </c>
      <c r="C379" s="119" t="s">
        <v>360</v>
      </c>
      <c r="D379" s="119" t="s">
        <v>1107</v>
      </c>
      <c r="E379" s="119" t="s">
        <v>1390</v>
      </c>
      <c r="F379" s="119" t="s">
        <v>1312</v>
      </c>
    </row>
    <row r="380" spans="1:6">
      <c r="A380" s="124">
        <v>379</v>
      </c>
      <c r="B380" s="119" t="s">
        <v>321</v>
      </c>
      <c r="C380" s="119" t="s">
        <v>322</v>
      </c>
      <c r="D380" s="119" t="s">
        <v>1108</v>
      </c>
      <c r="E380" s="119" t="s">
        <v>1390</v>
      </c>
      <c r="F380" s="119" t="s">
        <v>1312</v>
      </c>
    </row>
    <row r="381" spans="1:6">
      <c r="A381" s="124">
        <v>380</v>
      </c>
      <c r="B381" s="119" t="s">
        <v>393</v>
      </c>
      <c r="C381" s="119" t="s">
        <v>394</v>
      </c>
      <c r="D381" s="119" t="s">
        <v>1109</v>
      </c>
      <c r="E381" s="119" t="s">
        <v>1390</v>
      </c>
      <c r="F381" s="119" t="s">
        <v>1312</v>
      </c>
    </row>
    <row r="382" spans="1:6">
      <c r="A382" s="124">
        <v>381</v>
      </c>
      <c r="B382" s="119" t="s">
        <v>1110</v>
      </c>
      <c r="C382" s="119" t="s">
        <v>1577</v>
      </c>
      <c r="D382" s="119" t="s">
        <v>1111</v>
      </c>
      <c r="E382" s="119" t="s">
        <v>1390</v>
      </c>
      <c r="F382" s="119" t="s">
        <v>1312</v>
      </c>
    </row>
    <row r="383" spans="1:6">
      <c r="A383" s="124">
        <v>382</v>
      </c>
      <c r="B383" s="119" t="s">
        <v>1112</v>
      </c>
      <c r="C383" s="119" t="s">
        <v>275</v>
      </c>
      <c r="D383" s="119" t="s">
        <v>1113</v>
      </c>
      <c r="E383" s="119" t="s">
        <v>1390</v>
      </c>
      <c r="F383" s="119" t="s">
        <v>1318</v>
      </c>
    </row>
    <row r="384" spans="1:6">
      <c r="A384" s="124">
        <v>383</v>
      </c>
      <c r="B384" s="119" t="s">
        <v>1114</v>
      </c>
      <c r="C384" s="119" t="s">
        <v>1578</v>
      </c>
      <c r="D384" s="119" t="s">
        <v>1115</v>
      </c>
      <c r="E384" s="119" t="s">
        <v>1383</v>
      </c>
      <c r="F384" s="119" t="s">
        <v>1311</v>
      </c>
    </row>
    <row r="385" spans="1:6">
      <c r="A385" s="124">
        <v>384</v>
      </c>
      <c r="B385" s="119" t="s">
        <v>1116</v>
      </c>
      <c r="C385" s="119" t="s">
        <v>1579</v>
      </c>
      <c r="D385" s="119" t="s">
        <v>1117</v>
      </c>
      <c r="E385" s="119" t="s">
        <v>1383</v>
      </c>
      <c r="F385" s="119" t="s">
        <v>1311</v>
      </c>
    </row>
    <row r="386" spans="1:6">
      <c r="A386" s="124">
        <v>385</v>
      </c>
      <c r="B386" s="119" t="s">
        <v>1118</v>
      </c>
      <c r="C386" s="119" t="s">
        <v>1580</v>
      </c>
      <c r="D386" s="119" t="s">
        <v>1119</v>
      </c>
      <c r="E386" s="119" t="s">
        <v>1383</v>
      </c>
      <c r="F386" s="119" t="s">
        <v>1311</v>
      </c>
    </row>
    <row r="387" spans="1:6">
      <c r="A387" s="124">
        <v>386</v>
      </c>
      <c r="B387" s="119" t="s">
        <v>1120</v>
      </c>
      <c r="C387" s="119" t="s">
        <v>1581</v>
      </c>
      <c r="D387" s="119" t="s">
        <v>1121</v>
      </c>
      <c r="E387" s="119" t="s">
        <v>1383</v>
      </c>
      <c r="F387" s="119" t="s">
        <v>1311</v>
      </c>
    </row>
    <row r="388" spans="1:6">
      <c r="A388" s="124">
        <v>387</v>
      </c>
      <c r="B388" s="119" t="s">
        <v>1122</v>
      </c>
      <c r="C388" s="119" t="s">
        <v>1582</v>
      </c>
      <c r="D388" s="119" t="s">
        <v>1123</v>
      </c>
      <c r="E388" s="119" t="s">
        <v>1383</v>
      </c>
      <c r="F388" s="119" t="s">
        <v>1311</v>
      </c>
    </row>
    <row r="389" spans="1:6">
      <c r="A389" s="124">
        <v>388</v>
      </c>
      <c r="B389" s="119" t="s">
        <v>1124</v>
      </c>
      <c r="C389" s="119" t="s">
        <v>1583</v>
      </c>
      <c r="D389" s="119" t="s">
        <v>1125</v>
      </c>
      <c r="E389" s="119" t="s">
        <v>1383</v>
      </c>
      <c r="F389" s="119" t="s">
        <v>1311</v>
      </c>
    </row>
    <row r="390" spans="1:6">
      <c r="A390" s="124">
        <v>389</v>
      </c>
      <c r="B390" s="119" t="s">
        <v>421</v>
      </c>
      <c r="C390" s="119" t="s">
        <v>422</v>
      </c>
      <c r="D390" s="119" t="s">
        <v>1126</v>
      </c>
      <c r="E390" s="119" t="s">
        <v>1383</v>
      </c>
      <c r="F390" s="119" t="s">
        <v>1311</v>
      </c>
    </row>
    <row r="391" spans="1:6">
      <c r="A391" s="124">
        <v>390</v>
      </c>
      <c r="B391" s="119" t="s">
        <v>1127</v>
      </c>
      <c r="C391" s="119" t="s">
        <v>1584</v>
      </c>
      <c r="D391" s="119" t="s">
        <v>1117</v>
      </c>
      <c r="E391" s="119" t="s">
        <v>1383</v>
      </c>
      <c r="F391" s="119" t="s">
        <v>1311</v>
      </c>
    </row>
    <row r="392" spans="1:6">
      <c r="A392" s="124">
        <v>391</v>
      </c>
      <c r="B392" s="119" t="s">
        <v>1128</v>
      </c>
      <c r="C392" s="119" t="s">
        <v>1585</v>
      </c>
      <c r="D392" s="119" t="s">
        <v>1129</v>
      </c>
      <c r="E392" s="119" t="s">
        <v>1383</v>
      </c>
      <c r="F392" s="119" t="s">
        <v>1311</v>
      </c>
    </row>
    <row r="393" spans="1:6">
      <c r="A393" s="124">
        <v>392</v>
      </c>
      <c r="B393" s="119" t="s">
        <v>1130</v>
      </c>
      <c r="C393" s="119" t="s">
        <v>1586</v>
      </c>
      <c r="D393" s="119" t="s">
        <v>1095</v>
      </c>
      <c r="E393" s="119" t="s">
        <v>1383</v>
      </c>
      <c r="F393" s="119" t="s">
        <v>1311</v>
      </c>
    </row>
    <row r="394" spans="1:6">
      <c r="A394" s="124">
        <v>393</v>
      </c>
      <c r="B394" s="119" t="s">
        <v>1131</v>
      </c>
      <c r="C394" s="119" t="s">
        <v>1587</v>
      </c>
      <c r="D394" s="119" t="s">
        <v>1117</v>
      </c>
      <c r="E394" s="119" t="s">
        <v>1383</v>
      </c>
      <c r="F394" s="119" t="s">
        <v>1311</v>
      </c>
    </row>
    <row r="395" spans="1:6">
      <c r="A395" s="124">
        <v>394</v>
      </c>
      <c r="B395" s="119" t="s">
        <v>1132</v>
      </c>
      <c r="C395" s="119" t="s">
        <v>1588</v>
      </c>
      <c r="D395" s="119" t="s">
        <v>1119</v>
      </c>
      <c r="E395" s="119" t="s">
        <v>1383</v>
      </c>
      <c r="F395" s="119" t="s">
        <v>1311</v>
      </c>
    </row>
    <row r="396" spans="1:6">
      <c r="A396" s="124">
        <v>395</v>
      </c>
      <c r="B396" s="119" t="s">
        <v>1133</v>
      </c>
      <c r="C396" s="119" t="s">
        <v>1589</v>
      </c>
      <c r="D396" s="119" t="s">
        <v>1134</v>
      </c>
      <c r="E396" s="119" t="s">
        <v>1383</v>
      </c>
      <c r="F396" s="119" t="s">
        <v>1311</v>
      </c>
    </row>
    <row r="397" spans="1:6">
      <c r="A397" s="124">
        <v>396</v>
      </c>
      <c r="B397" s="119" t="s">
        <v>1135</v>
      </c>
      <c r="C397" s="119" t="s">
        <v>1590</v>
      </c>
      <c r="D397" s="119" t="s">
        <v>1125</v>
      </c>
      <c r="E397" s="119" t="s">
        <v>1383</v>
      </c>
      <c r="F397" s="119" t="s">
        <v>1311</v>
      </c>
    </row>
    <row r="398" spans="1:6">
      <c r="A398" s="124">
        <v>397</v>
      </c>
      <c r="B398" s="119" t="s">
        <v>1136</v>
      </c>
      <c r="C398" s="119" t="s">
        <v>1591</v>
      </c>
      <c r="D398" s="119" t="s">
        <v>1095</v>
      </c>
      <c r="E398" s="119" t="s">
        <v>1383</v>
      </c>
      <c r="F398" s="119" t="s">
        <v>1311</v>
      </c>
    </row>
    <row r="399" spans="1:6">
      <c r="A399" s="124">
        <v>398</v>
      </c>
      <c r="B399" s="119" t="s">
        <v>1137</v>
      </c>
      <c r="C399" s="119" t="s">
        <v>1592</v>
      </c>
      <c r="D399" s="119" t="s">
        <v>1138</v>
      </c>
      <c r="E399" s="119" t="s">
        <v>1383</v>
      </c>
      <c r="F399" s="119" t="s">
        <v>1311</v>
      </c>
    </row>
    <row r="400" spans="1:6">
      <c r="A400" s="124">
        <v>399</v>
      </c>
      <c r="B400" s="119" t="s">
        <v>1139</v>
      </c>
      <c r="C400" s="119" t="s">
        <v>1593</v>
      </c>
      <c r="D400" s="119" t="s">
        <v>1140</v>
      </c>
      <c r="E400" s="119" t="s">
        <v>1383</v>
      </c>
      <c r="F400" s="119" t="s">
        <v>1311</v>
      </c>
    </row>
    <row r="401" spans="1:6">
      <c r="A401" s="124">
        <v>400</v>
      </c>
      <c r="B401" s="119" t="s">
        <v>1141</v>
      </c>
      <c r="C401" s="119" t="s">
        <v>1594</v>
      </c>
      <c r="D401" s="119" t="s">
        <v>1126</v>
      </c>
      <c r="E401" s="119" t="s">
        <v>1383</v>
      </c>
      <c r="F401" s="119" t="s">
        <v>1311</v>
      </c>
    </row>
    <row r="402" spans="1:6">
      <c r="A402" s="124">
        <v>401</v>
      </c>
      <c r="B402" s="119" t="s">
        <v>419</v>
      </c>
      <c r="C402" s="119" t="s">
        <v>420</v>
      </c>
      <c r="D402" s="119" t="s">
        <v>1142</v>
      </c>
      <c r="E402" s="119" t="s">
        <v>1383</v>
      </c>
      <c r="F402" s="119" t="s">
        <v>1311</v>
      </c>
    </row>
    <row r="403" spans="1:6">
      <c r="A403" s="124">
        <v>402</v>
      </c>
      <c r="B403" s="119" t="s">
        <v>417</v>
      </c>
      <c r="C403" s="119" t="s">
        <v>418</v>
      </c>
      <c r="D403" s="119" t="s">
        <v>1129</v>
      </c>
      <c r="E403" s="119" t="s">
        <v>1383</v>
      </c>
      <c r="F403" s="119" t="s">
        <v>1311</v>
      </c>
    </row>
    <row r="404" spans="1:6">
      <c r="A404" s="124">
        <v>403</v>
      </c>
      <c r="B404" s="119" t="s">
        <v>369</v>
      </c>
      <c r="C404" s="119" t="s">
        <v>370</v>
      </c>
      <c r="D404" s="119" t="s">
        <v>1143</v>
      </c>
      <c r="E404" s="119" t="s">
        <v>1383</v>
      </c>
      <c r="F404" s="119" t="s">
        <v>1312</v>
      </c>
    </row>
    <row r="405" spans="1:6">
      <c r="A405" s="124">
        <v>404</v>
      </c>
      <c r="B405" s="119" t="s">
        <v>371</v>
      </c>
      <c r="C405" s="119" t="s">
        <v>372</v>
      </c>
      <c r="D405" s="119" t="s">
        <v>1144</v>
      </c>
      <c r="E405" s="119" t="s">
        <v>1383</v>
      </c>
      <c r="F405" s="119" t="s">
        <v>1312</v>
      </c>
    </row>
    <row r="406" spans="1:6">
      <c r="A406" s="124">
        <v>405</v>
      </c>
      <c r="B406" s="119" t="s">
        <v>367</v>
      </c>
      <c r="C406" s="119" t="s">
        <v>368</v>
      </c>
      <c r="D406" s="119" t="s">
        <v>1145</v>
      </c>
      <c r="E406" s="119" t="s">
        <v>1383</v>
      </c>
      <c r="F406" s="119" t="s">
        <v>1312</v>
      </c>
    </row>
    <row r="407" spans="1:6">
      <c r="A407" s="124">
        <v>406</v>
      </c>
      <c r="B407" s="119" t="s">
        <v>403</v>
      </c>
      <c r="C407" s="119" t="s">
        <v>404</v>
      </c>
      <c r="D407" s="119" t="s">
        <v>1146</v>
      </c>
      <c r="E407" s="119" t="s">
        <v>1383</v>
      </c>
      <c r="F407" s="119" t="s">
        <v>1312</v>
      </c>
    </row>
    <row r="408" spans="1:6">
      <c r="A408" s="124">
        <v>407</v>
      </c>
      <c r="B408" s="119" t="s">
        <v>349</v>
      </c>
      <c r="C408" s="119" t="s">
        <v>350</v>
      </c>
      <c r="D408" s="119" t="s">
        <v>1147</v>
      </c>
      <c r="E408" s="119" t="s">
        <v>1383</v>
      </c>
      <c r="F408" s="119" t="s">
        <v>1312</v>
      </c>
    </row>
    <row r="409" spans="1:6">
      <c r="A409" s="124">
        <v>408</v>
      </c>
      <c r="B409" s="119" t="s">
        <v>337</v>
      </c>
      <c r="C409" s="119" t="s">
        <v>338</v>
      </c>
      <c r="D409" s="119" t="s">
        <v>1148</v>
      </c>
      <c r="E409" s="119" t="s">
        <v>1383</v>
      </c>
      <c r="F409" s="119" t="s">
        <v>1312</v>
      </c>
    </row>
    <row r="410" spans="1:6">
      <c r="A410" s="124">
        <v>409</v>
      </c>
      <c r="B410" s="119" t="s">
        <v>399</v>
      </c>
      <c r="C410" s="119" t="s">
        <v>400</v>
      </c>
      <c r="D410" s="119" t="s">
        <v>1149</v>
      </c>
      <c r="E410" s="119" t="s">
        <v>1383</v>
      </c>
      <c r="F410" s="119" t="s">
        <v>1312</v>
      </c>
    </row>
    <row r="411" spans="1:6">
      <c r="A411" s="124">
        <v>410</v>
      </c>
      <c r="B411" s="119" t="s">
        <v>347</v>
      </c>
      <c r="C411" s="119" t="s">
        <v>348</v>
      </c>
      <c r="D411" s="119" t="s">
        <v>1150</v>
      </c>
      <c r="E411" s="119" t="s">
        <v>1383</v>
      </c>
      <c r="F411" s="119" t="s">
        <v>1312</v>
      </c>
    </row>
    <row r="412" spans="1:6">
      <c r="A412" s="124">
        <v>411</v>
      </c>
      <c r="B412" s="119" t="s">
        <v>365</v>
      </c>
      <c r="C412" s="119" t="s">
        <v>366</v>
      </c>
      <c r="D412" s="119" t="s">
        <v>1151</v>
      </c>
      <c r="E412" s="119" t="s">
        <v>1383</v>
      </c>
      <c r="F412" s="119" t="s">
        <v>1312</v>
      </c>
    </row>
    <row r="413" spans="1:6">
      <c r="A413" s="124">
        <v>412</v>
      </c>
      <c r="B413" s="119" t="s">
        <v>389</v>
      </c>
      <c r="C413" s="119" t="s">
        <v>390</v>
      </c>
      <c r="D413" s="119" t="s">
        <v>1152</v>
      </c>
      <c r="E413" s="119" t="s">
        <v>1383</v>
      </c>
      <c r="F413" s="119" t="s">
        <v>1312</v>
      </c>
    </row>
    <row r="414" spans="1:6">
      <c r="A414" s="124">
        <v>413</v>
      </c>
      <c r="B414" s="119" t="s">
        <v>387</v>
      </c>
      <c r="C414" s="119" t="s">
        <v>388</v>
      </c>
      <c r="D414" s="119" t="s">
        <v>1153</v>
      </c>
      <c r="E414" s="119" t="s">
        <v>1383</v>
      </c>
      <c r="F414" s="119" t="s">
        <v>1312</v>
      </c>
    </row>
    <row r="415" spans="1:6">
      <c r="A415" s="124">
        <v>414</v>
      </c>
      <c r="B415" s="119" t="s">
        <v>357</v>
      </c>
      <c r="C415" s="119" t="s">
        <v>358</v>
      </c>
      <c r="D415" s="119" t="s">
        <v>1154</v>
      </c>
      <c r="E415" s="119" t="s">
        <v>1383</v>
      </c>
      <c r="F415" s="119" t="s">
        <v>1312</v>
      </c>
    </row>
    <row r="416" spans="1:6">
      <c r="A416" s="124">
        <v>415</v>
      </c>
      <c r="B416" s="119" t="s">
        <v>381</v>
      </c>
      <c r="C416" s="119" t="s">
        <v>382</v>
      </c>
      <c r="D416" s="119" t="s">
        <v>1152</v>
      </c>
      <c r="E416" s="119" t="s">
        <v>1383</v>
      </c>
      <c r="F416" s="119" t="s">
        <v>1312</v>
      </c>
    </row>
    <row r="417" spans="1:6">
      <c r="A417" s="124">
        <v>416</v>
      </c>
      <c r="B417" s="119" t="s">
        <v>383</v>
      </c>
      <c r="C417" s="119" t="s">
        <v>384</v>
      </c>
      <c r="D417" s="119" t="s">
        <v>1155</v>
      </c>
      <c r="E417" s="119" t="s">
        <v>1383</v>
      </c>
      <c r="F417" s="119" t="s">
        <v>1312</v>
      </c>
    </row>
    <row r="418" spans="1:6">
      <c r="A418" s="124">
        <v>417</v>
      </c>
      <c r="B418" s="119" t="s">
        <v>373</v>
      </c>
      <c r="C418" s="119" t="s">
        <v>374</v>
      </c>
      <c r="D418" s="119" t="s">
        <v>1156</v>
      </c>
      <c r="E418" s="119" t="s">
        <v>1383</v>
      </c>
      <c r="F418" s="119" t="s">
        <v>1312</v>
      </c>
    </row>
    <row r="419" spans="1:6">
      <c r="A419" s="124">
        <v>418</v>
      </c>
      <c r="B419" s="119" t="s">
        <v>343</v>
      </c>
      <c r="C419" s="119" t="s">
        <v>344</v>
      </c>
      <c r="D419" s="119" t="s">
        <v>1157</v>
      </c>
      <c r="E419" s="119" t="s">
        <v>1383</v>
      </c>
      <c r="F419" s="119" t="s">
        <v>1312</v>
      </c>
    </row>
    <row r="420" spans="1:6">
      <c r="A420" s="124">
        <v>419</v>
      </c>
      <c r="B420" s="119" t="s">
        <v>1158</v>
      </c>
      <c r="C420" s="119" t="s">
        <v>1595</v>
      </c>
      <c r="D420" s="119" t="s">
        <v>1144</v>
      </c>
      <c r="E420" s="119" t="s">
        <v>1383</v>
      </c>
      <c r="F420" s="119" t="s">
        <v>1312</v>
      </c>
    </row>
    <row r="421" spans="1:6">
      <c r="A421" s="124">
        <v>420</v>
      </c>
      <c r="B421" s="119" t="s">
        <v>353</v>
      </c>
      <c r="C421" s="119" t="s">
        <v>354</v>
      </c>
      <c r="D421" s="119" t="s">
        <v>1159</v>
      </c>
      <c r="E421" s="119" t="s">
        <v>1383</v>
      </c>
      <c r="F421" s="119" t="s">
        <v>1312</v>
      </c>
    </row>
    <row r="422" spans="1:6">
      <c r="A422" s="124">
        <v>421</v>
      </c>
      <c r="B422" s="119" t="s">
        <v>355</v>
      </c>
      <c r="C422" s="119" t="s">
        <v>356</v>
      </c>
      <c r="D422" s="119" t="s">
        <v>1160</v>
      </c>
      <c r="E422" s="119" t="s">
        <v>1383</v>
      </c>
      <c r="F422" s="119" t="s">
        <v>1312</v>
      </c>
    </row>
    <row r="423" spans="1:6">
      <c r="A423" s="124">
        <v>422</v>
      </c>
      <c r="B423" s="119" t="s">
        <v>333</v>
      </c>
      <c r="C423" s="119" t="s">
        <v>334</v>
      </c>
      <c r="D423" s="119" t="s">
        <v>1161</v>
      </c>
      <c r="E423" s="119" t="s">
        <v>1383</v>
      </c>
      <c r="F423" s="119" t="s">
        <v>1312</v>
      </c>
    </row>
    <row r="424" spans="1:6">
      <c r="A424" s="124">
        <v>423</v>
      </c>
      <c r="B424" s="119" t="s">
        <v>329</v>
      </c>
      <c r="C424" s="119" t="s">
        <v>330</v>
      </c>
      <c r="D424" s="119" t="s">
        <v>1162</v>
      </c>
      <c r="E424" s="119" t="s">
        <v>1383</v>
      </c>
      <c r="F424" s="119" t="s">
        <v>1312</v>
      </c>
    </row>
    <row r="425" spans="1:6">
      <c r="A425" s="124">
        <v>424</v>
      </c>
      <c r="B425" s="119" t="s">
        <v>325</v>
      </c>
      <c r="C425" s="119" t="s">
        <v>326</v>
      </c>
      <c r="D425" s="119" t="s">
        <v>1148</v>
      </c>
      <c r="E425" s="119" t="s">
        <v>1383</v>
      </c>
      <c r="F425" s="119" t="s">
        <v>1312</v>
      </c>
    </row>
    <row r="426" spans="1:6">
      <c r="A426" s="124">
        <v>425</v>
      </c>
      <c r="B426" s="119" t="s">
        <v>319</v>
      </c>
      <c r="C426" s="119" t="s">
        <v>320</v>
      </c>
      <c r="D426" s="119" t="s">
        <v>1163</v>
      </c>
      <c r="E426" s="119" t="s">
        <v>1383</v>
      </c>
      <c r="F426" s="119" t="s">
        <v>1312</v>
      </c>
    </row>
    <row r="427" spans="1:6">
      <c r="A427" s="124">
        <v>426</v>
      </c>
      <c r="B427" s="119" t="s">
        <v>341</v>
      </c>
      <c r="C427" s="119" t="s">
        <v>342</v>
      </c>
      <c r="D427" s="119" t="s">
        <v>1164</v>
      </c>
      <c r="E427" s="119" t="s">
        <v>1383</v>
      </c>
      <c r="F427" s="119" t="s">
        <v>1312</v>
      </c>
    </row>
    <row r="428" spans="1:6">
      <c r="A428" s="124">
        <v>427</v>
      </c>
      <c r="B428" s="119" t="s">
        <v>345</v>
      </c>
      <c r="C428" s="119" t="s">
        <v>346</v>
      </c>
      <c r="D428" s="119" t="s">
        <v>1165</v>
      </c>
      <c r="E428" s="119" t="s">
        <v>1383</v>
      </c>
      <c r="F428" s="119" t="s">
        <v>1312</v>
      </c>
    </row>
    <row r="429" spans="1:6">
      <c r="A429" s="124">
        <v>428</v>
      </c>
      <c r="B429" s="119" t="s">
        <v>339</v>
      </c>
      <c r="C429" s="119" t="s">
        <v>340</v>
      </c>
      <c r="D429" s="119" t="s">
        <v>1166</v>
      </c>
      <c r="E429" s="119" t="s">
        <v>1383</v>
      </c>
      <c r="F429" s="119" t="s">
        <v>1312</v>
      </c>
    </row>
    <row r="430" spans="1:6">
      <c r="A430" s="124">
        <v>429</v>
      </c>
      <c r="B430" s="119" t="s">
        <v>327</v>
      </c>
      <c r="C430" s="119" t="s">
        <v>328</v>
      </c>
      <c r="D430" s="119" t="s">
        <v>1167</v>
      </c>
      <c r="E430" s="119" t="s">
        <v>1383</v>
      </c>
      <c r="F430" s="119" t="s">
        <v>1312</v>
      </c>
    </row>
    <row r="431" spans="1:6">
      <c r="A431" s="124">
        <v>430</v>
      </c>
      <c r="B431" s="119" t="s">
        <v>335</v>
      </c>
      <c r="C431" s="119" t="s">
        <v>336</v>
      </c>
      <c r="D431" s="119" t="s">
        <v>1168</v>
      </c>
      <c r="E431" s="119" t="s">
        <v>1383</v>
      </c>
      <c r="F431" s="119" t="s">
        <v>1312</v>
      </c>
    </row>
    <row r="432" spans="1:6">
      <c r="A432" s="124">
        <v>431</v>
      </c>
      <c r="B432" s="119" t="s">
        <v>313</v>
      </c>
      <c r="C432" s="119" t="s">
        <v>314</v>
      </c>
      <c r="D432" s="119" t="s">
        <v>1169</v>
      </c>
      <c r="E432" s="119" t="s">
        <v>1383</v>
      </c>
      <c r="F432" s="119" t="s">
        <v>1312</v>
      </c>
    </row>
    <row r="433" spans="1:6">
      <c r="A433" s="124">
        <v>432</v>
      </c>
      <c r="B433" s="119" t="s">
        <v>311</v>
      </c>
      <c r="C433" s="119" t="s">
        <v>312</v>
      </c>
      <c r="D433" s="119" t="s">
        <v>1170</v>
      </c>
      <c r="E433" s="119" t="s">
        <v>1383</v>
      </c>
      <c r="F433" s="119" t="s">
        <v>1312</v>
      </c>
    </row>
    <row r="434" spans="1:6">
      <c r="A434" s="124">
        <v>433</v>
      </c>
      <c r="B434" s="119" t="s">
        <v>317</v>
      </c>
      <c r="C434" s="119" t="s">
        <v>318</v>
      </c>
      <c r="D434" s="119" t="s">
        <v>1171</v>
      </c>
      <c r="E434" s="119" t="s">
        <v>1383</v>
      </c>
      <c r="F434" s="119" t="s">
        <v>1312</v>
      </c>
    </row>
    <row r="435" spans="1:6">
      <c r="A435" s="124">
        <v>434</v>
      </c>
      <c r="B435" s="119" t="s">
        <v>295</v>
      </c>
      <c r="C435" s="119" t="s">
        <v>296</v>
      </c>
      <c r="D435" s="119" t="s">
        <v>1172</v>
      </c>
      <c r="E435" s="119" t="s">
        <v>1383</v>
      </c>
      <c r="F435" s="119" t="s">
        <v>1312</v>
      </c>
    </row>
    <row r="436" spans="1:6">
      <c r="A436" s="124">
        <v>435</v>
      </c>
      <c r="B436" s="119" t="s">
        <v>303</v>
      </c>
      <c r="C436" s="119" t="s">
        <v>304</v>
      </c>
      <c r="D436" s="119" t="s">
        <v>1173</v>
      </c>
      <c r="E436" s="119" t="s">
        <v>1383</v>
      </c>
      <c r="F436" s="119" t="s">
        <v>1312</v>
      </c>
    </row>
    <row r="437" spans="1:6">
      <c r="A437" s="124">
        <v>436</v>
      </c>
      <c r="B437" s="119" t="s">
        <v>377</v>
      </c>
      <c r="C437" s="119" t="s">
        <v>378</v>
      </c>
      <c r="D437" s="119" t="s">
        <v>1174</v>
      </c>
      <c r="E437" s="119" t="s">
        <v>1383</v>
      </c>
      <c r="F437" s="119" t="s">
        <v>1312</v>
      </c>
    </row>
    <row r="438" spans="1:6">
      <c r="A438" s="124">
        <v>437</v>
      </c>
      <c r="B438" s="119" t="s">
        <v>1175</v>
      </c>
      <c r="C438" s="119" t="s">
        <v>1596</v>
      </c>
      <c r="D438" s="119" t="s">
        <v>1159</v>
      </c>
      <c r="E438" s="119" t="s">
        <v>1383</v>
      </c>
      <c r="F438" s="119" t="s">
        <v>1312</v>
      </c>
    </row>
    <row r="439" spans="1:6">
      <c r="A439" s="124">
        <v>438</v>
      </c>
      <c r="B439" s="119" t="s">
        <v>1176</v>
      </c>
      <c r="C439" s="119" t="s">
        <v>1597</v>
      </c>
      <c r="D439" s="119" t="s">
        <v>1160</v>
      </c>
      <c r="E439" s="119" t="s">
        <v>1383</v>
      </c>
      <c r="F439" s="119" t="s">
        <v>1312</v>
      </c>
    </row>
    <row r="440" spans="1:6">
      <c r="A440" s="124">
        <v>439</v>
      </c>
      <c r="B440" s="119" t="s">
        <v>397</v>
      </c>
      <c r="C440" s="119" t="s">
        <v>398</v>
      </c>
      <c r="D440" s="119" t="s">
        <v>1177</v>
      </c>
      <c r="E440" s="119" t="s">
        <v>1383</v>
      </c>
      <c r="F440" s="119" t="s">
        <v>1312</v>
      </c>
    </row>
    <row r="441" spans="1:6">
      <c r="A441" s="124">
        <v>440</v>
      </c>
      <c r="B441" s="119" t="s">
        <v>315</v>
      </c>
      <c r="C441" s="119" t="s">
        <v>316</v>
      </c>
      <c r="D441" s="119" t="s">
        <v>1178</v>
      </c>
      <c r="E441" s="119" t="s">
        <v>1383</v>
      </c>
      <c r="F441" s="119" t="s">
        <v>1312</v>
      </c>
    </row>
    <row r="442" spans="1:6">
      <c r="A442" s="124">
        <v>441</v>
      </c>
      <c r="B442" s="119" t="s">
        <v>307</v>
      </c>
      <c r="C442" s="119" t="s">
        <v>308</v>
      </c>
      <c r="D442" s="119" t="s">
        <v>1179</v>
      </c>
      <c r="E442" s="119" t="s">
        <v>1383</v>
      </c>
      <c r="F442" s="119" t="s">
        <v>1312</v>
      </c>
    </row>
    <row r="443" spans="1:6">
      <c r="A443" s="124">
        <v>442</v>
      </c>
      <c r="B443" s="119" t="s">
        <v>305</v>
      </c>
      <c r="C443" s="119" t="s">
        <v>306</v>
      </c>
      <c r="D443" s="119" t="s">
        <v>1180</v>
      </c>
      <c r="E443" s="119" t="s">
        <v>1383</v>
      </c>
      <c r="F443" s="119" t="s">
        <v>1312</v>
      </c>
    </row>
    <row r="444" spans="1:6">
      <c r="A444" s="124">
        <v>443</v>
      </c>
      <c r="B444" s="119" t="s">
        <v>301</v>
      </c>
      <c r="C444" s="119" t="s">
        <v>302</v>
      </c>
      <c r="D444" s="119" t="s">
        <v>1181</v>
      </c>
      <c r="E444" s="119" t="s">
        <v>1383</v>
      </c>
      <c r="F444" s="119" t="s">
        <v>1312</v>
      </c>
    </row>
    <row r="445" spans="1:6">
      <c r="A445" s="124">
        <v>444</v>
      </c>
      <c r="B445" s="119" t="s">
        <v>297</v>
      </c>
      <c r="C445" s="119" t="s">
        <v>298</v>
      </c>
      <c r="D445" s="119" t="s">
        <v>1182</v>
      </c>
      <c r="E445" s="119" t="s">
        <v>1383</v>
      </c>
      <c r="F445" s="119" t="s">
        <v>1312</v>
      </c>
    </row>
    <row r="446" spans="1:6">
      <c r="A446" s="124">
        <v>445</v>
      </c>
      <c r="B446" s="119" t="s">
        <v>395</v>
      </c>
      <c r="C446" s="119" t="s">
        <v>396</v>
      </c>
      <c r="D446" s="119" t="s">
        <v>1183</v>
      </c>
      <c r="E446" s="119" t="s">
        <v>1383</v>
      </c>
      <c r="F446" s="119" t="s">
        <v>1312</v>
      </c>
    </row>
    <row r="447" spans="1:6">
      <c r="A447" s="124">
        <v>446</v>
      </c>
      <c r="B447" s="119" t="s">
        <v>285</v>
      </c>
      <c r="C447" s="119" t="s">
        <v>286</v>
      </c>
      <c r="D447" s="119" t="s">
        <v>1184</v>
      </c>
      <c r="E447" s="119" t="s">
        <v>1383</v>
      </c>
      <c r="F447" s="119" t="s">
        <v>1312</v>
      </c>
    </row>
    <row r="448" spans="1:6">
      <c r="A448" s="124">
        <v>447</v>
      </c>
      <c r="B448" s="119" t="s">
        <v>299</v>
      </c>
      <c r="C448" s="119" t="s">
        <v>300</v>
      </c>
      <c r="D448" s="119" t="s">
        <v>1160</v>
      </c>
      <c r="E448" s="119" t="s">
        <v>1383</v>
      </c>
      <c r="F448" s="119" t="s">
        <v>1312</v>
      </c>
    </row>
    <row r="449" spans="1:6">
      <c r="A449" s="124">
        <v>448</v>
      </c>
      <c r="B449" s="119" t="s">
        <v>331</v>
      </c>
      <c r="C449" s="119" t="s">
        <v>332</v>
      </c>
      <c r="D449" s="119" t="s">
        <v>1185</v>
      </c>
      <c r="E449" s="119" t="s">
        <v>1383</v>
      </c>
      <c r="F449" s="119" t="s">
        <v>1312</v>
      </c>
    </row>
    <row r="450" spans="1:6">
      <c r="A450" s="124">
        <v>449</v>
      </c>
      <c r="B450" s="119" t="s">
        <v>291</v>
      </c>
      <c r="C450" s="119" t="s">
        <v>292</v>
      </c>
      <c r="D450" s="119" t="s">
        <v>1179</v>
      </c>
      <c r="E450" s="119" t="s">
        <v>1383</v>
      </c>
      <c r="F450" s="119" t="s">
        <v>1312</v>
      </c>
    </row>
    <row r="451" spans="1:6">
      <c r="A451" s="124">
        <v>450</v>
      </c>
      <c r="B451" s="119" t="s">
        <v>289</v>
      </c>
      <c r="C451" s="119" t="s">
        <v>290</v>
      </c>
      <c r="D451" s="119" t="s">
        <v>1181</v>
      </c>
      <c r="E451" s="119" t="s">
        <v>1383</v>
      </c>
      <c r="F451" s="119" t="s">
        <v>1312</v>
      </c>
    </row>
    <row r="452" spans="1:6">
      <c r="A452" s="124">
        <v>451</v>
      </c>
      <c r="B452" s="119" t="s">
        <v>287</v>
      </c>
      <c r="C452" s="119" t="s">
        <v>288</v>
      </c>
      <c r="D452" s="119" t="s">
        <v>1186</v>
      </c>
      <c r="E452" s="119" t="s">
        <v>1383</v>
      </c>
      <c r="F452" s="119" t="s">
        <v>1312</v>
      </c>
    </row>
    <row r="453" spans="1:6">
      <c r="A453" s="124">
        <v>452</v>
      </c>
      <c r="B453" s="119" t="s">
        <v>309</v>
      </c>
      <c r="C453" s="119" t="s">
        <v>310</v>
      </c>
      <c r="D453" s="119" t="s">
        <v>1187</v>
      </c>
      <c r="E453" s="119" t="s">
        <v>1383</v>
      </c>
      <c r="F453" s="119" t="s">
        <v>1312</v>
      </c>
    </row>
    <row r="454" spans="1:6">
      <c r="A454" s="124">
        <v>453</v>
      </c>
      <c r="B454" s="119" t="s">
        <v>293</v>
      </c>
      <c r="C454" s="119" t="s">
        <v>294</v>
      </c>
      <c r="D454" s="119" t="s">
        <v>1188</v>
      </c>
      <c r="E454" s="119" t="s">
        <v>1383</v>
      </c>
      <c r="F454" s="119" t="s">
        <v>1312</v>
      </c>
    </row>
    <row r="455" spans="1:6">
      <c r="A455" s="124">
        <v>454</v>
      </c>
      <c r="B455" s="119" t="s">
        <v>323</v>
      </c>
      <c r="C455" s="119" t="s">
        <v>324</v>
      </c>
      <c r="D455" s="119" t="s">
        <v>1189</v>
      </c>
      <c r="E455" s="119" t="s">
        <v>1383</v>
      </c>
      <c r="F455" s="119" t="s">
        <v>1312</v>
      </c>
    </row>
    <row r="456" spans="1:6">
      <c r="A456" s="124">
        <v>455</v>
      </c>
      <c r="B456" s="119" t="s">
        <v>391</v>
      </c>
      <c r="C456" s="119" t="s">
        <v>392</v>
      </c>
      <c r="D456" s="119" t="s">
        <v>1183</v>
      </c>
      <c r="E456" s="119" t="s">
        <v>1383</v>
      </c>
      <c r="F456" s="119" t="s">
        <v>1312</v>
      </c>
    </row>
    <row r="457" spans="1:6">
      <c r="A457" s="124">
        <v>456</v>
      </c>
      <c r="B457" s="119" t="s">
        <v>1190</v>
      </c>
      <c r="C457" s="119" t="s">
        <v>38</v>
      </c>
      <c r="D457" s="119" t="s">
        <v>1191</v>
      </c>
      <c r="E457" s="119" t="s">
        <v>1381</v>
      </c>
      <c r="F457" s="119" t="s">
        <v>1341</v>
      </c>
    </row>
    <row r="458" spans="1:6">
      <c r="A458" s="124">
        <v>457</v>
      </c>
      <c r="B458" s="119" t="s">
        <v>1192</v>
      </c>
      <c r="C458" s="119" t="s">
        <v>1598</v>
      </c>
      <c r="D458" s="119" t="s">
        <v>1193</v>
      </c>
      <c r="E458" s="119" t="s">
        <v>1381</v>
      </c>
      <c r="F458" s="119" t="s">
        <v>1342</v>
      </c>
    </row>
    <row r="459" spans="1:6">
      <c r="A459" s="124">
        <v>458</v>
      </c>
      <c r="B459" s="119" t="s">
        <v>1194</v>
      </c>
      <c r="C459" s="119" t="s">
        <v>608</v>
      </c>
      <c r="D459" s="119" t="s">
        <v>1195</v>
      </c>
      <c r="E459" s="119" t="s">
        <v>1381</v>
      </c>
      <c r="F459" s="119" t="s">
        <v>1343</v>
      </c>
    </row>
    <row r="460" spans="1:6">
      <c r="A460" s="124">
        <v>459</v>
      </c>
      <c r="B460" s="119" t="s">
        <v>1196</v>
      </c>
      <c r="C460" s="119" t="s">
        <v>39</v>
      </c>
      <c r="D460" s="119" t="s">
        <v>1197</v>
      </c>
      <c r="E460" s="119" t="s">
        <v>1381</v>
      </c>
      <c r="F460" s="119" t="s">
        <v>1344</v>
      </c>
    </row>
    <row r="461" spans="1:6">
      <c r="A461" s="124">
        <v>460</v>
      </c>
      <c r="B461" s="119" t="s">
        <v>105</v>
      </c>
      <c r="C461" s="119" t="s">
        <v>106</v>
      </c>
      <c r="D461" s="119" t="s">
        <v>1198</v>
      </c>
      <c r="E461" s="119" t="s">
        <v>1381</v>
      </c>
      <c r="F461" s="119" t="s">
        <v>1317</v>
      </c>
    </row>
    <row r="462" spans="1:6">
      <c r="A462" s="124">
        <v>461</v>
      </c>
      <c r="B462" s="119" t="s">
        <v>107</v>
      </c>
      <c r="C462" s="119" t="s">
        <v>108</v>
      </c>
      <c r="D462" s="119" t="s">
        <v>1199</v>
      </c>
      <c r="E462" s="119" t="s">
        <v>1381</v>
      </c>
      <c r="F462" s="119" t="s">
        <v>1318</v>
      </c>
    </row>
    <row r="463" spans="1:6">
      <c r="A463" s="124">
        <v>462</v>
      </c>
      <c r="B463" s="119" t="s">
        <v>1200</v>
      </c>
      <c r="C463" s="119" t="s">
        <v>1599</v>
      </c>
      <c r="D463" s="119" t="s">
        <v>1201</v>
      </c>
      <c r="E463" s="119" t="s">
        <v>1381</v>
      </c>
      <c r="F463" s="119" t="s">
        <v>1318</v>
      </c>
    </row>
    <row r="464" spans="1:6">
      <c r="A464" s="124">
        <v>463</v>
      </c>
      <c r="B464" s="119" t="s">
        <v>1202</v>
      </c>
      <c r="C464" s="119" t="s">
        <v>1600</v>
      </c>
      <c r="D464" s="119" t="s">
        <v>1203</v>
      </c>
      <c r="E464" s="119" t="s">
        <v>1384</v>
      </c>
      <c r="F464" s="119" t="s">
        <v>1345</v>
      </c>
    </row>
    <row r="465" spans="1:6">
      <c r="A465" s="124">
        <v>464</v>
      </c>
      <c r="B465" s="119" t="s">
        <v>103</v>
      </c>
      <c r="C465" s="119" t="s">
        <v>104</v>
      </c>
      <c r="D465" s="119" t="s">
        <v>1204</v>
      </c>
      <c r="E465" s="119" t="s">
        <v>1381</v>
      </c>
      <c r="F465" s="119" t="s">
        <v>1318</v>
      </c>
    </row>
    <row r="466" spans="1:6">
      <c r="A466" s="124">
        <v>465</v>
      </c>
      <c r="B466" s="119" t="s">
        <v>115</v>
      </c>
      <c r="C466" s="119" t="s">
        <v>116</v>
      </c>
      <c r="D466" s="119" t="s">
        <v>1205</v>
      </c>
      <c r="E466" s="119" t="s">
        <v>1388</v>
      </c>
      <c r="F466" s="119" t="s">
        <v>1318</v>
      </c>
    </row>
    <row r="467" spans="1:6">
      <c r="A467" s="124">
        <v>466</v>
      </c>
      <c r="B467" s="119" t="s">
        <v>111</v>
      </c>
      <c r="C467" s="119" t="s">
        <v>112</v>
      </c>
      <c r="D467" s="119" t="s">
        <v>1206</v>
      </c>
      <c r="E467" s="119" t="s">
        <v>1388</v>
      </c>
      <c r="F467" s="119" t="s">
        <v>1318</v>
      </c>
    </row>
    <row r="468" spans="1:6">
      <c r="A468" s="124">
        <v>467</v>
      </c>
      <c r="B468" s="119" t="s">
        <v>650</v>
      </c>
      <c r="C468" s="119" t="s">
        <v>651</v>
      </c>
      <c r="D468" s="119" t="s">
        <v>1207</v>
      </c>
      <c r="E468" s="119" t="s">
        <v>1383</v>
      </c>
      <c r="F468" s="119" t="s">
        <v>1346</v>
      </c>
    </row>
    <row r="469" spans="1:6">
      <c r="A469" s="124">
        <v>468</v>
      </c>
      <c r="B469" s="119" t="s">
        <v>276</v>
      </c>
      <c r="C469" s="119" t="s">
        <v>277</v>
      </c>
      <c r="D469" s="119" t="s">
        <v>1208</v>
      </c>
      <c r="E469" s="119" t="s">
        <v>1390</v>
      </c>
      <c r="F469" s="119" t="s">
        <v>1318</v>
      </c>
    </row>
    <row r="470" spans="1:6">
      <c r="A470" s="124">
        <v>469</v>
      </c>
      <c r="B470" s="119" t="s">
        <v>99</v>
      </c>
      <c r="C470" s="119" t="s">
        <v>100</v>
      </c>
      <c r="D470" s="119" t="s">
        <v>1209</v>
      </c>
      <c r="E470" s="119" t="s">
        <v>1381</v>
      </c>
      <c r="F470" s="119" t="s">
        <v>1317</v>
      </c>
    </row>
    <row r="471" spans="1:6">
      <c r="A471" s="124">
        <v>470</v>
      </c>
      <c r="B471" s="119" t="s">
        <v>97</v>
      </c>
      <c r="C471" s="119" t="s">
        <v>98</v>
      </c>
      <c r="D471" s="119" t="s">
        <v>1210</v>
      </c>
      <c r="E471" s="119" t="s">
        <v>1381</v>
      </c>
      <c r="F471" s="119" t="s">
        <v>1317</v>
      </c>
    </row>
    <row r="472" spans="1:6">
      <c r="A472" s="124">
        <v>471</v>
      </c>
      <c r="B472" s="119" t="s">
        <v>101</v>
      </c>
      <c r="C472" s="119" t="s">
        <v>102</v>
      </c>
      <c r="D472" s="119" t="s">
        <v>1211</v>
      </c>
      <c r="E472" s="119" t="s">
        <v>1381</v>
      </c>
      <c r="F472" s="119" t="s">
        <v>1318</v>
      </c>
    </row>
    <row r="473" spans="1:6">
      <c r="A473" s="124">
        <v>472</v>
      </c>
      <c r="B473" s="119" t="s">
        <v>1212</v>
      </c>
      <c r="C473" s="119" t="s">
        <v>1600</v>
      </c>
      <c r="D473" s="119" t="s">
        <v>1213</v>
      </c>
      <c r="E473" s="119" t="s">
        <v>1384</v>
      </c>
      <c r="F473" s="119" t="s">
        <v>1319</v>
      </c>
    </row>
    <row r="474" spans="1:6">
      <c r="A474" s="124">
        <v>473</v>
      </c>
      <c r="B474" s="119" t="s">
        <v>1214</v>
      </c>
      <c r="C474" s="119" t="s">
        <v>1600</v>
      </c>
      <c r="D474" s="119" t="s">
        <v>1215</v>
      </c>
      <c r="E474" s="119" t="s">
        <v>1384</v>
      </c>
      <c r="F474" s="119" t="s">
        <v>1319</v>
      </c>
    </row>
    <row r="475" spans="1:6">
      <c r="A475" s="124">
        <v>474</v>
      </c>
      <c r="B475" s="119" t="s">
        <v>1216</v>
      </c>
      <c r="C475" s="119" t="s">
        <v>1600</v>
      </c>
      <c r="D475" s="119" t="s">
        <v>1217</v>
      </c>
      <c r="E475" s="119" t="s">
        <v>1384</v>
      </c>
      <c r="F475" s="119" t="s">
        <v>1345</v>
      </c>
    </row>
    <row r="476" spans="1:6">
      <c r="A476" s="124">
        <v>475</v>
      </c>
      <c r="B476" s="119" t="s">
        <v>1218</v>
      </c>
      <c r="C476" s="119" t="s">
        <v>136</v>
      </c>
      <c r="D476" s="119" t="s">
        <v>1219</v>
      </c>
      <c r="E476" s="119" t="s">
        <v>1382</v>
      </c>
      <c r="F476" s="119" t="s">
        <v>1317</v>
      </c>
    </row>
    <row r="477" spans="1:6">
      <c r="A477" s="124">
        <v>476</v>
      </c>
      <c r="B477" s="119" t="s">
        <v>284</v>
      </c>
      <c r="C477" s="119" t="s">
        <v>283</v>
      </c>
      <c r="D477" s="119" t="s">
        <v>1220</v>
      </c>
      <c r="E477" s="119" t="s">
        <v>1383</v>
      </c>
      <c r="F477" s="119" t="s">
        <v>1317</v>
      </c>
    </row>
    <row r="478" spans="1:6">
      <c r="A478" s="124">
        <v>477</v>
      </c>
      <c r="B478" s="119" t="s">
        <v>89</v>
      </c>
      <c r="C478" s="119" t="s">
        <v>90</v>
      </c>
      <c r="D478" s="119" t="s">
        <v>919</v>
      </c>
      <c r="E478" s="119" t="s">
        <v>1381</v>
      </c>
      <c r="F478" s="119" t="s">
        <v>1317</v>
      </c>
    </row>
    <row r="479" spans="1:6">
      <c r="A479" s="124">
        <v>478</v>
      </c>
      <c r="B479" s="119" t="s">
        <v>72</v>
      </c>
      <c r="C479" s="119" t="s">
        <v>73</v>
      </c>
      <c r="D479" s="119" t="s">
        <v>917</v>
      </c>
      <c r="E479" s="119" t="s">
        <v>1381</v>
      </c>
      <c r="F479" s="119" t="s">
        <v>1318</v>
      </c>
    </row>
    <row r="480" spans="1:6">
      <c r="A480" s="124">
        <v>479</v>
      </c>
      <c r="B480" s="119" t="s">
        <v>91</v>
      </c>
      <c r="C480" s="119" t="s">
        <v>92</v>
      </c>
      <c r="D480" s="119" t="s">
        <v>915</v>
      </c>
      <c r="E480" s="119" t="s">
        <v>1381</v>
      </c>
      <c r="F480" s="119" t="s">
        <v>1318</v>
      </c>
    </row>
    <row r="481" spans="1:6">
      <c r="A481" s="124">
        <v>480</v>
      </c>
      <c r="B481" s="119" t="s">
        <v>81</v>
      </c>
      <c r="C481" s="119" t="s">
        <v>82</v>
      </c>
      <c r="D481" s="119" t="s">
        <v>1221</v>
      </c>
      <c r="E481" s="119" t="s">
        <v>1381</v>
      </c>
      <c r="F481" s="119" t="s">
        <v>1317</v>
      </c>
    </row>
    <row r="482" spans="1:6">
      <c r="A482" s="124">
        <v>481</v>
      </c>
      <c r="B482" s="119" t="s">
        <v>93</v>
      </c>
      <c r="C482" s="119" t="s">
        <v>94</v>
      </c>
      <c r="D482" s="119" t="s">
        <v>1222</v>
      </c>
      <c r="E482" s="119" t="s">
        <v>1381</v>
      </c>
      <c r="F482" s="119" t="s">
        <v>1317</v>
      </c>
    </row>
    <row r="483" spans="1:6">
      <c r="A483" s="124">
        <v>482</v>
      </c>
      <c r="B483" s="119" t="s">
        <v>78</v>
      </c>
      <c r="C483" s="119" t="s">
        <v>75</v>
      </c>
      <c r="D483" s="119" t="s">
        <v>1223</v>
      </c>
      <c r="E483" s="119" t="s">
        <v>1381</v>
      </c>
      <c r="F483" s="119" t="s">
        <v>1318</v>
      </c>
    </row>
    <row r="484" spans="1:6">
      <c r="A484" s="124">
        <v>483</v>
      </c>
      <c r="B484" s="119" t="s">
        <v>95</v>
      </c>
      <c r="C484" s="119" t="s">
        <v>96</v>
      </c>
      <c r="D484" s="119" t="s">
        <v>1224</v>
      </c>
      <c r="E484" s="119" t="s">
        <v>1391</v>
      </c>
      <c r="F484" s="119" t="s">
        <v>1318</v>
      </c>
    </row>
    <row r="485" spans="1:6">
      <c r="A485" s="124">
        <v>484</v>
      </c>
      <c r="B485" s="119" t="s">
        <v>113</v>
      </c>
      <c r="C485" s="119" t="s">
        <v>114</v>
      </c>
      <c r="D485" s="119" t="s">
        <v>932</v>
      </c>
      <c r="E485" s="119" t="s">
        <v>1388</v>
      </c>
      <c r="F485" s="119" t="s">
        <v>1318</v>
      </c>
    </row>
    <row r="486" spans="1:6">
      <c r="A486" s="124">
        <v>485</v>
      </c>
      <c r="B486" s="119" t="s">
        <v>274</v>
      </c>
      <c r="C486" s="119" t="s">
        <v>275</v>
      </c>
      <c r="D486" s="119" t="s">
        <v>1225</v>
      </c>
      <c r="E486" s="119" t="s">
        <v>1390</v>
      </c>
      <c r="F486" s="119" t="s">
        <v>1318</v>
      </c>
    </row>
    <row r="487" spans="1:6">
      <c r="A487" s="124">
        <v>486</v>
      </c>
      <c r="B487" s="119" t="s">
        <v>272</v>
      </c>
      <c r="C487" s="119" t="s">
        <v>273</v>
      </c>
      <c r="D487" s="119" t="s">
        <v>1226</v>
      </c>
      <c r="E487" s="119" t="s">
        <v>1390</v>
      </c>
      <c r="F487" s="119" t="s">
        <v>1318</v>
      </c>
    </row>
    <row r="488" spans="1:6">
      <c r="A488" s="124">
        <v>487</v>
      </c>
      <c r="B488" s="119" t="s">
        <v>76</v>
      </c>
      <c r="C488" s="119" t="s">
        <v>77</v>
      </c>
      <c r="D488" s="119" t="s">
        <v>1227</v>
      </c>
      <c r="E488" s="119" t="s">
        <v>1381</v>
      </c>
      <c r="F488" s="119" t="s">
        <v>1317</v>
      </c>
    </row>
    <row r="489" spans="1:6">
      <c r="A489" s="124">
        <v>488</v>
      </c>
      <c r="B489" s="119" t="s">
        <v>79</v>
      </c>
      <c r="C489" s="119" t="s">
        <v>80</v>
      </c>
      <c r="D489" s="119" t="s">
        <v>1228</v>
      </c>
      <c r="E489" s="119" t="s">
        <v>1381</v>
      </c>
      <c r="F489" s="119" t="s">
        <v>1318</v>
      </c>
    </row>
    <row r="490" spans="1:6">
      <c r="A490" s="124">
        <v>489</v>
      </c>
      <c r="B490" s="119" t="s">
        <v>109</v>
      </c>
      <c r="C490" s="119" t="s">
        <v>110</v>
      </c>
      <c r="D490" s="119" t="s">
        <v>1229</v>
      </c>
      <c r="E490" s="119" t="s">
        <v>1388</v>
      </c>
      <c r="F490" s="119" t="s">
        <v>1318</v>
      </c>
    </row>
    <row r="491" spans="1:6">
      <c r="A491" s="124">
        <v>490</v>
      </c>
      <c r="B491" s="119" t="s">
        <v>280</v>
      </c>
      <c r="C491" s="119" t="s">
        <v>281</v>
      </c>
      <c r="D491" s="119" t="s">
        <v>1230</v>
      </c>
      <c r="E491" s="119" t="s">
        <v>1390</v>
      </c>
      <c r="F491" s="119" t="s">
        <v>1318</v>
      </c>
    </row>
    <row r="492" spans="1:6">
      <c r="A492" s="124">
        <v>491</v>
      </c>
      <c r="B492" s="119" t="s">
        <v>70</v>
      </c>
      <c r="C492" s="119" t="s">
        <v>71</v>
      </c>
      <c r="D492" s="119" t="s">
        <v>1231</v>
      </c>
      <c r="E492" s="119" t="s">
        <v>1381</v>
      </c>
      <c r="F492" s="119" t="s">
        <v>1317</v>
      </c>
    </row>
    <row r="493" spans="1:6">
      <c r="A493" s="124">
        <v>492</v>
      </c>
      <c r="B493" s="119" t="s">
        <v>135</v>
      </c>
      <c r="C493" s="119" t="s">
        <v>136</v>
      </c>
      <c r="D493" s="119" t="s">
        <v>1232</v>
      </c>
      <c r="E493" s="119" t="s">
        <v>1382</v>
      </c>
      <c r="F493" s="119" t="s">
        <v>1317</v>
      </c>
    </row>
    <row r="494" spans="1:6">
      <c r="A494" s="124">
        <v>493</v>
      </c>
      <c r="B494" s="119" t="s">
        <v>282</v>
      </c>
      <c r="C494" s="119" t="s">
        <v>283</v>
      </c>
      <c r="D494" s="119" t="s">
        <v>1233</v>
      </c>
      <c r="E494" s="119" t="s">
        <v>1383</v>
      </c>
      <c r="F494" s="119" t="s">
        <v>1317</v>
      </c>
    </row>
    <row r="495" spans="1:6">
      <c r="A495" s="124">
        <v>494</v>
      </c>
      <c r="B495" s="119" t="s">
        <v>23</v>
      </c>
      <c r="C495" s="119" t="s">
        <v>38</v>
      </c>
      <c r="D495" s="119" t="s">
        <v>1234</v>
      </c>
      <c r="E495" s="119" t="s">
        <v>1381</v>
      </c>
      <c r="F495" s="119" t="s">
        <v>1341</v>
      </c>
    </row>
    <row r="496" spans="1:6">
      <c r="A496" s="124">
        <v>495</v>
      </c>
      <c r="B496" s="119" t="s">
        <v>607</v>
      </c>
      <c r="C496" s="119" t="s">
        <v>608</v>
      </c>
      <c r="D496" s="119" t="s">
        <v>1235</v>
      </c>
      <c r="E496" s="119" t="s">
        <v>1381</v>
      </c>
      <c r="F496" s="119" t="s">
        <v>1343</v>
      </c>
    </row>
    <row r="497" spans="1:6">
      <c r="A497" s="124">
        <v>496</v>
      </c>
      <c r="B497" s="119" t="s">
        <v>20</v>
      </c>
      <c r="C497" s="119" t="s">
        <v>34</v>
      </c>
      <c r="D497" s="119" t="s">
        <v>1236</v>
      </c>
      <c r="E497" s="119" t="s">
        <v>1382</v>
      </c>
      <c r="F497" s="119" t="s">
        <v>1347</v>
      </c>
    </row>
    <row r="498" spans="1:6">
      <c r="A498" s="124">
        <v>497</v>
      </c>
      <c r="B498" s="119" t="s">
        <v>4</v>
      </c>
      <c r="C498" s="119" t="s">
        <v>31</v>
      </c>
      <c r="D498" s="119" t="s">
        <v>1237</v>
      </c>
      <c r="E498" s="119" t="s">
        <v>1381</v>
      </c>
      <c r="F498" s="119" t="s">
        <v>1348</v>
      </c>
    </row>
    <row r="499" spans="1:6">
      <c r="A499" s="124">
        <v>498</v>
      </c>
      <c r="B499" s="119" t="s">
        <v>87</v>
      </c>
      <c r="C499" s="119" t="s">
        <v>88</v>
      </c>
      <c r="D499" s="119" t="s">
        <v>1238</v>
      </c>
      <c r="E499" s="119" t="s">
        <v>1381</v>
      </c>
      <c r="F499" s="119" t="s">
        <v>1317</v>
      </c>
    </row>
    <row r="500" spans="1:6">
      <c r="A500" s="124">
        <v>499</v>
      </c>
      <c r="B500" s="119" t="s">
        <v>1239</v>
      </c>
      <c r="C500" s="119" t="s">
        <v>92</v>
      </c>
      <c r="D500" s="119" t="s">
        <v>915</v>
      </c>
      <c r="E500" s="119" t="s">
        <v>1381</v>
      </c>
      <c r="F500" s="119" t="s">
        <v>1318</v>
      </c>
    </row>
    <row r="501" spans="1:6">
      <c r="A501" s="124">
        <v>500</v>
      </c>
      <c r="B501" s="119" t="s">
        <v>1240</v>
      </c>
      <c r="C501" s="119" t="s">
        <v>108</v>
      </c>
      <c r="D501" s="119" t="s">
        <v>1241</v>
      </c>
      <c r="E501" s="119" t="s">
        <v>1381</v>
      </c>
      <c r="F501" s="119" t="s">
        <v>1318</v>
      </c>
    </row>
    <row r="502" spans="1:6">
      <c r="A502" s="124">
        <v>501</v>
      </c>
      <c r="B502" s="119" t="s">
        <v>74</v>
      </c>
      <c r="C502" s="119" t="s">
        <v>75</v>
      </c>
      <c r="D502" s="119" t="s">
        <v>1242</v>
      </c>
      <c r="E502" s="119" t="s">
        <v>1381</v>
      </c>
      <c r="F502" s="119" t="s">
        <v>1318</v>
      </c>
    </row>
    <row r="503" spans="1:6">
      <c r="A503" s="124">
        <v>502</v>
      </c>
      <c r="B503" s="119" t="s">
        <v>1243</v>
      </c>
      <c r="C503" s="119" t="s">
        <v>102</v>
      </c>
      <c r="D503" s="119" t="s">
        <v>1244</v>
      </c>
      <c r="E503" s="119" t="s">
        <v>1381</v>
      </c>
      <c r="F503" s="119" t="s">
        <v>1318</v>
      </c>
    </row>
    <row r="504" spans="1:6">
      <c r="A504" s="124">
        <v>503</v>
      </c>
      <c r="B504" s="119" t="s">
        <v>1245</v>
      </c>
      <c r="C504" s="119" t="s">
        <v>1601</v>
      </c>
      <c r="D504" s="119" t="s">
        <v>1246</v>
      </c>
      <c r="E504" s="119" t="s">
        <v>1381</v>
      </c>
      <c r="F504" s="119" t="s">
        <v>1318</v>
      </c>
    </row>
    <row r="505" spans="1:6">
      <c r="A505" s="124">
        <v>504</v>
      </c>
      <c r="B505" s="119" t="s">
        <v>278</v>
      </c>
      <c r="C505" s="119" t="s">
        <v>279</v>
      </c>
      <c r="D505" s="119" t="s">
        <v>1247</v>
      </c>
      <c r="E505" s="119" t="s">
        <v>1390</v>
      </c>
      <c r="F505" s="119" t="s">
        <v>1318</v>
      </c>
    </row>
    <row r="506" spans="1:6">
      <c r="A506" s="124">
        <v>505</v>
      </c>
      <c r="B506" s="119" t="s">
        <v>1248</v>
      </c>
      <c r="C506" s="119" t="s">
        <v>63</v>
      </c>
      <c r="D506" s="119" t="s">
        <v>1249</v>
      </c>
      <c r="E506" s="119" t="s">
        <v>1384</v>
      </c>
      <c r="F506" s="119" t="s">
        <v>1319</v>
      </c>
    </row>
    <row r="507" spans="1:6">
      <c r="A507" s="124">
        <v>506</v>
      </c>
      <c r="B507" s="119" t="s">
        <v>5</v>
      </c>
      <c r="C507" s="119" t="s">
        <v>41</v>
      </c>
      <c r="D507" s="119" t="s">
        <v>1250</v>
      </c>
      <c r="E507" s="119" t="s">
        <v>1382</v>
      </c>
      <c r="F507" s="119" t="s">
        <v>1349</v>
      </c>
    </row>
    <row r="508" spans="1:6">
      <c r="A508" s="124">
        <v>507</v>
      </c>
      <c r="B508" s="119" t="s">
        <v>24</v>
      </c>
      <c r="C508" s="119" t="s">
        <v>39</v>
      </c>
      <c r="D508" s="119" t="s">
        <v>1197</v>
      </c>
      <c r="E508" s="119" t="s">
        <v>1381</v>
      </c>
      <c r="F508" s="119" t="s">
        <v>1344</v>
      </c>
    </row>
    <row r="509" spans="1:6">
      <c r="A509" s="124">
        <v>508</v>
      </c>
      <c r="B509" s="119" t="s">
        <v>1251</v>
      </c>
      <c r="C509" s="119" t="s">
        <v>38</v>
      </c>
      <c r="D509" s="119" t="s">
        <v>1252</v>
      </c>
      <c r="E509" s="119" t="s">
        <v>1381</v>
      </c>
      <c r="F509" s="119" t="s">
        <v>1341</v>
      </c>
    </row>
    <row r="510" spans="1:6">
      <c r="A510" s="124">
        <v>509</v>
      </c>
      <c r="B510" s="119" t="s">
        <v>1253</v>
      </c>
      <c r="C510" s="119" t="s">
        <v>1602</v>
      </c>
      <c r="D510" s="119" t="s">
        <v>1254</v>
      </c>
      <c r="E510" s="119" t="s">
        <v>1381</v>
      </c>
      <c r="F510" s="119" t="s">
        <v>1342</v>
      </c>
    </row>
    <row r="511" spans="1:6">
      <c r="A511" s="124">
        <v>510</v>
      </c>
      <c r="B511" s="119" t="s">
        <v>1255</v>
      </c>
      <c r="C511" s="119" t="s">
        <v>608</v>
      </c>
      <c r="D511" s="119" t="s">
        <v>1256</v>
      </c>
      <c r="E511" s="119" t="s">
        <v>1381</v>
      </c>
      <c r="F511" s="119" t="s">
        <v>1343</v>
      </c>
    </row>
    <row r="512" spans="1:6">
      <c r="A512" s="124">
        <v>511</v>
      </c>
      <c r="B512" s="119" t="s">
        <v>1257</v>
      </c>
      <c r="C512" s="119" t="s">
        <v>39</v>
      </c>
      <c r="D512" s="119" t="s">
        <v>1258</v>
      </c>
      <c r="E512" s="119" t="s">
        <v>1381</v>
      </c>
      <c r="F512" s="119" t="s">
        <v>1344</v>
      </c>
    </row>
    <row r="513" spans="1:6">
      <c r="A513" s="124">
        <v>512</v>
      </c>
      <c r="B513" s="119" t="s">
        <v>613</v>
      </c>
      <c r="C513" s="119" t="s">
        <v>614</v>
      </c>
      <c r="D513" s="119" t="s">
        <v>1259</v>
      </c>
      <c r="E513" s="119" t="s">
        <v>1381</v>
      </c>
      <c r="F513" s="119" t="s">
        <v>1350</v>
      </c>
    </row>
    <row r="514" spans="1:6">
      <c r="A514" s="124">
        <v>513</v>
      </c>
      <c r="B514" s="119" t="s">
        <v>660</v>
      </c>
      <c r="C514" s="119" t="s">
        <v>661</v>
      </c>
      <c r="D514" s="119" t="s">
        <v>1260</v>
      </c>
      <c r="E514" s="119" t="s">
        <v>1383</v>
      </c>
      <c r="F514" s="119" t="s">
        <v>1351</v>
      </c>
    </row>
    <row r="515" spans="1:6">
      <c r="A515" s="124">
        <v>514</v>
      </c>
      <c r="B515" s="119" t="s">
        <v>6</v>
      </c>
      <c r="C515" s="119" t="s">
        <v>35</v>
      </c>
      <c r="D515" s="119" t="s">
        <v>1261</v>
      </c>
      <c r="E515" s="119" t="s">
        <v>1382</v>
      </c>
      <c r="F515" s="119" t="s">
        <v>1352</v>
      </c>
    </row>
    <row r="516" spans="1:6">
      <c r="A516" s="124">
        <v>515</v>
      </c>
      <c r="B516" s="119" t="s">
        <v>636</v>
      </c>
      <c r="C516" s="119" t="s">
        <v>637</v>
      </c>
      <c r="D516" s="119" t="s">
        <v>1262</v>
      </c>
      <c r="E516" s="119" t="s">
        <v>1382</v>
      </c>
      <c r="F516" s="119" t="s">
        <v>1353</v>
      </c>
    </row>
    <row r="517" spans="1:6">
      <c r="A517" s="124">
        <v>516</v>
      </c>
      <c r="B517" s="119" t="s">
        <v>646</v>
      </c>
      <c r="C517" s="119" t="s">
        <v>647</v>
      </c>
      <c r="D517" s="119" t="s">
        <v>1263</v>
      </c>
      <c r="E517" s="119" t="s">
        <v>1383</v>
      </c>
      <c r="F517" s="119" t="s">
        <v>1335</v>
      </c>
    </row>
    <row r="518" spans="1:6">
      <c r="A518" s="124">
        <v>517</v>
      </c>
      <c r="B518" s="119" t="s">
        <v>609</v>
      </c>
      <c r="C518" s="119" t="s">
        <v>610</v>
      </c>
      <c r="D518" s="119" t="s">
        <v>1264</v>
      </c>
      <c r="E518" s="119" t="s">
        <v>1381</v>
      </c>
      <c r="F518" s="119" t="s">
        <v>1354</v>
      </c>
    </row>
    <row r="519" spans="1:6">
      <c r="A519" s="124">
        <v>518</v>
      </c>
      <c r="B519" s="119" t="s">
        <v>85</v>
      </c>
      <c r="C519" s="119" t="s">
        <v>86</v>
      </c>
      <c r="D519" s="119" t="s">
        <v>1265</v>
      </c>
      <c r="E519" s="119" t="s">
        <v>1381</v>
      </c>
      <c r="F519" s="119" t="s">
        <v>1318</v>
      </c>
    </row>
    <row r="520" spans="1:6">
      <c r="A520" s="124">
        <v>519</v>
      </c>
      <c r="B520" s="119" t="s">
        <v>83</v>
      </c>
      <c r="C520" s="119" t="s">
        <v>84</v>
      </c>
      <c r="D520" s="119" t="s">
        <v>1266</v>
      </c>
      <c r="E520" s="119" t="s">
        <v>1381</v>
      </c>
      <c r="F520" s="119" t="s">
        <v>1317</v>
      </c>
    </row>
    <row r="521" spans="1:6">
      <c r="A521" s="124">
        <v>520</v>
      </c>
      <c r="B521" s="119" t="s">
        <v>1267</v>
      </c>
      <c r="C521" s="119" t="s">
        <v>663</v>
      </c>
      <c r="D521" s="119" t="s">
        <v>1268</v>
      </c>
      <c r="E521" s="119" t="s">
        <v>1382</v>
      </c>
      <c r="F521" s="119" t="s">
        <v>1355</v>
      </c>
    </row>
    <row r="522" spans="1:6">
      <c r="A522" s="124">
        <v>521</v>
      </c>
      <c r="B522" s="119" t="s">
        <v>662</v>
      </c>
      <c r="C522" s="119" t="s">
        <v>663</v>
      </c>
      <c r="D522" s="119" t="s">
        <v>1269</v>
      </c>
      <c r="E522" s="119" t="s">
        <v>1392</v>
      </c>
      <c r="F522" s="119"/>
    </row>
    <row r="523" spans="1:6">
      <c r="A523" s="124">
        <v>522</v>
      </c>
      <c r="B523" s="119" t="s">
        <v>623</v>
      </c>
      <c r="C523" s="119" t="s">
        <v>624</v>
      </c>
      <c r="D523" s="119" t="s">
        <v>1270</v>
      </c>
      <c r="E523" s="119" t="s">
        <v>1385</v>
      </c>
      <c r="F523" s="119" t="s">
        <v>1627</v>
      </c>
    </row>
    <row r="524" spans="1:6">
      <c r="A524" s="124">
        <v>523</v>
      </c>
      <c r="B524" s="119" t="s">
        <v>621</v>
      </c>
      <c r="C524" s="119" t="s">
        <v>622</v>
      </c>
      <c r="D524" s="119" t="s">
        <v>1271</v>
      </c>
      <c r="E524" s="119" t="s">
        <v>1385</v>
      </c>
      <c r="F524" s="119" t="s">
        <v>1628</v>
      </c>
    </row>
    <row r="525" spans="1:6">
      <c r="A525" s="124">
        <v>524</v>
      </c>
      <c r="B525" s="119" t="s">
        <v>587</v>
      </c>
      <c r="C525" s="119" t="s">
        <v>588</v>
      </c>
      <c r="D525" s="119" t="s">
        <v>1272</v>
      </c>
      <c r="E525" s="119" t="s">
        <v>1382</v>
      </c>
      <c r="F525" s="119" t="s">
        <v>1339</v>
      </c>
    </row>
    <row r="526" spans="1:6">
      <c r="A526" s="124">
        <v>525</v>
      </c>
      <c r="B526" s="119" t="s">
        <v>52</v>
      </c>
      <c r="C526" s="119" t="s">
        <v>1603</v>
      </c>
      <c r="D526" s="119" t="s">
        <v>1273</v>
      </c>
      <c r="E526" s="119" t="s">
        <v>1384</v>
      </c>
      <c r="F526" s="119" t="s">
        <v>1313</v>
      </c>
    </row>
    <row r="527" spans="1:6">
      <c r="A527" s="124">
        <v>526</v>
      </c>
      <c r="B527" s="119" t="s">
        <v>615</v>
      </c>
      <c r="C527" s="119" t="s">
        <v>616</v>
      </c>
      <c r="D527" s="119" t="s">
        <v>1274</v>
      </c>
      <c r="E527" s="119" t="s">
        <v>1386</v>
      </c>
      <c r="F527" s="119" t="s">
        <v>1356</v>
      </c>
    </row>
    <row r="528" spans="1:6">
      <c r="A528" s="124">
        <v>527</v>
      </c>
      <c r="B528" s="119" t="s">
        <v>8</v>
      </c>
      <c r="C528" s="119" t="s">
        <v>29</v>
      </c>
      <c r="D528" s="119" t="s">
        <v>1275</v>
      </c>
      <c r="E528" s="119" t="s">
        <v>1382</v>
      </c>
      <c r="F528" s="119" t="s">
        <v>1357</v>
      </c>
    </row>
    <row r="529" spans="1:6">
      <c r="A529" s="124">
        <v>528</v>
      </c>
      <c r="B529" s="119" t="s">
        <v>632</v>
      </c>
      <c r="C529" s="119" t="s">
        <v>633</v>
      </c>
      <c r="D529" s="119" t="s">
        <v>1276</v>
      </c>
      <c r="E529" s="119" t="s">
        <v>1382</v>
      </c>
      <c r="F529" s="119" t="s">
        <v>1356</v>
      </c>
    </row>
    <row r="530" spans="1:6">
      <c r="A530" s="124">
        <v>529</v>
      </c>
      <c r="B530" s="119" t="s">
        <v>21</v>
      </c>
      <c r="C530" s="119" t="s">
        <v>36</v>
      </c>
      <c r="D530" s="119" t="s">
        <v>1277</v>
      </c>
      <c r="E530" s="119" t="s">
        <v>1393</v>
      </c>
      <c r="F530" s="119" t="s">
        <v>1358</v>
      </c>
    </row>
    <row r="531" spans="1:6">
      <c r="A531" s="124">
        <v>530</v>
      </c>
      <c r="B531" s="119" t="s">
        <v>22</v>
      </c>
      <c r="C531" s="119" t="s">
        <v>37</v>
      </c>
      <c r="D531" s="119" t="s">
        <v>1278</v>
      </c>
      <c r="E531" s="119" t="s">
        <v>1381</v>
      </c>
      <c r="F531" s="119" t="s">
        <v>1359</v>
      </c>
    </row>
    <row r="532" spans="1:6">
      <c r="A532" s="124">
        <v>531</v>
      </c>
      <c r="B532" s="119" t="s">
        <v>654</v>
      </c>
      <c r="C532" s="119" t="s">
        <v>655</v>
      </c>
      <c r="D532" s="119" t="s">
        <v>1279</v>
      </c>
      <c r="E532" s="119" t="s">
        <v>1394</v>
      </c>
      <c r="F532" s="119" t="s">
        <v>1360</v>
      </c>
    </row>
    <row r="533" spans="1:6">
      <c r="A533" s="124">
        <v>532</v>
      </c>
      <c r="B533" s="119" t="s">
        <v>644</v>
      </c>
      <c r="C533" s="119" t="s">
        <v>645</v>
      </c>
      <c r="D533" s="119" t="s">
        <v>1280</v>
      </c>
      <c r="E533" s="119" t="s">
        <v>1383</v>
      </c>
      <c r="F533" s="119" t="s">
        <v>1361</v>
      </c>
    </row>
    <row r="534" spans="1:6">
      <c r="A534" s="124">
        <v>533</v>
      </c>
      <c r="B534" s="119" t="s">
        <v>62</v>
      </c>
      <c r="C534" s="119" t="s">
        <v>63</v>
      </c>
      <c r="D534" s="119" t="s">
        <v>1281</v>
      </c>
      <c r="E534" s="119" t="s">
        <v>1384</v>
      </c>
      <c r="F534" s="119" t="s">
        <v>1319</v>
      </c>
    </row>
    <row r="535" spans="1:6">
      <c r="A535" s="124">
        <v>534</v>
      </c>
      <c r="B535" s="119" t="s">
        <v>617</v>
      </c>
      <c r="C535" s="119" t="s">
        <v>618</v>
      </c>
      <c r="D535" s="119" t="s">
        <v>1282</v>
      </c>
      <c r="E535" s="119" t="s">
        <v>1386</v>
      </c>
      <c r="F535" s="119" t="s">
        <v>1362</v>
      </c>
    </row>
    <row r="536" spans="1:6">
      <c r="A536" s="124">
        <v>535</v>
      </c>
      <c r="B536" s="119" t="s">
        <v>9</v>
      </c>
      <c r="C536" s="119" t="s">
        <v>40</v>
      </c>
      <c r="D536" s="119" t="s">
        <v>1283</v>
      </c>
      <c r="E536" s="119" t="s">
        <v>1395</v>
      </c>
      <c r="F536" s="119" t="s">
        <v>1363</v>
      </c>
    </row>
    <row r="537" spans="1:6">
      <c r="A537" s="124">
        <v>536</v>
      </c>
      <c r="B537" s="119" t="s">
        <v>611</v>
      </c>
      <c r="C537" s="119" t="s">
        <v>612</v>
      </c>
      <c r="D537" s="119" t="s">
        <v>1284</v>
      </c>
      <c r="E537" s="119" t="s">
        <v>1381</v>
      </c>
      <c r="F537" s="119" t="s">
        <v>1364</v>
      </c>
    </row>
    <row r="538" spans="1:6">
      <c r="A538" s="124">
        <v>537</v>
      </c>
      <c r="B538" s="119" t="s">
        <v>10</v>
      </c>
      <c r="C538" s="119" t="s">
        <v>32</v>
      </c>
      <c r="D538" s="119" t="s">
        <v>1285</v>
      </c>
      <c r="E538" s="119" t="s">
        <v>1382</v>
      </c>
      <c r="F538" s="119" t="s">
        <v>1365</v>
      </c>
    </row>
    <row r="539" spans="1:6">
      <c r="A539" s="124">
        <v>538</v>
      </c>
      <c r="B539" s="119" t="s">
        <v>629</v>
      </c>
      <c r="C539" s="119" t="s">
        <v>626</v>
      </c>
      <c r="D539" s="119" t="s">
        <v>1286</v>
      </c>
      <c r="E539" s="119" t="s">
        <v>1382</v>
      </c>
      <c r="F539" s="119" t="s">
        <v>1366</v>
      </c>
    </row>
    <row r="540" spans="1:6">
      <c r="A540" s="124">
        <v>539</v>
      </c>
      <c r="B540" s="119" t="s">
        <v>630</v>
      </c>
      <c r="C540" s="119" t="s">
        <v>631</v>
      </c>
      <c r="D540" s="119" t="s">
        <v>1287</v>
      </c>
      <c r="E540" s="119" t="s">
        <v>1382</v>
      </c>
      <c r="F540" s="119" t="s">
        <v>1367</v>
      </c>
    </row>
    <row r="541" spans="1:6">
      <c r="A541" s="124">
        <v>540</v>
      </c>
      <c r="B541" s="119" t="s">
        <v>656</v>
      </c>
      <c r="C541" s="119" t="s">
        <v>657</v>
      </c>
      <c r="D541" s="119" t="s">
        <v>1288</v>
      </c>
      <c r="E541" s="119" t="s">
        <v>1395</v>
      </c>
      <c r="F541" s="119" t="s">
        <v>1368</v>
      </c>
    </row>
    <row r="542" spans="1:6">
      <c r="A542" s="124">
        <v>541</v>
      </c>
      <c r="B542" s="119" t="s">
        <v>619</v>
      </c>
      <c r="C542" s="119" t="s">
        <v>620</v>
      </c>
      <c r="D542" s="119" t="s">
        <v>1289</v>
      </c>
      <c r="E542" s="119" t="s">
        <v>1393</v>
      </c>
      <c r="F542" s="119" t="s">
        <v>1369</v>
      </c>
    </row>
    <row r="543" spans="1:6">
      <c r="A543" s="124">
        <v>542</v>
      </c>
      <c r="B543" s="119" t="s">
        <v>627</v>
      </c>
      <c r="C543" s="119" t="s">
        <v>628</v>
      </c>
      <c r="D543" s="119" t="s">
        <v>1290</v>
      </c>
      <c r="E543" s="119" t="s">
        <v>1382</v>
      </c>
      <c r="F543" s="119" t="s">
        <v>1370</v>
      </c>
    </row>
    <row r="544" spans="1:6">
      <c r="A544" s="124">
        <v>543</v>
      </c>
      <c r="B544" s="119" t="s">
        <v>1291</v>
      </c>
      <c r="C544" s="119" t="s">
        <v>1604</v>
      </c>
      <c r="D544" s="119" t="s">
        <v>1292</v>
      </c>
      <c r="E544" s="119" t="s">
        <v>1381</v>
      </c>
      <c r="F544" s="119" t="s">
        <v>1371</v>
      </c>
    </row>
    <row r="545" spans="1:6">
      <c r="A545" s="124">
        <v>544</v>
      </c>
      <c r="B545" s="119" t="s">
        <v>1293</v>
      </c>
      <c r="C545" s="119" t="s">
        <v>1605</v>
      </c>
      <c r="D545" s="119" t="s">
        <v>1294</v>
      </c>
      <c r="E545" s="119" t="s">
        <v>1382</v>
      </c>
      <c r="F545" s="119" t="s">
        <v>1372</v>
      </c>
    </row>
    <row r="546" spans="1:6">
      <c r="A546" s="124">
        <v>545</v>
      </c>
      <c r="B546" s="119" t="s">
        <v>1295</v>
      </c>
      <c r="C546" s="119" t="s">
        <v>1606</v>
      </c>
      <c r="D546" s="119" t="s">
        <v>1296</v>
      </c>
      <c r="E546" s="119" t="s">
        <v>1383</v>
      </c>
      <c r="F546" s="119" t="s">
        <v>1373</v>
      </c>
    </row>
    <row r="547" spans="1:6">
      <c r="A547" s="124">
        <v>546</v>
      </c>
      <c r="B547" s="119" t="s">
        <v>625</v>
      </c>
      <c r="C547" s="119" t="s">
        <v>626</v>
      </c>
      <c r="D547" s="119" t="s">
        <v>1297</v>
      </c>
      <c r="E547" s="119" t="s">
        <v>1396</v>
      </c>
      <c r="F547" s="119" t="s">
        <v>1374</v>
      </c>
    </row>
    <row r="548" spans="1:6">
      <c r="A548" s="124">
        <v>547</v>
      </c>
      <c r="B548" s="119" t="s">
        <v>1298</v>
      </c>
      <c r="C548" s="119" t="s">
        <v>1375</v>
      </c>
      <c r="D548" s="119" t="s">
        <v>1299</v>
      </c>
      <c r="E548" s="119"/>
      <c r="F548" s="119" t="s">
        <v>1375</v>
      </c>
    </row>
    <row r="549" spans="1:6">
      <c r="A549" s="124">
        <v>548</v>
      </c>
      <c r="B549" s="119" t="s">
        <v>1300</v>
      </c>
      <c r="C549" s="119" t="s">
        <v>1376</v>
      </c>
      <c r="D549" s="119" t="s">
        <v>1301</v>
      </c>
      <c r="E549" s="119"/>
      <c r="F549" s="119" t="s">
        <v>1376</v>
      </c>
    </row>
    <row r="550" spans="1:6">
      <c r="A550" s="124">
        <v>549</v>
      </c>
      <c r="B550" s="119" t="s">
        <v>1302</v>
      </c>
      <c r="C550" s="119" t="s">
        <v>1377</v>
      </c>
      <c r="D550" s="119" t="s">
        <v>1303</v>
      </c>
      <c r="E550" s="119"/>
      <c r="F550" s="119" t="s">
        <v>1377</v>
      </c>
    </row>
    <row r="551" spans="1:6">
      <c r="A551" s="124">
        <v>550</v>
      </c>
      <c r="B551" s="119" t="s">
        <v>133</v>
      </c>
      <c r="C551" s="119" t="s">
        <v>134</v>
      </c>
      <c r="D551" s="119" t="s">
        <v>1304</v>
      </c>
      <c r="E551" s="119" t="s">
        <v>1382</v>
      </c>
      <c r="F551" s="119" t="s">
        <v>1312</v>
      </c>
    </row>
    <row r="552" spans="1:6">
      <c r="A552" s="124">
        <v>551</v>
      </c>
      <c r="B552" s="119" t="s">
        <v>240</v>
      </c>
      <c r="C552" s="119" t="s">
        <v>241</v>
      </c>
      <c r="D552" s="119" t="s">
        <v>1305</v>
      </c>
      <c r="E552" s="119" t="s">
        <v>1388</v>
      </c>
      <c r="F552" s="119" t="s">
        <v>1312</v>
      </c>
    </row>
    <row r="553" spans="1:6">
      <c r="A553" s="124">
        <v>552</v>
      </c>
      <c r="B553" s="119" t="s">
        <v>634</v>
      </c>
      <c r="C553" s="119" t="s">
        <v>635</v>
      </c>
      <c r="D553" s="119" t="s">
        <v>1306</v>
      </c>
      <c r="E553" s="119" t="s">
        <v>1382</v>
      </c>
      <c r="F553" s="119" t="s">
        <v>1378</v>
      </c>
    </row>
    <row r="554" spans="1:6">
      <c r="A554" s="124">
        <v>553</v>
      </c>
      <c r="B554" s="119" t="s">
        <v>1307</v>
      </c>
      <c r="C554" s="119" t="s">
        <v>1607</v>
      </c>
      <c r="D554" s="119" t="s">
        <v>1308</v>
      </c>
      <c r="E554" s="119" t="s">
        <v>1394</v>
      </c>
      <c r="F554" s="119" t="s">
        <v>1379</v>
      </c>
    </row>
    <row r="555" spans="1:6">
      <c r="A555" s="124">
        <v>554</v>
      </c>
      <c r="B555" s="119" t="s">
        <v>658</v>
      </c>
      <c r="C555" s="119" t="s">
        <v>659</v>
      </c>
      <c r="D555" s="119" t="s">
        <v>1309</v>
      </c>
      <c r="E555" s="119" t="s">
        <v>1397</v>
      </c>
      <c r="F555" s="119" t="s">
        <v>659</v>
      </c>
    </row>
    <row r="556" spans="1:6">
      <c r="A556" s="124">
        <v>555</v>
      </c>
      <c r="B556" s="119" t="s">
        <v>60</v>
      </c>
      <c r="C556" s="119" t="s">
        <v>61</v>
      </c>
      <c r="D556" s="119" t="s">
        <v>1281</v>
      </c>
      <c r="E556" s="119" t="s">
        <v>1384</v>
      </c>
      <c r="F556" s="119"/>
    </row>
    <row r="557" spans="1:6">
      <c r="A557" s="124">
        <v>556</v>
      </c>
      <c r="B557" s="119" t="s">
        <v>652</v>
      </c>
      <c r="C557" s="119" t="s">
        <v>653</v>
      </c>
      <c r="D557" s="119" t="s">
        <v>1310</v>
      </c>
      <c r="E557" s="119" t="s">
        <v>1394</v>
      </c>
      <c r="F557" s="119" t="s">
        <v>1380</v>
      </c>
    </row>
    <row r="558" spans="1:6">
      <c r="A558" s="119">
        <v>557</v>
      </c>
      <c r="B558" s="119" t="s">
        <v>1410</v>
      </c>
      <c r="C558" s="119" t="s">
        <v>1411</v>
      </c>
      <c r="D558" s="119" t="s">
        <v>1608</v>
      </c>
      <c r="E558" s="119" t="s">
        <v>1382</v>
      </c>
      <c r="F558" s="119" t="s">
        <v>1411</v>
      </c>
    </row>
    <row r="559" spans="1:6">
      <c r="A559" s="119">
        <v>558</v>
      </c>
      <c r="B559" s="119" t="s">
        <v>1609</v>
      </c>
      <c r="C559" s="119" t="s">
        <v>663</v>
      </c>
      <c r="D559" s="119" t="s">
        <v>1610</v>
      </c>
      <c r="E559" s="119"/>
      <c r="F559" s="119"/>
    </row>
    <row r="560" spans="1:6">
      <c r="A560" s="119">
        <v>559</v>
      </c>
      <c r="B560" s="119" t="s">
        <v>1611</v>
      </c>
      <c r="C560" s="119" t="s">
        <v>663</v>
      </c>
      <c r="D560" s="119" t="s">
        <v>1612</v>
      </c>
      <c r="E560" s="119"/>
      <c r="F560" s="119"/>
    </row>
    <row r="561" spans="1:6">
      <c r="A561" s="119">
        <v>560</v>
      </c>
      <c r="B561" s="119" t="s">
        <v>1613</v>
      </c>
      <c r="C561" s="119" t="s">
        <v>1418</v>
      </c>
      <c r="D561" s="119" t="s">
        <v>1614</v>
      </c>
      <c r="E561" s="119" t="s">
        <v>1382</v>
      </c>
      <c r="F561" s="119" t="s">
        <v>1326</v>
      </c>
    </row>
    <row r="562" spans="1:6">
      <c r="A562" s="119">
        <v>561</v>
      </c>
      <c r="B562" s="119" t="s">
        <v>1615</v>
      </c>
      <c r="C562" s="119" t="s">
        <v>1616</v>
      </c>
      <c r="D562" s="119" t="s">
        <v>1617</v>
      </c>
      <c r="E562" s="119" t="s">
        <v>1385</v>
      </c>
      <c r="F562" s="119" t="s">
        <v>1629</v>
      </c>
    </row>
    <row r="563" spans="1:6">
      <c r="A563" s="119">
        <v>562</v>
      </c>
      <c r="B563" s="119" t="s">
        <v>1618</v>
      </c>
      <c r="C563" s="119" t="s">
        <v>1619</v>
      </c>
      <c r="D563" s="119" t="s">
        <v>1620</v>
      </c>
      <c r="E563" s="119" t="s">
        <v>1386</v>
      </c>
      <c r="F563" s="119" t="s">
        <v>1630</v>
      </c>
    </row>
    <row r="564" spans="1:6">
      <c r="A564" s="119">
        <v>563</v>
      </c>
      <c r="B564" s="119" t="s">
        <v>1621</v>
      </c>
      <c r="C564" s="119" t="s">
        <v>1622</v>
      </c>
      <c r="D564" s="119" t="s">
        <v>1623</v>
      </c>
      <c r="E564" s="119" t="s">
        <v>1383</v>
      </c>
      <c r="F564" s="119" t="s">
        <v>1631</v>
      </c>
    </row>
    <row r="565" spans="1:6">
      <c r="A565" s="120">
        <v>564</v>
      </c>
      <c r="B565" s="120" t="s">
        <v>1624</v>
      </c>
      <c r="C565" s="120" t="s">
        <v>1625</v>
      </c>
      <c r="D565" s="120" t="s">
        <v>1626</v>
      </c>
      <c r="E565" s="120" t="s">
        <v>1381</v>
      </c>
      <c r="F565" s="120" t="s">
        <v>1632</v>
      </c>
    </row>
  </sheetData>
  <phoneticPr fontId="7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Sheet3</vt:lpstr>
      <vt:lpstr>Sheet3 (2)</vt:lpstr>
      <vt:lpstr>Shipment </vt:lpstr>
      <vt:lpstr>Shipment Rev</vt:lpstr>
      <vt:lpstr>Sheet1</vt:lpstr>
      <vt:lpstr>Plan</vt:lpstr>
      <vt:lpstr>Stock</vt:lpstr>
      <vt:lpstr>Infor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Thi To Uyen</dc:creator>
  <cp:lastModifiedBy>Song Gi Seop</cp:lastModifiedBy>
  <cp:lastPrinted>2026-05-11T10:58:55Z</cp:lastPrinted>
  <dcterms:created xsi:type="dcterms:W3CDTF">2024-06-21T07:55:15Z</dcterms:created>
  <dcterms:modified xsi:type="dcterms:W3CDTF">2026-06-15T01:09:43Z</dcterms:modified>
</cp:coreProperties>
</file>