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m\"/>
    </mc:Choice>
  </mc:AlternateContent>
  <bookViews>
    <workbookView xWindow="0" yWindow="0" windowWidth="16815" windowHeight="7905"/>
  </bookViews>
  <sheets>
    <sheet name="newfriction_allerrors_experime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67" i="1" l="1"/>
  <c r="D67" i="1"/>
  <c r="E67" i="1"/>
  <c r="F67" i="1"/>
  <c r="G67" i="1"/>
  <c r="H67" i="1"/>
  <c r="I67" i="1"/>
  <c r="J67" i="1"/>
  <c r="K67" i="1"/>
  <c r="L67" i="1"/>
  <c r="M67" i="1"/>
  <c r="B67" i="1"/>
  <c r="M73" i="1" l="1"/>
  <c r="L73" i="1"/>
  <c r="K73" i="1"/>
  <c r="J73" i="1"/>
  <c r="I73" i="1"/>
  <c r="H73" i="1"/>
  <c r="G73" i="1"/>
  <c r="F73" i="1"/>
  <c r="E73" i="1"/>
  <c r="D73" i="1"/>
  <c r="C73" i="1"/>
  <c r="B73" i="1"/>
  <c r="M72" i="1"/>
  <c r="L72" i="1"/>
  <c r="K72" i="1"/>
  <c r="J72" i="1"/>
  <c r="I72" i="1"/>
  <c r="H72" i="1"/>
  <c r="G72" i="1"/>
  <c r="F72" i="1"/>
  <c r="E72" i="1"/>
  <c r="D72" i="1"/>
  <c r="C72" i="1"/>
  <c r="B72" i="1"/>
  <c r="M71" i="1"/>
  <c r="M80" i="1" s="1"/>
  <c r="L71" i="1"/>
  <c r="L80" i="1" s="1"/>
  <c r="K71" i="1"/>
  <c r="K80" i="1" s="1"/>
  <c r="J71" i="1"/>
  <c r="I71" i="1"/>
  <c r="I80" i="1" s="1"/>
  <c r="H71" i="1"/>
  <c r="H80" i="1" s="1"/>
  <c r="G71" i="1"/>
  <c r="G80" i="1" s="1"/>
  <c r="F71" i="1"/>
  <c r="F80" i="1" s="1"/>
  <c r="E71" i="1"/>
  <c r="E80" i="1" s="1"/>
  <c r="D71" i="1"/>
  <c r="D80" i="1" s="1"/>
  <c r="C71" i="1"/>
  <c r="C80" i="1" s="1"/>
  <c r="B71" i="1"/>
  <c r="B66" i="1"/>
  <c r="E66" i="1"/>
  <c r="C66" i="1"/>
  <c r="D66" i="1"/>
  <c r="F66" i="1"/>
  <c r="G66" i="1"/>
  <c r="H66" i="1"/>
  <c r="I66" i="1"/>
  <c r="J66" i="1"/>
  <c r="K66" i="1"/>
  <c r="L66" i="1"/>
  <c r="M66" i="1"/>
  <c r="B81" i="1" l="1"/>
  <c r="F81" i="1"/>
  <c r="J81" i="1"/>
  <c r="B82" i="1"/>
  <c r="J76" i="1"/>
  <c r="C81" i="1"/>
  <c r="G81" i="1"/>
  <c r="K81" i="1"/>
  <c r="C82" i="1"/>
  <c r="G82" i="1"/>
  <c r="K82" i="1"/>
  <c r="D81" i="1"/>
  <c r="H81" i="1"/>
  <c r="L81" i="1"/>
  <c r="D82" i="1"/>
  <c r="H82" i="1"/>
  <c r="L82" i="1"/>
  <c r="E81" i="1"/>
  <c r="I81" i="1"/>
  <c r="M81" i="1"/>
  <c r="E82" i="1"/>
  <c r="I82" i="1"/>
  <c r="M82" i="1"/>
  <c r="F77" i="1"/>
  <c r="F74" i="1" s="1"/>
  <c r="F83" i="1" s="1"/>
  <c r="C76" i="1"/>
  <c r="C77" i="1" s="1"/>
  <c r="C74" i="1" s="1"/>
  <c r="C83" i="1" s="1"/>
  <c r="G76" i="1"/>
  <c r="G75" i="1" s="1"/>
  <c r="G70" i="1" s="1"/>
  <c r="G79" i="1" s="1"/>
  <c r="K76" i="1"/>
  <c r="K75" i="1" s="1"/>
  <c r="K70" i="1" s="1"/>
  <c r="K79" i="1" s="1"/>
  <c r="K77" i="1"/>
  <c r="K74" i="1" s="1"/>
  <c r="K83" i="1" s="1"/>
  <c r="J75" i="1"/>
  <c r="J70" i="1" s="1"/>
  <c r="J79" i="1" s="1"/>
  <c r="F76" i="1"/>
  <c r="J77" i="1"/>
  <c r="J74" i="1" s="1"/>
  <c r="J83" i="1" s="1"/>
  <c r="B80" i="1"/>
  <c r="J80" i="1"/>
  <c r="F82" i="1"/>
  <c r="J82" i="1"/>
  <c r="L75" i="1"/>
  <c r="L70" i="1" s="1"/>
  <c r="L79" i="1" s="1"/>
  <c r="D76" i="1"/>
  <c r="D77" i="1" s="1"/>
  <c r="D74" i="1" s="1"/>
  <c r="D83" i="1" s="1"/>
  <c r="H76" i="1"/>
  <c r="H77" i="1" s="1"/>
  <c r="H74" i="1" s="1"/>
  <c r="H83" i="1" s="1"/>
  <c r="L76" i="1"/>
  <c r="L77" i="1" s="1"/>
  <c r="L74" i="1" s="1"/>
  <c r="L83" i="1" s="1"/>
  <c r="F75" i="1"/>
  <c r="F70" i="1" s="1"/>
  <c r="F79" i="1" s="1"/>
  <c r="B76" i="1"/>
  <c r="B77" i="1" s="1"/>
  <c r="B74" i="1" s="1"/>
  <c r="B83" i="1" s="1"/>
  <c r="E76" i="1"/>
  <c r="E77" i="1" s="1"/>
  <c r="E74" i="1" s="1"/>
  <c r="E83" i="1" s="1"/>
  <c r="I76" i="1"/>
  <c r="I75" i="1" s="1"/>
  <c r="I70" i="1" s="1"/>
  <c r="I79" i="1" s="1"/>
  <c r="M76" i="1"/>
  <c r="M75" i="1" s="1"/>
  <c r="M70" i="1" s="1"/>
  <c r="M79" i="1" s="1"/>
  <c r="E75" i="1" l="1"/>
  <c r="E70" i="1" s="1"/>
  <c r="E79" i="1" s="1"/>
  <c r="M77" i="1"/>
  <c r="M74" i="1" s="1"/>
  <c r="M83" i="1" s="1"/>
  <c r="D75" i="1"/>
  <c r="D70" i="1" s="1"/>
  <c r="D79" i="1" s="1"/>
  <c r="B75" i="1"/>
  <c r="B70" i="1" s="1"/>
  <c r="B79" i="1" s="1"/>
  <c r="H75" i="1"/>
  <c r="H70" i="1" s="1"/>
  <c r="H79" i="1" s="1"/>
  <c r="C75" i="1"/>
  <c r="C70" i="1" s="1"/>
  <c r="C79" i="1" s="1"/>
  <c r="I77" i="1"/>
  <c r="I74" i="1" s="1"/>
  <c r="I83" i="1" s="1"/>
  <c r="G77" i="1"/>
  <c r="G74" i="1" s="1"/>
  <c r="G83" i="1" s="1"/>
</calcChain>
</file>

<file path=xl/sharedStrings.xml><?xml version="1.0" encoding="utf-8"?>
<sst xmlns="http://schemas.openxmlformats.org/spreadsheetml/2006/main" count="119" uniqueCount="65">
  <si>
    <t>#examples</t>
  </si>
  <si>
    <t>error0</t>
  </si>
  <si>
    <t>error1</t>
  </si>
  <si>
    <t>error2</t>
  </si>
  <si>
    <t>error3</t>
  </si>
  <si>
    <t>error4</t>
  </si>
  <si>
    <t>error5</t>
  </si>
  <si>
    <t>error6</t>
  </si>
  <si>
    <t>error7</t>
  </si>
  <si>
    <t>error8</t>
  </si>
  <si>
    <t>error9</t>
  </si>
  <si>
    <t>error10</t>
  </si>
  <si>
    <t>error11</t>
  </si>
  <si>
    <t>error12</t>
  </si>
  <si>
    <t>error13</t>
  </si>
  <si>
    <t>error14</t>
  </si>
  <si>
    <t>error15</t>
  </si>
  <si>
    <t>error16</t>
  </si>
  <si>
    <t>error17</t>
  </si>
  <si>
    <t>error18</t>
  </si>
  <si>
    <t>error19</t>
  </si>
  <si>
    <t>error20</t>
  </si>
  <si>
    <t>error21</t>
  </si>
  <si>
    <t>error22</t>
  </si>
  <si>
    <t>error23</t>
  </si>
  <si>
    <t>error24</t>
  </si>
  <si>
    <t>error25</t>
  </si>
  <si>
    <t>error26</t>
  </si>
  <si>
    <t>error27</t>
  </si>
  <si>
    <t>error28</t>
  </si>
  <si>
    <t>error29</t>
  </si>
  <si>
    <t>error30</t>
  </si>
  <si>
    <t>error31</t>
  </si>
  <si>
    <t>error32</t>
  </si>
  <si>
    <t>error33</t>
  </si>
  <si>
    <t>error34</t>
  </si>
  <si>
    <t>error35</t>
  </si>
  <si>
    <t>error36</t>
  </si>
  <si>
    <t>error37</t>
  </si>
  <si>
    <t>error38</t>
  </si>
  <si>
    <t>error39</t>
  </si>
  <si>
    <t>error40</t>
  </si>
  <si>
    <t>error41</t>
  </si>
  <si>
    <t>error42</t>
  </si>
  <si>
    <t>error43</t>
  </si>
  <si>
    <t>error44</t>
  </si>
  <si>
    <t>error45</t>
  </si>
  <si>
    <t>error46</t>
  </si>
  <si>
    <t>error47</t>
  </si>
  <si>
    <t>error48</t>
  </si>
  <si>
    <t>error49</t>
  </si>
  <si>
    <t>error_average_ratios</t>
  </si>
  <si>
    <t>error_stddev_ratios</t>
  </si>
  <si>
    <t>Média</t>
  </si>
  <si>
    <t>MinimoNO</t>
  </si>
  <si>
    <t>Q1</t>
  </si>
  <si>
    <t>Mediana</t>
  </si>
  <si>
    <t>Q3</t>
  </si>
  <si>
    <t>MaximoNO</t>
  </si>
  <si>
    <t>Lim Inf</t>
  </si>
  <si>
    <t>IIQ</t>
  </si>
  <si>
    <t>Lim Sup</t>
  </si>
  <si>
    <t>Minimo</t>
  </si>
  <si>
    <t>Maximo</t>
  </si>
  <si>
    <t>Erro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</si>
</sst>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34.996229801579794</c:v>
                  </c:pt>
                  <c:pt idx="1">
                    <c:v>14.622852276221913</c:v>
                  </c:pt>
                  <c:pt idx="2">
                    <c:v>9.6862877450652434</c:v>
                  </c:pt>
                  <c:pt idx="3">
                    <c:v>6.2458288112796803</c:v>
                  </c:pt>
                  <c:pt idx="4">
                    <c:v>2.0678430298095747</c:v>
                  </c:pt>
                  <c:pt idx="5">
                    <c:v>0.68589265176531966</c:v>
                  </c:pt>
                  <c:pt idx="6">
                    <c:v>2.4021702995563459</c:v>
                  </c:pt>
                  <c:pt idx="7">
                    <c:v>0.44633177184153083</c:v>
                  </c:pt>
                  <c:pt idx="8">
                    <c:v>0.27937610359580056</c:v>
                  </c:pt>
                  <c:pt idx="9">
                    <c:v>2.5816881458264267</c:v>
                  </c:pt>
                  <c:pt idx="10">
                    <c:v>0.85996252415608954</c:v>
                  </c:pt>
                  <c:pt idx="11">
                    <c:v>1.9362024399413764</c:v>
                  </c:pt>
                </c:numCache>
              </c:numRef>
            </c:plus>
            <c:minus>
              <c:numRef>
                <c:f>newfriction_allerrors_experimen!$B$67:$M$67</c:f>
                <c:numCache>
                  <c:formatCode>General</c:formatCode>
                  <c:ptCount val="12"/>
                  <c:pt idx="0">
                    <c:v>34.996229801579794</c:v>
                  </c:pt>
                  <c:pt idx="1">
                    <c:v>14.622852276221913</c:v>
                  </c:pt>
                  <c:pt idx="2">
                    <c:v>9.6862877450652434</c:v>
                  </c:pt>
                  <c:pt idx="3">
                    <c:v>6.2458288112796803</c:v>
                  </c:pt>
                  <c:pt idx="4">
                    <c:v>2.0678430298095747</c:v>
                  </c:pt>
                  <c:pt idx="5">
                    <c:v>0.68589265176531966</c:v>
                  </c:pt>
                  <c:pt idx="6">
                    <c:v>2.4021702995563459</c:v>
                  </c:pt>
                  <c:pt idx="7">
                    <c:v>0.44633177184153083</c:v>
                  </c:pt>
                  <c:pt idx="8">
                    <c:v>0.27937610359580056</c:v>
                  </c:pt>
                  <c:pt idx="9">
                    <c:v>2.5816881458264267</c:v>
                  </c:pt>
                  <c:pt idx="10">
                    <c:v>0.85996252415608954</c:v>
                  </c:pt>
                  <c:pt idx="11">
                    <c:v>1.9362024399413764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newfriction_allerrors_experimen!$B$15:$M$15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newfriction_allerrors_experimen!$B$66:$M$66</c:f>
              <c:numCache>
                <c:formatCode>General</c:formatCode>
                <c:ptCount val="12"/>
                <c:pt idx="0">
                  <c:v>282.77542631287588</c:v>
                </c:pt>
                <c:pt idx="1">
                  <c:v>74.481017746934015</c:v>
                </c:pt>
                <c:pt idx="2">
                  <c:v>64.895607203247991</c:v>
                </c:pt>
                <c:pt idx="3">
                  <c:v>42.455281772103987</c:v>
                </c:pt>
                <c:pt idx="4">
                  <c:v>35.358204595955996</c:v>
                </c:pt>
                <c:pt idx="5">
                  <c:v>32.344965305633998</c:v>
                </c:pt>
                <c:pt idx="6">
                  <c:v>35.963462317419996</c:v>
                </c:pt>
                <c:pt idx="7">
                  <c:v>32.50248579798</c:v>
                </c:pt>
                <c:pt idx="8">
                  <c:v>31.854493279941995</c:v>
                </c:pt>
                <c:pt idx="9">
                  <c:v>35.227749361264003</c:v>
                </c:pt>
                <c:pt idx="10">
                  <c:v>33.196795737320009</c:v>
                </c:pt>
                <c:pt idx="11">
                  <c:v>33.899616604625997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711448"/>
        <c:axId val="222699296"/>
      </c:lineChart>
      <c:catAx>
        <c:axId val="2227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699296"/>
        <c:crosses val="autoZero"/>
        <c:auto val="1"/>
        <c:lblAlgn val="ctr"/>
        <c:lblOffset val="100"/>
        <c:noMultiLvlLbl val="0"/>
      </c:catAx>
      <c:valAx>
        <c:axId val="2226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1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Erro x Número de Exemplos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newfriction_allerrors_experimen!$D$79:$M$79</c:f>
                <c:numCache>
                  <c:formatCode>General</c:formatCode>
                  <c:ptCount val="10"/>
                  <c:pt idx="0">
                    <c:v>3.0199688215000009</c:v>
                  </c:pt>
                  <c:pt idx="1">
                    <c:v>3.1140685204250005</c:v>
                  </c:pt>
                  <c:pt idx="2">
                    <c:v>2.9447243157249972</c:v>
                  </c:pt>
                  <c:pt idx="3">
                    <c:v>1.5941625904750012</c:v>
                  </c:pt>
                  <c:pt idx="4">
                    <c:v>2.1226383410749996</c:v>
                  </c:pt>
                  <c:pt idx="5">
                    <c:v>1.0171830567500031</c:v>
                  </c:pt>
                  <c:pt idx="6">
                    <c:v>1.7566878483250008</c:v>
                  </c:pt>
                  <c:pt idx="7">
                    <c:v>2.141093750649997</c:v>
                  </c:pt>
                  <c:pt idx="8">
                    <c:v>1.8118175906249974</c:v>
                  </c:pt>
                  <c:pt idx="9">
                    <c:v>1.1688102961749998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newfriction_allerrors_experimen!$E$80:$M$80</c:f>
              <c:numCache>
                <c:formatCode>General</c:formatCode>
                <c:ptCount val="9"/>
                <c:pt idx="0">
                  <c:v>30.151721658225</c:v>
                </c:pt>
                <c:pt idx="1">
                  <c:v>30.446632982224997</c:v>
                </c:pt>
                <c:pt idx="2">
                  <c:v>30.445660840975002</c:v>
                </c:pt>
                <c:pt idx="3">
                  <c:v>30.746729589575001</c:v>
                </c:pt>
                <c:pt idx="4">
                  <c:v>31.124514466250002</c:v>
                </c:pt>
                <c:pt idx="5">
                  <c:v>30.957755476025</c:v>
                </c:pt>
                <c:pt idx="6">
                  <c:v>30.822853292249999</c:v>
                </c:pt>
                <c:pt idx="7">
                  <c:v>31.142728260124997</c:v>
                </c:pt>
                <c:pt idx="8">
                  <c:v>30.960383838075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newfriction_allerrors_experimen!$E$81:$M$81</c:f>
              <c:numCache>
                <c:formatCode>General</c:formatCode>
                <c:ptCount val="9"/>
                <c:pt idx="0">
                  <c:v>0.94147864037499929</c:v>
                </c:pt>
                <c:pt idx="1">
                  <c:v>0.9007474603750012</c:v>
                </c:pt>
                <c:pt idx="2">
                  <c:v>0.44180735832499707</c:v>
                </c:pt>
                <c:pt idx="3">
                  <c:v>0.88582518472499672</c:v>
                </c:pt>
                <c:pt idx="4">
                  <c:v>0.61478490354999948</c:v>
                </c:pt>
                <c:pt idx="5">
                  <c:v>0.69018727757499931</c:v>
                </c:pt>
                <c:pt idx="6">
                  <c:v>0.71734776465000394</c:v>
                </c:pt>
                <c:pt idx="7">
                  <c:v>0.4195994943250021</c:v>
                </c:pt>
                <c:pt idx="8">
                  <c:v>0.73671758647499885</c:v>
                </c:pt>
              </c:numCache>
            </c:numRef>
          </c:val>
        </c:ser>
        <c:ser>
          <c:idx val="2"/>
          <c:order val="2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[1]allerrors_experiment_results_ra!$D$83:$M$83</c:f>
                <c:numCache>
                  <c:formatCode>General</c:formatCode>
                  <c:ptCount val="10"/>
                  <c:pt idx="0">
                    <c:v>23.352458841924999</c:v>
                  </c:pt>
                  <c:pt idx="1">
                    <c:v>7.3682563009000006</c:v>
                  </c:pt>
                  <c:pt idx="2">
                    <c:v>5.5046558841499973</c:v>
                  </c:pt>
                  <c:pt idx="3">
                    <c:v>1.9697077305999997</c:v>
                  </c:pt>
                  <c:pt idx="4">
                    <c:v>4.5444546618250001</c:v>
                  </c:pt>
                  <c:pt idx="5">
                    <c:v>5.0992595914249961</c:v>
                  </c:pt>
                  <c:pt idx="6">
                    <c:v>4.4927486526250036</c:v>
                  </c:pt>
                  <c:pt idx="7">
                    <c:v>3.1148831251000004</c:v>
                  </c:pt>
                  <c:pt idx="8">
                    <c:v>1.3607574720750009</c:v>
                  </c:pt>
                  <c:pt idx="9">
                    <c:v>2.5179413132999926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newfriction_allerrors_experimen!$E$69:$M$69</c:f>
              <c:numCache>
                <c:formatCode>General</c:formatCode>
                <c:ptCount val="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</c:numCache>
            </c:numRef>
          </c:cat>
          <c:val>
            <c:numRef>
              <c:f>newfriction_allerrors_experimen!$E$82:$M$82</c:f>
              <c:numCache>
                <c:formatCode>General</c:formatCode>
                <c:ptCount val="9"/>
                <c:pt idx="0">
                  <c:v>1.3799316105250021</c:v>
                </c:pt>
                <c:pt idx="1">
                  <c:v>1.7105076157999974</c:v>
                </c:pt>
                <c:pt idx="2">
                  <c:v>1.1172473561750031</c:v>
                </c:pt>
                <c:pt idx="3">
                  <c:v>1.2370856416250078</c:v>
                </c:pt>
                <c:pt idx="4">
                  <c:v>0.83240576675</c:v>
                </c:pt>
                <c:pt idx="5">
                  <c:v>0.73136373999999904</c:v>
                </c:pt>
                <c:pt idx="6">
                  <c:v>0.90791300315000001</c:v>
                </c:pt>
                <c:pt idx="7">
                  <c:v>0.97249788470000098</c:v>
                </c:pt>
                <c:pt idx="8">
                  <c:v>0.81787637942500169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703608"/>
        <c:axId val="222705176"/>
      </c:ba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22703608"/>
        <c:axId val="22270517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[1]allerrors_experiment_results_ra!$D$85:$M$85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[1]allerrors_experiment_results_ra!$D$86:$M$86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[1]allerrors_experiment_results_ra!$D$88:$M$88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[1]allerrors_experiment_results_ra!$D$89:$M$89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[1]allerrors_experiment_results_ra!$D$90:$M$90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[1]allerrors_experiment_results_ra!$D$91:$M$91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[1]allerrors_experiment_results_ra!$D$92:$M$92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[1]allerrors_experiment_results_ra!$D$93:$M$93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[1]allerrors_experiment_results_ra!$D$94:$M$94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[1]allerrors_experiment_results_ra!$D$95:$M$95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</c15:ser>
            </c15:filteredScatterSeries>
          </c:ext>
        </c:extLst>
      </c:scatterChart>
      <c:catAx>
        <c:axId val="22270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Exemplos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05176"/>
        <c:crosses val="autoZero"/>
        <c:auto val="1"/>
        <c:lblAlgn val="ctr"/>
        <c:lblOffset val="100"/>
        <c:noMultiLvlLbl val="0"/>
      </c:catAx>
      <c:valAx>
        <c:axId val="2227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2703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242454</xdr:colOff>
      <xdr:row>13</xdr:row>
      <xdr:rowOff>143740</xdr:rowOff>
    </xdr:from>
    <xdr:to>
      <xdr:col>27</xdr:col>
      <xdr:colOff>103908</xdr:colOff>
      <xdr:row>38</xdr:row>
      <xdr:rowOff>25976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31</xdr:col>
      <xdr:colOff>493858</xdr:colOff>
      <xdr:row>77</xdr:row>
      <xdr:rowOff>110939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ise_box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rrors_experiment_results_ra"/>
    </sheetNames>
    <sheetDataSet>
      <sheetData sheetId="0">
        <row r="83">
          <cell r="D83">
            <v>23.352458841924999</v>
          </cell>
          <cell r="E83">
            <v>7.3682563009000006</v>
          </cell>
          <cell r="F83">
            <v>5.5046558841499973</v>
          </cell>
          <cell r="G83">
            <v>1.9697077305999997</v>
          </cell>
          <cell r="H83">
            <v>4.5444546618250001</v>
          </cell>
          <cell r="I83">
            <v>5.0992595914249961</v>
          </cell>
          <cell r="J83">
            <v>4.4927486526250036</v>
          </cell>
          <cell r="K83">
            <v>3.1148831251000004</v>
          </cell>
          <cell r="L83">
            <v>1.3607574720750009</v>
          </cell>
          <cell r="M83">
            <v>2.5179413132999926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"/>
  <sheetViews>
    <sheetView tabSelected="1" topLeftCell="A16" zoomScale="70" zoomScaleNormal="70" workbookViewId="0">
      <selection activeCell="N35" sqref="N35"/>
    </sheetView>
  </sheetViews>
  <sheetFormatPr defaultRowHeight="15" x14ac:dyDescent="0.25"/>
  <cols>
    <col min="1" max="1" width="19.710937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4</v>
      </c>
      <c r="B2">
        <v>607.79198694900003</v>
      </c>
      <c r="C2">
        <v>35.185135711000001</v>
      </c>
      <c r="D2">
        <v>64.205702939800005</v>
      </c>
      <c r="E2">
        <v>36.136251175200002</v>
      </c>
      <c r="F2">
        <v>43.996513839199999</v>
      </c>
      <c r="G2">
        <v>33.802160256400001</v>
      </c>
      <c r="H2">
        <v>549.29060214100002</v>
      </c>
      <c r="I2">
        <v>293.63967952199999</v>
      </c>
      <c r="J2">
        <v>692.34849952900004</v>
      </c>
      <c r="K2">
        <v>71.550423255200002</v>
      </c>
      <c r="L2">
        <v>73.731364777799996</v>
      </c>
      <c r="M2">
        <v>27.432898226399999</v>
      </c>
      <c r="N2">
        <v>33.802160256400001</v>
      </c>
      <c r="O2">
        <v>60.538284622200003</v>
      </c>
      <c r="P2">
        <v>113.93709567099999</v>
      </c>
      <c r="Q2">
        <v>624.49098600399998</v>
      </c>
      <c r="R2">
        <v>441.102899106</v>
      </c>
      <c r="S2">
        <v>673.47292855800004</v>
      </c>
      <c r="T2">
        <v>395.55643693399998</v>
      </c>
      <c r="U2">
        <v>609.08698442800005</v>
      </c>
      <c r="V2">
        <v>528.33446215399999</v>
      </c>
      <c r="W2">
        <v>70.026352639600006</v>
      </c>
      <c r="X2">
        <v>32.307731597900002</v>
      </c>
      <c r="Y2">
        <v>58.7315693814</v>
      </c>
      <c r="Z2">
        <v>33.471258760300003</v>
      </c>
      <c r="AA2">
        <v>630.88373524799999</v>
      </c>
      <c r="AB2">
        <v>267.27895184599998</v>
      </c>
      <c r="AC2">
        <v>693.69157043999996</v>
      </c>
      <c r="AD2">
        <v>692.33299495300002</v>
      </c>
      <c r="AE2">
        <v>695.01147940199996</v>
      </c>
      <c r="AF2">
        <v>648.45491231100004</v>
      </c>
      <c r="AG2">
        <v>26.471510057</v>
      </c>
      <c r="AH2">
        <v>390.48373986600001</v>
      </c>
      <c r="AI2">
        <v>389.40276398600002</v>
      </c>
      <c r="AJ2">
        <v>390.54986045300001</v>
      </c>
      <c r="AK2">
        <v>33.802160256400001</v>
      </c>
      <c r="AL2">
        <v>535.04644368499999</v>
      </c>
      <c r="AM2">
        <v>25.5294571819</v>
      </c>
      <c r="AN2">
        <v>33.802160256400001</v>
      </c>
      <c r="AO2">
        <v>184.65493732900001</v>
      </c>
      <c r="AP2">
        <v>86.736602498600007</v>
      </c>
      <c r="AQ2">
        <v>392.98909374200002</v>
      </c>
      <c r="AR2">
        <v>122.370314987</v>
      </c>
      <c r="AS2">
        <v>204.21818878299999</v>
      </c>
      <c r="AT2">
        <v>667.55335382299995</v>
      </c>
      <c r="AU2">
        <v>27.101685217</v>
      </c>
      <c r="AV2">
        <v>58.0710854987</v>
      </c>
      <c r="AW2">
        <v>335.26432482400003</v>
      </c>
      <c r="AX2">
        <v>285.817097144</v>
      </c>
      <c r="AY2">
        <v>117.28252342099999</v>
      </c>
      <c r="AZ2">
        <v>142423.48284300001</v>
      </c>
      <c r="BA2">
        <v>59.0329567864</v>
      </c>
    </row>
    <row r="3" spans="1:53" x14ac:dyDescent="0.25">
      <c r="A3">
        <v>5</v>
      </c>
      <c r="B3">
        <v>25.887446647000001</v>
      </c>
      <c r="C3">
        <v>21.912719240200001</v>
      </c>
      <c r="D3">
        <v>23.435700042899999</v>
      </c>
      <c r="E3">
        <v>499.472416856</v>
      </c>
      <c r="F3">
        <v>506.74700295100001</v>
      </c>
      <c r="G3">
        <v>24.875844472099999</v>
      </c>
      <c r="H3">
        <v>24.897168710500001</v>
      </c>
      <c r="I3">
        <v>34.207975970500001</v>
      </c>
      <c r="J3">
        <v>25.6171159598</v>
      </c>
      <c r="K3">
        <v>105.435492885</v>
      </c>
      <c r="L3">
        <v>22.368747857199999</v>
      </c>
      <c r="M3">
        <v>86.129102392899995</v>
      </c>
      <c r="N3">
        <v>33.802160256400001</v>
      </c>
      <c r="O3">
        <v>27.801133329399999</v>
      </c>
      <c r="P3">
        <v>28.452651865899998</v>
      </c>
      <c r="Q3">
        <v>27.830555738299999</v>
      </c>
      <c r="R3">
        <v>91.896244808999995</v>
      </c>
      <c r="S3">
        <v>31.851511706699998</v>
      </c>
      <c r="T3">
        <v>30.712691427199999</v>
      </c>
      <c r="U3">
        <v>107.726737535</v>
      </c>
      <c r="V3">
        <v>79.094850066199996</v>
      </c>
      <c r="W3">
        <v>30.584482065300001</v>
      </c>
      <c r="X3">
        <v>83.982610831100004</v>
      </c>
      <c r="Y3">
        <v>39.654861505200003</v>
      </c>
      <c r="Z3">
        <v>23.1698210114</v>
      </c>
      <c r="AA3">
        <v>26.098543442099999</v>
      </c>
      <c r="AB3">
        <v>30.822483422000001</v>
      </c>
      <c r="AC3">
        <v>227.387439957</v>
      </c>
      <c r="AD3">
        <v>31.260956386499998</v>
      </c>
      <c r="AE3">
        <v>30.2808976964</v>
      </c>
      <c r="AF3">
        <v>31.132715764899999</v>
      </c>
      <c r="AG3">
        <v>27.470217580100002</v>
      </c>
      <c r="AH3">
        <v>33.802160256400001</v>
      </c>
      <c r="AI3">
        <v>24.378500011300002</v>
      </c>
      <c r="AJ3">
        <v>28.157897190700002</v>
      </c>
      <c r="AK3">
        <v>94.269211532699998</v>
      </c>
      <c r="AL3">
        <v>30.399194637400001</v>
      </c>
      <c r="AM3">
        <v>31.8556519475</v>
      </c>
      <c r="AN3">
        <v>23.579393906500002</v>
      </c>
      <c r="AO3">
        <v>26.4873459712</v>
      </c>
      <c r="AP3">
        <v>28.707257592800001</v>
      </c>
      <c r="AQ3">
        <v>31.2839069923</v>
      </c>
      <c r="AR3">
        <v>29.6680099467</v>
      </c>
      <c r="AS3">
        <v>217.61833332699999</v>
      </c>
      <c r="AT3">
        <v>57.1709566651</v>
      </c>
      <c r="AU3">
        <v>83.811138466200006</v>
      </c>
      <c r="AV3">
        <v>209.958520642</v>
      </c>
      <c r="AW3">
        <v>269.93287095099998</v>
      </c>
      <c r="AX3">
        <v>30.567371228199999</v>
      </c>
      <c r="AY3">
        <v>30.402865700500001</v>
      </c>
      <c r="AZ3">
        <v>16452.640248899999</v>
      </c>
      <c r="BA3">
        <v>31.7767209085</v>
      </c>
    </row>
    <row r="4" spans="1:53" x14ac:dyDescent="0.25">
      <c r="A4">
        <v>6</v>
      </c>
      <c r="B4">
        <v>27.738778543799999</v>
      </c>
      <c r="C4">
        <v>285.87698195199999</v>
      </c>
      <c r="D4">
        <v>33.802160256400001</v>
      </c>
      <c r="E4">
        <v>28.167501877199999</v>
      </c>
      <c r="F4">
        <v>124.547492909</v>
      </c>
      <c r="G4">
        <v>24.787177324200002</v>
      </c>
      <c r="H4">
        <v>79.708927712000005</v>
      </c>
      <c r="I4">
        <v>42.789084671200001</v>
      </c>
      <c r="J4">
        <v>29.5687052185</v>
      </c>
      <c r="K4">
        <v>24.978238777000001</v>
      </c>
      <c r="L4">
        <v>28.680269081700001</v>
      </c>
      <c r="M4">
        <v>28.430221034999999</v>
      </c>
      <c r="N4">
        <v>131.77987460200001</v>
      </c>
      <c r="O4">
        <v>31.361368756800001</v>
      </c>
      <c r="P4">
        <v>57.142065240900003</v>
      </c>
      <c r="Q4">
        <v>25.294753942300002</v>
      </c>
      <c r="R4">
        <v>221.35550754400001</v>
      </c>
      <c r="S4">
        <v>121.26974218700001</v>
      </c>
      <c r="T4">
        <v>32.157876733400002</v>
      </c>
      <c r="U4">
        <v>71.883658483700003</v>
      </c>
      <c r="V4">
        <v>87.362215888799994</v>
      </c>
      <c r="W4">
        <v>30.968596726400001</v>
      </c>
      <c r="X4">
        <v>25.9221770208</v>
      </c>
      <c r="Y4">
        <v>32.368008851299997</v>
      </c>
      <c r="Z4">
        <v>29.273316889299998</v>
      </c>
      <c r="AA4">
        <v>24.929989209799999</v>
      </c>
      <c r="AB4">
        <v>82.343858070899998</v>
      </c>
      <c r="AC4">
        <v>78.272811607899996</v>
      </c>
      <c r="AD4">
        <v>32.272127804</v>
      </c>
      <c r="AE4">
        <v>25.309832381900002</v>
      </c>
      <c r="AF4">
        <v>24.1875714283</v>
      </c>
      <c r="AG4">
        <v>32.061647571500004</v>
      </c>
      <c r="AH4">
        <v>269.84768058999998</v>
      </c>
      <c r="AI4">
        <v>31.332431199999998</v>
      </c>
      <c r="AJ4">
        <v>25.581159512399999</v>
      </c>
      <c r="AK4">
        <v>25.962851049099999</v>
      </c>
      <c r="AL4">
        <v>24.676961986799999</v>
      </c>
      <c r="AM4">
        <v>30.984300916799999</v>
      </c>
      <c r="AN4">
        <v>27.637275303500001</v>
      </c>
      <c r="AO4">
        <v>25.380146634700001</v>
      </c>
      <c r="AP4">
        <v>29.504606175999999</v>
      </c>
      <c r="AQ4">
        <v>27.064295231900001</v>
      </c>
      <c r="AR4">
        <v>29.259378663900002</v>
      </c>
      <c r="AS4">
        <v>36.4490406595</v>
      </c>
      <c r="AT4">
        <v>29.3197832257</v>
      </c>
      <c r="AU4">
        <v>175.62539397800001</v>
      </c>
      <c r="AV4">
        <v>267.13301765199998</v>
      </c>
      <c r="AW4">
        <v>25.704354529900002</v>
      </c>
      <c r="AX4">
        <v>176.90063018500001</v>
      </c>
      <c r="AY4">
        <v>29.824512368200001</v>
      </c>
      <c r="AZ4">
        <v>8996.4725184700001</v>
      </c>
      <c r="BA4">
        <v>19.577813155899999</v>
      </c>
    </row>
    <row r="5" spans="1:53" x14ac:dyDescent="0.25">
      <c r="A5">
        <v>7</v>
      </c>
      <c r="B5">
        <v>33.802160256400001</v>
      </c>
      <c r="C5">
        <v>31.908312318299998</v>
      </c>
      <c r="D5">
        <v>31.410559468100001</v>
      </c>
      <c r="E5">
        <v>29.446666139000001</v>
      </c>
      <c r="F5">
        <v>32.295541658300003</v>
      </c>
      <c r="G5">
        <v>27.631476726700001</v>
      </c>
      <c r="H5">
        <v>31.827974472200001</v>
      </c>
      <c r="I5">
        <v>272.16018252100002</v>
      </c>
      <c r="J5">
        <v>27.0376531378</v>
      </c>
      <c r="K5">
        <v>33.802160256400001</v>
      </c>
      <c r="L5">
        <v>31.471353785600002</v>
      </c>
      <c r="M5">
        <v>29.969887302099998</v>
      </c>
      <c r="N5">
        <v>91.411221264100007</v>
      </c>
      <c r="O5">
        <v>29.272195008200001</v>
      </c>
      <c r="P5">
        <v>24.267109856800001</v>
      </c>
      <c r="Q5">
        <v>32.037028123699997</v>
      </c>
      <c r="R5">
        <v>56.498391401900001</v>
      </c>
      <c r="S5">
        <v>28.653026325300001</v>
      </c>
      <c r="T5">
        <v>31.079879560599998</v>
      </c>
      <c r="U5">
        <v>30.440018927400001</v>
      </c>
      <c r="V5">
        <v>30.895338130500001</v>
      </c>
      <c r="W5">
        <v>29.341711618400002</v>
      </c>
      <c r="X5">
        <v>30.563556481500001</v>
      </c>
      <c r="Y5">
        <v>29.9385974805</v>
      </c>
      <c r="Z5">
        <v>28.3868359332</v>
      </c>
      <c r="AA5">
        <v>28.5505322052</v>
      </c>
      <c r="AB5">
        <v>33.802160256400001</v>
      </c>
      <c r="AC5">
        <v>30.098399153399999</v>
      </c>
      <c r="AD5">
        <v>50.396849584100003</v>
      </c>
      <c r="AE5">
        <v>30.833580786199999</v>
      </c>
      <c r="AF5">
        <v>31.064981109000001</v>
      </c>
      <c r="AG5">
        <v>36.506221592999999</v>
      </c>
      <c r="AH5">
        <v>30.3116891727</v>
      </c>
      <c r="AI5">
        <v>30.407585688400001</v>
      </c>
      <c r="AJ5">
        <v>236.59028266199999</v>
      </c>
      <c r="AK5">
        <v>30.4291614262</v>
      </c>
      <c r="AL5">
        <v>58.438301592400002</v>
      </c>
      <c r="AM5">
        <v>31.497591995299999</v>
      </c>
      <c r="AN5">
        <v>33.302603081400001</v>
      </c>
      <c r="AO5">
        <v>31.5302454003</v>
      </c>
      <c r="AP5">
        <v>31.481333736</v>
      </c>
      <c r="AQ5">
        <v>32.532328659400001</v>
      </c>
      <c r="AR5">
        <v>31.592429946100001</v>
      </c>
      <c r="AS5">
        <v>28.975075169899998</v>
      </c>
      <c r="AT5">
        <v>30.882305030600001</v>
      </c>
      <c r="AU5">
        <v>31.1065210366</v>
      </c>
      <c r="AV5">
        <v>30.611348127799999</v>
      </c>
      <c r="AW5">
        <v>33.802160256400001</v>
      </c>
      <c r="AX5">
        <v>30.955196229399998</v>
      </c>
      <c r="AY5">
        <v>31.516366553000001</v>
      </c>
      <c r="AZ5">
        <v>3791.9802048299998</v>
      </c>
      <c r="BA5">
        <v>15.925146273599999</v>
      </c>
    </row>
    <row r="6" spans="1:53" x14ac:dyDescent="0.25">
      <c r="A6">
        <v>8</v>
      </c>
      <c r="B6">
        <v>32.8043895996</v>
      </c>
      <c r="C6">
        <v>28.752326596300001</v>
      </c>
      <c r="D6">
        <v>30.541580250500001</v>
      </c>
      <c r="E6">
        <v>30.0065836709</v>
      </c>
      <c r="F6">
        <v>32.013484174600002</v>
      </c>
      <c r="G6">
        <v>32.924859468199998</v>
      </c>
      <c r="H6">
        <v>30.858808424799999</v>
      </c>
      <c r="I6">
        <v>31.081621851200001</v>
      </c>
      <c r="J6">
        <v>46.4374424791</v>
      </c>
      <c r="K6">
        <v>36.942039764999997</v>
      </c>
      <c r="L6">
        <v>79.6429353427</v>
      </c>
      <c r="M6">
        <v>30.270389490399999</v>
      </c>
      <c r="N6">
        <v>33.762862970999997</v>
      </c>
      <c r="O6">
        <v>31.6045699069</v>
      </c>
      <c r="P6">
        <v>33.1022309218</v>
      </c>
      <c r="Q6">
        <v>30.175200700200001</v>
      </c>
      <c r="R6">
        <v>30.865238059999999</v>
      </c>
      <c r="S6">
        <v>31.952636808299999</v>
      </c>
      <c r="T6">
        <v>30.715115238300001</v>
      </c>
      <c r="U6">
        <v>31.845380088799999</v>
      </c>
      <c r="V6">
        <v>31.355955764400001</v>
      </c>
      <c r="W6">
        <v>29.824878611700001</v>
      </c>
      <c r="X6">
        <v>28.240221700599999</v>
      </c>
      <c r="Y6">
        <v>32.310521103799999</v>
      </c>
      <c r="Z6">
        <v>30.592861106800001</v>
      </c>
      <c r="AA6">
        <v>27.5019086665</v>
      </c>
      <c r="AB6">
        <v>31.809532077699998</v>
      </c>
      <c r="AC6">
        <v>30.614462422199999</v>
      </c>
      <c r="AD6">
        <v>30.865508698199999</v>
      </c>
      <c r="AE6">
        <v>31.6600334018</v>
      </c>
      <c r="AF6">
        <v>30.9491103103</v>
      </c>
      <c r="AG6">
        <v>119.74381900500001</v>
      </c>
      <c r="AH6">
        <v>33.791933194199999</v>
      </c>
      <c r="AI6">
        <v>58.756759823899998</v>
      </c>
      <c r="AJ6">
        <v>30.414983892799999</v>
      </c>
      <c r="AK6">
        <v>29.896152416300001</v>
      </c>
      <c r="AL6">
        <v>23.979791452400001</v>
      </c>
      <c r="AM6">
        <v>33.595373282600001</v>
      </c>
      <c r="AN6">
        <v>47.3509011847</v>
      </c>
      <c r="AO6">
        <v>42.983258206000002</v>
      </c>
      <c r="AP6">
        <v>30.328956968499998</v>
      </c>
      <c r="AQ6">
        <v>33.802150301399998</v>
      </c>
      <c r="AR6">
        <v>35.7146254775</v>
      </c>
      <c r="AS6">
        <v>30.666188243699999</v>
      </c>
      <c r="AT6">
        <v>32.317179966700003</v>
      </c>
      <c r="AU6">
        <v>31.5159651526</v>
      </c>
      <c r="AV6">
        <v>29.5753209095</v>
      </c>
      <c r="AW6">
        <v>29.4403019278</v>
      </c>
      <c r="AX6">
        <v>31.3388051208</v>
      </c>
      <c r="AY6">
        <v>30.673073598799999</v>
      </c>
      <c r="AZ6">
        <v>1468.2773467699999</v>
      </c>
      <c r="BA6">
        <v>6.37041880603</v>
      </c>
    </row>
    <row r="7" spans="1:53" x14ac:dyDescent="0.25">
      <c r="A7">
        <v>9</v>
      </c>
      <c r="B7">
        <v>31.083739737999998</v>
      </c>
      <c r="C7">
        <v>31.014055890800002</v>
      </c>
      <c r="D7">
        <v>33.8018616795</v>
      </c>
      <c r="E7">
        <v>31.572922226199999</v>
      </c>
      <c r="F7">
        <v>35.3717381676</v>
      </c>
      <c r="G7">
        <v>29.623446826799999</v>
      </c>
      <c r="H7">
        <v>32.519268134400001</v>
      </c>
      <c r="I7">
        <v>34.323990167200002</v>
      </c>
      <c r="J7">
        <v>30.856799322000001</v>
      </c>
      <c r="K7">
        <v>29.651787411600001</v>
      </c>
      <c r="L7">
        <v>30.192727758499998</v>
      </c>
      <c r="M7">
        <v>32.107168327300002</v>
      </c>
      <c r="N7">
        <v>30.128004839399999</v>
      </c>
      <c r="O7">
        <v>31.433203064600001</v>
      </c>
      <c r="P7">
        <v>30.836678478700001</v>
      </c>
      <c r="Q7">
        <v>30.9074157089</v>
      </c>
      <c r="R7">
        <v>30.387515365700001</v>
      </c>
      <c r="S7">
        <v>30.466960716500001</v>
      </c>
      <c r="T7">
        <v>30.810093922299998</v>
      </c>
      <c r="U7">
        <v>30.905549563099999</v>
      </c>
      <c r="V7">
        <v>29.678820355599999</v>
      </c>
      <c r="W7">
        <v>31.379281492699999</v>
      </c>
      <c r="X7">
        <v>29.9092126693</v>
      </c>
      <c r="Y7">
        <v>31.697357239999999</v>
      </c>
      <c r="Z7">
        <v>30.541719427699999</v>
      </c>
      <c r="AA7">
        <v>30.4395703649</v>
      </c>
      <c r="AB7">
        <v>30.693379279599998</v>
      </c>
      <c r="AC7">
        <v>30.695158274600001</v>
      </c>
      <c r="AD7">
        <v>46.827074380100001</v>
      </c>
      <c r="AE7">
        <v>33.791032553000001</v>
      </c>
      <c r="AF7">
        <v>30.5368210084</v>
      </c>
      <c r="AG7">
        <v>30.392673913300001</v>
      </c>
      <c r="AH7">
        <v>30.312129639799998</v>
      </c>
      <c r="AI7">
        <v>46.246821512399997</v>
      </c>
      <c r="AJ7">
        <v>31.010375126700001</v>
      </c>
      <c r="AK7">
        <v>30.050384288699998</v>
      </c>
      <c r="AL7">
        <v>28.851498250500001</v>
      </c>
      <c r="AM7">
        <v>33.801618408000003</v>
      </c>
      <c r="AN7">
        <v>30.543259755600001</v>
      </c>
      <c r="AO7">
        <v>32.272793139100003</v>
      </c>
      <c r="AP7">
        <v>33.169311856</v>
      </c>
      <c r="AQ7">
        <v>31.636518961499998</v>
      </c>
      <c r="AR7">
        <v>31.594586382799999</v>
      </c>
      <c r="AS7">
        <v>57.806634108899999</v>
      </c>
      <c r="AT7">
        <v>30.869386835499999</v>
      </c>
      <c r="AU7">
        <v>29.115834408400001</v>
      </c>
      <c r="AV7">
        <v>30.795985908900001</v>
      </c>
      <c r="AW7">
        <v>31.5029145763</v>
      </c>
      <c r="AX7">
        <v>32.627251585099998</v>
      </c>
      <c r="AY7">
        <v>30.463932269200001</v>
      </c>
      <c r="AZ7">
        <v>1070.1896658600001</v>
      </c>
      <c r="BA7">
        <v>2.8579217289500001</v>
      </c>
    </row>
    <row r="8" spans="1:53" x14ac:dyDescent="0.25">
      <c r="A8">
        <v>10</v>
      </c>
      <c r="B8">
        <v>32.882132808000001</v>
      </c>
      <c r="C8">
        <v>35.906618721299999</v>
      </c>
      <c r="D8">
        <v>100.885229295</v>
      </c>
      <c r="E8">
        <v>32.345659693400002</v>
      </c>
      <c r="F8">
        <v>31.347693411200002</v>
      </c>
      <c r="G8">
        <v>28.877365553299999</v>
      </c>
      <c r="H8">
        <v>33.116640348899999</v>
      </c>
      <c r="I8">
        <v>30.724033433100001</v>
      </c>
      <c r="J8">
        <v>33.80202809</v>
      </c>
      <c r="K8">
        <v>30.0207434352</v>
      </c>
      <c r="L8">
        <v>30.9979500677</v>
      </c>
      <c r="M8">
        <v>32.564241047499998</v>
      </c>
      <c r="N8">
        <v>31.4773433282</v>
      </c>
      <c r="O8">
        <v>29.029787153899999</v>
      </c>
      <c r="P8">
        <v>28.7299074624</v>
      </c>
      <c r="Q8">
        <v>118.594153439</v>
      </c>
      <c r="R8">
        <v>32.077580815899999</v>
      </c>
      <c r="S8">
        <v>29.055179169999999</v>
      </c>
      <c r="T8">
        <v>31.036754126400002</v>
      </c>
      <c r="U8">
        <v>32.832163239700002</v>
      </c>
      <c r="V8">
        <v>31.143112562799999</v>
      </c>
      <c r="W8">
        <v>31.4213858956</v>
      </c>
      <c r="X8">
        <v>31.769650438700001</v>
      </c>
      <c r="Y8">
        <v>30.724066522800001</v>
      </c>
      <c r="Z8">
        <v>30.5093008212</v>
      </c>
      <c r="AA8">
        <v>30.5288935797</v>
      </c>
      <c r="AB8">
        <v>31.633225918299999</v>
      </c>
      <c r="AC8">
        <v>33.802322612499999</v>
      </c>
      <c r="AD8">
        <v>30.9169102661</v>
      </c>
      <c r="AE8">
        <v>31.804101905300001</v>
      </c>
      <c r="AF8">
        <v>33.768774304099999</v>
      </c>
      <c r="AG8">
        <v>28.624091248500001</v>
      </c>
      <c r="AH8">
        <v>30.639968033599999</v>
      </c>
      <c r="AI8">
        <v>30.982949443199999</v>
      </c>
      <c r="AJ8">
        <v>31.292777786599999</v>
      </c>
      <c r="AK8">
        <v>40.471068110399997</v>
      </c>
      <c r="AL8">
        <v>31.856510621799998</v>
      </c>
      <c r="AM8">
        <v>87.430142708299996</v>
      </c>
      <c r="AN8">
        <v>31.370651724199998</v>
      </c>
      <c r="AO8">
        <v>33.8022595694</v>
      </c>
      <c r="AP8">
        <v>31.947116082699999</v>
      </c>
      <c r="AQ8">
        <v>31.631883630299999</v>
      </c>
      <c r="AR8">
        <v>30.260663325500001</v>
      </c>
      <c r="AS8">
        <v>30.187664528700001</v>
      </c>
      <c r="AT8">
        <v>33.026243776699999</v>
      </c>
      <c r="AU8">
        <v>31.7126250096</v>
      </c>
      <c r="AV8">
        <v>32.093215217599997</v>
      </c>
      <c r="AW8">
        <v>33.355468457199997</v>
      </c>
      <c r="AX8">
        <v>30.814718789899999</v>
      </c>
      <c r="AY8">
        <v>32.348148339600002</v>
      </c>
      <c r="AZ8">
        <v>1587.6621513800001</v>
      </c>
      <c r="BA8">
        <v>6.8955648608200004</v>
      </c>
    </row>
    <row r="9" spans="1:53" x14ac:dyDescent="0.25">
      <c r="A9">
        <v>11</v>
      </c>
      <c r="B9">
        <v>31.342348291099999</v>
      </c>
      <c r="C9">
        <v>32.085336962500001</v>
      </c>
      <c r="D9">
        <v>48.881400849400002</v>
      </c>
      <c r="E9">
        <v>30.856674762499999</v>
      </c>
      <c r="F9">
        <v>32.410898506499997</v>
      </c>
      <c r="G9">
        <v>30.516667889899999</v>
      </c>
      <c r="H9">
        <v>31.3098970343</v>
      </c>
      <c r="I9">
        <v>31.472535971900001</v>
      </c>
      <c r="J9">
        <v>32.1353926225</v>
      </c>
      <c r="K9">
        <v>30.843441760000001</v>
      </c>
      <c r="L9">
        <v>31.516466851499999</v>
      </c>
      <c r="M9">
        <v>30.791577539999999</v>
      </c>
      <c r="N9">
        <v>31.754970445600001</v>
      </c>
      <c r="O9">
        <v>32.706112349199998</v>
      </c>
      <c r="P9">
        <v>31.9303970536</v>
      </c>
      <c r="Q9">
        <v>30.6962569933</v>
      </c>
      <c r="R9">
        <v>30.107331409499999</v>
      </c>
      <c r="S9">
        <v>28.859884102300001</v>
      </c>
      <c r="T9">
        <v>32.539862000299998</v>
      </c>
      <c r="U9">
        <v>32.607839824199999</v>
      </c>
      <c r="V9">
        <v>42.003967169799999</v>
      </c>
      <c r="W9">
        <v>31.268603622499999</v>
      </c>
      <c r="X9">
        <v>31.280054715399999</v>
      </c>
      <c r="Y9">
        <v>32.657760869400001</v>
      </c>
      <c r="Z9">
        <v>33.5202118132</v>
      </c>
      <c r="AA9">
        <v>31.9072803448</v>
      </c>
      <c r="AB9">
        <v>36.177000856900001</v>
      </c>
      <c r="AC9">
        <v>30.209497905500001</v>
      </c>
      <c r="AD9">
        <v>31.6608901486</v>
      </c>
      <c r="AE9">
        <v>30.7505989633</v>
      </c>
      <c r="AF9">
        <v>32.848284628000002</v>
      </c>
      <c r="AG9">
        <v>38.684724181500002</v>
      </c>
      <c r="AH9">
        <v>32.5823195153</v>
      </c>
      <c r="AI9">
        <v>30.252407297600001</v>
      </c>
      <c r="AJ9">
        <v>31.7394268852</v>
      </c>
      <c r="AK9">
        <v>30.7444484289</v>
      </c>
      <c r="AL9">
        <v>32.061122453800003</v>
      </c>
      <c r="AM9">
        <v>30.762559098699999</v>
      </c>
      <c r="AN9">
        <v>31.512393342900001</v>
      </c>
      <c r="AO9">
        <v>31.107294904900002</v>
      </c>
      <c r="AP9">
        <v>31.176173150299999</v>
      </c>
      <c r="AQ9">
        <v>34.625946586300003</v>
      </c>
      <c r="AR9">
        <v>31.898834242</v>
      </c>
      <c r="AS9">
        <v>31.739171854399999</v>
      </c>
      <c r="AT9">
        <v>32.641133068599999</v>
      </c>
      <c r="AU9">
        <v>31.7891715998</v>
      </c>
      <c r="AV9">
        <v>31.686277455700001</v>
      </c>
      <c r="AW9">
        <v>31.720845701199998</v>
      </c>
      <c r="AX9">
        <v>36.880437999000002</v>
      </c>
      <c r="AY9">
        <v>31.8701578754</v>
      </c>
      <c r="AZ9">
        <v>1066.5713975900001</v>
      </c>
      <c r="BA9">
        <v>2.2016220640599999</v>
      </c>
    </row>
    <row r="10" spans="1:53" x14ac:dyDescent="0.25">
      <c r="A10">
        <v>12</v>
      </c>
      <c r="B10">
        <v>30.805013752600001</v>
      </c>
      <c r="C10">
        <v>32.154991447699999</v>
      </c>
      <c r="D10">
        <v>30.736723818600002</v>
      </c>
      <c r="E10">
        <v>33.251921583600001</v>
      </c>
      <c r="F10">
        <v>31.595299220000001</v>
      </c>
      <c r="G10">
        <v>33.288968488099997</v>
      </c>
      <c r="H10">
        <v>31.332720472399998</v>
      </c>
      <c r="I10">
        <v>32.3171492245</v>
      </c>
      <c r="J10">
        <v>33.198592048499997</v>
      </c>
      <c r="K10">
        <v>32.708723668200001</v>
      </c>
      <c r="L10">
        <v>31.9631896406</v>
      </c>
      <c r="M10">
        <v>34.344170742599999</v>
      </c>
      <c r="N10">
        <v>33.401582821799998</v>
      </c>
      <c r="O10">
        <v>31.455840990199999</v>
      </c>
      <c r="P10">
        <v>29.201067627699999</v>
      </c>
      <c r="Q10">
        <v>32.461415757799998</v>
      </c>
      <c r="R10">
        <v>33.7821289886</v>
      </c>
      <c r="S10">
        <v>30.697706932300001</v>
      </c>
      <c r="T10">
        <v>31.688973381899999</v>
      </c>
      <c r="U10">
        <v>32.379804230399998</v>
      </c>
      <c r="V10">
        <v>31.1400680731</v>
      </c>
      <c r="W10">
        <v>30.0830558139</v>
      </c>
      <c r="X10">
        <v>29.990054468099999</v>
      </c>
      <c r="Y10">
        <v>31.0824359036</v>
      </c>
      <c r="Z10">
        <v>31.1062539966</v>
      </c>
      <c r="AA10">
        <v>32.251081671800002</v>
      </c>
      <c r="AB10">
        <v>33.744243435000001</v>
      </c>
      <c r="AC10">
        <v>29.401116655700001</v>
      </c>
      <c r="AD10">
        <v>30.2685564489</v>
      </c>
      <c r="AE10">
        <v>31.7441123045</v>
      </c>
      <c r="AF10">
        <v>31.8475772705</v>
      </c>
      <c r="AG10">
        <v>31.7005014629</v>
      </c>
      <c r="AH10">
        <v>30.558317800600001</v>
      </c>
      <c r="AI10">
        <v>31.290725830500001</v>
      </c>
      <c r="AJ10">
        <v>30.044023984799999</v>
      </c>
      <c r="AK10">
        <v>32.377813283199998</v>
      </c>
      <c r="AL10">
        <v>31.673629631000001</v>
      </c>
      <c r="AM10">
        <v>31.209184109799999</v>
      </c>
      <c r="AN10">
        <v>32.607919145499999</v>
      </c>
      <c r="AO10">
        <v>31.622255876200001</v>
      </c>
      <c r="AP10">
        <v>30.305810837199999</v>
      </c>
      <c r="AQ10">
        <v>43.278998740699997</v>
      </c>
      <c r="AR10">
        <v>30.916195333499999</v>
      </c>
      <c r="AS10">
        <v>29.4789375724</v>
      </c>
      <c r="AT10">
        <v>31.3247397148</v>
      </c>
      <c r="AU10">
        <v>31.1117463878</v>
      </c>
      <c r="AV10">
        <v>32.117951055399999</v>
      </c>
      <c r="AW10">
        <v>31.5871990417</v>
      </c>
      <c r="AX10">
        <v>31.6786657705</v>
      </c>
      <c r="AY10">
        <v>32.4155075388</v>
      </c>
      <c r="AZ10">
        <v>1018.6893434999999</v>
      </c>
      <c r="BA10">
        <v>1.6857092114700001</v>
      </c>
    </row>
    <row r="11" spans="1:53" x14ac:dyDescent="0.25">
      <c r="A11">
        <v>13</v>
      </c>
      <c r="B11">
        <v>30.4353480282</v>
      </c>
      <c r="C11">
        <v>31.776801144899999</v>
      </c>
      <c r="D11">
        <v>33.0258206257</v>
      </c>
      <c r="E11">
        <v>30.5083312539</v>
      </c>
      <c r="F11">
        <v>32.0058572764</v>
      </c>
      <c r="G11">
        <v>39.539334073799999</v>
      </c>
      <c r="H11">
        <v>30.8552441637</v>
      </c>
      <c r="I11">
        <v>30.812056335099999</v>
      </c>
      <c r="J11">
        <v>159.42332542599999</v>
      </c>
      <c r="K11">
        <v>31.045950953399998</v>
      </c>
      <c r="L11">
        <v>29.834171583900002</v>
      </c>
      <c r="M11">
        <v>32.217230002000001</v>
      </c>
      <c r="N11">
        <v>30.6693175242</v>
      </c>
      <c r="O11">
        <v>49.201216702400004</v>
      </c>
      <c r="P11">
        <v>33.762441247600002</v>
      </c>
      <c r="Q11">
        <v>31.576054289599998</v>
      </c>
      <c r="R11">
        <v>29.4668130869</v>
      </c>
      <c r="S11">
        <v>31.181534938199999</v>
      </c>
      <c r="T11">
        <v>32.593351469300003</v>
      </c>
      <c r="U11">
        <v>31.580809832900002</v>
      </c>
      <c r="V11">
        <v>31.453150193599999</v>
      </c>
      <c r="W11">
        <v>31.4559418505</v>
      </c>
      <c r="X11">
        <v>32.028287075599998</v>
      </c>
      <c r="Y11">
        <v>31.5446383606</v>
      </c>
      <c r="Z11">
        <v>60.784234197700002</v>
      </c>
      <c r="AA11">
        <v>30.436864602</v>
      </c>
      <c r="AB11">
        <v>31.948678517299999</v>
      </c>
      <c r="AC11">
        <v>30.424194457700001</v>
      </c>
      <c r="AD11">
        <v>30.1170684911</v>
      </c>
      <c r="AE11">
        <v>30.306702469899999</v>
      </c>
      <c r="AF11">
        <v>30.954835187699999</v>
      </c>
      <c r="AG11">
        <v>32.705255082299999</v>
      </c>
      <c r="AH11">
        <v>32.499377901700001</v>
      </c>
      <c r="AI11">
        <v>30.797671983400001</v>
      </c>
      <c r="AJ11">
        <v>31.400403320700001</v>
      </c>
      <c r="AK11">
        <v>32.198253663800003</v>
      </c>
      <c r="AL11">
        <v>31.092806528200001</v>
      </c>
      <c r="AM11">
        <v>31.295650817599999</v>
      </c>
      <c r="AN11">
        <v>31.535763753200001</v>
      </c>
      <c r="AO11">
        <v>37.447631019900001</v>
      </c>
      <c r="AP11">
        <v>31.377385134800001</v>
      </c>
      <c r="AQ11">
        <v>31.6719864865</v>
      </c>
      <c r="AR11">
        <v>31.549449819300001</v>
      </c>
      <c r="AS11">
        <v>30.1551504042</v>
      </c>
      <c r="AT11">
        <v>33.774874759200003</v>
      </c>
      <c r="AU11">
        <v>30.935608122400001</v>
      </c>
      <c r="AV11">
        <v>32.751096790799998</v>
      </c>
      <c r="AW11">
        <v>28.681759541600002</v>
      </c>
      <c r="AX11">
        <v>32.294322535100001</v>
      </c>
      <c r="AY11">
        <v>34.257415036700003</v>
      </c>
      <c r="AZ11">
        <v>1580.9151229300001</v>
      </c>
      <c r="BA11">
        <v>8.2860232181600004</v>
      </c>
    </row>
    <row r="12" spans="1:53" x14ac:dyDescent="0.25">
      <c r="A12">
        <v>14</v>
      </c>
      <c r="B12">
        <v>50.357564635300001</v>
      </c>
      <c r="C12">
        <v>33.814064603399999</v>
      </c>
      <c r="D12">
        <v>31.34519731</v>
      </c>
      <c r="E12">
        <v>30.304994664199999</v>
      </c>
      <c r="F12">
        <v>30.674137138599999</v>
      </c>
      <c r="G12">
        <v>33.441515799999998</v>
      </c>
      <c r="H12">
        <v>31.254427550300001</v>
      </c>
      <c r="I12">
        <v>31.825946223199999</v>
      </c>
      <c r="J12">
        <v>32.651361977699999</v>
      </c>
      <c r="K12">
        <v>32.676229877399997</v>
      </c>
      <c r="L12">
        <v>31.278166618299998</v>
      </c>
      <c r="M12">
        <v>31.385893426799999</v>
      </c>
      <c r="N12">
        <v>30.8407479368</v>
      </c>
      <c r="O12">
        <v>32.836433225900002</v>
      </c>
      <c r="P12">
        <v>32.488418320999997</v>
      </c>
      <c r="Q12">
        <v>32.328741407599999</v>
      </c>
      <c r="R12">
        <v>29.997322347200001</v>
      </c>
      <c r="S12">
        <v>31.630020028400001</v>
      </c>
      <c r="T12">
        <v>31.551297954300001</v>
      </c>
      <c r="U12">
        <v>32.248707586499997</v>
      </c>
      <c r="V12">
        <v>29.3309106695</v>
      </c>
      <c r="W12">
        <v>32.205815810200001</v>
      </c>
      <c r="X12">
        <v>32.347870610000001</v>
      </c>
      <c r="Y12">
        <v>30.1834419011</v>
      </c>
      <c r="Z12">
        <v>31.251301936099999</v>
      </c>
      <c r="AA12">
        <v>33.144285495399998</v>
      </c>
      <c r="AB12">
        <v>31.462749678000002</v>
      </c>
      <c r="AC12">
        <v>33.315438733400001</v>
      </c>
      <c r="AD12">
        <v>31.5610356563</v>
      </c>
      <c r="AE12">
        <v>31.254510255300001</v>
      </c>
      <c r="AF12">
        <v>30.7255452319</v>
      </c>
      <c r="AG12">
        <v>31.312080654300001</v>
      </c>
      <c r="AH12">
        <v>31.128634648799999</v>
      </c>
      <c r="AI12">
        <v>32.550294745199999</v>
      </c>
      <c r="AJ12">
        <v>32.440661414300003</v>
      </c>
      <c r="AK12">
        <v>31.035320558999999</v>
      </c>
      <c r="AL12">
        <v>32.345347826199998</v>
      </c>
      <c r="AM12">
        <v>30.733556393600001</v>
      </c>
      <c r="AN12">
        <v>31.415300461699999</v>
      </c>
      <c r="AO12">
        <v>30.957838934600002</v>
      </c>
      <c r="AP12">
        <v>29.8544144106</v>
      </c>
      <c r="AQ12">
        <v>52.887986216199998</v>
      </c>
      <c r="AR12">
        <v>31.563619852599999</v>
      </c>
      <c r="AS12">
        <v>34.745450925299998</v>
      </c>
      <c r="AT12">
        <v>33.607542055300001</v>
      </c>
      <c r="AU12">
        <v>65.539260668699995</v>
      </c>
      <c r="AV12">
        <v>31.7113199032</v>
      </c>
      <c r="AW12">
        <v>31.1850090941</v>
      </c>
      <c r="AX12">
        <v>30.874646198800001</v>
      </c>
      <c r="AY12">
        <v>32.237407293399997</v>
      </c>
      <c r="AZ12">
        <v>1139.7435599200001</v>
      </c>
      <c r="BA12">
        <v>3.3478006478500002</v>
      </c>
    </row>
    <row r="13" spans="1:53" x14ac:dyDescent="0.25">
      <c r="A13">
        <v>15</v>
      </c>
      <c r="B13">
        <v>33.186122129600001</v>
      </c>
      <c r="C13">
        <v>29.7915735419</v>
      </c>
      <c r="D13">
        <v>31.914842863499999</v>
      </c>
      <c r="E13">
        <v>31.434636621100001</v>
      </c>
      <c r="F13">
        <v>30.9522275725</v>
      </c>
      <c r="G13">
        <v>32.538577074000003</v>
      </c>
      <c r="H13">
        <v>31.448174574999999</v>
      </c>
      <c r="I13">
        <v>32.897380032500003</v>
      </c>
      <c r="J13">
        <v>31.324637107200001</v>
      </c>
      <c r="K13">
        <v>30.984852634799999</v>
      </c>
      <c r="L13">
        <v>33.120518821399997</v>
      </c>
      <c r="M13">
        <v>31.754950007800002</v>
      </c>
      <c r="N13">
        <v>32.291462261699998</v>
      </c>
      <c r="O13">
        <v>36.319931387600001</v>
      </c>
      <c r="P13">
        <v>31.688541004600001</v>
      </c>
      <c r="Q13">
        <v>32.031500979500002</v>
      </c>
      <c r="R13">
        <v>30.7327125389</v>
      </c>
      <c r="S13">
        <v>31.628621626600001</v>
      </c>
      <c r="T13">
        <v>30.452674935099999</v>
      </c>
      <c r="U13">
        <v>30.5421626117</v>
      </c>
      <c r="V13">
        <v>30.885167451400001</v>
      </c>
      <c r="W13">
        <v>30.596080858499999</v>
      </c>
      <c r="X13">
        <v>31.7551820495</v>
      </c>
      <c r="Y13">
        <v>33.878082664200001</v>
      </c>
      <c r="Z13">
        <v>30.397673259600001</v>
      </c>
      <c r="AA13">
        <v>33.340695808600003</v>
      </c>
      <c r="AB13">
        <v>30.994746324200001</v>
      </c>
      <c r="AC13">
        <v>31.4879108262</v>
      </c>
      <c r="AD13">
        <v>31.7056618445</v>
      </c>
      <c r="AE13">
        <v>30.2527768444</v>
      </c>
      <c r="AF13">
        <v>32.655265532500003</v>
      </c>
      <c r="AG13">
        <v>38.653767643000002</v>
      </c>
      <c r="AH13">
        <v>31.3586257256</v>
      </c>
      <c r="AI13">
        <v>31.124010176999999</v>
      </c>
      <c r="AJ13">
        <v>32.014811431600002</v>
      </c>
      <c r="AK13">
        <v>31.252155912799999</v>
      </c>
      <c r="AL13">
        <v>33.1538269435</v>
      </c>
      <c r="AM13">
        <v>30.693799310300001</v>
      </c>
      <c r="AN13">
        <v>32.4585383374</v>
      </c>
      <c r="AO13">
        <v>34.672603897000002</v>
      </c>
      <c r="AP13">
        <v>32.475779928999998</v>
      </c>
      <c r="AQ13">
        <v>31.722420856500001</v>
      </c>
      <c r="AR13">
        <v>32.528043762300001</v>
      </c>
      <c r="AS13">
        <v>130.103631041</v>
      </c>
      <c r="AT13">
        <v>30.746987580900001</v>
      </c>
      <c r="AU13">
        <v>32.066501945200002</v>
      </c>
      <c r="AV13">
        <v>31.454929224200001</v>
      </c>
      <c r="AW13">
        <v>30.561706056799999</v>
      </c>
      <c r="AX13">
        <v>32.267341291199997</v>
      </c>
      <c r="AY13">
        <v>30.686005375400001</v>
      </c>
      <c r="AZ13">
        <v>1340.3768803099999</v>
      </c>
      <c r="BA13">
        <v>6.6768255709100002</v>
      </c>
    </row>
    <row r="14" spans="1:53" x14ac:dyDescent="0.25">
      <c r="A14" s="1"/>
    </row>
    <row r="15" spans="1:53" x14ac:dyDescent="0.25">
      <c r="A15" t="s">
        <v>0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</row>
    <row r="16" spans="1:53" x14ac:dyDescent="0.25">
      <c r="A16" t="s">
        <v>1</v>
      </c>
      <c r="B16">
        <v>607.79198694900003</v>
      </c>
      <c r="C16">
        <v>25.887446647000001</v>
      </c>
      <c r="D16">
        <v>27.738778543799999</v>
      </c>
      <c r="E16">
        <v>33.802160256400001</v>
      </c>
      <c r="F16">
        <v>32.8043895996</v>
      </c>
      <c r="G16">
        <v>31.083739737999998</v>
      </c>
      <c r="H16">
        <v>32.882132808000001</v>
      </c>
      <c r="I16">
        <v>31.342348291099999</v>
      </c>
      <c r="J16">
        <v>30.805013752600001</v>
      </c>
      <c r="K16">
        <v>30.4353480282</v>
      </c>
      <c r="L16">
        <v>50.357564635300001</v>
      </c>
      <c r="M16">
        <v>33.186122129600001</v>
      </c>
    </row>
    <row r="17" spans="1:13" x14ac:dyDescent="0.25">
      <c r="A17" t="s">
        <v>2</v>
      </c>
      <c r="B17">
        <v>35.185135711000001</v>
      </c>
      <c r="C17">
        <v>21.912719240200001</v>
      </c>
      <c r="D17">
        <v>285.87698195199999</v>
      </c>
      <c r="E17">
        <v>31.908312318299998</v>
      </c>
      <c r="F17">
        <v>28.752326596300001</v>
      </c>
      <c r="G17">
        <v>31.014055890800002</v>
      </c>
      <c r="H17">
        <v>35.906618721299999</v>
      </c>
      <c r="I17">
        <v>32.085336962500001</v>
      </c>
      <c r="J17">
        <v>32.154991447699999</v>
      </c>
      <c r="K17">
        <v>31.776801144899999</v>
      </c>
      <c r="L17">
        <v>33.814064603399999</v>
      </c>
      <c r="M17">
        <v>29.7915735419</v>
      </c>
    </row>
    <row r="18" spans="1:13" x14ac:dyDescent="0.25">
      <c r="A18" t="s">
        <v>3</v>
      </c>
      <c r="B18">
        <v>64.205702939800005</v>
      </c>
      <c r="C18">
        <v>23.435700042899999</v>
      </c>
      <c r="D18">
        <v>33.802160256400001</v>
      </c>
      <c r="E18">
        <v>31.410559468100001</v>
      </c>
      <c r="F18">
        <v>30.541580250500001</v>
      </c>
      <c r="G18">
        <v>33.8018616795</v>
      </c>
      <c r="H18">
        <v>100.885229295</v>
      </c>
      <c r="I18">
        <v>48.881400849400002</v>
      </c>
      <c r="J18">
        <v>30.736723818600002</v>
      </c>
      <c r="K18">
        <v>33.0258206257</v>
      </c>
      <c r="L18">
        <v>31.34519731</v>
      </c>
      <c r="M18">
        <v>31.914842863499999</v>
      </c>
    </row>
    <row r="19" spans="1:13" x14ac:dyDescent="0.25">
      <c r="A19" t="s">
        <v>4</v>
      </c>
      <c r="B19">
        <v>36.136251175200002</v>
      </c>
      <c r="C19">
        <v>499.472416856</v>
      </c>
      <c r="D19">
        <v>28.167501877199999</v>
      </c>
      <c r="E19">
        <v>29.446666139000001</v>
      </c>
      <c r="F19">
        <v>30.0065836709</v>
      </c>
      <c r="G19">
        <v>31.572922226199999</v>
      </c>
      <c r="H19">
        <v>32.345659693400002</v>
      </c>
      <c r="I19">
        <v>30.856674762499999</v>
      </c>
      <c r="J19">
        <v>33.251921583600001</v>
      </c>
      <c r="K19">
        <v>30.5083312539</v>
      </c>
      <c r="L19">
        <v>30.304994664199999</v>
      </c>
      <c r="M19">
        <v>31.434636621100001</v>
      </c>
    </row>
    <row r="20" spans="1:13" x14ac:dyDescent="0.25">
      <c r="A20" t="s">
        <v>5</v>
      </c>
      <c r="B20">
        <v>43.996513839199999</v>
      </c>
      <c r="C20">
        <v>506.74700295100001</v>
      </c>
      <c r="D20">
        <v>124.547492909</v>
      </c>
      <c r="E20">
        <v>32.295541658300003</v>
      </c>
      <c r="F20">
        <v>32.013484174600002</v>
      </c>
      <c r="G20">
        <v>35.3717381676</v>
      </c>
      <c r="H20">
        <v>31.347693411200002</v>
      </c>
      <c r="I20">
        <v>32.410898506499997</v>
      </c>
      <c r="J20">
        <v>31.595299220000001</v>
      </c>
      <c r="K20">
        <v>32.0058572764</v>
      </c>
      <c r="L20">
        <v>30.674137138599999</v>
      </c>
      <c r="M20">
        <v>30.9522275725</v>
      </c>
    </row>
    <row r="21" spans="1:13" x14ac:dyDescent="0.25">
      <c r="A21" t="s">
        <v>6</v>
      </c>
      <c r="B21">
        <v>33.802160256400001</v>
      </c>
      <c r="C21">
        <v>24.875844472099999</v>
      </c>
      <c r="D21">
        <v>24.787177324200002</v>
      </c>
      <c r="E21">
        <v>27.631476726700001</v>
      </c>
      <c r="F21">
        <v>32.924859468199998</v>
      </c>
      <c r="G21">
        <v>29.623446826799999</v>
      </c>
      <c r="H21">
        <v>28.877365553299999</v>
      </c>
      <c r="I21">
        <v>30.516667889899999</v>
      </c>
      <c r="J21">
        <v>33.288968488099997</v>
      </c>
      <c r="K21">
        <v>39.539334073799999</v>
      </c>
      <c r="L21">
        <v>33.441515799999998</v>
      </c>
      <c r="M21">
        <v>32.538577074000003</v>
      </c>
    </row>
    <row r="22" spans="1:13" x14ac:dyDescent="0.25">
      <c r="A22" t="s">
        <v>7</v>
      </c>
      <c r="B22">
        <v>549.29060214100002</v>
      </c>
      <c r="C22">
        <v>24.897168710500001</v>
      </c>
      <c r="D22">
        <v>79.708927712000005</v>
      </c>
      <c r="E22">
        <v>31.827974472200001</v>
      </c>
      <c r="F22">
        <v>30.858808424799999</v>
      </c>
      <c r="G22">
        <v>32.519268134400001</v>
      </c>
      <c r="H22">
        <v>33.116640348899999</v>
      </c>
      <c r="I22">
        <v>31.3098970343</v>
      </c>
      <c r="J22">
        <v>31.332720472399998</v>
      </c>
      <c r="K22">
        <v>30.8552441637</v>
      </c>
      <c r="L22">
        <v>31.254427550300001</v>
      </c>
      <c r="M22">
        <v>31.448174574999999</v>
      </c>
    </row>
    <row r="23" spans="1:13" x14ac:dyDescent="0.25">
      <c r="A23" t="s">
        <v>8</v>
      </c>
      <c r="B23">
        <v>293.63967952199999</v>
      </c>
      <c r="C23">
        <v>34.207975970500001</v>
      </c>
      <c r="D23">
        <v>42.789084671200001</v>
      </c>
      <c r="E23">
        <v>272.16018252100002</v>
      </c>
      <c r="F23">
        <v>31.081621851200001</v>
      </c>
      <c r="G23">
        <v>34.323990167200002</v>
      </c>
      <c r="H23">
        <v>30.724033433100001</v>
      </c>
      <c r="I23">
        <v>31.472535971900001</v>
      </c>
      <c r="J23">
        <v>32.3171492245</v>
      </c>
      <c r="K23">
        <v>30.812056335099999</v>
      </c>
      <c r="L23">
        <v>31.825946223199999</v>
      </c>
      <c r="M23">
        <v>32.897380032500003</v>
      </c>
    </row>
    <row r="24" spans="1:13" x14ac:dyDescent="0.25">
      <c r="A24" t="s">
        <v>9</v>
      </c>
      <c r="B24">
        <v>692.34849952900004</v>
      </c>
      <c r="C24">
        <v>25.6171159598</v>
      </c>
      <c r="D24">
        <v>29.5687052185</v>
      </c>
      <c r="E24">
        <v>27.0376531378</v>
      </c>
      <c r="F24">
        <v>46.4374424791</v>
      </c>
      <c r="G24">
        <v>30.856799322000001</v>
      </c>
      <c r="H24">
        <v>33.80202809</v>
      </c>
      <c r="I24">
        <v>32.1353926225</v>
      </c>
      <c r="J24">
        <v>33.198592048499997</v>
      </c>
      <c r="K24">
        <v>159.42332542599999</v>
      </c>
      <c r="L24">
        <v>32.651361977699999</v>
      </c>
      <c r="M24">
        <v>31.324637107200001</v>
      </c>
    </row>
    <row r="25" spans="1:13" x14ac:dyDescent="0.25">
      <c r="A25" t="s">
        <v>10</v>
      </c>
      <c r="B25">
        <v>71.550423255200002</v>
      </c>
      <c r="C25">
        <v>105.435492885</v>
      </c>
      <c r="D25">
        <v>24.978238777000001</v>
      </c>
      <c r="E25">
        <v>33.802160256400001</v>
      </c>
      <c r="F25">
        <v>36.942039764999997</v>
      </c>
      <c r="G25">
        <v>29.651787411600001</v>
      </c>
      <c r="H25">
        <v>30.0207434352</v>
      </c>
      <c r="I25">
        <v>30.843441760000001</v>
      </c>
      <c r="J25">
        <v>32.708723668200001</v>
      </c>
      <c r="K25">
        <v>31.045950953399998</v>
      </c>
      <c r="L25">
        <v>32.676229877399997</v>
      </c>
      <c r="M25">
        <v>30.984852634799999</v>
      </c>
    </row>
    <row r="26" spans="1:13" x14ac:dyDescent="0.25">
      <c r="A26" t="s">
        <v>11</v>
      </c>
      <c r="B26">
        <v>73.731364777799996</v>
      </c>
      <c r="C26">
        <v>22.368747857199999</v>
      </c>
      <c r="D26">
        <v>28.680269081700001</v>
      </c>
      <c r="E26">
        <v>31.471353785600002</v>
      </c>
      <c r="F26">
        <v>79.6429353427</v>
      </c>
      <c r="G26">
        <v>30.192727758499998</v>
      </c>
      <c r="H26">
        <v>30.9979500677</v>
      </c>
      <c r="I26">
        <v>31.516466851499999</v>
      </c>
      <c r="J26">
        <v>31.9631896406</v>
      </c>
      <c r="K26">
        <v>29.834171583900002</v>
      </c>
      <c r="L26">
        <v>31.278166618299998</v>
      </c>
      <c r="M26">
        <v>33.120518821399997</v>
      </c>
    </row>
    <row r="27" spans="1:13" x14ac:dyDescent="0.25">
      <c r="A27" t="s">
        <v>12</v>
      </c>
      <c r="B27">
        <v>27.432898226399999</v>
      </c>
      <c r="C27">
        <v>86.129102392899995</v>
      </c>
      <c r="D27">
        <v>28.430221034999999</v>
      </c>
      <c r="E27">
        <v>29.969887302099998</v>
      </c>
      <c r="F27">
        <v>30.270389490399999</v>
      </c>
      <c r="G27">
        <v>32.107168327300002</v>
      </c>
      <c r="H27">
        <v>32.564241047499998</v>
      </c>
      <c r="I27">
        <v>30.791577539999999</v>
      </c>
      <c r="J27">
        <v>34.344170742599999</v>
      </c>
      <c r="K27">
        <v>32.217230002000001</v>
      </c>
      <c r="L27">
        <v>31.385893426799999</v>
      </c>
      <c r="M27">
        <v>31.754950007800002</v>
      </c>
    </row>
    <row r="28" spans="1:13" x14ac:dyDescent="0.25">
      <c r="A28" t="s">
        <v>13</v>
      </c>
      <c r="B28">
        <v>33.802160256400001</v>
      </c>
      <c r="C28">
        <v>33.802160256400001</v>
      </c>
      <c r="D28">
        <v>131.77987460200001</v>
      </c>
      <c r="E28">
        <v>91.411221264100007</v>
      </c>
      <c r="F28">
        <v>33.762862970999997</v>
      </c>
      <c r="G28">
        <v>30.128004839399999</v>
      </c>
      <c r="H28">
        <v>31.4773433282</v>
      </c>
      <c r="I28">
        <v>31.754970445600001</v>
      </c>
      <c r="J28">
        <v>33.401582821799998</v>
      </c>
      <c r="K28">
        <v>30.6693175242</v>
      </c>
      <c r="L28">
        <v>30.8407479368</v>
      </c>
      <c r="M28">
        <v>32.291462261699998</v>
      </c>
    </row>
    <row r="29" spans="1:13" x14ac:dyDescent="0.25">
      <c r="A29" t="s">
        <v>14</v>
      </c>
      <c r="B29">
        <v>60.538284622200003</v>
      </c>
      <c r="C29">
        <v>27.801133329399999</v>
      </c>
      <c r="D29">
        <v>31.361368756800001</v>
      </c>
      <c r="E29">
        <v>29.272195008200001</v>
      </c>
      <c r="F29">
        <v>31.6045699069</v>
      </c>
      <c r="G29">
        <v>31.433203064600001</v>
      </c>
      <c r="H29">
        <v>29.029787153899999</v>
      </c>
      <c r="I29">
        <v>32.706112349199998</v>
      </c>
      <c r="J29">
        <v>31.455840990199999</v>
      </c>
      <c r="K29">
        <v>49.201216702400004</v>
      </c>
      <c r="L29">
        <v>32.836433225900002</v>
      </c>
      <c r="M29">
        <v>36.319931387600001</v>
      </c>
    </row>
    <row r="30" spans="1:13" x14ac:dyDescent="0.25">
      <c r="A30" t="s">
        <v>15</v>
      </c>
      <c r="B30">
        <v>113.93709567099999</v>
      </c>
      <c r="C30">
        <v>28.452651865899998</v>
      </c>
      <c r="D30">
        <v>57.142065240900003</v>
      </c>
      <c r="E30">
        <v>24.267109856800001</v>
      </c>
      <c r="F30">
        <v>33.1022309218</v>
      </c>
      <c r="G30">
        <v>30.836678478700001</v>
      </c>
      <c r="H30">
        <v>28.7299074624</v>
      </c>
      <c r="I30">
        <v>31.9303970536</v>
      </c>
      <c r="J30">
        <v>29.201067627699999</v>
      </c>
      <c r="K30">
        <v>33.762441247600002</v>
      </c>
      <c r="L30">
        <v>32.488418320999997</v>
      </c>
      <c r="M30">
        <v>31.688541004600001</v>
      </c>
    </row>
    <row r="31" spans="1:13" x14ac:dyDescent="0.25">
      <c r="A31" t="s">
        <v>16</v>
      </c>
      <c r="B31">
        <v>624.49098600399998</v>
      </c>
      <c r="C31">
        <v>27.830555738299999</v>
      </c>
      <c r="D31">
        <v>25.294753942300002</v>
      </c>
      <c r="E31">
        <v>32.037028123699997</v>
      </c>
      <c r="F31">
        <v>30.175200700200001</v>
      </c>
      <c r="G31">
        <v>30.9074157089</v>
      </c>
      <c r="H31">
        <v>118.594153439</v>
      </c>
      <c r="I31">
        <v>30.6962569933</v>
      </c>
      <c r="J31">
        <v>32.461415757799998</v>
      </c>
      <c r="K31">
        <v>31.576054289599998</v>
      </c>
      <c r="L31">
        <v>32.328741407599999</v>
      </c>
      <c r="M31">
        <v>32.031500979500002</v>
      </c>
    </row>
    <row r="32" spans="1:13" x14ac:dyDescent="0.25">
      <c r="A32" t="s">
        <v>17</v>
      </c>
      <c r="B32">
        <v>441.102899106</v>
      </c>
      <c r="C32">
        <v>91.896244808999995</v>
      </c>
      <c r="D32">
        <v>221.35550754400001</v>
      </c>
      <c r="E32">
        <v>56.498391401900001</v>
      </c>
      <c r="F32">
        <v>30.865238059999999</v>
      </c>
      <c r="G32">
        <v>30.387515365700001</v>
      </c>
      <c r="H32">
        <v>32.077580815899999</v>
      </c>
      <c r="I32">
        <v>30.107331409499999</v>
      </c>
      <c r="J32">
        <v>33.7821289886</v>
      </c>
      <c r="K32">
        <v>29.4668130869</v>
      </c>
      <c r="L32">
        <v>29.997322347200001</v>
      </c>
      <c r="M32">
        <v>30.7327125389</v>
      </c>
    </row>
    <row r="33" spans="1:13" x14ac:dyDescent="0.25">
      <c r="A33" t="s">
        <v>18</v>
      </c>
      <c r="B33">
        <v>673.47292855800004</v>
      </c>
      <c r="C33">
        <v>31.851511706699998</v>
      </c>
      <c r="D33">
        <v>121.26974218700001</v>
      </c>
      <c r="E33">
        <v>28.653026325300001</v>
      </c>
      <c r="F33">
        <v>31.952636808299999</v>
      </c>
      <c r="G33">
        <v>30.466960716500001</v>
      </c>
      <c r="H33">
        <v>29.055179169999999</v>
      </c>
      <c r="I33">
        <v>28.859884102300001</v>
      </c>
      <c r="J33">
        <v>30.697706932300001</v>
      </c>
      <c r="K33">
        <v>31.181534938199999</v>
      </c>
      <c r="L33">
        <v>31.630020028400001</v>
      </c>
      <c r="M33">
        <v>31.628621626600001</v>
      </c>
    </row>
    <row r="34" spans="1:13" x14ac:dyDescent="0.25">
      <c r="A34" t="s">
        <v>19</v>
      </c>
      <c r="B34">
        <v>395.55643693399998</v>
      </c>
      <c r="C34">
        <v>30.712691427199999</v>
      </c>
      <c r="D34">
        <v>32.157876733400002</v>
      </c>
      <c r="E34">
        <v>31.079879560599998</v>
      </c>
      <c r="F34">
        <v>30.715115238300001</v>
      </c>
      <c r="G34">
        <v>30.810093922299998</v>
      </c>
      <c r="H34">
        <v>31.036754126400002</v>
      </c>
      <c r="I34">
        <v>32.539862000299998</v>
      </c>
      <c r="J34">
        <v>31.688973381899999</v>
      </c>
      <c r="K34">
        <v>32.593351469300003</v>
      </c>
      <c r="L34">
        <v>31.551297954300001</v>
      </c>
      <c r="M34">
        <v>30.452674935099999</v>
      </c>
    </row>
    <row r="35" spans="1:13" x14ac:dyDescent="0.25">
      <c r="A35" t="s">
        <v>20</v>
      </c>
      <c r="B35">
        <v>609.08698442800005</v>
      </c>
      <c r="C35">
        <v>107.726737535</v>
      </c>
      <c r="D35">
        <v>71.883658483700003</v>
      </c>
      <c r="E35">
        <v>30.440018927400001</v>
      </c>
      <c r="F35">
        <v>31.845380088799999</v>
      </c>
      <c r="G35">
        <v>30.905549563099999</v>
      </c>
      <c r="H35">
        <v>32.832163239700002</v>
      </c>
      <c r="I35">
        <v>32.607839824199999</v>
      </c>
      <c r="J35">
        <v>32.379804230399998</v>
      </c>
      <c r="K35">
        <v>31.580809832900002</v>
      </c>
      <c r="L35">
        <v>32.248707586499997</v>
      </c>
      <c r="M35">
        <v>30.5421626117</v>
      </c>
    </row>
    <row r="36" spans="1:13" x14ac:dyDescent="0.25">
      <c r="A36" t="s">
        <v>21</v>
      </c>
      <c r="B36">
        <v>528.33446215399999</v>
      </c>
      <c r="C36">
        <v>79.094850066199996</v>
      </c>
      <c r="D36">
        <v>87.362215888799994</v>
      </c>
      <c r="E36">
        <v>30.895338130500001</v>
      </c>
      <c r="F36">
        <v>31.355955764400001</v>
      </c>
      <c r="G36">
        <v>29.678820355599999</v>
      </c>
      <c r="H36">
        <v>31.143112562799999</v>
      </c>
      <c r="I36">
        <v>42.003967169799999</v>
      </c>
      <c r="J36">
        <v>31.1400680731</v>
      </c>
      <c r="K36">
        <v>31.453150193599999</v>
      </c>
      <c r="L36">
        <v>29.3309106695</v>
      </c>
      <c r="M36">
        <v>30.885167451400001</v>
      </c>
    </row>
    <row r="37" spans="1:13" x14ac:dyDescent="0.25">
      <c r="A37" t="s">
        <v>22</v>
      </c>
      <c r="B37">
        <v>70.026352639600006</v>
      </c>
      <c r="C37">
        <v>30.584482065300001</v>
      </c>
      <c r="D37">
        <v>30.968596726400001</v>
      </c>
      <c r="E37">
        <v>29.341711618400002</v>
      </c>
      <c r="F37">
        <v>29.824878611700001</v>
      </c>
      <c r="G37">
        <v>31.379281492699999</v>
      </c>
      <c r="H37">
        <v>31.4213858956</v>
      </c>
      <c r="I37">
        <v>31.268603622499999</v>
      </c>
      <c r="J37">
        <v>30.0830558139</v>
      </c>
      <c r="K37">
        <v>31.4559418505</v>
      </c>
      <c r="L37">
        <v>32.205815810200001</v>
      </c>
      <c r="M37">
        <v>30.596080858499999</v>
      </c>
    </row>
    <row r="38" spans="1:13" x14ac:dyDescent="0.25">
      <c r="A38" t="s">
        <v>23</v>
      </c>
      <c r="B38">
        <v>32.307731597900002</v>
      </c>
      <c r="C38">
        <v>83.982610831100004</v>
      </c>
      <c r="D38">
        <v>25.9221770208</v>
      </c>
      <c r="E38">
        <v>30.563556481500001</v>
      </c>
      <c r="F38">
        <v>28.240221700599999</v>
      </c>
      <c r="G38">
        <v>29.9092126693</v>
      </c>
      <c r="H38">
        <v>31.769650438700001</v>
      </c>
      <c r="I38">
        <v>31.280054715399999</v>
      </c>
      <c r="J38">
        <v>29.990054468099999</v>
      </c>
      <c r="K38">
        <v>32.028287075599998</v>
      </c>
      <c r="L38">
        <v>32.347870610000001</v>
      </c>
      <c r="M38">
        <v>31.7551820495</v>
      </c>
    </row>
    <row r="39" spans="1:13" x14ac:dyDescent="0.25">
      <c r="A39" t="s">
        <v>24</v>
      </c>
      <c r="B39">
        <v>58.7315693814</v>
      </c>
      <c r="C39">
        <v>39.654861505200003</v>
      </c>
      <c r="D39">
        <v>32.368008851299997</v>
      </c>
      <c r="E39">
        <v>29.9385974805</v>
      </c>
      <c r="F39">
        <v>32.310521103799999</v>
      </c>
      <c r="G39">
        <v>31.697357239999999</v>
      </c>
      <c r="H39">
        <v>30.724066522800001</v>
      </c>
      <c r="I39">
        <v>32.657760869400001</v>
      </c>
      <c r="J39">
        <v>31.0824359036</v>
      </c>
      <c r="K39">
        <v>31.5446383606</v>
      </c>
      <c r="L39">
        <v>30.1834419011</v>
      </c>
      <c r="M39">
        <v>33.878082664200001</v>
      </c>
    </row>
    <row r="40" spans="1:13" x14ac:dyDescent="0.25">
      <c r="A40" t="s">
        <v>25</v>
      </c>
      <c r="B40">
        <v>33.471258760300003</v>
      </c>
      <c r="C40">
        <v>23.1698210114</v>
      </c>
      <c r="D40">
        <v>29.273316889299998</v>
      </c>
      <c r="E40">
        <v>28.3868359332</v>
      </c>
      <c r="F40">
        <v>30.592861106800001</v>
      </c>
      <c r="G40">
        <v>30.541719427699999</v>
      </c>
      <c r="H40">
        <v>30.5093008212</v>
      </c>
      <c r="I40">
        <v>33.5202118132</v>
      </c>
      <c r="J40">
        <v>31.1062539966</v>
      </c>
      <c r="K40">
        <v>60.784234197700002</v>
      </c>
      <c r="L40">
        <v>31.251301936099999</v>
      </c>
      <c r="M40">
        <v>30.397673259600001</v>
      </c>
    </row>
    <row r="41" spans="1:13" x14ac:dyDescent="0.25">
      <c r="A41" t="s">
        <v>26</v>
      </c>
      <c r="B41">
        <v>630.88373524799999</v>
      </c>
      <c r="C41">
        <v>26.098543442099999</v>
      </c>
      <c r="D41">
        <v>24.929989209799999</v>
      </c>
      <c r="E41">
        <v>28.5505322052</v>
      </c>
      <c r="F41">
        <v>27.5019086665</v>
      </c>
      <c r="G41">
        <v>30.4395703649</v>
      </c>
      <c r="H41">
        <v>30.5288935797</v>
      </c>
      <c r="I41">
        <v>31.9072803448</v>
      </c>
      <c r="J41">
        <v>32.251081671800002</v>
      </c>
      <c r="K41">
        <v>30.436864602</v>
      </c>
      <c r="L41">
        <v>33.144285495399998</v>
      </c>
      <c r="M41">
        <v>33.340695808600003</v>
      </c>
    </row>
    <row r="42" spans="1:13" x14ac:dyDescent="0.25">
      <c r="A42" t="s">
        <v>27</v>
      </c>
      <c r="B42">
        <v>267.27895184599998</v>
      </c>
      <c r="C42">
        <v>30.822483422000001</v>
      </c>
      <c r="D42">
        <v>82.343858070899998</v>
      </c>
      <c r="E42">
        <v>33.802160256400001</v>
      </c>
      <c r="F42">
        <v>31.809532077699998</v>
      </c>
      <c r="G42">
        <v>30.693379279599998</v>
      </c>
      <c r="H42">
        <v>31.633225918299999</v>
      </c>
      <c r="I42">
        <v>36.177000856900001</v>
      </c>
      <c r="J42">
        <v>33.744243435000001</v>
      </c>
      <c r="K42">
        <v>31.948678517299999</v>
      </c>
      <c r="L42">
        <v>31.462749678000002</v>
      </c>
      <c r="M42">
        <v>30.994746324200001</v>
      </c>
    </row>
    <row r="43" spans="1:13" x14ac:dyDescent="0.25">
      <c r="A43" t="s">
        <v>28</v>
      </c>
      <c r="B43">
        <v>693.69157043999996</v>
      </c>
      <c r="C43">
        <v>227.387439957</v>
      </c>
      <c r="D43">
        <v>78.272811607899996</v>
      </c>
      <c r="E43">
        <v>30.098399153399999</v>
      </c>
      <c r="F43">
        <v>30.614462422199999</v>
      </c>
      <c r="G43">
        <v>30.695158274600001</v>
      </c>
      <c r="H43">
        <v>33.802322612499999</v>
      </c>
      <c r="I43">
        <v>30.209497905500001</v>
      </c>
      <c r="J43">
        <v>29.401116655700001</v>
      </c>
      <c r="K43">
        <v>30.424194457700001</v>
      </c>
      <c r="L43">
        <v>33.315438733400001</v>
      </c>
      <c r="M43">
        <v>31.4879108262</v>
      </c>
    </row>
    <row r="44" spans="1:13" x14ac:dyDescent="0.25">
      <c r="A44" t="s">
        <v>29</v>
      </c>
      <c r="B44">
        <v>692.33299495300002</v>
      </c>
      <c r="C44">
        <v>31.260956386499998</v>
      </c>
      <c r="D44">
        <v>32.272127804</v>
      </c>
      <c r="E44">
        <v>50.396849584100003</v>
      </c>
      <c r="F44">
        <v>30.865508698199999</v>
      </c>
      <c r="G44">
        <v>46.827074380100001</v>
      </c>
      <c r="H44">
        <v>30.9169102661</v>
      </c>
      <c r="I44">
        <v>31.6608901486</v>
      </c>
      <c r="J44">
        <v>30.2685564489</v>
      </c>
      <c r="K44">
        <v>30.1170684911</v>
      </c>
      <c r="L44">
        <v>31.5610356563</v>
      </c>
      <c r="M44">
        <v>31.7056618445</v>
      </c>
    </row>
    <row r="45" spans="1:13" x14ac:dyDescent="0.25">
      <c r="A45" t="s">
        <v>30</v>
      </c>
      <c r="B45">
        <v>695.01147940199996</v>
      </c>
      <c r="C45">
        <v>30.2808976964</v>
      </c>
      <c r="D45">
        <v>25.309832381900002</v>
      </c>
      <c r="E45">
        <v>30.833580786199999</v>
      </c>
      <c r="F45">
        <v>31.6600334018</v>
      </c>
      <c r="G45">
        <v>33.791032553000001</v>
      </c>
      <c r="H45">
        <v>31.804101905300001</v>
      </c>
      <c r="I45">
        <v>30.7505989633</v>
      </c>
      <c r="J45">
        <v>31.7441123045</v>
      </c>
      <c r="K45">
        <v>30.306702469899999</v>
      </c>
      <c r="L45">
        <v>31.254510255300001</v>
      </c>
      <c r="M45">
        <v>30.2527768444</v>
      </c>
    </row>
    <row r="46" spans="1:13" x14ac:dyDescent="0.25">
      <c r="A46" t="s">
        <v>31</v>
      </c>
      <c r="B46">
        <v>648.45491231100004</v>
      </c>
      <c r="C46">
        <v>31.132715764899999</v>
      </c>
      <c r="D46">
        <v>24.1875714283</v>
      </c>
      <c r="E46">
        <v>31.064981109000001</v>
      </c>
      <c r="F46">
        <v>30.9491103103</v>
      </c>
      <c r="G46">
        <v>30.5368210084</v>
      </c>
      <c r="H46">
        <v>33.768774304099999</v>
      </c>
      <c r="I46">
        <v>32.848284628000002</v>
      </c>
      <c r="J46">
        <v>31.8475772705</v>
      </c>
      <c r="K46">
        <v>30.954835187699999</v>
      </c>
      <c r="L46">
        <v>30.7255452319</v>
      </c>
      <c r="M46">
        <v>32.655265532500003</v>
      </c>
    </row>
    <row r="47" spans="1:13" x14ac:dyDescent="0.25">
      <c r="A47" t="s">
        <v>32</v>
      </c>
      <c r="B47">
        <v>26.471510057</v>
      </c>
      <c r="C47">
        <v>27.470217580100002</v>
      </c>
      <c r="D47">
        <v>32.061647571500004</v>
      </c>
      <c r="E47">
        <v>36.506221592999999</v>
      </c>
      <c r="F47">
        <v>119.74381900500001</v>
      </c>
      <c r="G47">
        <v>30.392673913300001</v>
      </c>
      <c r="H47">
        <v>28.624091248500001</v>
      </c>
      <c r="I47">
        <v>38.684724181500002</v>
      </c>
      <c r="J47">
        <v>31.7005014629</v>
      </c>
      <c r="K47">
        <v>32.705255082299999</v>
      </c>
      <c r="L47">
        <v>31.312080654300001</v>
      </c>
      <c r="M47">
        <v>38.653767643000002</v>
      </c>
    </row>
    <row r="48" spans="1:13" x14ac:dyDescent="0.25">
      <c r="A48" t="s">
        <v>33</v>
      </c>
      <c r="B48">
        <v>390.48373986600001</v>
      </c>
      <c r="C48">
        <v>33.802160256400001</v>
      </c>
      <c r="D48">
        <v>269.84768058999998</v>
      </c>
      <c r="E48">
        <v>30.3116891727</v>
      </c>
      <c r="F48">
        <v>33.791933194199999</v>
      </c>
      <c r="G48">
        <v>30.312129639799998</v>
      </c>
      <c r="H48">
        <v>30.639968033599999</v>
      </c>
      <c r="I48">
        <v>32.5823195153</v>
      </c>
      <c r="J48">
        <v>30.558317800600001</v>
      </c>
      <c r="K48">
        <v>32.499377901700001</v>
      </c>
      <c r="L48">
        <v>31.128634648799999</v>
      </c>
      <c r="M48">
        <v>31.3586257256</v>
      </c>
    </row>
    <row r="49" spans="1:13" x14ac:dyDescent="0.25">
      <c r="A49" t="s">
        <v>34</v>
      </c>
      <c r="B49">
        <v>389.40276398600002</v>
      </c>
      <c r="C49">
        <v>24.378500011300002</v>
      </c>
      <c r="D49">
        <v>31.332431199999998</v>
      </c>
      <c r="E49">
        <v>30.407585688400001</v>
      </c>
      <c r="F49">
        <v>58.756759823899998</v>
      </c>
      <c r="G49">
        <v>46.246821512399997</v>
      </c>
      <c r="H49">
        <v>30.982949443199999</v>
      </c>
      <c r="I49">
        <v>30.252407297600001</v>
      </c>
      <c r="J49">
        <v>31.290725830500001</v>
      </c>
      <c r="K49">
        <v>30.797671983400001</v>
      </c>
      <c r="L49">
        <v>32.550294745199999</v>
      </c>
      <c r="M49">
        <v>31.124010176999999</v>
      </c>
    </row>
    <row r="50" spans="1:13" x14ac:dyDescent="0.25">
      <c r="A50" t="s">
        <v>35</v>
      </c>
      <c r="B50">
        <v>390.54986045300001</v>
      </c>
      <c r="C50">
        <v>28.157897190700002</v>
      </c>
      <c r="D50">
        <v>25.581159512399999</v>
      </c>
      <c r="E50">
        <v>236.59028266199999</v>
      </c>
      <c r="F50">
        <v>30.414983892799999</v>
      </c>
      <c r="G50">
        <v>31.010375126700001</v>
      </c>
      <c r="H50">
        <v>31.292777786599999</v>
      </c>
      <c r="I50">
        <v>31.7394268852</v>
      </c>
      <c r="J50">
        <v>30.044023984799999</v>
      </c>
      <c r="K50">
        <v>31.400403320700001</v>
      </c>
      <c r="L50">
        <v>32.440661414300003</v>
      </c>
      <c r="M50">
        <v>32.014811431600002</v>
      </c>
    </row>
    <row r="51" spans="1:13" x14ac:dyDescent="0.25">
      <c r="A51" t="s">
        <v>36</v>
      </c>
      <c r="B51">
        <v>33.802160256400001</v>
      </c>
      <c r="C51">
        <v>94.269211532699998</v>
      </c>
      <c r="D51">
        <v>25.962851049099999</v>
      </c>
      <c r="E51">
        <v>30.4291614262</v>
      </c>
      <c r="F51">
        <v>29.896152416300001</v>
      </c>
      <c r="G51">
        <v>30.050384288699998</v>
      </c>
      <c r="H51">
        <v>40.471068110399997</v>
      </c>
      <c r="I51">
        <v>30.7444484289</v>
      </c>
      <c r="J51">
        <v>32.377813283199998</v>
      </c>
      <c r="K51">
        <v>32.198253663800003</v>
      </c>
      <c r="L51">
        <v>31.035320558999999</v>
      </c>
      <c r="M51">
        <v>31.252155912799999</v>
      </c>
    </row>
    <row r="52" spans="1:13" x14ac:dyDescent="0.25">
      <c r="A52" t="s">
        <v>37</v>
      </c>
      <c r="B52">
        <v>535.04644368499999</v>
      </c>
      <c r="C52">
        <v>30.399194637400001</v>
      </c>
      <c r="D52">
        <v>24.676961986799999</v>
      </c>
      <c r="E52">
        <v>58.438301592400002</v>
      </c>
      <c r="F52">
        <v>23.979791452400001</v>
      </c>
      <c r="G52">
        <v>28.851498250500001</v>
      </c>
      <c r="H52">
        <v>31.856510621799998</v>
      </c>
      <c r="I52">
        <v>32.061122453800003</v>
      </c>
      <c r="J52">
        <v>31.673629631000001</v>
      </c>
      <c r="K52">
        <v>31.092806528200001</v>
      </c>
      <c r="L52">
        <v>32.345347826199998</v>
      </c>
      <c r="M52">
        <v>33.1538269435</v>
      </c>
    </row>
    <row r="53" spans="1:13" x14ac:dyDescent="0.25">
      <c r="A53" t="s">
        <v>38</v>
      </c>
      <c r="B53">
        <v>25.5294571819</v>
      </c>
      <c r="C53">
        <v>31.8556519475</v>
      </c>
      <c r="D53">
        <v>30.984300916799999</v>
      </c>
      <c r="E53">
        <v>31.497591995299999</v>
      </c>
      <c r="F53">
        <v>33.595373282600001</v>
      </c>
      <c r="G53">
        <v>33.801618408000003</v>
      </c>
      <c r="H53">
        <v>87.430142708299996</v>
      </c>
      <c r="I53">
        <v>30.762559098699999</v>
      </c>
      <c r="J53">
        <v>31.209184109799999</v>
      </c>
      <c r="K53">
        <v>31.295650817599999</v>
      </c>
      <c r="L53">
        <v>30.733556393600001</v>
      </c>
      <c r="M53">
        <v>30.693799310300001</v>
      </c>
    </row>
    <row r="54" spans="1:13" x14ac:dyDescent="0.25">
      <c r="A54" t="s">
        <v>39</v>
      </c>
      <c r="B54">
        <v>33.802160256400001</v>
      </c>
      <c r="C54">
        <v>23.579393906500002</v>
      </c>
      <c r="D54">
        <v>27.637275303500001</v>
      </c>
      <c r="E54">
        <v>33.302603081400001</v>
      </c>
      <c r="F54">
        <v>47.3509011847</v>
      </c>
      <c r="G54">
        <v>30.543259755600001</v>
      </c>
      <c r="H54">
        <v>31.370651724199998</v>
      </c>
      <c r="I54">
        <v>31.512393342900001</v>
      </c>
      <c r="J54">
        <v>32.607919145499999</v>
      </c>
      <c r="K54">
        <v>31.535763753200001</v>
      </c>
      <c r="L54">
        <v>31.415300461699999</v>
      </c>
      <c r="M54">
        <v>32.4585383374</v>
      </c>
    </row>
    <row r="55" spans="1:13" x14ac:dyDescent="0.25">
      <c r="A55" t="s">
        <v>40</v>
      </c>
      <c r="B55">
        <v>184.65493732900001</v>
      </c>
      <c r="C55">
        <v>26.4873459712</v>
      </c>
      <c r="D55">
        <v>25.380146634700001</v>
      </c>
      <c r="E55">
        <v>31.5302454003</v>
      </c>
      <c r="F55">
        <v>42.983258206000002</v>
      </c>
      <c r="G55">
        <v>32.272793139100003</v>
      </c>
      <c r="H55">
        <v>33.8022595694</v>
      </c>
      <c r="I55">
        <v>31.107294904900002</v>
      </c>
      <c r="J55">
        <v>31.622255876200001</v>
      </c>
      <c r="K55">
        <v>37.447631019900001</v>
      </c>
      <c r="L55">
        <v>30.957838934600002</v>
      </c>
      <c r="M55">
        <v>34.672603897000002</v>
      </c>
    </row>
    <row r="56" spans="1:13" x14ac:dyDescent="0.25">
      <c r="A56" t="s">
        <v>41</v>
      </c>
      <c r="B56">
        <v>86.736602498600007</v>
      </c>
      <c r="C56">
        <v>28.707257592800001</v>
      </c>
      <c r="D56">
        <v>29.504606175999999</v>
      </c>
      <c r="E56">
        <v>31.481333736</v>
      </c>
      <c r="F56">
        <v>30.328956968499998</v>
      </c>
      <c r="G56">
        <v>33.169311856</v>
      </c>
      <c r="H56">
        <v>31.947116082699999</v>
      </c>
      <c r="I56">
        <v>31.176173150299999</v>
      </c>
      <c r="J56">
        <v>30.305810837199999</v>
      </c>
      <c r="K56">
        <v>31.377385134800001</v>
      </c>
      <c r="L56">
        <v>29.8544144106</v>
      </c>
      <c r="M56">
        <v>32.475779928999998</v>
      </c>
    </row>
    <row r="57" spans="1:13" x14ac:dyDescent="0.25">
      <c r="A57" t="s">
        <v>42</v>
      </c>
      <c r="B57">
        <v>392.98909374200002</v>
      </c>
      <c r="C57">
        <v>31.2839069923</v>
      </c>
      <c r="D57">
        <v>27.064295231900001</v>
      </c>
      <c r="E57">
        <v>32.532328659400001</v>
      </c>
      <c r="F57">
        <v>33.802150301399998</v>
      </c>
      <c r="G57">
        <v>31.636518961499998</v>
      </c>
      <c r="H57">
        <v>31.631883630299999</v>
      </c>
      <c r="I57">
        <v>34.625946586300003</v>
      </c>
      <c r="J57">
        <v>43.278998740699997</v>
      </c>
      <c r="K57">
        <v>31.6719864865</v>
      </c>
      <c r="L57">
        <v>52.887986216199998</v>
      </c>
      <c r="M57">
        <v>31.722420856500001</v>
      </c>
    </row>
    <row r="58" spans="1:13" x14ac:dyDescent="0.25">
      <c r="A58" t="s">
        <v>43</v>
      </c>
      <c r="B58">
        <v>122.370314987</v>
      </c>
      <c r="C58">
        <v>29.6680099467</v>
      </c>
      <c r="D58">
        <v>29.259378663900002</v>
      </c>
      <c r="E58">
        <v>31.592429946100001</v>
      </c>
      <c r="F58">
        <v>35.7146254775</v>
      </c>
      <c r="G58">
        <v>31.594586382799999</v>
      </c>
      <c r="H58">
        <v>30.260663325500001</v>
      </c>
      <c r="I58">
        <v>31.898834242</v>
      </c>
      <c r="J58">
        <v>30.916195333499999</v>
      </c>
      <c r="K58">
        <v>31.549449819300001</v>
      </c>
      <c r="L58">
        <v>31.563619852599999</v>
      </c>
      <c r="M58">
        <v>32.528043762300001</v>
      </c>
    </row>
    <row r="59" spans="1:13" x14ac:dyDescent="0.25">
      <c r="A59" t="s">
        <v>44</v>
      </c>
      <c r="B59">
        <v>204.21818878299999</v>
      </c>
      <c r="C59">
        <v>217.61833332699999</v>
      </c>
      <c r="D59">
        <v>36.4490406595</v>
      </c>
      <c r="E59">
        <v>28.975075169899998</v>
      </c>
      <c r="F59">
        <v>30.666188243699999</v>
      </c>
      <c r="G59">
        <v>57.806634108899999</v>
      </c>
      <c r="H59">
        <v>30.187664528700001</v>
      </c>
      <c r="I59">
        <v>31.739171854399999</v>
      </c>
      <c r="J59">
        <v>29.4789375724</v>
      </c>
      <c r="K59">
        <v>30.1551504042</v>
      </c>
      <c r="L59">
        <v>34.745450925299998</v>
      </c>
      <c r="M59">
        <v>130.103631041</v>
      </c>
    </row>
    <row r="60" spans="1:13" x14ac:dyDescent="0.25">
      <c r="A60" t="s">
        <v>45</v>
      </c>
      <c r="B60">
        <v>667.55335382299995</v>
      </c>
      <c r="C60">
        <v>57.1709566651</v>
      </c>
      <c r="D60">
        <v>29.3197832257</v>
      </c>
      <c r="E60">
        <v>30.882305030600001</v>
      </c>
      <c r="F60">
        <v>32.317179966700003</v>
      </c>
      <c r="G60">
        <v>30.869386835499999</v>
      </c>
      <c r="H60">
        <v>33.026243776699999</v>
      </c>
      <c r="I60">
        <v>32.641133068599999</v>
      </c>
      <c r="J60">
        <v>31.3247397148</v>
      </c>
      <c r="K60">
        <v>33.774874759200003</v>
      </c>
      <c r="L60">
        <v>33.607542055300001</v>
      </c>
      <c r="M60">
        <v>30.746987580900001</v>
      </c>
    </row>
    <row r="61" spans="1:13" x14ac:dyDescent="0.25">
      <c r="A61" t="s">
        <v>46</v>
      </c>
      <c r="B61">
        <v>27.101685217</v>
      </c>
      <c r="C61">
        <v>83.811138466200006</v>
      </c>
      <c r="D61">
        <v>175.62539397800001</v>
      </c>
      <c r="E61">
        <v>31.1065210366</v>
      </c>
      <c r="F61">
        <v>31.5159651526</v>
      </c>
      <c r="G61">
        <v>29.115834408400001</v>
      </c>
      <c r="H61">
        <v>31.7126250096</v>
      </c>
      <c r="I61">
        <v>31.7891715998</v>
      </c>
      <c r="J61">
        <v>31.1117463878</v>
      </c>
      <c r="K61">
        <v>30.935608122400001</v>
      </c>
      <c r="L61">
        <v>65.539260668699995</v>
      </c>
      <c r="M61">
        <v>32.066501945200002</v>
      </c>
    </row>
    <row r="62" spans="1:13" x14ac:dyDescent="0.25">
      <c r="A62" t="s">
        <v>47</v>
      </c>
      <c r="B62">
        <v>58.0710854987</v>
      </c>
      <c r="C62">
        <v>209.958520642</v>
      </c>
      <c r="D62">
        <v>267.13301765199998</v>
      </c>
      <c r="E62">
        <v>30.611348127799999</v>
      </c>
      <c r="F62">
        <v>29.5753209095</v>
      </c>
      <c r="G62">
        <v>30.795985908900001</v>
      </c>
      <c r="H62">
        <v>32.093215217599997</v>
      </c>
      <c r="I62">
        <v>31.686277455700001</v>
      </c>
      <c r="J62">
        <v>32.117951055399999</v>
      </c>
      <c r="K62">
        <v>32.751096790799998</v>
      </c>
      <c r="L62">
        <v>31.7113199032</v>
      </c>
      <c r="M62">
        <v>31.454929224200001</v>
      </c>
    </row>
    <row r="63" spans="1:13" x14ac:dyDescent="0.25">
      <c r="A63" t="s">
        <v>48</v>
      </c>
      <c r="B63">
        <v>335.26432482400003</v>
      </c>
      <c r="C63">
        <v>269.93287095099998</v>
      </c>
      <c r="D63">
        <v>25.704354529900002</v>
      </c>
      <c r="E63">
        <v>33.802160256400001</v>
      </c>
      <c r="F63">
        <v>29.4403019278</v>
      </c>
      <c r="G63">
        <v>31.5029145763</v>
      </c>
      <c r="H63">
        <v>33.355468457199997</v>
      </c>
      <c r="I63">
        <v>31.720845701199998</v>
      </c>
      <c r="J63">
        <v>31.5871990417</v>
      </c>
      <c r="K63">
        <v>28.681759541600002</v>
      </c>
      <c r="L63">
        <v>31.1850090941</v>
      </c>
      <c r="M63">
        <v>30.561706056799999</v>
      </c>
    </row>
    <row r="64" spans="1:13" x14ac:dyDescent="0.25">
      <c r="A64" t="s">
        <v>49</v>
      </c>
      <c r="B64">
        <v>285.817097144</v>
      </c>
      <c r="C64">
        <v>30.567371228199999</v>
      </c>
      <c r="D64">
        <v>176.90063018500001</v>
      </c>
      <c r="E64">
        <v>30.955196229399998</v>
      </c>
      <c r="F64">
        <v>31.3388051208</v>
      </c>
      <c r="G64">
        <v>32.627251585099998</v>
      </c>
      <c r="H64">
        <v>30.814718789899999</v>
      </c>
      <c r="I64">
        <v>36.880437999000002</v>
      </c>
      <c r="J64">
        <v>31.6786657705</v>
      </c>
      <c r="K64">
        <v>32.294322535100001</v>
      </c>
      <c r="L64">
        <v>30.874646198800001</v>
      </c>
      <c r="M64">
        <v>32.267341291199997</v>
      </c>
    </row>
    <row r="65" spans="1:13" x14ac:dyDescent="0.25">
      <c r="A65" t="s">
        <v>50</v>
      </c>
      <c r="B65">
        <v>117.28252342099999</v>
      </c>
      <c r="C65">
        <v>30.402865700500001</v>
      </c>
      <c r="D65">
        <v>29.824512368200001</v>
      </c>
      <c r="E65">
        <v>31.516366553000001</v>
      </c>
      <c r="F65">
        <v>30.673073598799999</v>
      </c>
      <c r="G65">
        <v>30.463932269200001</v>
      </c>
      <c r="H65">
        <v>32.348148339600002</v>
      </c>
      <c r="I65">
        <v>31.8701578754</v>
      </c>
      <c r="J65">
        <v>32.4155075388</v>
      </c>
      <c r="K65">
        <v>34.257415036700003</v>
      </c>
      <c r="L65">
        <v>32.237407293399997</v>
      </c>
      <c r="M65">
        <v>30.686005375400001</v>
      </c>
    </row>
    <row r="66" spans="1:13" x14ac:dyDescent="0.25">
      <c r="A66" t="s">
        <v>53</v>
      </c>
      <c r="B66">
        <f>AVERAGE(B16:B65)</f>
        <v>282.77542631287588</v>
      </c>
      <c r="C66">
        <f t="shared" ref="C66:M66" si="0">AVERAGE(C16:C65)</f>
        <v>74.481017746934015</v>
      </c>
      <c r="D66">
        <f t="shared" si="0"/>
        <v>64.895607203247991</v>
      </c>
      <c r="E66">
        <f>AVERAGE(E16:E65)</f>
        <v>42.455281772103987</v>
      </c>
      <c r="F66">
        <f t="shared" si="0"/>
        <v>35.358204595955996</v>
      </c>
      <c r="G66">
        <f t="shared" si="0"/>
        <v>32.344965305633998</v>
      </c>
      <c r="H66">
        <f t="shared" si="0"/>
        <v>35.963462317419996</v>
      </c>
      <c r="I66">
        <f t="shared" si="0"/>
        <v>32.50248579798</v>
      </c>
      <c r="J66">
        <f t="shared" si="0"/>
        <v>31.854493279941995</v>
      </c>
      <c r="K66">
        <f t="shared" si="0"/>
        <v>35.227749361264003</v>
      </c>
      <c r="L66">
        <f t="shared" si="0"/>
        <v>33.196795737320009</v>
      </c>
      <c r="M66">
        <f t="shared" si="0"/>
        <v>33.899616604625997</v>
      </c>
    </row>
    <row r="67" spans="1:13" x14ac:dyDescent="0.25">
      <c r="A67" t="s">
        <v>64</v>
      </c>
      <c r="B67">
        <f>_xlfn.STDEV.P(B16:B66)/SQRT(50)</f>
        <v>34.996229801579794</v>
      </c>
      <c r="C67">
        <f t="shared" ref="C67:M67" si="1">_xlfn.STDEV.P(C16:C66)/SQRT(50)</f>
        <v>14.622852276221913</v>
      </c>
      <c r="D67">
        <f t="shared" si="1"/>
        <v>9.6862877450652434</v>
      </c>
      <c r="E67">
        <f t="shared" si="1"/>
        <v>6.2458288112796803</v>
      </c>
      <c r="F67">
        <f t="shared" si="1"/>
        <v>2.0678430298095747</v>
      </c>
      <c r="G67">
        <f t="shared" si="1"/>
        <v>0.68589265176531966</v>
      </c>
      <c r="H67">
        <f t="shared" si="1"/>
        <v>2.4021702995563459</v>
      </c>
      <c r="I67">
        <f t="shared" si="1"/>
        <v>0.44633177184153083</v>
      </c>
      <c r="J67">
        <f t="shared" si="1"/>
        <v>0.27937610359580056</v>
      </c>
      <c r="K67">
        <f t="shared" si="1"/>
        <v>2.5816881458264267</v>
      </c>
      <c r="L67">
        <f t="shared" si="1"/>
        <v>0.85996252415608954</v>
      </c>
      <c r="M67">
        <f t="shared" si="1"/>
        <v>1.9362024399413764</v>
      </c>
    </row>
    <row r="69" spans="1:13" x14ac:dyDescent="0.25">
      <c r="B69">
        <v>4</v>
      </c>
      <c r="C69">
        <v>5</v>
      </c>
      <c r="D69">
        <v>6</v>
      </c>
      <c r="E69">
        <v>7</v>
      </c>
      <c r="F69">
        <v>8</v>
      </c>
      <c r="G69">
        <v>9</v>
      </c>
      <c r="H69">
        <v>10</v>
      </c>
      <c r="I69">
        <v>11</v>
      </c>
      <c r="J69">
        <v>12</v>
      </c>
      <c r="K69">
        <v>13</v>
      </c>
      <c r="L69">
        <v>14</v>
      </c>
      <c r="M69">
        <v>15</v>
      </c>
    </row>
    <row r="70" spans="1:13" x14ac:dyDescent="0.25">
      <c r="A70" t="s">
        <v>54</v>
      </c>
      <c r="B70">
        <f>SMALL(B16:B65,COUNTIF(B16:B65,"&lt;"&amp;B75)+1)</f>
        <v>25.5294571819</v>
      </c>
      <c r="C70">
        <f t="shared" ref="C70:M70" si="2">SMALL(C16:C65,COUNTIF(C16:C65,"&lt;"&amp;C75)+1)</f>
        <v>21.912719240200001</v>
      </c>
      <c r="D70">
        <f t="shared" si="2"/>
        <v>24.1875714283</v>
      </c>
      <c r="E70">
        <f t="shared" si="2"/>
        <v>27.0376531378</v>
      </c>
      <c r="F70">
        <f t="shared" si="2"/>
        <v>27.5019086665</v>
      </c>
      <c r="G70">
        <f t="shared" si="2"/>
        <v>28.851498250500001</v>
      </c>
      <c r="H70">
        <f t="shared" si="2"/>
        <v>28.624091248500001</v>
      </c>
      <c r="I70">
        <f t="shared" si="2"/>
        <v>30.107331409499999</v>
      </c>
      <c r="J70">
        <f t="shared" si="2"/>
        <v>29.201067627699999</v>
      </c>
      <c r="K70">
        <f t="shared" si="2"/>
        <v>28.681759541600002</v>
      </c>
      <c r="L70">
        <f t="shared" si="2"/>
        <v>29.3309106695</v>
      </c>
      <c r="M70">
        <f t="shared" si="2"/>
        <v>29.7915735419</v>
      </c>
    </row>
    <row r="71" spans="1:13" x14ac:dyDescent="0.25">
      <c r="A71" t="s">
        <v>55</v>
      </c>
      <c r="B71">
        <f>QUARTILE(B16:B65,1)</f>
        <v>47.515156754075001</v>
      </c>
      <c r="C71">
        <f t="shared" ref="C71:M71" si="3">QUARTILE(C16:C65,1)</f>
        <v>27.552946517424999</v>
      </c>
      <c r="D71">
        <f t="shared" si="3"/>
        <v>27.207540249800001</v>
      </c>
      <c r="E71">
        <f t="shared" si="3"/>
        <v>30.151721658225</v>
      </c>
      <c r="F71">
        <f t="shared" si="3"/>
        <v>30.446632982224997</v>
      </c>
      <c r="G71">
        <f t="shared" si="3"/>
        <v>30.445660840975002</v>
      </c>
      <c r="H71">
        <f t="shared" si="3"/>
        <v>30.746729589575001</v>
      </c>
      <c r="I71">
        <f t="shared" si="3"/>
        <v>31.124514466250002</v>
      </c>
      <c r="J71">
        <f t="shared" si="3"/>
        <v>30.957755476025</v>
      </c>
      <c r="K71">
        <f t="shared" si="3"/>
        <v>30.822853292249999</v>
      </c>
      <c r="L71">
        <f t="shared" si="3"/>
        <v>31.142728260124997</v>
      </c>
      <c r="M71">
        <f t="shared" si="3"/>
        <v>30.960383838075</v>
      </c>
    </row>
    <row r="72" spans="1:13" x14ac:dyDescent="0.25">
      <c r="A72" t="s">
        <v>56</v>
      </c>
      <c r="B72">
        <f>MEDIAN(B16:B65)</f>
        <v>194.43656305600001</v>
      </c>
      <c r="C72">
        <f t="shared" ref="C72:M72" si="4">MEDIAN(C16:C65)</f>
        <v>30.767587424600002</v>
      </c>
      <c r="D72">
        <f t="shared" si="4"/>
        <v>30.976448821600002</v>
      </c>
      <c r="E72">
        <f t="shared" si="4"/>
        <v>31.093200298599999</v>
      </c>
      <c r="F72">
        <f t="shared" si="4"/>
        <v>31.347380442599999</v>
      </c>
      <c r="G72">
        <f t="shared" si="4"/>
        <v>30.887468199299999</v>
      </c>
      <c r="H72">
        <f t="shared" si="4"/>
        <v>31.632554774299997</v>
      </c>
      <c r="I72">
        <f t="shared" si="4"/>
        <v>31.739299369800001</v>
      </c>
      <c r="J72">
        <f t="shared" si="4"/>
        <v>31.647942753599999</v>
      </c>
      <c r="K72">
        <f t="shared" si="4"/>
        <v>31.540201056900003</v>
      </c>
      <c r="L72">
        <f t="shared" si="4"/>
        <v>31.562327754449999</v>
      </c>
      <c r="M72">
        <f t="shared" si="4"/>
        <v>31.697101424549999</v>
      </c>
    </row>
    <row r="73" spans="1:13" x14ac:dyDescent="0.25">
      <c r="A73" t="s">
        <v>57</v>
      </c>
      <c r="B73">
        <f>QUARTILE(B16:B65,3)</f>
        <v>533.36844830225004</v>
      </c>
      <c r="C73">
        <f t="shared" ref="C73:M73" si="5">QUARTILE(C16:C65,3)</f>
        <v>82.632066366200007</v>
      </c>
      <c r="D73">
        <f t="shared" si="5"/>
        <v>76.675523326849998</v>
      </c>
      <c r="E73">
        <f t="shared" si="5"/>
        <v>32.473131909125001</v>
      </c>
      <c r="F73">
        <f t="shared" si="5"/>
        <v>33.057888058399996</v>
      </c>
      <c r="G73">
        <f t="shared" si="5"/>
        <v>32.004715555475002</v>
      </c>
      <c r="H73">
        <f t="shared" si="5"/>
        <v>32.869640415925005</v>
      </c>
      <c r="I73">
        <f t="shared" si="5"/>
        <v>32.571705136550001</v>
      </c>
      <c r="J73">
        <f t="shared" si="5"/>
        <v>32.379306493599998</v>
      </c>
      <c r="K73">
        <f t="shared" si="5"/>
        <v>32.448114060050003</v>
      </c>
      <c r="L73">
        <f t="shared" si="5"/>
        <v>32.53482563915</v>
      </c>
      <c r="M73">
        <f t="shared" si="5"/>
        <v>32.514977803975</v>
      </c>
    </row>
    <row r="74" spans="1:13" x14ac:dyDescent="0.25">
      <c r="A74" t="s">
        <v>58</v>
      </c>
      <c r="B74">
        <f>LARGE(B16:B65,COUNTIF(B16:B65,"&gt;"&amp;B77)+1)</f>
        <v>695.01147940199996</v>
      </c>
      <c r="C74">
        <f t="shared" ref="C74:M74" si="6">LARGE(C16:C65,COUNTIF(C16:C65,"&gt;"&amp;C77)+1)</f>
        <v>107.726737535</v>
      </c>
      <c r="D74">
        <f t="shared" si="6"/>
        <v>131.77987460200001</v>
      </c>
      <c r="E74">
        <f t="shared" si="6"/>
        <v>33.802160256400001</v>
      </c>
      <c r="F74">
        <f t="shared" si="6"/>
        <v>36.942039764999997</v>
      </c>
      <c r="G74">
        <f t="shared" si="6"/>
        <v>34.323990167200002</v>
      </c>
      <c r="H74">
        <f t="shared" si="6"/>
        <v>35.906618721299999</v>
      </c>
      <c r="I74">
        <f t="shared" si="6"/>
        <v>34.625946586300003</v>
      </c>
      <c r="J74">
        <f t="shared" si="6"/>
        <v>34.344170742599999</v>
      </c>
      <c r="K74">
        <f t="shared" si="6"/>
        <v>34.257415036700003</v>
      </c>
      <c r="L74">
        <f t="shared" si="6"/>
        <v>33.814064603399999</v>
      </c>
      <c r="M74">
        <f t="shared" si="6"/>
        <v>34.672603897000002</v>
      </c>
    </row>
    <row r="75" spans="1:13" x14ac:dyDescent="0.25">
      <c r="A75" t="s">
        <v>59</v>
      </c>
      <c r="B75">
        <f>B71-(1.5*B76)</f>
        <v>-681.26478056818758</v>
      </c>
      <c r="C75">
        <f t="shared" ref="C75:M75" si="7">C71-(1.5*C76)</f>
        <v>-55.065733255737513</v>
      </c>
      <c r="D75">
        <f t="shared" si="7"/>
        <v>-46.994434365774978</v>
      </c>
      <c r="E75">
        <f t="shared" si="7"/>
        <v>26.669606281874998</v>
      </c>
      <c r="F75">
        <f t="shared" si="7"/>
        <v>26.5297503679625</v>
      </c>
      <c r="G75">
        <f t="shared" si="7"/>
        <v>28.107078769225001</v>
      </c>
      <c r="H75">
        <f t="shared" si="7"/>
        <v>27.562363350049992</v>
      </c>
      <c r="I75">
        <f t="shared" si="7"/>
        <v>28.953728460800001</v>
      </c>
      <c r="J75">
        <f t="shared" si="7"/>
        <v>28.825428949662502</v>
      </c>
      <c r="K75">
        <f t="shared" si="7"/>
        <v>28.384962140549995</v>
      </c>
      <c r="L75">
        <f t="shared" si="7"/>
        <v>29.054582191587492</v>
      </c>
      <c r="M75">
        <f t="shared" si="7"/>
        <v>28.628492889225001</v>
      </c>
    </row>
    <row r="76" spans="1:13" x14ac:dyDescent="0.25">
      <c r="A76" t="s">
        <v>60</v>
      </c>
      <c r="B76">
        <f>B73-B71</f>
        <v>485.85329154817504</v>
      </c>
      <c r="C76">
        <f t="shared" ref="C76:M76" si="8">C73-C71</f>
        <v>55.079119848775008</v>
      </c>
      <c r="D76">
        <f t="shared" si="8"/>
        <v>49.467983077049993</v>
      </c>
      <c r="E76">
        <f t="shared" si="8"/>
        <v>2.3214102509000014</v>
      </c>
      <c r="F76">
        <f t="shared" si="8"/>
        <v>2.6112550761749986</v>
      </c>
      <c r="G76">
        <f t="shared" si="8"/>
        <v>1.5590547145000002</v>
      </c>
      <c r="H76">
        <f t="shared" si="8"/>
        <v>2.1229108263500045</v>
      </c>
      <c r="I76">
        <f t="shared" si="8"/>
        <v>1.4471906702999995</v>
      </c>
      <c r="J76">
        <f t="shared" si="8"/>
        <v>1.4215510175749984</v>
      </c>
      <c r="K76">
        <f t="shared" si="8"/>
        <v>1.6252607678000039</v>
      </c>
      <c r="L76">
        <f t="shared" si="8"/>
        <v>1.3920973790250031</v>
      </c>
      <c r="M76">
        <f t="shared" si="8"/>
        <v>1.5545939659000005</v>
      </c>
    </row>
    <row r="77" spans="1:13" x14ac:dyDescent="0.25">
      <c r="A77" t="s">
        <v>61</v>
      </c>
      <c r="B77">
        <f>B73+(1.5*B76)</f>
        <v>1262.1483856245127</v>
      </c>
      <c r="C77">
        <f t="shared" ref="C77:M77" si="9">C73+(1.5*C76)</f>
        <v>165.25074613936252</v>
      </c>
      <c r="D77">
        <f t="shared" si="9"/>
        <v>150.87749794242498</v>
      </c>
      <c r="E77">
        <f t="shared" si="9"/>
        <v>35.955247285475004</v>
      </c>
      <c r="F77">
        <f t="shared" si="9"/>
        <v>36.974770672662494</v>
      </c>
      <c r="G77">
        <f t="shared" si="9"/>
        <v>34.343297627224999</v>
      </c>
      <c r="H77">
        <f t="shared" si="9"/>
        <v>36.05400665545001</v>
      </c>
      <c r="I77">
        <f t="shared" si="9"/>
        <v>34.742491141999999</v>
      </c>
      <c r="J77">
        <f t="shared" si="9"/>
        <v>34.511633019962495</v>
      </c>
      <c r="K77">
        <f t="shared" si="9"/>
        <v>34.88600521175001</v>
      </c>
      <c r="L77">
        <f t="shared" si="9"/>
        <v>34.622971707687505</v>
      </c>
      <c r="M77">
        <f t="shared" si="9"/>
        <v>34.846868752825003</v>
      </c>
    </row>
    <row r="79" spans="1:13" x14ac:dyDescent="0.25">
      <c r="A79" t="s">
        <v>62</v>
      </c>
      <c r="B79">
        <f>B71-B70</f>
        <v>21.985699572175001</v>
      </c>
      <c r="C79">
        <f t="shared" ref="C79:M79" si="10">C71-C70</f>
        <v>5.6402272772249979</v>
      </c>
      <c r="D79" s="2">
        <f t="shared" si="10"/>
        <v>3.0199688215000009</v>
      </c>
      <c r="E79" s="2">
        <f t="shared" si="10"/>
        <v>3.1140685204250005</v>
      </c>
      <c r="F79" s="2">
        <f t="shared" si="10"/>
        <v>2.9447243157249972</v>
      </c>
      <c r="G79" s="2">
        <f t="shared" si="10"/>
        <v>1.5941625904750012</v>
      </c>
      <c r="H79" s="2">
        <f t="shared" si="10"/>
        <v>2.1226383410749996</v>
      </c>
      <c r="I79" s="2">
        <f t="shared" si="10"/>
        <v>1.0171830567500031</v>
      </c>
      <c r="J79" s="2">
        <f t="shared" si="10"/>
        <v>1.7566878483250008</v>
      </c>
      <c r="K79" s="2">
        <f t="shared" si="10"/>
        <v>2.141093750649997</v>
      </c>
      <c r="L79" s="2">
        <f t="shared" si="10"/>
        <v>1.8118175906249974</v>
      </c>
      <c r="M79" s="2">
        <f t="shared" si="10"/>
        <v>1.1688102961749998</v>
      </c>
    </row>
    <row r="80" spans="1:13" x14ac:dyDescent="0.25">
      <c r="A80" t="s">
        <v>55</v>
      </c>
      <c r="B80">
        <f>B71</f>
        <v>47.515156754075001</v>
      </c>
      <c r="C80">
        <f t="shared" ref="C80:M80" si="11">C71</f>
        <v>27.552946517424999</v>
      </c>
      <c r="D80" s="2">
        <f t="shared" si="11"/>
        <v>27.207540249800001</v>
      </c>
      <c r="E80" s="2">
        <f t="shared" si="11"/>
        <v>30.151721658225</v>
      </c>
      <c r="F80" s="2">
        <f t="shared" si="11"/>
        <v>30.446632982224997</v>
      </c>
      <c r="G80" s="2">
        <f t="shared" si="11"/>
        <v>30.445660840975002</v>
      </c>
      <c r="H80" s="2">
        <f t="shared" si="11"/>
        <v>30.746729589575001</v>
      </c>
      <c r="I80" s="2">
        <f t="shared" si="11"/>
        <v>31.124514466250002</v>
      </c>
      <c r="J80" s="2">
        <f t="shared" si="11"/>
        <v>30.957755476025</v>
      </c>
      <c r="K80" s="2">
        <f t="shared" si="11"/>
        <v>30.822853292249999</v>
      </c>
      <c r="L80" s="2">
        <f t="shared" si="11"/>
        <v>31.142728260124997</v>
      </c>
      <c r="M80" s="2">
        <f t="shared" si="11"/>
        <v>30.960383838075</v>
      </c>
    </row>
    <row r="81" spans="1:13" x14ac:dyDescent="0.25">
      <c r="A81" t="s">
        <v>56</v>
      </c>
      <c r="B81">
        <f>B72-B71</f>
        <v>146.921406301925</v>
      </c>
      <c r="C81">
        <f t="shared" ref="C81:M83" si="12">C72-C71</f>
        <v>3.2146409071750028</v>
      </c>
      <c r="D81" s="2">
        <f t="shared" si="12"/>
        <v>3.7689085718000008</v>
      </c>
      <c r="E81" s="2">
        <f t="shared" si="12"/>
        <v>0.94147864037499929</v>
      </c>
      <c r="F81" s="2">
        <f t="shared" si="12"/>
        <v>0.9007474603750012</v>
      </c>
      <c r="G81" s="2">
        <f t="shared" si="12"/>
        <v>0.44180735832499707</v>
      </c>
      <c r="H81" s="2">
        <f t="shared" si="12"/>
        <v>0.88582518472499672</v>
      </c>
      <c r="I81" s="2">
        <f t="shared" si="12"/>
        <v>0.61478490354999948</v>
      </c>
      <c r="J81" s="2">
        <f t="shared" si="12"/>
        <v>0.69018727757499931</v>
      </c>
      <c r="K81" s="2">
        <f t="shared" si="12"/>
        <v>0.71734776465000394</v>
      </c>
      <c r="L81" s="2">
        <f t="shared" si="12"/>
        <v>0.4195994943250021</v>
      </c>
      <c r="M81" s="2">
        <f t="shared" si="12"/>
        <v>0.73671758647499885</v>
      </c>
    </row>
    <row r="82" spans="1:13" x14ac:dyDescent="0.25">
      <c r="A82" t="s">
        <v>57</v>
      </c>
      <c r="B82">
        <f>B73-B72</f>
        <v>338.93188524625003</v>
      </c>
      <c r="C82">
        <f t="shared" si="12"/>
        <v>51.864478941600005</v>
      </c>
      <c r="D82" s="2">
        <f t="shared" si="12"/>
        <v>45.699074505249996</v>
      </c>
      <c r="E82" s="2">
        <f t="shared" si="12"/>
        <v>1.3799316105250021</v>
      </c>
      <c r="F82" s="2">
        <f t="shared" si="12"/>
        <v>1.7105076157999974</v>
      </c>
      <c r="G82" s="2">
        <f t="shared" si="12"/>
        <v>1.1172473561750031</v>
      </c>
      <c r="H82" s="2">
        <f t="shared" si="12"/>
        <v>1.2370856416250078</v>
      </c>
      <c r="I82" s="2">
        <f t="shared" si="12"/>
        <v>0.83240576675</v>
      </c>
      <c r="J82" s="2">
        <f t="shared" si="12"/>
        <v>0.73136373999999904</v>
      </c>
      <c r="K82" s="2">
        <f t="shared" si="12"/>
        <v>0.90791300315000001</v>
      </c>
      <c r="L82" s="2">
        <f t="shared" si="12"/>
        <v>0.97249788470000098</v>
      </c>
      <c r="M82" s="2">
        <f t="shared" si="12"/>
        <v>0.81787637942500169</v>
      </c>
    </row>
    <row r="83" spans="1:13" x14ac:dyDescent="0.25">
      <c r="A83" t="s">
        <v>63</v>
      </c>
      <c r="B83">
        <f>B74-B73</f>
        <v>161.64303109974992</v>
      </c>
      <c r="C83">
        <f t="shared" si="12"/>
        <v>25.094671168799991</v>
      </c>
      <c r="D83" s="2">
        <f t="shared" si="12"/>
        <v>55.104351275150009</v>
      </c>
      <c r="E83" s="2">
        <f t="shared" si="12"/>
        <v>1.3290283472749991</v>
      </c>
      <c r="F83" s="2">
        <f t="shared" si="12"/>
        <v>3.8841517066000009</v>
      </c>
      <c r="G83" s="2">
        <f t="shared" si="12"/>
        <v>2.3192746117249996</v>
      </c>
      <c r="H83" s="2">
        <f t="shared" si="12"/>
        <v>3.0369783053749941</v>
      </c>
      <c r="I83" s="2">
        <f t="shared" si="12"/>
        <v>2.0542414497500019</v>
      </c>
      <c r="J83" s="2">
        <f t="shared" si="12"/>
        <v>1.9648642490000015</v>
      </c>
      <c r="K83" s="2">
        <f t="shared" si="12"/>
        <v>1.8093009766500003</v>
      </c>
      <c r="L83" s="2">
        <f t="shared" si="12"/>
        <v>1.2792389642499984</v>
      </c>
      <c r="M83" s="2">
        <f t="shared" si="12"/>
        <v>2.1576260930250015</v>
      </c>
    </row>
    <row r="84" spans="1:1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</row>
  </sheetData>
  <conditionalFormatting sqref="E85">
    <cfRule type="cellIs" dxfId="25" priority="25" operator="greaterThan">
      <formula>$E$55</formula>
    </cfRule>
    <cfRule type="cellIs" dxfId="24" priority="26" operator="lessThan">
      <formula>$E$53</formula>
    </cfRule>
  </conditionalFormatting>
  <conditionalFormatting sqref="F85">
    <cfRule type="cellIs" dxfId="23" priority="23" operator="greaterThan">
      <formula>$F$55</formula>
    </cfRule>
    <cfRule type="cellIs" dxfId="22" priority="24" operator="lessThan">
      <formula>$F$53</formula>
    </cfRule>
  </conditionalFormatting>
  <conditionalFormatting sqref="C88:C93">
    <cfRule type="cellIs" dxfId="21" priority="21" operator="greaterThan">
      <formula>$C$55</formula>
    </cfRule>
    <cfRule type="cellIs" dxfId="20" priority="22" operator="lessThan">
      <formula>$C$53</formula>
    </cfRule>
  </conditionalFormatting>
  <conditionalFormatting sqref="D88:D96">
    <cfRule type="cellIs" dxfId="19" priority="19" operator="greaterThan">
      <formula>$D$55</formula>
    </cfRule>
    <cfRule type="cellIs" dxfId="18" priority="20" operator="lessThan">
      <formula>$D$53</formula>
    </cfRule>
  </conditionalFormatting>
  <conditionalFormatting sqref="E88:E94">
    <cfRule type="cellIs" dxfId="17" priority="17" operator="greaterThan">
      <formula>$E$55</formula>
    </cfRule>
    <cfRule type="cellIs" dxfId="16" priority="18" operator="lessThan">
      <formula>$E$53</formula>
    </cfRule>
  </conditionalFormatting>
  <conditionalFormatting sqref="F88:F94">
    <cfRule type="cellIs" dxfId="15" priority="15" operator="greaterThan">
      <formula>$F$55</formula>
    </cfRule>
    <cfRule type="cellIs" dxfId="14" priority="16" operator="lessThan">
      <formula>$F$53</formula>
    </cfRule>
  </conditionalFormatting>
  <conditionalFormatting sqref="G88:G92">
    <cfRule type="cellIs" dxfId="13" priority="13" operator="greaterThan">
      <formula>$G$55</formula>
    </cfRule>
    <cfRule type="cellIs" dxfId="12" priority="14" operator="lessThan">
      <formula>$G$53</formula>
    </cfRule>
  </conditionalFormatting>
  <conditionalFormatting sqref="H88:H92">
    <cfRule type="cellIs" dxfId="11" priority="11" operator="greaterThan">
      <formula>$H$55</formula>
    </cfRule>
    <cfRule type="cellIs" dxfId="10" priority="12" operator="lessThan">
      <formula>$H$53</formula>
    </cfRule>
  </conditionalFormatting>
  <conditionalFormatting sqref="I88:I92">
    <cfRule type="cellIs" dxfId="9" priority="9" operator="greaterThan">
      <formula>$I$55</formula>
    </cfRule>
    <cfRule type="cellIs" dxfId="8" priority="10" operator="lessThan">
      <formula>$I$53</formula>
    </cfRule>
  </conditionalFormatting>
  <conditionalFormatting sqref="J88">
    <cfRule type="cellIs" dxfId="7" priority="7" operator="greaterThan">
      <formula>$J$55</formula>
    </cfRule>
    <cfRule type="cellIs" dxfId="6" priority="8" operator="lessThan">
      <formula>$J$53</formula>
    </cfRule>
  </conditionalFormatting>
  <conditionalFormatting sqref="K88:K92">
    <cfRule type="cellIs" dxfId="5" priority="5" operator="greaterThan">
      <formula>$K$55</formula>
    </cfRule>
    <cfRule type="cellIs" dxfId="4" priority="6" operator="lessThan">
      <formula>$K$53</formula>
    </cfRule>
  </conditionalFormatting>
  <conditionalFormatting sqref="L88:L91">
    <cfRule type="cellIs" dxfId="3" priority="3" operator="greaterThan">
      <formula>$L$55</formula>
    </cfRule>
    <cfRule type="cellIs" dxfId="2" priority="4" operator="lessThan">
      <formula>$L$53</formula>
    </cfRule>
  </conditionalFormatting>
  <conditionalFormatting sqref="M88:M90">
    <cfRule type="cellIs" dxfId="1" priority="1" operator="greaterThan">
      <formula>$M$55</formula>
    </cfRule>
    <cfRule type="cellIs" dxfId="0" priority="2" operator="lessThan">
      <formula>$M$53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newfriction_allerrors_experimen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Moita</dc:creator>
  <cp:lastModifiedBy>Gabriel Moita</cp:lastModifiedBy>
  <dcterms:created xsi:type="dcterms:W3CDTF">2017-01-11T17:48:45Z</dcterms:created>
  <dcterms:modified xsi:type="dcterms:W3CDTF">2017-01-20T21:48:39Z</dcterms:modified>
</cp:coreProperties>
</file>