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D:\GM\Github\mirror\data\"/>
    </mc:Choice>
  </mc:AlternateContent>
  <xr:revisionPtr revIDLastSave="0" documentId="13_ncr:1_{9A67AAD3-4901-4367-B177-6049B1E1C5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8" i="4" l="1"/>
  <c r="D114" i="4"/>
  <c r="D92" i="4"/>
  <c r="D61" i="4"/>
  <c r="D55" i="4"/>
  <c r="S43" i="4"/>
  <c r="S37" i="4"/>
  <c r="D43" i="4"/>
  <c r="D37" i="4"/>
  <c r="O43" i="4" l="1"/>
  <c r="AD43" i="4" s="1"/>
  <c r="M44" i="4"/>
  <c r="AB44" i="4" s="1"/>
  <c r="D103" i="4"/>
  <c r="J55" i="4"/>
  <c r="D53" i="4"/>
  <c r="S53" i="4" s="1"/>
  <c r="D52" i="4"/>
  <c r="S52" i="4" s="1"/>
  <c r="D51" i="4"/>
  <c r="S51" i="4" s="1"/>
  <c r="D50" i="4"/>
  <c r="S50" i="4" s="1"/>
  <c r="D49" i="4"/>
  <c r="S49" i="4" s="1"/>
  <c r="D47" i="4"/>
  <c r="S47" i="4" s="1"/>
  <c r="D46" i="4"/>
  <c r="S46" i="4" s="1"/>
  <c r="D45" i="4"/>
  <c r="S45" i="4" s="1"/>
  <c r="D44" i="4"/>
  <c r="S44" i="4" s="1"/>
  <c r="D40" i="4"/>
  <c r="S40" i="4" s="1"/>
  <c r="D41" i="4"/>
  <c r="S41" i="4" s="1"/>
  <c r="D39" i="4"/>
  <c r="S39" i="4" s="1"/>
  <c r="D38" i="4"/>
  <c r="S38" i="4" s="1"/>
  <c r="D105" i="4"/>
  <c r="E103" i="4"/>
  <c r="F103" i="4"/>
  <c r="G103" i="4"/>
  <c r="H103" i="4"/>
  <c r="I103" i="4"/>
  <c r="J103" i="4"/>
  <c r="K103" i="4"/>
  <c r="L103" i="4"/>
  <c r="M103" i="4"/>
  <c r="N103" i="4"/>
  <c r="O103" i="4"/>
  <c r="E104" i="4"/>
  <c r="F104" i="4"/>
  <c r="G104" i="4"/>
  <c r="H104" i="4"/>
  <c r="I104" i="4"/>
  <c r="J104" i="4"/>
  <c r="K104" i="4"/>
  <c r="L104" i="4"/>
  <c r="M104" i="4"/>
  <c r="N104" i="4"/>
  <c r="O104" i="4"/>
  <c r="D104" i="4"/>
  <c r="F11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D93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E37" i="4"/>
  <c r="T37" i="4" s="1"/>
  <c r="F37" i="4"/>
  <c r="U37" i="4" s="1"/>
  <c r="G37" i="4"/>
  <c r="V37" i="4" s="1"/>
  <c r="H37" i="4"/>
  <c r="W37" i="4" s="1"/>
  <c r="I37" i="4"/>
  <c r="X37" i="4" s="1"/>
  <c r="J37" i="4"/>
  <c r="K37" i="4"/>
  <c r="Z37" i="4" s="1"/>
  <c r="L37" i="4"/>
  <c r="AA37" i="4" s="1"/>
  <c r="M37" i="4"/>
  <c r="AB37" i="4" s="1"/>
  <c r="N37" i="4"/>
  <c r="AC37" i="4" s="1"/>
  <c r="O37" i="4"/>
  <c r="AD37" i="4" s="1"/>
  <c r="P37" i="4"/>
  <c r="AE37" i="4" s="1"/>
  <c r="Q37" i="4"/>
  <c r="AF37" i="4" s="1"/>
  <c r="D94" i="4"/>
  <c r="Q101" i="4"/>
  <c r="Y37" i="4" l="1"/>
  <c r="G55" i="4"/>
  <c r="D73" i="4"/>
  <c r="G73" i="4" s="1"/>
  <c r="P103" i="4"/>
  <c r="Q103" i="4"/>
  <c r="P104" i="4"/>
  <c r="Q104" i="4"/>
  <c r="E43" i="4"/>
  <c r="T43" i="4" s="1"/>
  <c r="F43" i="4"/>
  <c r="U43" i="4" s="1"/>
  <c r="G43" i="4"/>
  <c r="V43" i="4" s="1"/>
  <c r="H43" i="4"/>
  <c r="W43" i="4" s="1"/>
  <c r="I43" i="4"/>
  <c r="X43" i="4" s="1"/>
  <c r="J43" i="4"/>
  <c r="Y43" i="4" s="1"/>
  <c r="K43" i="4"/>
  <c r="Z43" i="4" s="1"/>
  <c r="L43" i="4"/>
  <c r="AA43" i="4" s="1"/>
  <c r="M43" i="4"/>
  <c r="AB43" i="4" s="1"/>
  <c r="N43" i="4"/>
  <c r="AC43" i="4" s="1"/>
  <c r="P43" i="4"/>
  <c r="AE43" i="4" s="1"/>
  <c r="Q43" i="4"/>
  <c r="AF43" i="4" s="1"/>
  <c r="E49" i="4"/>
  <c r="T49" i="4" s="1"/>
  <c r="F49" i="4"/>
  <c r="U49" i="4" s="1"/>
  <c r="G49" i="4"/>
  <c r="V49" i="4" s="1"/>
  <c r="H49" i="4"/>
  <c r="W49" i="4" s="1"/>
  <c r="I49" i="4"/>
  <c r="X49" i="4" s="1"/>
  <c r="J49" i="4"/>
  <c r="Y49" i="4" s="1"/>
  <c r="K49" i="4"/>
  <c r="L49" i="4"/>
  <c r="AA49" i="4" s="1"/>
  <c r="M49" i="4"/>
  <c r="AB49" i="4" s="1"/>
  <c r="N49" i="4"/>
  <c r="AC49" i="4" s="1"/>
  <c r="O49" i="4"/>
  <c r="AD49" i="4" s="1"/>
  <c r="P49" i="4"/>
  <c r="AE49" i="4" s="1"/>
  <c r="Q49" i="4"/>
  <c r="AF49" i="4" s="1"/>
  <c r="M73" i="4" l="1"/>
  <c r="M79" i="4"/>
  <c r="G61" i="4"/>
  <c r="J73" i="4"/>
  <c r="J67" i="4"/>
  <c r="Z49" i="4"/>
  <c r="M85" i="4" s="1"/>
  <c r="D85" i="4"/>
  <c r="J85" i="4" s="1"/>
  <c r="G67" i="4"/>
  <c r="J61" i="4"/>
  <c r="D120" i="4"/>
  <c r="D79" i="4"/>
  <c r="G109" i="4"/>
  <c r="J52" i="4"/>
  <c r="Y52" i="4" s="1"/>
  <c r="L47" i="4"/>
  <c r="AA47" i="4" s="1"/>
  <c r="E100" i="4"/>
  <c r="D67" i="4" l="1"/>
  <c r="G85" i="4"/>
  <c r="J79" i="4"/>
  <c r="G79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E109" i="4"/>
  <c r="F109" i="4"/>
  <c r="H109" i="4"/>
  <c r="I109" i="4"/>
  <c r="J109" i="4"/>
  <c r="K109" i="4"/>
  <c r="L109" i="4"/>
  <c r="M109" i="4"/>
  <c r="N109" i="4"/>
  <c r="O109" i="4"/>
  <c r="P109" i="4"/>
  <c r="Q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E112" i="4"/>
  <c r="G112" i="4"/>
  <c r="H112" i="4"/>
  <c r="I112" i="4"/>
  <c r="J112" i="4"/>
  <c r="K112" i="4"/>
  <c r="L112" i="4"/>
  <c r="M112" i="4"/>
  <c r="N112" i="4"/>
  <c r="O112" i="4"/>
  <c r="P112" i="4"/>
  <c r="Q112" i="4"/>
  <c r="D106" i="4"/>
  <c r="D107" i="4"/>
  <c r="D108" i="4"/>
  <c r="D109" i="4"/>
  <c r="D110" i="4"/>
  <c r="D111" i="4"/>
  <c r="D112" i="4"/>
  <c r="H100" i="4"/>
  <c r="D95" i="4"/>
  <c r="D96" i="4"/>
  <c r="D97" i="4"/>
  <c r="D98" i="4"/>
  <c r="D99" i="4"/>
  <c r="D100" i="4"/>
  <c r="D101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F100" i="4"/>
  <c r="G100" i="4"/>
  <c r="I100" i="4"/>
  <c r="J100" i="4"/>
  <c r="K100" i="4"/>
  <c r="L100" i="4"/>
  <c r="M100" i="4"/>
  <c r="N100" i="4"/>
  <c r="O100" i="4"/>
  <c r="P100" i="4"/>
  <c r="Q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53" i="4"/>
  <c r="AF53" i="4" s="1"/>
  <c r="E50" i="4"/>
  <c r="T50" i="4" s="1"/>
  <c r="F50" i="4"/>
  <c r="U50" i="4" s="1"/>
  <c r="G50" i="4"/>
  <c r="V50" i="4" s="1"/>
  <c r="H50" i="4"/>
  <c r="W50" i="4" s="1"/>
  <c r="I50" i="4"/>
  <c r="X50" i="4" s="1"/>
  <c r="J50" i="4"/>
  <c r="Y50" i="4" s="1"/>
  <c r="K50" i="4"/>
  <c r="Z50" i="4" s="1"/>
  <c r="L50" i="4"/>
  <c r="AA50" i="4" s="1"/>
  <c r="M50" i="4"/>
  <c r="AB50" i="4" s="1"/>
  <c r="N50" i="4"/>
  <c r="AC50" i="4" s="1"/>
  <c r="O50" i="4"/>
  <c r="AD50" i="4" s="1"/>
  <c r="P50" i="4"/>
  <c r="AE50" i="4" s="1"/>
  <c r="Q50" i="4"/>
  <c r="AF50" i="4" s="1"/>
  <c r="E51" i="4"/>
  <c r="T51" i="4" s="1"/>
  <c r="F51" i="4"/>
  <c r="U51" i="4" s="1"/>
  <c r="G51" i="4"/>
  <c r="V51" i="4" s="1"/>
  <c r="H51" i="4"/>
  <c r="W51" i="4" s="1"/>
  <c r="I51" i="4"/>
  <c r="X51" i="4" s="1"/>
  <c r="J51" i="4"/>
  <c r="Y51" i="4" s="1"/>
  <c r="K51" i="4"/>
  <c r="Z51" i="4" s="1"/>
  <c r="L51" i="4"/>
  <c r="AA51" i="4" s="1"/>
  <c r="M51" i="4"/>
  <c r="AB51" i="4" s="1"/>
  <c r="N51" i="4"/>
  <c r="AC51" i="4" s="1"/>
  <c r="O51" i="4"/>
  <c r="AD51" i="4" s="1"/>
  <c r="P51" i="4"/>
  <c r="AE51" i="4" s="1"/>
  <c r="Q51" i="4"/>
  <c r="AF51" i="4" s="1"/>
  <c r="E52" i="4"/>
  <c r="T52" i="4" s="1"/>
  <c r="F52" i="4"/>
  <c r="U52" i="4" s="1"/>
  <c r="G52" i="4"/>
  <c r="V52" i="4" s="1"/>
  <c r="H52" i="4"/>
  <c r="W52" i="4" s="1"/>
  <c r="I52" i="4"/>
  <c r="X52" i="4" s="1"/>
  <c r="K52" i="4"/>
  <c r="Z52" i="4" s="1"/>
  <c r="L52" i="4"/>
  <c r="AA52" i="4" s="1"/>
  <c r="M52" i="4"/>
  <c r="AB52" i="4" s="1"/>
  <c r="N52" i="4"/>
  <c r="AC52" i="4" s="1"/>
  <c r="O52" i="4"/>
  <c r="AD52" i="4" s="1"/>
  <c r="P52" i="4"/>
  <c r="AE52" i="4" s="1"/>
  <c r="Q52" i="4"/>
  <c r="AF52" i="4" s="1"/>
  <c r="E53" i="4"/>
  <c r="T53" i="4" s="1"/>
  <c r="F53" i="4"/>
  <c r="U53" i="4" s="1"/>
  <c r="G53" i="4"/>
  <c r="V53" i="4" s="1"/>
  <c r="H53" i="4"/>
  <c r="W53" i="4" s="1"/>
  <c r="I53" i="4"/>
  <c r="X53" i="4" s="1"/>
  <c r="J53" i="4"/>
  <c r="Y53" i="4" s="1"/>
  <c r="K53" i="4"/>
  <c r="Z53" i="4" s="1"/>
  <c r="L53" i="4"/>
  <c r="AA53" i="4" s="1"/>
  <c r="M53" i="4"/>
  <c r="AB53" i="4" s="1"/>
  <c r="N53" i="4"/>
  <c r="AC53" i="4" s="1"/>
  <c r="O53" i="4"/>
  <c r="AD53" i="4" s="1"/>
  <c r="P53" i="4"/>
  <c r="AE53" i="4" s="1"/>
  <c r="E44" i="4"/>
  <c r="T44" i="4" s="1"/>
  <c r="F44" i="4"/>
  <c r="U44" i="4" s="1"/>
  <c r="G44" i="4"/>
  <c r="V44" i="4" s="1"/>
  <c r="H44" i="4"/>
  <c r="W44" i="4" s="1"/>
  <c r="I44" i="4"/>
  <c r="X44" i="4" s="1"/>
  <c r="J44" i="4"/>
  <c r="Y44" i="4" s="1"/>
  <c r="K44" i="4"/>
  <c r="Z44" i="4" s="1"/>
  <c r="L44" i="4"/>
  <c r="AA44" i="4" s="1"/>
  <c r="N44" i="4"/>
  <c r="AC44" i="4" s="1"/>
  <c r="O44" i="4"/>
  <c r="AD44" i="4" s="1"/>
  <c r="P44" i="4"/>
  <c r="AE44" i="4" s="1"/>
  <c r="Q44" i="4"/>
  <c r="AF44" i="4" s="1"/>
  <c r="E45" i="4"/>
  <c r="T45" i="4" s="1"/>
  <c r="F45" i="4"/>
  <c r="U45" i="4" s="1"/>
  <c r="G45" i="4"/>
  <c r="V45" i="4" s="1"/>
  <c r="H45" i="4"/>
  <c r="W45" i="4" s="1"/>
  <c r="I45" i="4"/>
  <c r="X45" i="4" s="1"/>
  <c r="J45" i="4"/>
  <c r="Y45" i="4" s="1"/>
  <c r="K45" i="4"/>
  <c r="Z45" i="4" s="1"/>
  <c r="L45" i="4"/>
  <c r="AA45" i="4" s="1"/>
  <c r="M45" i="4"/>
  <c r="AB45" i="4" s="1"/>
  <c r="N45" i="4"/>
  <c r="AC45" i="4" s="1"/>
  <c r="O45" i="4"/>
  <c r="AD45" i="4" s="1"/>
  <c r="P45" i="4"/>
  <c r="AE45" i="4" s="1"/>
  <c r="Q45" i="4"/>
  <c r="AF45" i="4" s="1"/>
  <c r="E46" i="4"/>
  <c r="T46" i="4" s="1"/>
  <c r="F46" i="4"/>
  <c r="U46" i="4" s="1"/>
  <c r="G46" i="4"/>
  <c r="V46" i="4" s="1"/>
  <c r="H46" i="4"/>
  <c r="W46" i="4" s="1"/>
  <c r="I46" i="4"/>
  <c r="X46" i="4" s="1"/>
  <c r="J46" i="4"/>
  <c r="Y46" i="4" s="1"/>
  <c r="K46" i="4"/>
  <c r="Z46" i="4" s="1"/>
  <c r="L46" i="4"/>
  <c r="AA46" i="4" s="1"/>
  <c r="M46" i="4"/>
  <c r="AB46" i="4" s="1"/>
  <c r="N46" i="4"/>
  <c r="AC46" i="4" s="1"/>
  <c r="O46" i="4"/>
  <c r="AD46" i="4" s="1"/>
  <c r="P46" i="4"/>
  <c r="AE46" i="4" s="1"/>
  <c r="Q46" i="4"/>
  <c r="AF46" i="4" s="1"/>
  <c r="E47" i="4"/>
  <c r="T47" i="4" s="1"/>
  <c r="F47" i="4"/>
  <c r="U47" i="4" s="1"/>
  <c r="G47" i="4"/>
  <c r="V47" i="4" s="1"/>
  <c r="H47" i="4"/>
  <c r="W47" i="4" s="1"/>
  <c r="I47" i="4"/>
  <c r="X47" i="4" s="1"/>
  <c r="J47" i="4"/>
  <c r="Y47" i="4" s="1"/>
  <c r="K47" i="4"/>
  <c r="Z47" i="4" s="1"/>
  <c r="M47" i="4"/>
  <c r="AB47" i="4" s="1"/>
  <c r="N47" i="4"/>
  <c r="AC47" i="4" s="1"/>
  <c r="O47" i="4"/>
  <c r="AD47" i="4" s="1"/>
  <c r="P47" i="4"/>
  <c r="AE47" i="4" s="1"/>
  <c r="Q47" i="4"/>
  <c r="AF47" i="4" s="1"/>
  <c r="E39" i="4"/>
  <c r="F39" i="4"/>
  <c r="U39" i="4" s="1"/>
  <c r="G39" i="4"/>
  <c r="V39" i="4" s="1"/>
  <c r="H39" i="4"/>
  <c r="W39" i="4" s="1"/>
  <c r="I39" i="4"/>
  <c r="X39" i="4" s="1"/>
  <c r="J39" i="4"/>
  <c r="Y39" i="4" s="1"/>
  <c r="K39" i="4"/>
  <c r="Z39" i="4" s="1"/>
  <c r="L39" i="4"/>
  <c r="AA39" i="4" s="1"/>
  <c r="M39" i="4"/>
  <c r="AB39" i="4" s="1"/>
  <c r="N39" i="4"/>
  <c r="AC39" i="4" s="1"/>
  <c r="O39" i="4"/>
  <c r="AD39" i="4" s="1"/>
  <c r="P39" i="4"/>
  <c r="AE39" i="4" s="1"/>
  <c r="Q39" i="4"/>
  <c r="AF39" i="4" s="1"/>
  <c r="E40" i="4"/>
  <c r="F40" i="4"/>
  <c r="U40" i="4" s="1"/>
  <c r="G40" i="4"/>
  <c r="V40" i="4" s="1"/>
  <c r="H40" i="4"/>
  <c r="W40" i="4" s="1"/>
  <c r="I40" i="4"/>
  <c r="X40" i="4" s="1"/>
  <c r="J40" i="4"/>
  <c r="Y40" i="4" s="1"/>
  <c r="K40" i="4"/>
  <c r="Z40" i="4" s="1"/>
  <c r="L40" i="4"/>
  <c r="AA40" i="4" s="1"/>
  <c r="M40" i="4"/>
  <c r="AB40" i="4" s="1"/>
  <c r="N40" i="4"/>
  <c r="AC40" i="4" s="1"/>
  <c r="O40" i="4"/>
  <c r="AD40" i="4" s="1"/>
  <c r="P40" i="4"/>
  <c r="AE40" i="4" s="1"/>
  <c r="Q40" i="4"/>
  <c r="AF40" i="4" s="1"/>
  <c r="E41" i="4"/>
  <c r="T41" i="4" s="1"/>
  <c r="F41" i="4"/>
  <c r="U41" i="4" s="1"/>
  <c r="G41" i="4"/>
  <c r="V41" i="4" s="1"/>
  <c r="H41" i="4"/>
  <c r="W41" i="4" s="1"/>
  <c r="I41" i="4"/>
  <c r="X41" i="4" s="1"/>
  <c r="J41" i="4"/>
  <c r="Y41" i="4" s="1"/>
  <c r="K41" i="4"/>
  <c r="Z41" i="4" s="1"/>
  <c r="L41" i="4"/>
  <c r="AA41" i="4" s="1"/>
  <c r="M41" i="4"/>
  <c r="AB41" i="4" s="1"/>
  <c r="N41" i="4"/>
  <c r="AC41" i="4" s="1"/>
  <c r="O41" i="4"/>
  <c r="AD41" i="4" s="1"/>
  <c r="P41" i="4"/>
  <c r="AE41" i="4" s="1"/>
  <c r="Q41" i="4"/>
  <c r="AF41" i="4" s="1"/>
  <c r="E38" i="4"/>
  <c r="F38" i="4"/>
  <c r="U38" i="4" s="1"/>
  <c r="G38" i="4"/>
  <c r="V38" i="4" s="1"/>
  <c r="H38" i="4"/>
  <c r="W38" i="4" s="1"/>
  <c r="I38" i="4"/>
  <c r="X38" i="4" s="1"/>
  <c r="J38" i="4"/>
  <c r="Y38" i="4" s="1"/>
  <c r="K38" i="4"/>
  <c r="Z38" i="4" s="1"/>
  <c r="L38" i="4"/>
  <c r="AA38" i="4" s="1"/>
  <c r="M38" i="4"/>
  <c r="AB38" i="4" s="1"/>
  <c r="N38" i="4"/>
  <c r="AC38" i="4" s="1"/>
  <c r="O38" i="4"/>
  <c r="AD38" i="4" s="1"/>
  <c r="P38" i="4"/>
  <c r="AE38" i="4" s="1"/>
  <c r="Q38" i="4"/>
  <c r="AF38" i="4" s="1"/>
  <c r="M81" i="4" l="1"/>
  <c r="D63" i="4"/>
  <c r="M89" i="4"/>
  <c r="D71" i="4"/>
  <c r="Q128" i="4"/>
  <c r="D68" i="4"/>
  <c r="M86" i="4"/>
  <c r="D69" i="4"/>
  <c r="M87" i="4"/>
  <c r="M77" i="4"/>
  <c r="D59" i="4"/>
  <c r="T39" i="4"/>
  <c r="G57" i="4"/>
  <c r="J57" i="4"/>
  <c r="M82" i="4"/>
  <c r="D64" i="4"/>
  <c r="D62" i="4"/>
  <c r="M80" i="4"/>
  <c r="M88" i="4"/>
  <c r="D70" i="4"/>
  <c r="M83" i="4"/>
  <c r="D65" i="4"/>
  <c r="T38" i="4"/>
  <c r="G56" i="4"/>
  <c r="D74" i="4"/>
  <c r="J56" i="4"/>
  <c r="T40" i="4"/>
  <c r="G58" i="4"/>
  <c r="J58" i="4"/>
  <c r="G59" i="4"/>
  <c r="J59" i="4"/>
  <c r="J68" i="4"/>
  <c r="G68" i="4"/>
  <c r="D124" i="4"/>
  <c r="J71" i="4"/>
  <c r="D89" i="4"/>
  <c r="J89" i="4" s="1"/>
  <c r="G71" i="4"/>
  <c r="G69" i="4"/>
  <c r="J69" i="4"/>
  <c r="G70" i="4"/>
  <c r="D88" i="4"/>
  <c r="G88" i="4" s="1"/>
  <c r="J70" i="4"/>
  <c r="G63" i="4"/>
  <c r="J63" i="4"/>
  <c r="G65" i="4"/>
  <c r="J65" i="4"/>
  <c r="G64" i="4"/>
  <c r="J64" i="4"/>
  <c r="J62" i="4"/>
  <c r="G62" i="4"/>
  <c r="E128" i="4"/>
  <c r="D115" i="4"/>
  <c r="D117" i="4"/>
  <c r="D116" i="4"/>
  <c r="D118" i="4"/>
  <c r="L128" i="4"/>
  <c r="D86" i="4"/>
  <c r="J86" i="4" s="1"/>
  <c r="Q129" i="4"/>
  <c r="I129" i="4"/>
  <c r="P129" i="4"/>
  <c r="H129" i="4"/>
  <c r="O129" i="4"/>
  <c r="N129" i="4"/>
  <c r="M129" i="4"/>
  <c r="E129" i="4"/>
  <c r="D129" i="4"/>
  <c r="L129" i="4"/>
  <c r="G129" i="4"/>
  <c r="F129" i="4"/>
  <c r="K129" i="4"/>
  <c r="J129" i="4"/>
  <c r="K128" i="4"/>
  <c r="J128" i="4"/>
  <c r="I128" i="4"/>
  <c r="P128" i="4"/>
  <c r="H128" i="4"/>
  <c r="O128" i="4"/>
  <c r="G128" i="4"/>
  <c r="N128" i="4"/>
  <c r="F128" i="4"/>
  <c r="M128" i="4"/>
  <c r="D122" i="4"/>
  <c r="D123" i="4"/>
  <c r="D87" i="4"/>
  <c r="J87" i="4" s="1"/>
  <c r="D121" i="4"/>
  <c r="D77" i="4"/>
  <c r="J77" i="4" s="1"/>
  <c r="D83" i="4"/>
  <c r="J83" i="4" s="1"/>
  <c r="D80" i="4"/>
  <c r="D75" i="4"/>
  <c r="G75" i="4" s="1"/>
  <c r="D76" i="4"/>
  <c r="J76" i="4" s="1"/>
  <c r="D82" i="4"/>
  <c r="G82" i="4" s="1"/>
  <c r="D81" i="4"/>
  <c r="J81" i="4" s="1"/>
  <c r="M74" i="4" l="1"/>
  <c r="D56" i="4"/>
  <c r="M75" i="4"/>
  <c r="D57" i="4"/>
  <c r="D58" i="4"/>
  <c r="M76" i="4"/>
  <c r="J74" i="4"/>
  <c r="G74" i="4"/>
  <c r="J80" i="4"/>
  <c r="G80" i="4"/>
  <c r="G77" i="4"/>
  <c r="G86" i="4"/>
  <c r="G87" i="4"/>
  <c r="J88" i="4"/>
  <c r="G89" i="4"/>
  <c r="G83" i="4"/>
  <c r="G76" i="4"/>
  <c r="J75" i="4"/>
  <c r="G81" i="4"/>
  <c r="J82" i="4"/>
</calcChain>
</file>

<file path=xl/sharedStrings.xml><?xml version="1.0" encoding="utf-8"?>
<sst xmlns="http://schemas.openxmlformats.org/spreadsheetml/2006/main" count="272" uniqueCount="32">
  <si>
    <t>MCP2</t>
  </si>
  <si>
    <t>MCP3</t>
  </si>
  <si>
    <t>MCP4</t>
  </si>
  <si>
    <t>MCP5</t>
  </si>
  <si>
    <t>PIP2</t>
  </si>
  <si>
    <t>PIP3</t>
  </si>
  <si>
    <t>PIP4</t>
  </si>
  <si>
    <t>PIP5</t>
  </si>
  <si>
    <t>DIP2</t>
  </si>
  <si>
    <t>DIP3</t>
  </si>
  <si>
    <t>DIP4</t>
  </si>
  <si>
    <t>DIP5</t>
  </si>
  <si>
    <t>MCP1</t>
  </si>
  <si>
    <t>IP1</t>
  </si>
  <si>
    <t>Right</t>
  </si>
  <si>
    <t>Num of views</t>
  </si>
  <si>
    <t>manual</t>
  </si>
  <si>
    <t>auto</t>
  </si>
  <si>
    <t>gonio</t>
  </si>
  <si>
    <t>Type</t>
  </si>
  <si>
    <t>Test-retest</t>
  </si>
  <si>
    <t>diff</t>
  </si>
  <si>
    <t>mean</t>
  </si>
  <si>
    <t>std</t>
  </si>
  <si>
    <t>SEM</t>
  </si>
  <si>
    <t>MDD</t>
  </si>
  <si>
    <t>rmse</t>
  </si>
  <si>
    <t>RMSE</t>
  </si>
  <si>
    <t>PD&lt;5deg</t>
  </si>
  <si>
    <t>PD&lt;10deg</t>
  </si>
  <si>
    <t>Max diff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</si>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</sst>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0" xfId="0" applyFill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0" borderId="0" xfId="0" applyNumberFormat="1" applyFill="1" applyBorder="1"/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0" xfId="0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164" fontId="1" fillId="5" borderId="1" xfId="0" applyNumberFormat="1" applyFont="1" applyFill="1" applyBorder="1"/>
    <xf numFmtId="0" fontId="1" fillId="6" borderId="2" xfId="0" applyFont="1" applyFill="1" applyBorder="1"/>
    <xf numFmtId="164" fontId="1" fillId="6" borderId="1" xfId="0" applyNumberFormat="1" applyFont="1" applyFill="1" applyBorder="1"/>
    <xf numFmtId="0" fontId="1" fillId="3" borderId="2" xfId="0" applyFont="1" applyFill="1" applyBorder="1"/>
    <xf numFmtId="164" fontId="1" fillId="3" borderId="1" xfId="0" applyNumberFormat="1" applyFont="1" applyFill="1" applyBorder="1"/>
    <xf numFmtId="0" fontId="1" fillId="4" borderId="2" xfId="0" applyFont="1" applyFill="1" applyBorder="1"/>
    <xf numFmtId="164" fontId="1" fillId="4" borderId="1" xfId="0" applyNumberFormat="1" applyFon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0" fontId="0" fillId="7" borderId="1" xfId="0" applyFont="1" applyFill="1" applyBorder="1"/>
    <xf numFmtId="0" fontId="0" fillId="0" borderId="0" xfId="0" applyFont="1"/>
    <xf numFmtId="0" fontId="0" fillId="7" borderId="2" xfId="0" applyFill="1" applyBorder="1"/>
    <xf numFmtId="164" fontId="0" fillId="7" borderId="4" xfId="0" applyNumberFormat="1" applyFill="1" applyBorder="1"/>
    <xf numFmtId="164" fontId="0" fillId="5" borderId="4" xfId="0" applyNumberFormat="1" applyFill="1" applyBorder="1"/>
    <xf numFmtId="164" fontId="0" fillId="6" borderId="4" xfId="0" applyNumberFormat="1" applyFill="1" applyBorder="1"/>
    <xf numFmtId="164" fontId="0" fillId="3" borderId="4" xfId="0" applyNumberFormat="1" applyFill="1" applyBorder="1"/>
    <xf numFmtId="164" fontId="0" fillId="4" borderId="4" xfId="0" applyNumberFormat="1" applyFill="1" applyBorder="1"/>
    <xf numFmtId="164" fontId="0" fillId="7" borderId="6" xfId="0" applyNumberFormat="1" applyFill="1" applyBorder="1"/>
    <xf numFmtId="164" fontId="0" fillId="7" borderId="7" xfId="0" applyNumberFormat="1" applyFill="1" applyBorder="1"/>
    <xf numFmtId="164" fontId="0" fillId="7" borderId="8" xfId="0" applyNumberFormat="1" applyFill="1" applyBorder="1"/>
    <xf numFmtId="164" fontId="0" fillId="7" borderId="9" xfId="0" applyNumberFormat="1" applyFill="1" applyBorder="1"/>
    <xf numFmtId="164" fontId="0" fillId="7" borderId="10" xfId="0" applyNumberFormat="1" applyFill="1" applyBorder="1"/>
    <xf numFmtId="164" fontId="0" fillId="5" borderId="9" xfId="0" applyNumberFormat="1" applyFill="1" applyBorder="1"/>
    <xf numFmtId="164" fontId="0" fillId="5" borderId="10" xfId="0" applyNumberFormat="1" applyFill="1" applyBorder="1"/>
    <xf numFmtId="164" fontId="0" fillId="6" borderId="9" xfId="0" applyNumberFormat="1" applyFill="1" applyBorder="1"/>
    <xf numFmtId="164" fontId="0" fillId="6" borderId="10" xfId="0" applyNumberFormat="1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4" borderId="9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164" fontId="0" fillId="4" borderId="13" xfId="0" applyNumberFormat="1" applyFill="1" applyBorder="1"/>
    <xf numFmtId="0" fontId="0" fillId="7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1" fillId="2" borderId="17" xfId="0" applyFont="1" applyFill="1" applyBorder="1"/>
    <xf numFmtId="164" fontId="0" fillId="0" borderId="1" xfId="0" applyNumberFormat="1" applyFont="1" applyFill="1" applyBorder="1"/>
    <xf numFmtId="164" fontId="0" fillId="5" borderId="16" xfId="0" applyNumberFormat="1" applyFill="1" applyBorder="1"/>
    <xf numFmtId="164" fontId="0" fillId="5" borderId="15" xfId="0" applyNumberFormat="1" applyFill="1" applyBorder="1"/>
    <xf numFmtId="164" fontId="0" fillId="5" borderId="18" xfId="0" applyNumberFormat="1" applyFill="1" applyBorder="1"/>
    <xf numFmtId="2" fontId="0" fillId="7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1" fillId="2" borderId="2" xfId="0" applyFont="1" applyFill="1" applyBorder="1"/>
    <xf numFmtId="164" fontId="1" fillId="8" borderId="1" xfId="0" applyNumberFormat="1" applyFont="1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Sheet1!$C$128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Sheet1!$D$127:$Q$127</c:f>
              <c:strCache>
                <c:ptCount val="14"/>
                <c:pt idx="0">
                  <c:v>MCP2</c:v>
                </c:pt>
                <c:pt idx="1">
                  <c:v>MCP3</c:v>
                </c:pt>
                <c:pt idx="2">
                  <c:v>MCP4</c:v>
                </c:pt>
                <c:pt idx="3">
                  <c:v>MCP5</c:v>
                </c:pt>
                <c:pt idx="4">
                  <c:v>PIP2</c:v>
                </c:pt>
                <c:pt idx="5">
                  <c:v>PIP3</c:v>
                </c:pt>
                <c:pt idx="6">
                  <c:v>PIP4</c:v>
                </c:pt>
                <c:pt idx="7">
                  <c:v>PIP5</c:v>
                </c:pt>
                <c:pt idx="8">
                  <c:v>DIP2</c:v>
                </c:pt>
                <c:pt idx="9">
                  <c:v>DIP3</c:v>
                </c:pt>
                <c:pt idx="10">
                  <c:v>DIP4</c:v>
                </c:pt>
                <c:pt idx="11">
                  <c:v>DIP5</c:v>
                </c:pt>
                <c:pt idx="12">
                  <c:v>MCP1</c:v>
                </c:pt>
                <c:pt idx="13">
                  <c:v>IP1</c:v>
                </c:pt>
              </c:strCache>
            </c:strRef>
          </c:cat>
          <c:val>
            <c:numRef>
              <c:f>Sheet1!$D$128:$Q$128</c:f>
              <c:numCache>
                <c:formatCode>0.0</c:formatCode>
                <c:ptCount val="14"/>
                <c:pt idx="0">
                  <c:v>12.203699660973912</c:v>
                </c:pt>
                <c:pt idx="1">
                  <c:v>10.670862208786286</c:v>
                </c:pt>
                <c:pt idx="2">
                  <c:v>10.10587373187686</c:v>
                </c:pt>
                <c:pt idx="3">
                  <c:v>10.070284153639623</c:v>
                </c:pt>
                <c:pt idx="4">
                  <c:v>8.3853681174594179</c:v>
                </c:pt>
                <c:pt idx="5">
                  <c:v>5.1086200765385268</c:v>
                </c:pt>
                <c:pt idx="6">
                  <c:v>10.439291429540186</c:v>
                </c:pt>
                <c:pt idx="7">
                  <c:v>37.1847929167958</c:v>
                </c:pt>
                <c:pt idx="8">
                  <c:v>11.396822119280563</c:v>
                </c:pt>
                <c:pt idx="9">
                  <c:v>5.4707888583586088</c:v>
                </c:pt>
                <c:pt idx="10">
                  <c:v>11.854761290166595</c:v>
                </c:pt>
                <c:pt idx="11">
                  <c:v>7.1077469183610331</c:v>
                </c:pt>
                <c:pt idx="12">
                  <c:v>8.6052581266313837</c:v>
                </c:pt>
                <c:pt idx="13">
                  <c:v>22.471118500940332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4-47D8-8706-42428D17F399}"/>
            </c:ext>
          </c:extLst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Sheet1!$D$127:$Q$127</c:f>
              <c:strCache>
                <c:ptCount val="14"/>
                <c:pt idx="0">
                  <c:v>MCP2</c:v>
                </c:pt>
                <c:pt idx="1">
                  <c:v>MCP3</c:v>
                </c:pt>
                <c:pt idx="2">
                  <c:v>MCP4</c:v>
                </c:pt>
                <c:pt idx="3">
                  <c:v>MCP5</c:v>
                </c:pt>
                <c:pt idx="4">
                  <c:v>PIP2</c:v>
                </c:pt>
                <c:pt idx="5">
                  <c:v>PIP3</c:v>
                </c:pt>
                <c:pt idx="6">
                  <c:v>PIP4</c:v>
                </c:pt>
                <c:pt idx="7">
                  <c:v>PIP5</c:v>
                </c:pt>
                <c:pt idx="8">
                  <c:v>DIP2</c:v>
                </c:pt>
                <c:pt idx="9">
                  <c:v>DIP3</c:v>
                </c:pt>
                <c:pt idx="10">
                  <c:v>DIP4</c:v>
                </c:pt>
                <c:pt idx="11">
                  <c:v>DIP5</c:v>
                </c:pt>
                <c:pt idx="12">
                  <c:v>MCP1</c:v>
                </c:pt>
                <c:pt idx="13">
                  <c:v>IP1</c:v>
                </c:pt>
              </c:strCache>
            </c:strRef>
          </c:cat>
          <c:val>
            <c:numRef>
              <c:f>Sheet1!$D$129:$Q$129</c:f>
              <c:numCache>
                <c:formatCode>0.0</c:formatCode>
                <c:ptCount val="14"/>
                <c:pt idx="0">
                  <c:v>6.941250754800123</c:v>
                </c:pt>
                <c:pt idx="1">
                  <c:v>7.0983727687390843</c:v>
                </c:pt>
                <c:pt idx="2">
                  <c:v>11.073311416317482</c:v>
                </c:pt>
                <c:pt idx="3">
                  <c:v>9.1121785976320453</c:v>
                </c:pt>
                <c:pt idx="4">
                  <c:v>8.4011966646157585</c:v>
                </c:pt>
                <c:pt idx="5">
                  <c:v>6.6221991679244745</c:v>
                </c:pt>
                <c:pt idx="6">
                  <c:v>6.6457704688957291</c:v>
                </c:pt>
                <c:pt idx="7">
                  <c:v>12.639257416373921</c:v>
                </c:pt>
                <c:pt idx="8">
                  <c:v>10.058468461017748</c:v>
                </c:pt>
                <c:pt idx="9">
                  <c:v>6.6636300913613828</c:v>
                </c:pt>
                <c:pt idx="10">
                  <c:v>11.249871301184616</c:v>
                </c:pt>
                <c:pt idx="11">
                  <c:v>7.3715825801217187</c:v>
                </c:pt>
                <c:pt idx="12">
                  <c:v>7.1875363254089999</c:v>
                </c:pt>
                <c:pt idx="13">
                  <c:v>7.3846111515446102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4-47D8-8706-42428D17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92088"/>
        <c:axId val="409386600"/>
      </c:barChart>
      <c:catAx>
        <c:axId val="40939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6600"/>
        <c:crosses val="autoZero"/>
        <c:auto val="1"/>
        <c:lblAlgn val="ctr"/>
        <c:lblOffset val="100"/>
        <c:noMultiLvlLbl val="0"/>
      </c:catAx>
      <c:valAx>
        <c:axId val="40938660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174810</xdr:colOff>
      <xdr:row>130</xdr:row>
      <xdr:rowOff>8965</xdr:rowOff>
    </xdr:from>
    <xdr:to>
      <xdr:col>12</xdr:col>
      <xdr:colOff>35858</xdr:colOff>
      <xdr:row>145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5A8907-2C7A-47B2-8383-DBAAFC74A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9"/>
  <sheetViews>
    <sheetView tabSelected="1" zoomScale="85" zoomScaleNormal="85" workbookViewId="0">
      <selection activeCell="B135" sqref="B135"/>
    </sheetView>
  </sheetViews>
  <sheetFormatPr defaultColWidth="9.140625" defaultRowHeight="15" x14ac:dyDescent="0.25"/>
  <cols>
    <col min="1" max="1" width="13.28515625" bestFit="1" customWidth="1"/>
    <col min="2" max="2" width="10.7109375" bestFit="1" customWidth="1"/>
    <col min="3" max="3" width="8.140625" bestFit="1" customWidth="1"/>
    <col min="4" max="11" width="10.7109375" bestFit="1" customWidth="1"/>
    <col min="12" max="12" width="10.42578125" bestFit="1" customWidth="1"/>
    <col min="13" max="15" width="10.7109375" bestFit="1" customWidth="1"/>
    <col min="16" max="17" width="10.42578125" bestFit="1" customWidth="1"/>
    <col min="18" max="16384" width="9.140625" style="9"/>
  </cols>
  <sheetData>
    <row r="1" spans="1:17" customFormat="1" x14ac:dyDescent="0.25">
      <c r="D1" s="90" t="s">
        <v>14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17" s="1" customFormat="1" x14ac:dyDescent="0.25">
      <c r="A2" s="2" t="s">
        <v>15</v>
      </c>
      <c r="B2" s="2" t="s">
        <v>20</v>
      </c>
      <c r="C2" s="2" t="s">
        <v>19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</row>
    <row r="3" spans="1:17" s="37" customFormat="1" x14ac:dyDescent="0.25">
      <c r="A3" s="36">
        <v>1</v>
      </c>
      <c r="B3" s="36">
        <v>1</v>
      </c>
      <c r="C3" s="36" t="s">
        <v>18</v>
      </c>
      <c r="D3" s="36">
        <v>91</v>
      </c>
      <c r="E3" s="36">
        <v>94</v>
      </c>
      <c r="F3" s="36">
        <v>85</v>
      </c>
      <c r="G3" s="36">
        <v>81</v>
      </c>
      <c r="H3" s="36">
        <v>107</v>
      </c>
      <c r="I3" s="36">
        <v>109</v>
      </c>
      <c r="J3" s="36">
        <v>105</v>
      </c>
      <c r="K3" s="36">
        <v>94</v>
      </c>
      <c r="L3" s="36">
        <v>85</v>
      </c>
      <c r="M3" s="36">
        <v>92</v>
      </c>
      <c r="N3" s="36">
        <v>89</v>
      </c>
      <c r="O3" s="36">
        <v>93</v>
      </c>
      <c r="P3" s="36">
        <v>53</v>
      </c>
      <c r="Q3" s="36">
        <v>73</v>
      </c>
    </row>
    <row r="4" spans="1:17" s="37" customFormat="1" x14ac:dyDescent="0.25">
      <c r="A4" s="36">
        <v>1</v>
      </c>
      <c r="B4" s="36">
        <v>2</v>
      </c>
      <c r="C4" s="36" t="s">
        <v>18</v>
      </c>
      <c r="D4" s="36">
        <v>89</v>
      </c>
      <c r="E4" s="36">
        <v>91</v>
      </c>
      <c r="F4" s="36">
        <v>83</v>
      </c>
      <c r="G4" s="36">
        <v>79</v>
      </c>
      <c r="H4" s="36">
        <v>104</v>
      </c>
      <c r="I4" s="36">
        <v>110</v>
      </c>
      <c r="J4" s="36">
        <v>109</v>
      </c>
      <c r="K4" s="36">
        <v>94</v>
      </c>
      <c r="L4" s="36">
        <v>87</v>
      </c>
      <c r="M4" s="36">
        <v>94</v>
      </c>
      <c r="N4" s="36">
        <v>87</v>
      </c>
      <c r="O4" s="36">
        <v>94</v>
      </c>
      <c r="P4" s="36">
        <v>55</v>
      </c>
      <c r="Q4" s="36">
        <v>71</v>
      </c>
    </row>
    <row r="5" spans="1:17" x14ac:dyDescent="0.25">
      <c r="A5" s="7">
        <v>2</v>
      </c>
      <c r="B5" s="7">
        <v>1</v>
      </c>
      <c r="C5" s="7" t="s">
        <v>18</v>
      </c>
      <c r="D5" s="7">
        <v>91</v>
      </c>
      <c r="E5" s="7">
        <v>94</v>
      </c>
      <c r="F5" s="7">
        <v>85</v>
      </c>
      <c r="G5" s="7">
        <v>81</v>
      </c>
      <c r="H5" s="7">
        <v>107</v>
      </c>
      <c r="I5" s="7">
        <v>109</v>
      </c>
      <c r="J5" s="7">
        <v>105</v>
      </c>
      <c r="K5" s="7">
        <v>94</v>
      </c>
      <c r="L5" s="7">
        <v>85</v>
      </c>
      <c r="M5" s="7">
        <v>92</v>
      </c>
      <c r="N5" s="7">
        <v>89</v>
      </c>
      <c r="O5" s="7">
        <v>93</v>
      </c>
      <c r="P5" s="7">
        <v>53</v>
      </c>
      <c r="Q5" s="7">
        <v>73</v>
      </c>
    </row>
    <row r="6" spans="1:17" x14ac:dyDescent="0.25">
      <c r="A6" s="7">
        <v>2</v>
      </c>
      <c r="B6" s="7">
        <v>2</v>
      </c>
      <c r="C6" s="7" t="s">
        <v>18</v>
      </c>
      <c r="D6" s="7">
        <v>89</v>
      </c>
      <c r="E6" s="7">
        <v>91</v>
      </c>
      <c r="F6" s="7">
        <v>83</v>
      </c>
      <c r="G6" s="7">
        <v>79</v>
      </c>
      <c r="H6" s="7">
        <v>104</v>
      </c>
      <c r="I6" s="7">
        <v>110</v>
      </c>
      <c r="J6" s="7">
        <v>109</v>
      </c>
      <c r="K6" s="7">
        <v>94</v>
      </c>
      <c r="L6" s="7">
        <v>87</v>
      </c>
      <c r="M6" s="7">
        <v>94</v>
      </c>
      <c r="N6" s="7">
        <v>87</v>
      </c>
      <c r="O6" s="7">
        <v>94</v>
      </c>
      <c r="P6" s="7">
        <v>55</v>
      </c>
      <c r="Q6" s="7">
        <v>71</v>
      </c>
    </row>
    <row r="7" spans="1:17" x14ac:dyDescent="0.25">
      <c r="A7" s="6">
        <v>3</v>
      </c>
      <c r="B7" s="6">
        <v>1</v>
      </c>
      <c r="C7" s="6" t="s">
        <v>18</v>
      </c>
      <c r="D7" s="6">
        <v>92</v>
      </c>
      <c r="E7" s="6">
        <v>96</v>
      </c>
      <c r="F7" s="6">
        <v>87</v>
      </c>
      <c r="G7" s="6">
        <v>83</v>
      </c>
      <c r="H7" s="6">
        <v>105</v>
      </c>
      <c r="I7" s="6">
        <v>110</v>
      </c>
      <c r="J7" s="6">
        <v>109</v>
      </c>
      <c r="K7" s="6">
        <v>94</v>
      </c>
      <c r="L7" s="6">
        <v>87</v>
      </c>
      <c r="M7" s="6">
        <v>93</v>
      </c>
      <c r="N7" s="6">
        <v>89</v>
      </c>
      <c r="O7" s="6">
        <v>91</v>
      </c>
      <c r="P7" s="6">
        <v>54</v>
      </c>
      <c r="Q7" s="6">
        <v>73</v>
      </c>
    </row>
    <row r="8" spans="1:17" x14ac:dyDescent="0.25">
      <c r="A8" s="6">
        <v>3</v>
      </c>
      <c r="B8" s="6">
        <v>2</v>
      </c>
      <c r="C8" s="6" t="s">
        <v>18</v>
      </c>
      <c r="D8" s="6">
        <v>90</v>
      </c>
      <c r="E8" s="6">
        <v>93</v>
      </c>
      <c r="F8" s="6">
        <v>87</v>
      </c>
      <c r="G8" s="6">
        <v>82</v>
      </c>
      <c r="H8" s="6">
        <v>105</v>
      </c>
      <c r="I8" s="6">
        <v>109</v>
      </c>
      <c r="J8" s="6">
        <v>109</v>
      </c>
      <c r="K8" s="6">
        <v>94</v>
      </c>
      <c r="L8" s="6">
        <v>90</v>
      </c>
      <c r="M8" s="6">
        <v>96</v>
      </c>
      <c r="N8" s="6">
        <v>90</v>
      </c>
      <c r="O8" s="6">
        <v>95</v>
      </c>
      <c r="P8" s="6">
        <v>55</v>
      </c>
      <c r="Q8" s="6">
        <v>74</v>
      </c>
    </row>
    <row r="9" spans="1:17" x14ac:dyDescent="0.25">
      <c r="A9" s="5">
        <v>4</v>
      </c>
      <c r="B9" s="5">
        <v>1</v>
      </c>
      <c r="C9" s="5" t="s">
        <v>18</v>
      </c>
      <c r="D9" s="5">
        <v>91</v>
      </c>
      <c r="E9" s="5">
        <v>96</v>
      </c>
      <c r="F9" s="5">
        <v>89</v>
      </c>
      <c r="G9" s="5">
        <v>79</v>
      </c>
      <c r="H9" s="5">
        <v>105</v>
      </c>
      <c r="I9" s="5">
        <v>109</v>
      </c>
      <c r="J9" s="5">
        <v>109</v>
      </c>
      <c r="K9" s="5">
        <v>94</v>
      </c>
      <c r="L9" s="5">
        <v>85</v>
      </c>
      <c r="M9" s="5">
        <v>93</v>
      </c>
      <c r="N9" s="5">
        <v>87</v>
      </c>
      <c r="O9" s="5">
        <v>91</v>
      </c>
      <c r="P9" s="5">
        <v>54</v>
      </c>
      <c r="Q9" s="5">
        <v>75</v>
      </c>
    </row>
    <row r="10" spans="1:17" x14ac:dyDescent="0.25">
      <c r="A10" s="5">
        <v>4</v>
      </c>
      <c r="B10" s="5">
        <v>2</v>
      </c>
      <c r="C10" s="5" t="s">
        <v>18</v>
      </c>
      <c r="D10" s="5">
        <v>90</v>
      </c>
      <c r="E10" s="5">
        <v>93</v>
      </c>
      <c r="F10" s="5">
        <v>87</v>
      </c>
      <c r="G10" s="5">
        <v>81</v>
      </c>
      <c r="H10" s="5">
        <v>105</v>
      </c>
      <c r="I10" s="5">
        <v>109</v>
      </c>
      <c r="J10" s="5">
        <v>110</v>
      </c>
      <c r="K10" s="5">
        <v>94</v>
      </c>
      <c r="L10" s="5">
        <v>85</v>
      </c>
      <c r="M10" s="5">
        <v>93</v>
      </c>
      <c r="N10" s="5">
        <v>88</v>
      </c>
      <c r="O10" s="5">
        <v>90</v>
      </c>
      <c r="P10" s="5">
        <v>55</v>
      </c>
      <c r="Q10" s="5">
        <v>75</v>
      </c>
    </row>
    <row r="11" spans="1:17" customFormat="1" x14ac:dyDescent="0.25">
      <c r="A11" s="3">
        <v>5</v>
      </c>
      <c r="B11" s="3">
        <v>1</v>
      </c>
      <c r="C11" s="3" t="s">
        <v>18</v>
      </c>
      <c r="D11" s="3">
        <v>94</v>
      </c>
      <c r="E11" s="3">
        <v>95</v>
      </c>
      <c r="F11" s="3">
        <v>89</v>
      </c>
      <c r="G11" s="3">
        <v>77</v>
      </c>
      <c r="H11" s="3">
        <v>104</v>
      </c>
      <c r="I11" s="3">
        <v>109</v>
      </c>
      <c r="J11" s="3">
        <v>110</v>
      </c>
      <c r="K11" s="3">
        <v>94</v>
      </c>
      <c r="L11" s="3">
        <v>80</v>
      </c>
      <c r="M11" s="3">
        <v>90</v>
      </c>
      <c r="N11" s="3">
        <v>85</v>
      </c>
      <c r="O11" s="3">
        <v>93</v>
      </c>
      <c r="P11" s="3">
        <v>56</v>
      </c>
      <c r="Q11" s="3">
        <v>73</v>
      </c>
    </row>
    <row r="12" spans="1:17" customFormat="1" x14ac:dyDescent="0.25">
      <c r="A12" s="3">
        <v>5</v>
      </c>
      <c r="B12" s="3">
        <v>2</v>
      </c>
      <c r="C12" s="3" t="s">
        <v>18</v>
      </c>
      <c r="D12" s="3">
        <v>90</v>
      </c>
      <c r="E12" s="3">
        <v>94</v>
      </c>
      <c r="F12" s="3">
        <v>89</v>
      </c>
      <c r="G12" s="3">
        <v>83</v>
      </c>
      <c r="H12" s="3">
        <v>106</v>
      </c>
      <c r="I12" s="3">
        <v>109</v>
      </c>
      <c r="J12" s="3">
        <v>110</v>
      </c>
      <c r="K12" s="3">
        <v>94</v>
      </c>
      <c r="L12" s="3">
        <v>85</v>
      </c>
      <c r="M12" s="3">
        <v>92</v>
      </c>
      <c r="N12" s="3">
        <v>87</v>
      </c>
      <c r="O12" s="3">
        <v>90</v>
      </c>
      <c r="P12" s="3">
        <v>55</v>
      </c>
      <c r="Q12" s="3">
        <v>75</v>
      </c>
    </row>
    <row r="13" spans="1:17" customFormat="1" ht="15.75" thickBot="1" x14ac:dyDescent="0.3"/>
    <row r="14" spans="1:17" customFormat="1" x14ac:dyDescent="0.25">
      <c r="A14" s="32">
        <v>1</v>
      </c>
      <c r="B14" s="32">
        <v>1</v>
      </c>
      <c r="C14" s="38" t="s">
        <v>17</v>
      </c>
      <c r="D14" s="44">
        <v>53.803927262183301</v>
      </c>
      <c r="E14" s="45">
        <v>67.623851991031103</v>
      </c>
      <c r="F14" s="45">
        <v>60.048031559895598</v>
      </c>
      <c r="G14" s="46">
        <v>66.630817617792104</v>
      </c>
      <c r="H14" s="44">
        <v>114.43400022239</v>
      </c>
      <c r="I14" s="45">
        <v>112.540562501436</v>
      </c>
      <c r="J14" s="45">
        <v>76.143823131515902</v>
      </c>
      <c r="K14" s="46">
        <v>22.566734989405099</v>
      </c>
      <c r="L14" s="44">
        <v>99.763156866364398</v>
      </c>
      <c r="M14" s="45">
        <v>98.776980003052103</v>
      </c>
      <c r="N14" s="45">
        <v>98.962788469233104</v>
      </c>
      <c r="O14" s="46">
        <v>99.580244400391393</v>
      </c>
      <c r="P14" s="39">
        <v>43.8853143796929</v>
      </c>
      <c r="Q14" s="33">
        <v>30.9001992768662</v>
      </c>
    </row>
    <row r="15" spans="1:17" customFormat="1" x14ac:dyDescent="0.25">
      <c r="A15" s="32">
        <v>1</v>
      </c>
      <c r="B15" s="32">
        <v>2</v>
      </c>
      <c r="C15" s="38" t="s">
        <v>17</v>
      </c>
      <c r="D15" s="47">
        <v>85.044672940877206</v>
      </c>
      <c r="E15" s="33">
        <v>89.9209430648352</v>
      </c>
      <c r="F15" s="33">
        <v>85.899894587232794</v>
      </c>
      <c r="G15" s="48">
        <v>72.330111876358401</v>
      </c>
      <c r="H15" s="47">
        <v>115.059713852255</v>
      </c>
      <c r="I15" s="33">
        <v>114.79065904047</v>
      </c>
      <c r="J15" s="33">
        <v>113.76076213627999</v>
      </c>
      <c r="K15" s="48">
        <v>10.4990201600432</v>
      </c>
      <c r="L15" s="47">
        <v>96.941052474909299</v>
      </c>
      <c r="M15" s="33">
        <v>91.363294602434294</v>
      </c>
      <c r="N15" s="33">
        <v>65.736363364843896</v>
      </c>
      <c r="O15" s="48">
        <v>99.780744603477203</v>
      </c>
      <c r="P15" s="39">
        <v>47.5444482086493</v>
      </c>
      <c r="Q15" s="33">
        <v>49.737734649261697</v>
      </c>
    </row>
    <row r="16" spans="1:17" x14ac:dyDescent="0.25">
      <c r="A16" s="7">
        <v>2</v>
      </c>
      <c r="B16" s="7">
        <v>1</v>
      </c>
      <c r="C16" s="15" t="s">
        <v>17</v>
      </c>
      <c r="D16" s="49">
        <v>86.4967643282327</v>
      </c>
      <c r="E16" s="10">
        <v>84.719596917519596</v>
      </c>
      <c r="F16" s="10">
        <v>70.594246619556301</v>
      </c>
      <c r="G16" s="50">
        <v>65.163419776506601</v>
      </c>
      <c r="H16" s="49">
        <v>114.97730078972999</v>
      </c>
      <c r="I16" s="10">
        <v>114.85900191330499</v>
      </c>
      <c r="J16" s="10">
        <v>101.394609021324</v>
      </c>
      <c r="K16" s="50">
        <v>72.576394837450707</v>
      </c>
      <c r="L16" s="49">
        <v>97.855239144369705</v>
      </c>
      <c r="M16" s="10">
        <v>99.939546501679999</v>
      </c>
      <c r="N16" s="10">
        <v>98.970226545239299</v>
      </c>
      <c r="O16" s="50">
        <v>99.206503279197506</v>
      </c>
      <c r="P16" s="40">
        <v>63.870669872298301</v>
      </c>
      <c r="Q16" s="10">
        <v>32.086924154588402</v>
      </c>
    </row>
    <row r="17" spans="1:17" x14ac:dyDescent="0.25">
      <c r="A17" s="7">
        <v>2</v>
      </c>
      <c r="B17" s="7">
        <v>2</v>
      </c>
      <c r="C17" s="15" t="s">
        <v>17</v>
      </c>
      <c r="D17" s="49">
        <v>88.4664679414593</v>
      </c>
      <c r="E17" s="10">
        <v>87.430068697180005</v>
      </c>
      <c r="F17" s="10">
        <v>81.8516687869229</v>
      </c>
      <c r="G17" s="50">
        <v>65.9424165117249</v>
      </c>
      <c r="H17" s="49">
        <v>114.321828025651</v>
      </c>
      <c r="I17" s="10">
        <v>114.738490055589</v>
      </c>
      <c r="J17" s="10">
        <v>114.52809973858599</v>
      </c>
      <c r="K17" s="50">
        <v>72.689734996537894</v>
      </c>
      <c r="L17" s="49">
        <v>91.918534340443003</v>
      </c>
      <c r="M17" s="10">
        <v>96.645353095171998</v>
      </c>
      <c r="N17" s="10">
        <v>80.4063461170349</v>
      </c>
      <c r="O17" s="50">
        <v>98.954230242203096</v>
      </c>
      <c r="P17" s="40">
        <v>69.358446832647601</v>
      </c>
      <c r="Q17" s="10">
        <v>60.212885005703001</v>
      </c>
    </row>
    <row r="18" spans="1:17" x14ac:dyDescent="0.25">
      <c r="A18" s="6">
        <v>3</v>
      </c>
      <c r="B18" s="6">
        <v>1</v>
      </c>
      <c r="C18" s="16" t="s">
        <v>17</v>
      </c>
      <c r="D18" s="51">
        <v>96.503346632138303</v>
      </c>
      <c r="E18" s="11">
        <v>91.907257698123303</v>
      </c>
      <c r="F18" s="11">
        <v>84.274678394985003</v>
      </c>
      <c r="G18" s="52">
        <v>85.183011592326594</v>
      </c>
      <c r="H18" s="51">
        <v>114.51209660536</v>
      </c>
      <c r="I18" s="11">
        <v>113.93888663964501</v>
      </c>
      <c r="J18" s="11">
        <v>96.950894777503294</v>
      </c>
      <c r="K18" s="52">
        <v>89.776136224241796</v>
      </c>
      <c r="L18" s="51">
        <v>70.735658856132304</v>
      </c>
      <c r="M18" s="11">
        <v>95.689611554801303</v>
      </c>
      <c r="N18" s="11">
        <v>99.330027250337196</v>
      </c>
      <c r="O18" s="52">
        <v>98.923200692803704</v>
      </c>
      <c r="P18" s="41">
        <v>54.979983384421899</v>
      </c>
      <c r="Q18" s="11">
        <v>65.265688198949206</v>
      </c>
    </row>
    <row r="19" spans="1:17" x14ac:dyDescent="0.25">
      <c r="A19" s="6">
        <v>3</v>
      </c>
      <c r="B19" s="6">
        <v>2</v>
      </c>
      <c r="C19" s="16" t="s">
        <v>17</v>
      </c>
      <c r="D19" s="51">
        <v>94.882078289230705</v>
      </c>
      <c r="E19" s="11">
        <v>92.755423759066304</v>
      </c>
      <c r="F19" s="11">
        <v>82.802622364685504</v>
      </c>
      <c r="G19" s="52">
        <v>86.030276068299202</v>
      </c>
      <c r="H19" s="51">
        <v>114.676471937926</v>
      </c>
      <c r="I19" s="11">
        <v>115.042365171763</v>
      </c>
      <c r="J19" s="11">
        <v>105.043268755188</v>
      </c>
      <c r="K19" s="52">
        <v>108.70283630115701</v>
      </c>
      <c r="L19" s="51">
        <v>73.112059253298099</v>
      </c>
      <c r="M19" s="11">
        <v>94.568640908218796</v>
      </c>
      <c r="N19" s="11">
        <v>99.606670402290206</v>
      </c>
      <c r="O19" s="52">
        <v>99.355879516345695</v>
      </c>
      <c r="P19" s="41">
        <v>48.685144441554797</v>
      </c>
      <c r="Q19" s="11">
        <v>54.778113728407597</v>
      </c>
    </row>
    <row r="20" spans="1:17" x14ac:dyDescent="0.25">
      <c r="A20" s="5">
        <v>4</v>
      </c>
      <c r="B20" s="5">
        <v>1</v>
      </c>
      <c r="C20" s="17" t="s">
        <v>17</v>
      </c>
      <c r="D20" s="53">
        <v>91.730594855240895</v>
      </c>
      <c r="E20" s="12">
        <v>85.154796080865296</v>
      </c>
      <c r="F20" s="12">
        <v>85.975456970020701</v>
      </c>
      <c r="G20" s="54">
        <v>92.470270191407494</v>
      </c>
      <c r="H20" s="53">
        <v>113.16636492376</v>
      </c>
      <c r="I20" s="12">
        <v>115.03804849220801</v>
      </c>
      <c r="J20" s="12">
        <v>111.83191671466901</v>
      </c>
      <c r="K20" s="54">
        <v>109.23886271703</v>
      </c>
      <c r="L20" s="53">
        <v>87.406333789814099</v>
      </c>
      <c r="M20" s="12">
        <v>99.926316425257596</v>
      </c>
      <c r="N20" s="12">
        <v>99.474328656932101</v>
      </c>
      <c r="O20" s="54">
        <v>99.441004163971598</v>
      </c>
      <c r="P20" s="42">
        <v>60.831727465262901</v>
      </c>
      <c r="Q20" s="12">
        <v>78.787256604472503</v>
      </c>
    </row>
    <row r="21" spans="1:17" x14ac:dyDescent="0.25">
      <c r="A21" s="5">
        <v>4</v>
      </c>
      <c r="B21" s="5">
        <v>2</v>
      </c>
      <c r="C21" s="17" t="s">
        <v>17</v>
      </c>
      <c r="D21" s="53">
        <v>93.732454999080005</v>
      </c>
      <c r="E21" s="12">
        <v>84.685575745263804</v>
      </c>
      <c r="F21" s="12">
        <v>80.822147543137802</v>
      </c>
      <c r="G21" s="54">
        <v>87.671659318312507</v>
      </c>
      <c r="H21" s="53">
        <v>114.806436777453</v>
      </c>
      <c r="I21" s="12">
        <v>114.912250068075</v>
      </c>
      <c r="J21" s="12">
        <v>113.874614559555</v>
      </c>
      <c r="K21" s="54">
        <v>99.672042142836403</v>
      </c>
      <c r="L21" s="53">
        <v>98.165548298741697</v>
      </c>
      <c r="M21" s="12">
        <v>98.220982114045498</v>
      </c>
      <c r="N21" s="12">
        <v>99.805975322271195</v>
      </c>
      <c r="O21" s="54">
        <v>100.088178248208</v>
      </c>
      <c r="P21" s="42">
        <v>57.774903622980297</v>
      </c>
      <c r="Q21" s="12">
        <v>69.461965179708301</v>
      </c>
    </row>
    <row r="22" spans="1:17" x14ac:dyDescent="0.25">
      <c r="A22" s="3">
        <v>5</v>
      </c>
      <c r="B22" s="3">
        <v>1</v>
      </c>
      <c r="C22" s="18" t="s">
        <v>17</v>
      </c>
      <c r="D22" s="55">
        <v>96.528112898068699</v>
      </c>
      <c r="E22" s="13">
        <v>84.565651283816706</v>
      </c>
      <c r="F22" s="13">
        <v>78.639881612751196</v>
      </c>
      <c r="G22" s="56">
        <v>81.026861972941404</v>
      </c>
      <c r="H22" s="55">
        <v>103.639801484534</v>
      </c>
      <c r="I22" s="13">
        <v>114.32945051676499</v>
      </c>
      <c r="J22" s="13">
        <v>108.300606460935</v>
      </c>
      <c r="K22" s="56">
        <v>84.119182308340498</v>
      </c>
      <c r="L22" s="55">
        <v>87.733923322786296</v>
      </c>
      <c r="M22" s="13">
        <v>96.544498521887604</v>
      </c>
      <c r="N22" s="13">
        <v>97.037392293152394</v>
      </c>
      <c r="O22" s="56">
        <v>99.211236600292295</v>
      </c>
      <c r="P22" s="43">
        <v>61.248833457497199</v>
      </c>
      <c r="Q22" s="13">
        <v>68.219915769709004</v>
      </c>
    </row>
    <row r="23" spans="1:17" ht="15.75" thickBot="1" x14ac:dyDescent="0.3">
      <c r="A23" s="3">
        <v>5</v>
      </c>
      <c r="B23" s="3">
        <v>2</v>
      </c>
      <c r="C23" s="18" t="s">
        <v>17</v>
      </c>
      <c r="D23" s="57">
        <v>92.139033337418496</v>
      </c>
      <c r="E23" s="58">
        <v>88.477041074294505</v>
      </c>
      <c r="F23" s="58">
        <v>87.6804566019634</v>
      </c>
      <c r="G23" s="59">
        <v>91.869281846337998</v>
      </c>
      <c r="H23" s="57">
        <v>108.878426804339</v>
      </c>
      <c r="I23" s="58">
        <v>113.10755699500599</v>
      </c>
      <c r="J23" s="58">
        <v>107.96811968232799</v>
      </c>
      <c r="K23" s="59">
        <v>78.417155974106194</v>
      </c>
      <c r="L23" s="57">
        <v>83.003990001795799</v>
      </c>
      <c r="M23" s="58">
        <v>99.002540170202593</v>
      </c>
      <c r="N23" s="58">
        <v>95.496248899398196</v>
      </c>
      <c r="O23" s="59">
        <v>98.489217303130303</v>
      </c>
      <c r="P23" s="43">
        <v>67.439648619305103</v>
      </c>
      <c r="Q23" s="13">
        <v>51.813149100272597</v>
      </c>
    </row>
    <row r="24" spans="1:17" ht="15.75" thickBot="1" x14ac:dyDescent="0.3"/>
    <row r="25" spans="1:17" x14ac:dyDescent="0.25">
      <c r="A25" s="32">
        <v>1</v>
      </c>
      <c r="B25" s="32">
        <v>1</v>
      </c>
      <c r="C25" s="38" t="s">
        <v>16</v>
      </c>
      <c r="D25" s="44">
        <v>94.297072586819098</v>
      </c>
      <c r="E25" s="45">
        <v>100.064497982356</v>
      </c>
      <c r="F25" s="45">
        <v>93.705735299046907</v>
      </c>
      <c r="G25" s="46">
        <v>79.784737430861199</v>
      </c>
      <c r="H25" s="44">
        <v>114.89434131207101</v>
      </c>
      <c r="I25" s="45">
        <v>117.548129351809</v>
      </c>
      <c r="J25" s="45">
        <v>114.620614650893</v>
      </c>
      <c r="K25" s="46">
        <v>81.372701771375802</v>
      </c>
      <c r="L25" s="44">
        <v>100.105260551322</v>
      </c>
      <c r="M25" s="45">
        <v>99.692027276347901</v>
      </c>
      <c r="N25" s="45">
        <v>98.023473533816301</v>
      </c>
      <c r="O25" s="46">
        <v>99.0759373830236</v>
      </c>
      <c r="P25" s="39">
        <v>41.982150469360597</v>
      </c>
      <c r="Q25" s="33">
        <v>57.155682087921598</v>
      </c>
    </row>
    <row r="26" spans="1:17" x14ac:dyDescent="0.25">
      <c r="A26" s="32">
        <v>1</v>
      </c>
      <c r="B26" s="32">
        <v>2</v>
      </c>
      <c r="C26" s="38" t="s">
        <v>16</v>
      </c>
      <c r="D26" s="47">
        <v>98.179591167675298</v>
      </c>
      <c r="E26" s="33">
        <v>100.015470884493</v>
      </c>
      <c r="F26" s="33">
        <v>99.995048618875501</v>
      </c>
      <c r="G26" s="48">
        <v>82.962339508237093</v>
      </c>
      <c r="H26" s="47">
        <v>115.024511057273</v>
      </c>
      <c r="I26" s="33">
        <v>117.60029833669</v>
      </c>
      <c r="J26" s="33">
        <v>115.216070542735</v>
      </c>
      <c r="K26" s="48">
        <v>81.789295499422394</v>
      </c>
      <c r="L26" s="47">
        <v>99.980397863105793</v>
      </c>
      <c r="M26" s="33">
        <v>99.979079636595998</v>
      </c>
      <c r="N26" s="33">
        <v>98.149135354166205</v>
      </c>
      <c r="O26" s="48">
        <v>99.533744472522002</v>
      </c>
      <c r="P26" s="39">
        <v>50.805600575047301</v>
      </c>
      <c r="Q26" s="33">
        <v>57.045514551703803</v>
      </c>
    </row>
    <row r="27" spans="1:17" x14ac:dyDescent="0.25">
      <c r="A27" s="7">
        <v>2</v>
      </c>
      <c r="B27" s="7">
        <v>1</v>
      </c>
      <c r="C27" s="15" t="s">
        <v>16</v>
      </c>
      <c r="D27" s="49">
        <v>90.684633346123505</v>
      </c>
      <c r="E27" s="10">
        <v>99.526975755054494</v>
      </c>
      <c r="F27" s="10">
        <v>91.187068891658797</v>
      </c>
      <c r="G27" s="50">
        <v>81.125776772501496</v>
      </c>
      <c r="H27" s="49">
        <v>115.10890487465799</v>
      </c>
      <c r="I27" s="10">
        <v>117.34405695978801</v>
      </c>
      <c r="J27" s="10">
        <v>115.15489936852801</v>
      </c>
      <c r="K27" s="50">
        <v>101.923252002705</v>
      </c>
      <c r="L27" s="49">
        <v>99.953466427208397</v>
      </c>
      <c r="M27" s="10">
        <v>99.558551719587498</v>
      </c>
      <c r="N27" s="10">
        <v>98.6614200324846</v>
      </c>
      <c r="O27" s="50">
        <v>99.598918137582302</v>
      </c>
      <c r="P27" s="40">
        <v>53.198577841328799</v>
      </c>
      <c r="Q27" s="10">
        <v>76.672998867651799</v>
      </c>
    </row>
    <row r="28" spans="1:17" x14ac:dyDescent="0.25">
      <c r="A28" s="7">
        <v>2</v>
      </c>
      <c r="B28" s="7">
        <v>2</v>
      </c>
      <c r="C28" s="15" t="s">
        <v>16</v>
      </c>
      <c r="D28" s="49">
        <v>93.446679884206603</v>
      </c>
      <c r="E28" s="10">
        <v>100.380025401254</v>
      </c>
      <c r="F28" s="10">
        <v>97.622671203130807</v>
      </c>
      <c r="G28" s="50">
        <v>81.084945901643195</v>
      </c>
      <c r="H28" s="49">
        <v>109.420846277276</v>
      </c>
      <c r="I28" s="10">
        <v>115.176714992737</v>
      </c>
      <c r="J28" s="10">
        <v>115.046941398507</v>
      </c>
      <c r="K28" s="50">
        <v>104.90547651887201</v>
      </c>
      <c r="L28" s="49">
        <v>99.483604053824905</v>
      </c>
      <c r="M28" s="10">
        <v>99.4611805427798</v>
      </c>
      <c r="N28" s="10">
        <v>98.566138893562993</v>
      </c>
      <c r="O28" s="50">
        <v>99.896154309882903</v>
      </c>
      <c r="P28" s="40">
        <v>65.468988779594596</v>
      </c>
      <c r="Q28" s="10">
        <v>74.695536159528004</v>
      </c>
    </row>
    <row r="29" spans="1:17" x14ac:dyDescent="0.25">
      <c r="A29" s="6">
        <v>3</v>
      </c>
      <c r="B29" s="6">
        <v>1</v>
      </c>
      <c r="C29" s="16" t="s">
        <v>16</v>
      </c>
      <c r="D29" s="51">
        <v>100.033324998984</v>
      </c>
      <c r="E29" s="11">
        <v>101.988890120628</v>
      </c>
      <c r="F29" s="11">
        <v>96.911703152045803</v>
      </c>
      <c r="G29" s="52">
        <v>93.940277164955901</v>
      </c>
      <c r="H29" s="51">
        <v>114.998269470482</v>
      </c>
      <c r="I29" s="11">
        <v>115.28487786843399</v>
      </c>
      <c r="J29" s="11">
        <v>114.425817655765</v>
      </c>
      <c r="K29" s="52">
        <v>106.147512268493</v>
      </c>
      <c r="L29" s="51">
        <v>88.811481287004199</v>
      </c>
      <c r="M29" s="11">
        <v>99.638943046118499</v>
      </c>
      <c r="N29" s="11">
        <v>100.031610621502</v>
      </c>
      <c r="O29" s="52">
        <v>99.527501679620599</v>
      </c>
      <c r="P29" s="41">
        <v>52.5366949447141</v>
      </c>
      <c r="Q29" s="11">
        <v>76.230341137732395</v>
      </c>
    </row>
    <row r="30" spans="1:17" x14ac:dyDescent="0.25">
      <c r="A30" s="6">
        <v>3</v>
      </c>
      <c r="B30" s="6">
        <v>2</v>
      </c>
      <c r="C30" s="16" t="s">
        <v>16</v>
      </c>
      <c r="D30" s="51">
        <v>96.316424845122498</v>
      </c>
      <c r="E30" s="11">
        <v>99.613254704650103</v>
      </c>
      <c r="F30" s="11">
        <v>92.859959804313405</v>
      </c>
      <c r="G30" s="52">
        <v>88.566106741071494</v>
      </c>
      <c r="H30" s="51">
        <v>114.599645970141</v>
      </c>
      <c r="I30" s="11">
        <v>115.12561151736701</v>
      </c>
      <c r="J30" s="11">
        <v>114.912796483208</v>
      </c>
      <c r="K30" s="52">
        <v>110.37727083656399</v>
      </c>
      <c r="L30" s="51">
        <v>92.462736492752896</v>
      </c>
      <c r="M30" s="11">
        <v>99.305602493865194</v>
      </c>
      <c r="N30" s="11">
        <v>99.902622499026904</v>
      </c>
      <c r="O30" s="52">
        <v>99.808768869641696</v>
      </c>
      <c r="P30" s="41">
        <v>57.221453394534201</v>
      </c>
      <c r="Q30" s="11">
        <v>79.473478880194506</v>
      </c>
    </row>
    <row r="31" spans="1:17" x14ac:dyDescent="0.25">
      <c r="A31" s="5">
        <v>4</v>
      </c>
      <c r="B31" s="5">
        <v>1</v>
      </c>
      <c r="C31" s="17" t="s">
        <v>16</v>
      </c>
      <c r="D31" s="53">
        <v>98.752042982392396</v>
      </c>
      <c r="E31" s="12">
        <v>100.249309240918</v>
      </c>
      <c r="F31" s="12">
        <v>100.078458889019</v>
      </c>
      <c r="G31" s="54">
        <v>88.282244079165807</v>
      </c>
      <c r="H31" s="53">
        <v>114.540462380983</v>
      </c>
      <c r="I31" s="12">
        <v>115.316228436724</v>
      </c>
      <c r="J31" s="12">
        <v>115.212942316095</v>
      </c>
      <c r="K31" s="54">
        <v>107.866985071287</v>
      </c>
      <c r="L31" s="53">
        <v>94.432303502196206</v>
      </c>
      <c r="M31" s="12">
        <v>99.672663690050896</v>
      </c>
      <c r="N31" s="12">
        <v>99.371411366518302</v>
      </c>
      <c r="O31" s="54">
        <v>99.9051701595873</v>
      </c>
      <c r="P31" s="42">
        <v>47.136180481201002</v>
      </c>
      <c r="Q31" s="12">
        <v>74.509816485806198</v>
      </c>
    </row>
    <row r="32" spans="1:17" x14ac:dyDescent="0.25">
      <c r="A32" s="5">
        <v>4</v>
      </c>
      <c r="B32" s="5">
        <v>2</v>
      </c>
      <c r="C32" s="17" t="s">
        <v>16</v>
      </c>
      <c r="D32" s="53">
        <v>99.939997294165195</v>
      </c>
      <c r="E32" s="12">
        <v>101.041645335585</v>
      </c>
      <c r="F32" s="12">
        <v>99.985493184226598</v>
      </c>
      <c r="G32" s="54">
        <v>95.935662289461803</v>
      </c>
      <c r="H32" s="53">
        <v>111.476166311749</v>
      </c>
      <c r="I32" s="12">
        <v>114.788241153504</v>
      </c>
      <c r="J32" s="12">
        <v>114.925910446415</v>
      </c>
      <c r="K32" s="54">
        <v>108.61648221948001</v>
      </c>
      <c r="L32" s="53">
        <v>91.984418345176906</v>
      </c>
      <c r="M32" s="12">
        <v>99.731341845210494</v>
      </c>
      <c r="N32" s="12">
        <v>99.241726564747296</v>
      </c>
      <c r="O32" s="54">
        <v>99.705175390500202</v>
      </c>
      <c r="P32" s="42">
        <v>62.177991901618199</v>
      </c>
      <c r="Q32" s="12">
        <v>73.824741681864694</v>
      </c>
    </row>
    <row r="33" spans="1:33" x14ac:dyDescent="0.25">
      <c r="A33" s="3">
        <v>5</v>
      </c>
      <c r="B33" s="3">
        <v>1</v>
      </c>
      <c r="C33" s="18" t="s">
        <v>16</v>
      </c>
      <c r="D33" s="55">
        <v>97.682291924395798</v>
      </c>
      <c r="E33" s="13">
        <v>100.56685156562099</v>
      </c>
      <c r="F33" s="13">
        <v>96.819994202060002</v>
      </c>
      <c r="G33" s="56">
        <v>91.172021984917293</v>
      </c>
      <c r="H33" s="55">
        <v>113.603742917451</v>
      </c>
      <c r="I33" s="13">
        <v>115.23981228029</v>
      </c>
      <c r="J33" s="13">
        <v>114.803049003624</v>
      </c>
      <c r="K33" s="56">
        <v>101.360881547202</v>
      </c>
      <c r="L33" s="55">
        <v>87.242757589381497</v>
      </c>
      <c r="M33" s="13">
        <v>97.982806587498004</v>
      </c>
      <c r="N33" s="13">
        <v>98.8834489918342</v>
      </c>
      <c r="O33" s="56">
        <v>99.896837328799904</v>
      </c>
      <c r="P33" s="43">
        <v>63.213441749603</v>
      </c>
      <c r="Q33" s="13">
        <v>68.196372107639903</v>
      </c>
    </row>
    <row r="34" spans="1:33" ht="15.75" thickBot="1" x14ac:dyDescent="0.3">
      <c r="A34" s="3">
        <v>5</v>
      </c>
      <c r="B34" s="3">
        <v>2</v>
      </c>
      <c r="C34" s="18" t="s">
        <v>16</v>
      </c>
      <c r="D34" s="57">
        <v>99.482251676369302</v>
      </c>
      <c r="E34" s="58">
        <v>102.600192051345</v>
      </c>
      <c r="F34" s="58">
        <v>100.15212247921799</v>
      </c>
      <c r="G34" s="59">
        <v>94.657378725915606</v>
      </c>
      <c r="H34" s="57">
        <v>109.080429649043</v>
      </c>
      <c r="I34" s="58">
        <v>114.78720296474999</v>
      </c>
      <c r="J34" s="58">
        <v>114.521529096604</v>
      </c>
      <c r="K34" s="59">
        <v>109.21040814894801</v>
      </c>
      <c r="L34" s="57">
        <v>91.005597595600804</v>
      </c>
      <c r="M34" s="58">
        <v>99.321448532739694</v>
      </c>
      <c r="N34" s="58">
        <v>98.866523783071003</v>
      </c>
      <c r="O34" s="59">
        <v>98.980601602588493</v>
      </c>
      <c r="P34" s="43">
        <v>65.499342140266194</v>
      </c>
      <c r="Q34" s="13">
        <v>72.295113987051195</v>
      </c>
    </row>
    <row r="35" spans="1:33" x14ac:dyDescent="0.25">
      <c r="A35" s="8"/>
      <c r="B35" s="8"/>
      <c r="C35" s="8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33" ht="15.75" thickBot="1" x14ac:dyDescent="0.3">
      <c r="A36" s="91" t="s">
        <v>20</v>
      </c>
      <c r="B36" s="92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2"/>
      <c r="Q36" s="94"/>
      <c r="S36" s="99" t="s">
        <v>31</v>
      </c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8"/>
    </row>
    <row r="37" spans="1:33" x14ac:dyDescent="0.25">
      <c r="A37" s="32">
        <v>1</v>
      </c>
      <c r="B37" s="32" t="s">
        <v>21</v>
      </c>
      <c r="C37" s="38" t="s">
        <v>18</v>
      </c>
      <c r="D37" s="65">
        <f>D4-D3</f>
        <v>-2</v>
      </c>
      <c r="E37" s="66">
        <f t="shared" ref="E37:Q37" si="0">E4-E3</f>
        <v>-3</v>
      </c>
      <c r="F37" s="66">
        <f t="shared" si="0"/>
        <v>-2</v>
      </c>
      <c r="G37" s="67">
        <f t="shared" si="0"/>
        <v>-2</v>
      </c>
      <c r="H37" s="65">
        <f t="shared" si="0"/>
        <v>-3</v>
      </c>
      <c r="I37" s="66">
        <f t="shared" si="0"/>
        <v>1</v>
      </c>
      <c r="J37" s="66">
        <f t="shared" si="0"/>
        <v>4</v>
      </c>
      <c r="K37" s="67">
        <f t="shared" si="0"/>
        <v>0</v>
      </c>
      <c r="L37" s="65">
        <f t="shared" si="0"/>
        <v>2</v>
      </c>
      <c r="M37" s="66">
        <f t="shared" si="0"/>
        <v>2</v>
      </c>
      <c r="N37" s="66">
        <f t="shared" si="0"/>
        <v>-2</v>
      </c>
      <c r="O37" s="67">
        <f t="shared" si="0"/>
        <v>1</v>
      </c>
      <c r="P37" s="60">
        <f t="shared" si="0"/>
        <v>2</v>
      </c>
      <c r="Q37" s="32">
        <f t="shared" si="0"/>
        <v>-2</v>
      </c>
      <c r="S37" s="33">
        <f>ABS(D37)</f>
        <v>2</v>
      </c>
      <c r="T37" s="33">
        <f t="shared" ref="T37:T41" si="1">ABS(E37)</f>
        <v>3</v>
      </c>
      <c r="U37" s="33">
        <f t="shared" ref="U37:U41" si="2">ABS(F37)</f>
        <v>2</v>
      </c>
      <c r="V37" s="33">
        <f t="shared" ref="V37:V41" si="3">ABS(G37)</f>
        <v>2</v>
      </c>
      <c r="W37" s="33">
        <f t="shared" ref="W37:W41" si="4">ABS(H37)</f>
        <v>3</v>
      </c>
      <c r="X37" s="33">
        <f t="shared" ref="X37:X41" si="5">ABS(I37)</f>
        <v>1</v>
      </c>
      <c r="Y37" s="33">
        <f t="shared" ref="Y37:Y41" si="6">ABS(J37)</f>
        <v>4</v>
      </c>
      <c r="Z37" s="33">
        <f t="shared" ref="Z37:Z41" si="7">ABS(K37)</f>
        <v>0</v>
      </c>
      <c r="AA37" s="33">
        <f t="shared" ref="AA37:AA41" si="8">ABS(L37)</f>
        <v>2</v>
      </c>
      <c r="AB37" s="33">
        <f t="shared" ref="AB37:AB41" si="9">ABS(M37)</f>
        <v>2</v>
      </c>
      <c r="AC37" s="33">
        <f t="shared" ref="AC37:AC41" si="10">ABS(N37)</f>
        <v>2</v>
      </c>
      <c r="AD37" s="33">
        <f t="shared" ref="AD37:AD41" si="11">ABS(O37)</f>
        <v>1</v>
      </c>
      <c r="AE37" s="33">
        <f>ABS(P37)</f>
        <v>2</v>
      </c>
      <c r="AF37" s="33">
        <f t="shared" ref="AF37:AF41" si="12">ABS(Q37)</f>
        <v>2</v>
      </c>
    </row>
    <row r="38" spans="1:33" x14ac:dyDescent="0.25">
      <c r="A38" s="7">
        <v>2</v>
      </c>
      <c r="B38" s="7" t="s">
        <v>21</v>
      </c>
      <c r="C38" s="15" t="s">
        <v>18</v>
      </c>
      <c r="D38" s="68">
        <f t="shared" ref="D38:Q38" si="13">D6-D5</f>
        <v>-2</v>
      </c>
      <c r="E38" s="7">
        <f t="shared" si="13"/>
        <v>-3</v>
      </c>
      <c r="F38" s="7">
        <f t="shared" si="13"/>
        <v>-2</v>
      </c>
      <c r="G38" s="69">
        <f t="shared" si="13"/>
        <v>-2</v>
      </c>
      <c r="H38" s="68">
        <f t="shared" si="13"/>
        <v>-3</v>
      </c>
      <c r="I38" s="7">
        <f t="shared" si="13"/>
        <v>1</v>
      </c>
      <c r="J38" s="7">
        <f t="shared" si="13"/>
        <v>4</v>
      </c>
      <c r="K38" s="69">
        <f t="shared" si="13"/>
        <v>0</v>
      </c>
      <c r="L38" s="68">
        <f t="shared" si="13"/>
        <v>2</v>
      </c>
      <c r="M38" s="7">
        <f t="shared" si="13"/>
        <v>2</v>
      </c>
      <c r="N38" s="7">
        <f t="shared" si="13"/>
        <v>-2</v>
      </c>
      <c r="O38" s="69">
        <f t="shared" si="13"/>
        <v>1</v>
      </c>
      <c r="P38" s="61">
        <f t="shared" si="13"/>
        <v>2</v>
      </c>
      <c r="Q38" s="7">
        <f t="shared" si="13"/>
        <v>-2</v>
      </c>
      <c r="S38" s="10">
        <f t="shared" ref="S38:S41" si="14">ABS(D38)</f>
        <v>2</v>
      </c>
      <c r="T38" s="10">
        <f t="shared" si="1"/>
        <v>3</v>
      </c>
      <c r="U38" s="10">
        <f t="shared" si="2"/>
        <v>2</v>
      </c>
      <c r="V38" s="10">
        <f t="shared" si="3"/>
        <v>2</v>
      </c>
      <c r="W38" s="10">
        <f t="shared" si="4"/>
        <v>3</v>
      </c>
      <c r="X38" s="10">
        <f t="shared" si="5"/>
        <v>1</v>
      </c>
      <c r="Y38" s="10">
        <f t="shared" si="6"/>
        <v>4</v>
      </c>
      <c r="Z38" s="10">
        <f t="shared" si="7"/>
        <v>0</v>
      </c>
      <c r="AA38" s="10">
        <f t="shared" si="8"/>
        <v>2</v>
      </c>
      <c r="AB38" s="10">
        <f t="shared" si="9"/>
        <v>2</v>
      </c>
      <c r="AC38" s="10">
        <f t="shared" si="10"/>
        <v>2</v>
      </c>
      <c r="AD38" s="10">
        <f t="shared" si="11"/>
        <v>1</v>
      </c>
      <c r="AE38" s="10">
        <f t="shared" ref="AE38:AE41" si="15">ABS(P38)</f>
        <v>2</v>
      </c>
      <c r="AF38" s="10">
        <f t="shared" si="12"/>
        <v>2</v>
      </c>
    </row>
    <row r="39" spans="1:33" x14ac:dyDescent="0.25">
      <c r="A39" s="6">
        <v>3</v>
      </c>
      <c r="B39" s="6" t="s">
        <v>21</v>
      </c>
      <c r="C39" s="16" t="s">
        <v>18</v>
      </c>
      <c r="D39" s="70">
        <f t="shared" ref="D39:Q39" si="16">D8-D7</f>
        <v>-2</v>
      </c>
      <c r="E39" s="6">
        <f t="shared" si="16"/>
        <v>-3</v>
      </c>
      <c r="F39" s="6">
        <f t="shared" si="16"/>
        <v>0</v>
      </c>
      <c r="G39" s="71">
        <f t="shared" si="16"/>
        <v>-1</v>
      </c>
      <c r="H39" s="70">
        <f t="shared" si="16"/>
        <v>0</v>
      </c>
      <c r="I39" s="6">
        <f t="shared" si="16"/>
        <v>-1</v>
      </c>
      <c r="J39" s="6">
        <f t="shared" si="16"/>
        <v>0</v>
      </c>
      <c r="K39" s="71">
        <f t="shared" si="16"/>
        <v>0</v>
      </c>
      <c r="L39" s="70">
        <f t="shared" si="16"/>
        <v>3</v>
      </c>
      <c r="M39" s="6">
        <f t="shared" si="16"/>
        <v>3</v>
      </c>
      <c r="N39" s="6">
        <f t="shared" si="16"/>
        <v>1</v>
      </c>
      <c r="O39" s="71">
        <f t="shared" si="16"/>
        <v>4</v>
      </c>
      <c r="P39" s="62">
        <f t="shared" si="16"/>
        <v>1</v>
      </c>
      <c r="Q39" s="6">
        <f t="shared" si="16"/>
        <v>1</v>
      </c>
      <c r="S39" s="11">
        <f t="shared" si="14"/>
        <v>2</v>
      </c>
      <c r="T39" s="11">
        <f t="shared" si="1"/>
        <v>3</v>
      </c>
      <c r="U39" s="11">
        <f t="shared" si="2"/>
        <v>0</v>
      </c>
      <c r="V39" s="11">
        <f t="shared" si="3"/>
        <v>1</v>
      </c>
      <c r="W39" s="11">
        <f t="shared" si="4"/>
        <v>0</v>
      </c>
      <c r="X39" s="11">
        <f t="shared" si="5"/>
        <v>1</v>
      </c>
      <c r="Y39" s="11">
        <f t="shared" si="6"/>
        <v>0</v>
      </c>
      <c r="Z39" s="11">
        <f t="shared" si="7"/>
        <v>0</v>
      </c>
      <c r="AA39" s="11">
        <f t="shared" si="8"/>
        <v>3</v>
      </c>
      <c r="AB39" s="11">
        <f t="shared" si="9"/>
        <v>3</v>
      </c>
      <c r="AC39" s="11">
        <f t="shared" si="10"/>
        <v>1</v>
      </c>
      <c r="AD39" s="11">
        <f t="shared" si="11"/>
        <v>4</v>
      </c>
      <c r="AE39" s="11">
        <f t="shared" si="15"/>
        <v>1</v>
      </c>
      <c r="AF39" s="11">
        <f t="shared" si="12"/>
        <v>1</v>
      </c>
    </row>
    <row r="40" spans="1:33" x14ac:dyDescent="0.25">
      <c r="A40" s="5">
        <v>4</v>
      </c>
      <c r="B40" s="5" t="s">
        <v>21</v>
      </c>
      <c r="C40" s="17" t="s">
        <v>18</v>
      </c>
      <c r="D40" s="72">
        <f t="shared" ref="D40:Q40" si="17">D10-D9</f>
        <v>-1</v>
      </c>
      <c r="E40" s="5">
        <f t="shared" si="17"/>
        <v>-3</v>
      </c>
      <c r="F40" s="5">
        <f t="shared" si="17"/>
        <v>-2</v>
      </c>
      <c r="G40" s="73">
        <f t="shared" si="17"/>
        <v>2</v>
      </c>
      <c r="H40" s="72">
        <f t="shared" si="17"/>
        <v>0</v>
      </c>
      <c r="I40" s="5">
        <f t="shared" si="17"/>
        <v>0</v>
      </c>
      <c r="J40" s="5">
        <f t="shared" si="17"/>
        <v>1</v>
      </c>
      <c r="K40" s="73">
        <f t="shared" si="17"/>
        <v>0</v>
      </c>
      <c r="L40" s="72">
        <f t="shared" si="17"/>
        <v>0</v>
      </c>
      <c r="M40" s="5">
        <f t="shared" si="17"/>
        <v>0</v>
      </c>
      <c r="N40" s="5">
        <f t="shared" si="17"/>
        <v>1</v>
      </c>
      <c r="O40" s="73">
        <f t="shared" si="17"/>
        <v>-1</v>
      </c>
      <c r="P40" s="63">
        <f t="shared" si="17"/>
        <v>1</v>
      </c>
      <c r="Q40" s="5">
        <f t="shared" si="17"/>
        <v>0</v>
      </c>
      <c r="S40" s="12">
        <f t="shared" si="14"/>
        <v>1</v>
      </c>
      <c r="T40" s="12">
        <f t="shared" si="1"/>
        <v>3</v>
      </c>
      <c r="U40" s="12">
        <f t="shared" si="2"/>
        <v>2</v>
      </c>
      <c r="V40" s="12">
        <f t="shared" si="3"/>
        <v>2</v>
      </c>
      <c r="W40" s="12">
        <f t="shared" si="4"/>
        <v>0</v>
      </c>
      <c r="X40" s="12">
        <f t="shared" si="5"/>
        <v>0</v>
      </c>
      <c r="Y40" s="12">
        <f t="shared" si="6"/>
        <v>1</v>
      </c>
      <c r="Z40" s="12">
        <f t="shared" si="7"/>
        <v>0</v>
      </c>
      <c r="AA40" s="12">
        <f t="shared" si="8"/>
        <v>0</v>
      </c>
      <c r="AB40" s="12">
        <f t="shared" si="9"/>
        <v>0</v>
      </c>
      <c r="AC40" s="12">
        <f t="shared" si="10"/>
        <v>1</v>
      </c>
      <c r="AD40" s="12">
        <f t="shared" si="11"/>
        <v>1</v>
      </c>
      <c r="AE40" s="12">
        <f t="shared" si="15"/>
        <v>1</v>
      </c>
      <c r="AF40" s="12">
        <f t="shared" si="12"/>
        <v>0</v>
      </c>
    </row>
    <row r="41" spans="1:33" ht="15.75" thickBot="1" x14ac:dyDescent="0.3">
      <c r="A41" s="3">
        <v>5</v>
      </c>
      <c r="B41" s="3" t="s">
        <v>21</v>
      </c>
      <c r="C41" s="18" t="s">
        <v>18</v>
      </c>
      <c r="D41" s="74">
        <f t="shared" ref="D41:Q41" si="18">D12-D11</f>
        <v>-4</v>
      </c>
      <c r="E41" s="75">
        <f t="shared" si="18"/>
        <v>-1</v>
      </c>
      <c r="F41" s="75">
        <f t="shared" si="18"/>
        <v>0</v>
      </c>
      <c r="G41" s="76">
        <f t="shared" si="18"/>
        <v>6</v>
      </c>
      <c r="H41" s="74">
        <f t="shared" si="18"/>
        <v>2</v>
      </c>
      <c r="I41" s="75">
        <f t="shared" si="18"/>
        <v>0</v>
      </c>
      <c r="J41" s="75">
        <f t="shared" si="18"/>
        <v>0</v>
      </c>
      <c r="K41" s="76">
        <f t="shared" si="18"/>
        <v>0</v>
      </c>
      <c r="L41" s="74">
        <f t="shared" si="18"/>
        <v>5</v>
      </c>
      <c r="M41" s="75">
        <f t="shared" si="18"/>
        <v>2</v>
      </c>
      <c r="N41" s="75">
        <f t="shared" si="18"/>
        <v>2</v>
      </c>
      <c r="O41" s="76">
        <f t="shared" si="18"/>
        <v>-3</v>
      </c>
      <c r="P41" s="64">
        <f t="shared" si="18"/>
        <v>-1</v>
      </c>
      <c r="Q41" s="3">
        <f t="shared" si="18"/>
        <v>2</v>
      </c>
      <c r="S41" s="13">
        <f t="shared" si="14"/>
        <v>4</v>
      </c>
      <c r="T41" s="13">
        <f t="shared" si="1"/>
        <v>1</v>
      </c>
      <c r="U41" s="13">
        <f t="shared" si="2"/>
        <v>0</v>
      </c>
      <c r="V41" s="13">
        <f t="shared" si="3"/>
        <v>6</v>
      </c>
      <c r="W41" s="13">
        <f t="shared" si="4"/>
        <v>2</v>
      </c>
      <c r="X41" s="13">
        <f t="shared" si="5"/>
        <v>0</v>
      </c>
      <c r="Y41" s="13">
        <f t="shared" si="6"/>
        <v>0</v>
      </c>
      <c r="Z41" s="13">
        <f t="shared" si="7"/>
        <v>0</v>
      </c>
      <c r="AA41" s="13">
        <f t="shared" si="8"/>
        <v>5</v>
      </c>
      <c r="AB41" s="13">
        <f t="shared" si="9"/>
        <v>2</v>
      </c>
      <c r="AC41" s="13">
        <f t="shared" si="10"/>
        <v>2</v>
      </c>
      <c r="AD41" s="13">
        <f t="shared" si="11"/>
        <v>3</v>
      </c>
      <c r="AE41" s="13">
        <f t="shared" si="15"/>
        <v>1</v>
      </c>
      <c r="AF41" s="13">
        <f t="shared" si="12"/>
        <v>2</v>
      </c>
    </row>
    <row r="42" spans="1:33" customFormat="1" ht="15.75" thickBot="1" x14ac:dyDescent="0.3"/>
    <row r="43" spans="1:33" x14ac:dyDescent="0.25">
      <c r="A43" s="32">
        <v>1</v>
      </c>
      <c r="B43" s="32" t="s">
        <v>21</v>
      </c>
      <c r="C43" s="38" t="s">
        <v>17</v>
      </c>
      <c r="D43" s="44">
        <f>D15-D14</f>
        <v>31.240745678693905</v>
      </c>
      <c r="E43" s="45">
        <f t="shared" ref="D43:Q43" si="19">E15-E14</f>
        <v>22.297091073804097</v>
      </c>
      <c r="F43" s="45">
        <f t="shared" si="19"/>
        <v>25.851863027337195</v>
      </c>
      <c r="G43" s="46">
        <f t="shared" si="19"/>
        <v>5.6992942585662973</v>
      </c>
      <c r="H43" s="44">
        <f t="shared" si="19"/>
        <v>0.6257136298650039</v>
      </c>
      <c r="I43" s="45">
        <f t="shared" si="19"/>
        <v>2.2500965390340042</v>
      </c>
      <c r="J43" s="45">
        <f t="shared" si="19"/>
        <v>37.616939004764092</v>
      </c>
      <c r="K43" s="46">
        <f t="shared" si="19"/>
        <v>-12.067714829361899</v>
      </c>
      <c r="L43" s="44">
        <f t="shared" si="19"/>
        <v>-2.8221043914550989</v>
      </c>
      <c r="M43" s="45">
        <f t="shared" si="19"/>
        <v>-7.4136854006178083</v>
      </c>
      <c r="N43" s="45">
        <f t="shared" si="19"/>
        <v>-33.226425104389207</v>
      </c>
      <c r="O43" s="46">
        <f t="shared" si="19"/>
        <v>0.2005002030858094</v>
      </c>
      <c r="P43" s="39">
        <f t="shared" si="19"/>
        <v>3.6591338289563993</v>
      </c>
      <c r="Q43" s="33">
        <f t="shared" si="19"/>
        <v>18.837535372395497</v>
      </c>
      <c r="S43" s="33">
        <f>ABS(D43)</f>
        <v>31.240745678693905</v>
      </c>
      <c r="T43" s="33">
        <f t="shared" ref="T43:AD53" si="20">ABS(E43)</f>
        <v>22.297091073804097</v>
      </c>
      <c r="U43" s="33">
        <f t="shared" si="20"/>
        <v>25.851863027337195</v>
      </c>
      <c r="V43" s="33">
        <f t="shared" si="20"/>
        <v>5.6992942585662973</v>
      </c>
      <c r="W43" s="33">
        <f t="shared" si="20"/>
        <v>0.6257136298650039</v>
      </c>
      <c r="X43" s="33">
        <f t="shared" si="20"/>
        <v>2.2500965390340042</v>
      </c>
      <c r="Y43" s="33">
        <f t="shared" si="20"/>
        <v>37.616939004764092</v>
      </c>
      <c r="Z43" s="33">
        <f t="shared" si="20"/>
        <v>12.067714829361899</v>
      </c>
      <c r="AA43" s="33">
        <f t="shared" si="20"/>
        <v>2.8221043914550989</v>
      </c>
      <c r="AB43" s="33">
        <f t="shared" si="20"/>
        <v>7.4136854006178083</v>
      </c>
      <c r="AC43" s="33">
        <f t="shared" si="20"/>
        <v>33.226425104389207</v>
      </c>
      <c r="AD43" s="33">
        <f t="shared" si="20"/>
        <v>0.2005002030858094</v>
      </c>
      <c r="AE43" s="33">
        <f>ABS(P43)</f>
        <v>3.6591338289563993</v>
      </c>
      <c r="AF43" s="33">
        <f t="shared" ref="AF43:AF53" si="21">ABS(Q43)</f>
        <v>18.837535372395497</v>
      </c>
      <c r="AG43"/>
    </row>
    <row r="44" spans="1:33" x14ac:dyDescent="0.25">
      <c r="A44" s="7">
        <v>2</v>
      </c>
      <c r="B44" s="7" t="s">
        <v>21</v>
      </c>
      <c r="C44" s="15" t="s">
        <v>17</v>
      </c>
      <c r="D44" s="49">
        <f t="shared" ref="D44:Q44" si="22">D17-D16</f>
        <v>1.9697036132265993</v>
      </c>
      <c r="E44" s="10">
        <f t="shared" si="22"/>
        <v>2.7104717796604092</v>
      </c>
      <c r="F44" s="10">
        <f t="shared" si="22"/>
        <v>11.257422167366599</v>
      </c>
      <c r="G44" s="50">
        <f t="shared" si="22"/>
        <v>0.77899673521829982</v>
      </c>
      <c r="H44" s="49">
        <f t="shared" si="22"/>
        <v>-0.65547276407899346</v>
      </c>
      <c r="I44" s="10">
        <f t="shared" si="22"/>
        <v>-0.12051185771599648</v>
      </c>
      <c r="J44" s="10">
        <f t="shared" si="22"/>
        <v>13.133490717261992</v>
      </c>
      <c r="K44" s="50">
        <f t="shared" si="22"/>
        <v>0.11334015908718698</v>
      </c>
      <c r="L44" s="49">
        <f t="shared" si="22"/>
        <v>-5.9367048039267019</v>
      </c>
      <c r="M44" s="10">
        <f t="shared" si="22"/>
        <v>-3.2941934065080005</v>
      </c>
      <c r="N44" s="10">
        <f t="shared" si="22"/>
        <v>-18.563880428204399</v>
      </c>
      <c r="O44" s="50">
        <f t="shared" si="22"/>
        <v>-0.25227303699440995</v>
      </c>
      <c r="P44" s="40">
        <f t="shared" si="22"/>
        <v>5.4877769603493007</v>
      </c>
      <c r="Q44" s="10">
        <f t="shared" si="22"/>
        <v>28.125960851114598</v>
      </c>
      <c r="S44" s="10">
        <f t="shared" ref="S44:S53" si="23">ABS(D44)</f>
        <v>1.9697036132265993</v>
      </c>
      <c r="T44" s="10">
        <f t="shared" si="20"/>
        <v>2.7104717796604092</v>
      </c>
      <c r="U44" s="10">
        <f t="shared" si="20"/>
        <v>11.257422167366599</v>
      </c>
      <c r="V44" s="10">
        <f t="shared" si="20"/>
        <v>0.77899673521829982</v>
      </c>
      <c r="W44" s="10">
        <f t="shared" si="20"/>
        <v>0.65547276407899346</v>
      </c>
      <c r="X44" s="10">
        <f t="shared" si="20"/>
        <v>0.12051185771599648</v>
      </c>
      <c r="Y44" s="10">
        <f t="shared" si="20"/>
        <v>13.133490717261992</v>
      </c>
      <c r="Z44" s="10">
        <f t="shared" si="20"/>
        <v>0.11334015908718698</v>
      </c>
      <c r="AA44" s="10">
        <f t="shared" si="20"/>
        <v>5.9367048039267019</v>
      </c>
      <c r="AB44" s="10">
        <f t="shared" si="20"/>
        <v>3.2941934065080005</v>
      </c>
      <c r="AC44" s="10">
        <f t="shared" si="20"/>
        <v>18.563880428204399</v>
      </c>
      <c r="AD44" s="10">
        <f t="shared" si="20"/>
        <v>0.25227303699440995</v>
      </c>
      <c r="AE44" s="10">
        <f t="shared" ref="AE44:AE53" si="24">ABS(P44)</f>
        <v>5.4877769603493007</v>
      </c>
      <c r="AF44" s="10">
        <f t="shared" si="21"/>
        <v>28.125960851114598</v>
      </c>
      <c r="AG44" s="88"/>
    </row>
    <row r="45" spans="1:33" x14ac:dyDescent="0.25">
      <c r="A45" s="6">
        <v>3</v>
      </c>
      <c r="B45" s="6" t="s">
        <v>21</v>
      </c>
      <c r="C45" s="16" t="s">
        <v>17</v>
      </c>
      <c r="D45" s="51">
        <f t="shared" ref="D45:Q45" si="25">D19-D18</f>
        <v>-1.621268342907598</v>
      </c>
      <c r="E45" s="11">
        <f t="shared" si="25"/>
        <v>0.84816606094300084</v>
      </c>
      <c r="F45" s="11">
        <f t="shared" si="25"/>
        <v>-1.4720560302994983</v>
      </c>
      <c r="G45" s="52">
        <f t="shared" si="25"/>
        <v>0.84726447597260801</v>
      </c>
      <c r="H45" s="51">
        <f t="shared" si="25"/>
        <v>0.16437533256599579</v>
      </c>
      <c r="I45" s="11">
        <f t="shared" si="25"/>
        <v>1.1034785321179896</v>
      </c>
      <c r="J45" s="11">
        <f t="shared" si="25"/>
        <v>8.0923739776847015</v>
      </c>
      <c r="K45" s="52">
        <f t="shared" si="25"/>
        <v>18.926700076915211</v>
      </c>
      <c r="L45" s="51">
        <f t="shared" si="25"/>
        <v>2.3764003971657957</v>
      </c>
      <c r="M45" s="11">
        <f t="shared" si="25"/>
        <v>-1.1209706465825064</v>
      </c>
      <c r="N45" s="11">
        <f t="shared" si="25"/>
        <v>0.27664315195301015</v>
      </c>
      <c r="O45" s="52">
        <f t="shared" si="25"/>
        <v>0.43267882354199116</v>
      </c>
      <c r="P45" s="41">
        <f t="shared" si="25"/>
        <v>-6.2948389428671021</v>
      </c>
      <c r="Q45" s="11">
        <f t="shared" si="25"/>
        <v>-10.48757447054161</v>
      </c>
      <c r="S45" s="11">
        <f t="shared" si="23"/>
        <v>1.621268342907598</v>
      </c>
      <c r="T45" s="11">
        <f t="shared" si="20"/>
        <v>0.84816606094300084</v>
      </c>
      <c r="U45" s="11">
        <f t="shared" si="20"/>
        <v>1.4720560302994983</v>
      </c>
      <c r="V45" s="11">
        <f t="shared" si="20"/>
        <v>0.84726447597260801</v>
      </c>
      <c r="W45" s="11">
        <f t="shared" si="20"/>
        <v>0.16437533256599579</v>
      </c>
      <c r="X45" s="11">
        <f t="shared" si="20"/>
        <v>1.1034785321179896</v>
      </c>
      <c r="Y45" s="11">
        <f t="shared" si="20"/>
        <v>8.0923739776847015</v>
      </c>
      <c r="Z45" s="11">
        <f t="shared" si="20"/>
        <v>18.926700076915211</v>
      </c>
      <c r="AA45" s="11">
        <f t="shared" si="20"/>
        <v>2.3764003971657957</v>
      </c>
      <c r="AB45" s="11">
        <f t="shared" si="20"/>
        <v>1.1209706465825064</v>
      </c>
      <c r="AC45" s="11">
        <f t="shared" si="20"/>
        <v>0.27664315195301015</v>
      </c>
      <c r="AD45" s="11">
        <f t="shared" si="20"/>
        <v>0.43267882354199116</v>
      </c>
      <c r="AE45" s="11">
        <f t="shared" si="24"/>
        <v>6.2948389428671021</v>
      </c>
      <c r="AF45" s="11">
        <f t="shared" si="21"/>
        <v>10.48757447054161</v>
      </c>
      <c r="AG45" s="88"/>
    </row>
    <row r="46" spans="1:33" x14ac:dyDescent="0.25">
      <c r="A46" s="5">
        <v>4</v>
      </c>
      <c r="B46" s="5" t="s">
        <v>21</v>
      </c>
      <c r="C46" s="17" t="s">
        <v>17</v>
      </c>
      <c r="D46" s="53">
        <f t="shared" ref="D46:Q46" si="26">D21-D20</f>
        <v>2.0018601438391102</v>
      </c>
      <c r="E46" s="12">
        <f t="shared" si="26"/>
        <v>-0.46922033560149146</v>
      </c>
      <c r="F46" s="12">
        <f t="shared" si="26"/>
        <v>-5.1533094268828989</v>
      </c>
      <c r="G46" s="54">
        <f t="shared" si="26"/>
        <v>-4.7986108730949866</v>
      </c>
      <c r="H46" s="53">
        <f t="shared" si="26"/>
        <v>1.6400718536930015</v>
      </c>
      <c r="I46" s="12">
        <f t="shared" si="26"/>
        <v>-0.12579842413300923</v>
      </c>
      <c r="J46" s="12">
        <f t="shared" si="26"/>
        <v>2.0426978448859927</v>
      </c>
      <c r="K46" s="54">
        <f t="shared" si="26"/>
        <v>-9.5668205741935992</v>
      </c>
      <c r="L46" s="53">
        <f t="shared" si="26"/>
        <v>10.759214508927599</v>
      </c>
      <c r="M46" s="12">
        <f t="shared" si="26"/>
        <v>-1.7053343112120984</v>
      </c>
      <c r="N46" s="12">
        <f t="shared" si="26"/>
        <v>0.33164666533909326</v>
      </c>
      <c r="O46" s="54">
        <f t="shared" si="26"/>
        <v>0.64717408423639711</v>
      </c>
      <c r="P46" s="42">
        <f t="shared" si="26"/>
        <v>-3.0568238422826042</v>
      </c>
      <c r="Q46" s="12">
        <f t="shared" si="26"/>
        <v>-9.3252914247642025</v>
      </c>
      <c r="S46" s="12">
        <f t="shared" si="23"/>
        <v>2.0018601438391102</v>
      </c>
      <c r="T46" s="12">
        <f t="shared" si="20"/>
        <v>0.46922033560149146</v>
      </c>
      <c r="U46" s="12">
        <f t="shared" si="20"/>
        <v>5.1533094268828989</v>
      </c>
      <c r="V46" s="12">
        <f t="shared" si="20"/>
        <v>4.7986108730949866</v>
      </c>
      <c r="W46" s="12">
        <f t="shared" si="20"/>
        <v>1.6400718536930015</v>
      </c>
      <c r="X46" s="12">
        <f t="shared" si="20"/>
        <v>0.12579842413300923</v>
      </c>
      <c r="Y46" s="12">
        <f t="shared" si="20"/>
        <v>2.0426978448859927</v>
      </c>
      <c r="Z46" s="12">
        <f t="shared" si="20"/>
        <v>9.5668205741935992</v>
      </c>
      <c r="AA46" s="12">
        <f t="shared" si="20"/>
        <v>10.759214508927599</v>
      </c>
      <c r="AB46" s="12">
        <f t="shared" si="20"/>
        <v>1.7053343112120984</v>
      </c>
      <c r="AC46" s="12">
        <f t="shared" si="20"/>
        <v>0.33164666533909326</v>
      </c>
      <c r="AD46" s="12">
        <f t="shared" si="20"/>
        <v>0.64717408423639711</v>
      </c>
      <c r="AE46" s="12">
        <f t="shared" si="24"/>
        <v>3.0568238422826042</v>
      </c>
      <c r="AF46" s="12">
        <f t="shared" si="21"/>
        <v>9.3252914247642025</v>
      </c>
      <c r="AG46" s="88"/>
    </row>
    <row r="47" spans="1:33" ht="15.75" thickBot="1" x14ac:dyDescent="0.3">
      <c r="A47" s="3">
        <v>5</v>
      </c>
      <c r="B47" s="3" t="s">
        <v>21</v>
      </c>
      <c r="C47" s="18" t="s">
        <v>17</v>
      </c>
      <c r="D47" s="57">
        <f t="shared" ref="D47:Q47" si="27">D23-D22</f>
        <v>-4.3890795606502024</v>
      </c>
      <c r="E47" s="58">
        <f t="shared" si="27"/>
        <v>3.9113897904777986</v>
      </c>
      <c r="F47" s="58">
        <f t="shared" si="27"/>
        <v>9.0405749892122031</v>
      </c>
      <c r="G47" s="59">
        <f t="shared" si="27"/>
        <v>10.842419873396594</v>
      </c>
      <c r="H47" s="57">
        <f t="shared" si="27"/>
        <v>5.2386253198049957</v>
      </c>
      <c r="I47" s="58">
        <f t="shared" si="27"/>
        <v>-1.2218935217590001</v>
      </c>
      <c r="J47" s="58">
        <f t="shared" si="27"/>
        <v>-0.33248677860700582</v>
      </c>
      <c r="K47" s="59">
        <f t="shared" si="27"/>
        <v>-5.7020263342343043</v>
      </c>
      <c r="L47" s="57">
        <f t="shared" si="27"/>
        <v>-4.7299333209904972</v>
      </c>
      <c r="M47" s="58">
        <f t="shared" si="27"/>
        <v>2.4580416483149889</v>
      </c>
      <c r="N47" s="58">
        <f t="shared" si="27"/>
        <v>-1.5411433937541972</v>
      </c>
      <c r="O47" s="59">
        <f t="shared" si="27"/>
        <v>-0.72201929716199231</v>
      </c>
      <c r="P47" s="43">
        <f t="shared" si="27"/>
        <v>6.1908151618079046</v>
      </c>
      <c r="Q47" s="13">
        <f t="shared" si="27"/>
        <v>-16.406766669436408</v>
      </c>
      <c r="S47" s="13">
        <f t="shared" si="23"/>
        <v>4.3890795606502024</v>
      </c>
      <c r="T47" s="13">
        <f t="shared" si="20"/>
        <v>3.9113897904777986</v>
      </c>
      <c r="U47" s="13">
        <f t="shared" si="20"/>
        <v>9.0405749892122031</v>
      </c>
      <c r="V47" s="13">
        <f t="shared" si="20"/>
        <v>10.842419873396594</v>
      </c>
      <c r="W47" s="13">
        <f t="shared" si="20"/>
        <v>5.2386253198049957</v>
      </c>
      <c r="X47" s="13">
        <f t="shared" si="20"/>
        <v>1.2218935217590001</v>
      </c>
      <c r="Y47" s="13">
        <f t="shared" si="20"/>
        <v>0.33248677860700582</v>
      </c>
      <c r="Z47" s="13">
        <f t="shared" si="20"/>
        <v>5.7020263342343043</v>
      </c>
      <c r="AA47" s="13">
        <f t="shared" si="20"/>
        <v>4.7299333209904972</v>
      </c>
      <c r="AB47" s="13">
        <f t="shared" si="20"/>
        <v>2.4580416483149889</v>
      </c>
      <c r="AC47" s="13">
        <f t="shared" si="20"/>
        <v>1.5411433937541972</v>
      </c>
      <c r="AD47" s="13">
        <f t="shared" si="20"/>
        <v>0.72201929716199231</v>
      </c>
      <c r="AE47" s="13">
        <f t="shared" si="24"/>
        <v>6.1908151618079046</v>
      </c>
      <c r="AF47" s="13">
        <f t="shared" si="21"/>
        <v>16.406766669436408</v>
      </c>
      <c r="AG47" s="88"/>
    </row>
    <row r="48" spans="1:33" ht="15.75" thickBo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</row>
    <row r="49" spans="1:33" x14ac:dyDescent="0.25">
      <c r="A49" s="32">
        <v>1</v>
      </c>
      <c r="B49" s="32" t="s">
        <v>21</v>
      </c>
      <c r="C49" s="38" t="s">
        <v>16</v>
      </c>
      <c r="D49" s="44">
        <f t="shared" ref="D49:Q49" si="28">D26-D25</f>
        <v>3.8825185808561997</v>
      </c>
      <c r="E49" s="45">
        <f t="shared" si="28"/>
        <v>-4.9027097863003632E-2</v>
      </c>
      <c r="F49" s="45">
        <f t="shared" si="28"/>
        <v>6.2893133198285938</v>
      </c>
      <c r="G49" s="46">
        <f t="shared" si="28"/>
        <v>3.1776020773758944</v>
      </c>
      <c r="H49" s="44">
        <f t="shared" si="28"/>
        <v>0.13016974520199653</v>
      </c>
      <c r="I49" s="45">
        <f t="shared" si="28"/>
        <v>5.2168984881006963E-2</v>
      </c>
      <c r="J49" s="45">
        <f t="shared" si="28"/>
        <v>0.59545589184199343</v>
      </c>
      <c r="K49" s="46">
        <f t="shared" si="28"/>
        <v>0.41659372804659256</v>
      </c>
      <c r="L49" s="44">
        <f t="shared" si="28"/>
        <v>-0.12486268821621138</v>
      </c>
      <c r="M49" s="45">
        <f t="shared" si="28"/>
        <v>0.28705236024809722</v>
      </c>
      <c r="N49" s="45">
        <f t="shared" si="28"/>
        <v>0.12566182034990447</v>
      </c>
      <c r="O49" s="46">
        <f t="shared" si="28"/>
        <v>0.45780708949840232</v>
      </c>
      <c r="P49" s="39">
        <f t="shared" si="28"/>
        <v>8.8234501056867032</v>
      </c>
      <c r="Q49" s="33">
        <f t="shared" si="28"/>
        <v>-0.11016753621779429</v>
      </c>
      <c r="S49" s="33">
        <f t="shared" si="23"/>
        <v>3.8825185808561997</v>
      </c>
      <c r="T49" s="33">
        <f t="shared" si="20"/>
        <v>4.9027097863003632E-2</v>
      </c>
      <c r="U49" s="33">
        <f t="shared" si="20"/>
        <v>6.2893133198285938</v>
      </c>
      <c r="V49" s="33">
        <f t="shared" si="20"/>
        <v>3.1776020773758944</v>
      </c>
      <c r="W49" s="33">
        <f t="shared" si="20"/>
        <v>0.13016974520199653</v>
      </c>
      <c r="X49" s="33">
        <f t="shared" si="20"/>
        <v>5.2168984881006963E-2</v>
      </c>
      <c r="Y49" s="33">
        <f t="shared" si="20"/>
        <v>0.59545589184199343</v>
      </c>
      <c r="Z49" s="33">
        <f t="shared" si="20"/>
        <v>0.41659372804659256</v>
      </c>
      <c r="AA49" s="33">
        <f t="shared" si="20"/>
        <v>0.12486268821621138</v>
      </c>
      <c r="AB49" s="33">
        <f t="shared" si="20"/>
        <v>0.28705236024809722</v>
      </c>
      <c r="AC49" s="33">
        <f t="shared" si="20"/>
        <v>0.12566182034990447</v>
      </c>
      <c r="AD49" s="33">
        <f t="shared" si="20"/>
        <v>0.45780708949840232</v>
      </c>
      <c r="AE49" s="33">
        <f t="shared" si="24"/>
        <v>8.8234501056867032</v>
      </c>
      <c r="AF49" s="33">
        <f t="shared" si="21"/>
        <v>0.11016753621779429</v>
      </c>
      <c r="AG49" s="88"/>
    </row>
    <row r="50" spans="1:33" x14ac:dyDescent="0.25">
      <c r="A50" s="7">
        <v>2</v>
      </c>
      <c r="B50" s="7" t="s">
        <v>21</v>
      </c>
      <c r="C50" s="15" t="s">
        <v>16</v>
      </c>
      <c r="D50" s="49">
        <f t="shared" ref="D50:Q50" si="29">D28-D27</f>
        <v>2.7620465380830979</v>
      </c>
      <c r="E50" s="10">
        <f t="shared" si="29"/>
        <v>0.85304964619950852</v>
      </c>
      <c r="F50" s="10">
        <f t="shared" si="29"/>
        <v>6.4356023114720102</v>
      </c>
      <c r="G50" s="50">
        <f t="shared" si="29"/>
        <v>-4.0830870858300727E-2</v>
      </c>
      <c r="H50" s="49">
        <f t="shared" si="29"/>
        <v>-5.6880585973819962</v>
      </c>
      <c r="I50" s="10">
        <f t="shared" si="29"/>
        <v>-2.1673419670510015</v>
      </c>
      <c r="J50" s="10">
        <f t="shared" si="29"/>
        <v>-0.10795797002100471</v>
      </c>
      <c r="K50" s="50">
        <f t="shared" si="29"/>
        <v>2.9822245161670082</v>
      </c>
      <c r="L50" s="49">
        <f t="shared" si="29"/>
        <v>-0.46986237338349213</v>
      </c>
      <c r="M50" s="10">
        <f t="shared" si="29"/>
        <v>-9.7371176807698134E-2</v>
      </c>
      <c r="N50" s="10">
        <f t="shared" si="29"/>
        <v>-9.5281138921606612E-2</v>
      </c>
      <c r="O50" s="50">
        <f t="shared" si="29"/>
        <v>0.29723617230060029</v>
      </c>
      <c r="P50" s="40">
        <f t="shared" si="29"/>
        <v>12.270410938265798</v>
      </c>
      <c r="Q50" s="10">
        <f t="shared" si="29"/>
        <v>-1.9774627081237952</v>
      </c>
      <c r="S50" s="10">
        <f t="shared" si="23"/>
        <v>2.7620465380830979</v>
      </c>
      <c r="T50" s="10">
        <f t="shared" si="20"/>
        <v>0.85304964619950852</v>
      </c>
      <c r="U50" s="10">
        <f t="shared" si="20"/>
        <v>6.4356023114720102</v>
      </c>
      <c r="V50" s="10">
        <f t="shared" si="20"/>
        <v>4.0830870858300727E-2</v>
      </c>
      <c r="W50" s="10">
        <f t="shared" si="20"/>
        <v>5.6880585973819962</v>
      </c>
      <c r="X50" s="10">
        <f t="shared" si="20"/>
        <v>2.1673419670510015</v>
      </c>
      <c r="Y50" s="10">
        <f t="shared" si="20"/>
        <v>0.10795797002100471</v>
      </c>
      <c r="Z50" s="10">
        <f t="shared" si="20"/>
        <v>2.9822245161670082</v>
      </c>
      <c r="AA50" s="10">
        <f t="shared" si="20"/>
        <v>0.46986237338349213</v>
      </c>
      <c r="AB50" s="10">
        <f t="shared" si="20"/>
        <v>9.7371176807698134E-2</v>
      </c>
      <c r="AC50" s="10">
        <f t="shared" si="20"/>
        <v>9.5281138921606612E-2</v>
      </c>
      <c r="AD50" s="10">
        <f t="shared" si="20"/>
        <v>0.29723617230060029</v>
      </c>
      <c r="AE50" s="10">
        <f t="shared" si="24"/>
        <v>12.270410938265798</v>
      </c>
      <c r="AF50" s="10">
        <f t="shared" si="21"/>
        <v>1.9774627081237952</v>
      </c>
      <c r="AG50" s="88"/>
    </row>
    <row r="51" spans="1:33" x14ac:dyDescent="0.25">
      <c r="A51" s="6">
        <v>3</v>
      </c>
      <c r="B51" s="6" t="s">
        <v>21</v>
      </c>
      <c r="C51" s="16" t="s">
        <v>16</v>
      </c>
      <c r="D51" s="51">
        <f t="shared" ref="D51:Q51" si="30">D30-D29</f>
        <v>-3.7169001538615021</v>
      </c>
      <c r="E51" s="11">
        <f t="shared" si="30"/>
        <v>-2.3756354159778965</v>
      </c>
      <c r="F51" s="11">
        <f t="shared" si="30"/>
        <v>-4.0517433477323976</v>
      </c>
      <c r="G51" s="52">
        <f t="shared" si="30"/>
        <v>-5.3741704238844079</v>
      </c>
      <c r="H51" s="51">
        <f t="shared" si="30"/>
        <v>-0.39862350034100302</v>
      </c>
      <c r="I51" s="11">
        <f t="shared" si="30"/>
        <v>-0.15926635106698939</v>
      </c>
      <c r="J51" s="11">
        <f t="shared" si="30"/>
        <v>0.48697882744299648</v>
      </c>
      <c r="K51" s="52">
        <f t="shared" si="30"/>
        <v>4.2297585680709915</v>
      </c>
      <c r="L51" s="51">
        <f t="shared" si="30"/>
        <v>3.6512552057486971</v>
      </c>
      <c r="M51" s="11">
        <f t="shared" si="30"/>
        <v>-0.33334055225330417</v>
      </c>
      <c r="N51" s="11">
        <f t="shared" si="30"/>
        <v>-0.12898812247509284</v>
      </c>
      <c r="O51" s="52">
        <f t="shared" si="30"/>
        <v>0.28126719002109724</v>
      </c>
      <c r="P51" s="41">
        <f t="shared" si="30"/>
        <v>4.6847584498201016</v>
      </c>
      <c r="Q51" s="11">
        <f t="shared" si="30"/>
        <v>3.2431377424621104</v>
      </c>
      <c r="S51" s="11">
        <f t="shared" si="23"/>
        <v>3.7169001538615021</v>
      </c>
      <c r="T51" s="11">
        <f t="shared" si="20"/>
        <v>2.3756354159778965</v>
      </c>
      <c r="U51" s="11">
        <f t="shared" si="20"/>
        <v>4.0517433477323976</v>
      </c>
      <c r="V51" s="11">
        <f t="shared" si="20"/>
        <v>5.3741704238844079</v>
      </c>
      <c r="W51" s="11">
        <f t="shared" si="20"/>
        <v>0.39862350034100302</v>
      </c>
      <c r="X51" s="11">
        <f t="shared" si="20"/>
        <v>0.15926635106698939</v>
      </c>
      <c r="Y51" s="11">
        <f t="shared" si="20"/>
        <v>0.48697882744299648</v>
      </c>
      <c r="Z51" s="11">
        <f t="shared" si="20"/>
        <v>4.2297585680709915</v>
      </c>
      <c r="AA51" s="11">
        <f t="shared" si="20"/>
        <v>3.6512552057486971</v>
      </c>
      <c r="AB51" s="11">
        <f t="shared" si="20"/>
        <v>0.33334055225330417</v>
      </c>
      <c r="AC51" s="11">
        <f t="shared" si="20"/>
        <v>0.12898812247509284</v>
      </c>
      <c r="AD51" s="11">
        <f t="shared" si="20"/>
        <v>0.28126719002109724</v>
      </c>
      <c r="AE51" s="11">
        <f t="shared" si="24"/>
        <v>4.6847584498201016</v>
      </c>
      <c r="AF51" s="11">
        <f t="shared" si="21"/>
        <v>3.2431377424621104</v>
      </c>
      <c r="AG51" s="88"/>
    </row>
    <row r="52" spans="1:33" x14ac:dyDescent="0.25">
      <c r="A52" s="5">
        <v>4</v>
      </c>
      <c r="B52" s="5" t="s">
        <v>21</v>
      </c>
      <c r="C52" s="17" t="s">
        <v>16</v>
      </c>
      <c r="D52" s="53">
        <f t="shared" ref="D52:Q52" si="31">D32-D31</f>
        <v>1.1879543117727991</v>
      </c>
      <c r="E52" s="12">
        <f t="shared" si="31"/>
        <v>0.79233609466700727</v>
      </c>
      <c r="F52" s="12">
        <f t="shared" si="31"/>
        <v>-9.296570479240529E-2</v>
      </c>
      <c r="G52" s="54">
        <f t="shared" si="31"/>
        <v>7.653418210295996</v>
      </c>
      <c r="H52" s="53">
        <f t="shared" si="31"/>
        <v>-3.064296069234004</v>
      </c>
      <c r="I52" s="12">
        <f t="shared" si="31"/>
        <v>-0.52798728321999988</v>
      </c>
      <c r="J52" s="12">
        <f t="shared" si="31"/>
        <v>-0.28703186967999272</v>
      </c>
      <c r="K52" s="54">
        <f t="shared" si="31"/>
        <v>0.74949714819300084</v>
      </c>
      <c r="L52" s="53">
        <f t="shared" si="31"/>
        <v>-2.4478851570193001</v>
      </c>
      <c r="M52" s="12">
        <f t="shared" si="31"/>
        <v>5.8678155159597623E-2</v>
      </c>
      <c r="N52" s="12">
        <f t="shared" si="31"/>
        <v>-0.12968480177100616</v>
      </c>
      <c r="O52" s="54">
        <f t="shared" si="31"/>
        <v>-0.19999476908709823</v>
      </c>
      <c r="P52" s="42">
        <f t="shared" si="31"/>
        <v>15.041811420417197</v>
      </c>
      <c r="Q52" s="12">
        <f t="shared" si="31"/>
        <v>-0.68507480394150377</v>
      </c>
      <c r="S52" s="12">
        <f t="shared" si="23"/>
        <v>1.1879543117727991</v>
      </c>
      <c r="T52" s="12">
        <f t="shared" si="20"/>
        <v>0.79233609466700727</v>
      </c>
      <c r="U52" s="12">
        <f t="shared" si="20"/>
        <v>9.296570479240529E-2</v>
      </c>
      <c r="V52" s="12">
        <f t="shared" si="20"/>
        <v>7.653418210295996</v>
      </c>
      <c r="W52" s="12">
        <f t="shared" si="20"/>
        <v>3.064296069234004</v>
      </c>
      <c r="X52" s="12">
        <f t="shared" si="20"/>
        <v>0.52798728321999988</v>
      </c>
      <c r="Y52" s="12">
        <f t="shared" si="20"/>
        <v>0.28703186967999272</v>
      </c>
      <c r="Z52" s="12">
        <f t="shared" si="20"/>
        <v>0.74949714819300084</v>
      </c>
      <c r="AA52" s="12">
        <f t="shared" si="20"/>
        <v>2.4478851570193001</v>
      </c>
      <c r="AB52" s="12">
        <f t="shared" si="20"/>
        <v>5.8678155159597623E-2</v>
      </c>
      <c r="AC52" s="12">
        <f t="shared" si="20"/>
        <v>0.12968480177100616</v>
      </c>
      <c r="AD52" s="12">
        <f t="shared" si="20"/>
        <v>0.19999476908709823</v>
      </c>
      <c r="AE52" s="12">
        <f t="shared" si="24"/>
        <v>15.041811420417197</v>
      </c>
      <c r="AF52" s="12">
        <f t="shared" si="21"/>
        <v>0.68507480394150377</v>
      </c>
      <c r="AG52" s="88"/>
    </row>
    <row r="53" spans="1:33" ht="15.75" thickBot="1" x14ac:dyDescent="0.3">
      <c r="A53" s="3">
        <v>5</v>
      </c>
      <c r="B53" s="3" t="s">
        <v>21</v>
      </c>
      <c r="C53" s="18" t="s">
        <v>16</v>
      </c>
      <c r="D53" s="57">
        <f t="shared" ref="D53:Q53" si="32">D34-D33</f>
        <v>1.7999597519735033</v>
      </c>
      <c r="E53" s="58">
        <f t="shared" si="32"/>
        <v>2.0333404857240112</v>
      </c>
      <c r="F53" s="58">
        <f t="shared" si="32"/>
        <v>3.3321282771579916</v>
      </c>
      <c r="G53" s="59">
        <f t="shared" si="32"/>
        <v>3.4853567409983128</v>
      </c>
      <c r="H53" s="57">
        <f t="shared" si="32"/>
        <v>-4.5233132684080033</v>
      </c>
      <c r="I53" s="58">
        <f t="shared" si="32"/>
        <v>-0.45260931554000194</v>
      </c>
      <c r="J53" s="58">
        <f t="shared" si="32"/>
        <v>-0.28151990701999807</v>
      </c>
      <c r="K53" s="59">
        <f t="shared" si="32"/>
        <v>7.8495266017460068</v>
      </c>
      <c r="L53" s="57">
        <f t="shared" si="32"/>
        <v>3.7628400062193066</v>
      </c>
      <c r="M53" s="58">
        <f t="shared" si="32"/>
        <v>1.3386419452416902</v>
      </c>
      <c r="N53" s="58">
        <f t="shared" si="32"/>
        <v>-1.6925208763197475E-2</v>
      </c>
      <c r="O53" s="59">
        <f t="shared" si="32"/>
        <v>-0.91623572621141136</v>
      </c>
      <c r="P53" s="43">
        <f t="shared" si="32"/>
        <v>2.2859003906631941</v>
      </c>
      <c r="Q53" s="13">
        <f t="shared" si="32"/>
        <v>4.0987418794112926</v>
      </c>
      <c r="S53" s="13">
        <f t="shared" si="23"/>
        <v>1.7999597519735033</v>
      </c>
      <c r="T53" s="13">
        <f t="shared" si="20"/>
        <v>2.0333404857240112</v>
      </c>
      <c r="U53" s="13">
        <f t="shared" si="20"/>
        <v>3.3321282771579916</v>
      </c>
      <c r="V53" s="13">
        <f t="shared" si="20"/>
        <v>3.4853567409983128</v>
      </c>
      <c r="W53" s="13">
        <f t="shared" si="20"/>
        <v>4.5233132684080033</v>
      </c>
      <c r="X53" s="13">
        <f t="shared" si="20"/>
        <v>0.45260931554000194</v>
      </c>
      <c r="Y53" s="13">
        <f t="shared" si="20"/>
        <v>0.28151990701999807</v>
      </c>
      <c r="Z53" s="13">
        <f t="shared" si="20"/>
        <v>7.8495266017460068</v>
      </c>
      <c r="AA53" s="13">
        <f t="shared" si="20"/>
        <v>3.7628400062193066</v>
      </c>
      <c r="AB53" s="13">
        <f t="shared" si="20"/>
        <v>1.3386419452416902</v>
      </c>
      <c r="AC53" s="13">
        <f t="shared" si="20"/>
        <v>1.6925208763197475E-2</v>
      </c>
      <c r="AD53" s="13">
        <f t="shared" si="20"/>
        <v>0.91623572621141136</v>
      </c>
      <c r="AE53" s="13">
        <f t="shared" si="24"/>
        <v>2.2859003906631941</v>
      </c>
      <c r="AF53" s="13">
        <f t="shared" si="21"/>
        <v>4.0987418794112926</v>
      </c>
      <c r="AG53" s="88"/>
    </row>
    <row r="55" spans="1:33" x14ac:dyDescent="0.25">
      <c r="A55" s="32">
        <v>1</v>
      </c>
      <c r="B55" s="32" t="s">
        <v>22</v>
      </c>
      <c r="C55" s="32" t="s">
        <v>18</v>
      </c>
      <c r="D55" s="33">
        <f>AVERAGE(S37:AF37)</f>
        <v>2</v>
      </c>
      <c r="F55" s="32" t="s">
        <v>28</v>
      </c>
      <c r="G55" s="82">
        <f>COUNTIFS(D37:Q37, "&gt;-5",D37:Q37,"&lt;5")/COUNTA(D37:Q37)</f>
        <v>1</v>
      </c>
      <c r="I55" s="32" t="s">
        <v>29</v>
      </c>
      <c r="J55" s="82">
        <f>COUNTIFS(D37:Q37, "&gt;-10",D37:Q37,"&lt;10")/COUNTA(D37:Q37)</f>
        <v>1</v>
      </c>
    </row>
    <row r="56" spans="1:33" x14ac:dyDescent="0.25">
      <c r="A56" s="7">
        <v>2</v>
      </c>
      <c r="B56" s="7" t="s">
        <v>22</v>
      </c>
      <c r="C56" s="15" t="s">
        <v>18</v>
      </c>
      <c r="D56" s="10">
        <f t="shared" ref="D56:D59" si="33">AVERAGE(S38:AF38)</f>
        <v>2</v>
      </c>
      <c r="F56" s="7" t="s">
        <v>28</v>
      </c>
      <c r="G56" s="83">
        <f t="shared" ref="G56:G70" si="34">COUNTIFS(D38:Q38, "&gt;-5",D38:Q38,"&lt;5")/COUNTA(D38:Q38)</f>
        <v>1</v>
      </c>
      <c r="I56" s="7" t="s">
        <v>29</v>
      </c>
      <c r="J56" s="83">
        <f t="shared" ref="J56:J71" si="35">COUNTIFS(D38:Q38, "&gt;-10",D38:Q38,"&lt;10")/COUNTA(D38:Q38)</f>
        <v>1</v>
      </c>
    </row>
    <row r="57" spans="1:33" x14ac:dyDescent="0.25">
      <c r="A57" s="6">
        <v>3</v>
      </c>
      <c r="B57" s="6" t="s">
        <v>22</v>
      </c>
      <c r="C57" s="16" t="s">
        <v>18</v>
      </c>
      <c r="D57" s="11">
        <f t="shared" si="33"/>
        <v>1.4285714285714286</v>
      </c>
      <c r="F57" s="6" t="s">
        <v>28</v>
      </c>
      <c r="G57" s="84">
        <f t="shared" si="34"/>
        <v>1</v>
      </c>
      <c r="I57" s="6" t="s">
        <v>29</v>
      </c>
      <c r="J57" s="84">
        <f t="shared" si="35"/>
        <v>1</v>
      </c>
    </row>
    <row r="58" spans="1:33" x14ac:dyDescent="0.25">
      <c r="A58" s="5">
        <v>4</v>
      </c>
      <c r="B58" s="5" t="s">
        <v>22</v>
      </c>
      <c r="C58" s="17" t="s">
        <v>18</v>
      </c>
      <c r="D58" s="12">
        <f t="shared" si="33"/>
        <v>0.8571428571428571</v>
      </c>
      <c r="F58" s="5" t="s">
        <v>28</v>
      </c>
      <c r="G58" s="85">
        <f t="shared" si="34"/>
        <v>1</v>
      </c>
      <c r="I58" s="5" t="s">
        <v>29</v>
      </c>
      <c r="J58" s="85">
        <f t="shared" si="35"/>
        <v>1</v>
      </c>
    </row>
    <row r="59" spans="1:33" x14ac:dyDescent="0.25">
      <c r="A59" s="3">
        <v>5</v>
      </c>
      <c r="B59" s="3" t="s">
        <v>22</v>
      </c>
      <c r="C59" s="18" t="s">
        <v>18</v>
      </c>
      <c r="D59" s="13">
        <f t="shared" si="33"/>
        <v>2</v>
      </c>
      <c r="F59" s="3" t="s">
        <v>28</v>
      </c>
      <c r="G59" s="86">
        <f>COUNTIFS(D41:Q41, "&gt;-5",D41:Q41,"&lt;5")/COUNTA(D41:Q41)</f>
        <v>0.8571428571428571</v>
      </c>
      <c r="I59" s="3" t="s">
        <v>29</v>
      </c>
      <c r="J59" s="86">
        <f t="shared" si="35"/>
        <v>1</v>
      </c>
    </row>
    <row r="60" spans="1:33" x14ac:dyDescent="0.25">
      <c r="G60" s="87"/>
      <c r="J60" s="87"/>
    </row>
    <row r="61" spans="1:33" x14ac:dyDescent="0.25">
      <c r="A61" s="32">
        <v>1</v>
      </c>
      <c r="B61" s="32" t="s">
        <v>22</v>
      </c>
      <c r="C61" s="32" t="s">
        <v>17</v>
      </c>
      <c r="D61" s="100">
        <f>AVERAGE(S43:AF43)</f>
        <v>14.55777445302331</v>
      </c>
      <c r="F61" s="32" t="s">
        <v>28</v>
      </c>
      <c r="G61" s="82">
        <f>COUNTIFS(D43:Q43, "&gt;-5",D43:Q43,"&lt;5")/COUNTA(D43:Q43)</f>
        <v>0.35714285714285715</v>
      </c>
      <c r="I61" s="32" t="s">
        <v>29</v>
      </c>
      <c r="J61" s="82">
        <f t="shared" si="35"/>
        <v>0.5</v>
      </c>
    </row>
    <row r="62" spans="1:33" x14ac:dyDescent="0.25">
      <c r="A62" s="7">
        <v>2</v>
      </c>
      <c r="B62" s="7" t="s">
        <v>22</v>
      </c>
      <c r="C62" s="15" t="s">
        <v>17</v>
      </c>
      <c r="D62" s="100">
        <f t="shared" ref="D62:D65" si="36">AVERAGE(S44:AF44)</f>
        <v>6.600014234336677</v>
      </c>
      <c r="F62" s="7" t="s">
        <v>28</v>
      </c>
      <c r="G62" s="83">
        <f t="shared" si="34"/>
        <v>0.5714285714285714</v>
      </c>
      <c r="I62" s="7" t="s">
        <v>29</v>
      </c>
      <c r="J62" s="83">
        <f t="shared" si="35"/>
        <v>0.7142857142857143</v>
      </c>
    </row>
    <row r="63" spans="1:33" x14ac:dyDescent="0.25">
      <c r="A63" s="6">
        <v>3</v>
      </c>
      <c r="B63" s="6" t="s">
        <v>22</v>
      </c>
      <c r="C63" s="16" t="s">
        <v>17</v>
      </c>
      <c r="D63" s="100">
        <f t="shared" si="36"/>
        <v>3.8617706615756155</v>
      </c>
      <c r="F63" s="6" t="s">
        <v>28</v>
      </c>
      <c r="G63" s="84">
        <f t="shared" si="34"/>
        <v>0.7142857142857143</v>
      </c>
      <c r="I63" s="6" t="s">
        <v>29</v>
      </c>
      <c r="J63" s="84">
        <f t="shared" si="35"/>
        <v>0.8571428571428571</v>
      </c>
    </row>
    <row r="64" spans="1:33" x14ac:dyDescent="0.25">
      <c r="A64" s="5">
        <v>4</v>
      </c>
      <c r="B64" s="5" t="s">
        <v>22</v>
      </c>
      <c r="C64" s="17" t="s">
        <v>17</v>
      </c>
      <c r="D64" s="100">
        <f t="shared" si="36"/>
        <v>3.687419593791863</v>
      </c>
      <c r="F64" s="5" t="s">
        <v>28</v>
      </c>
      <c r="G64" s="85">
        <f t="shared" si="34"/>
        <v>0.7142857142857143</v>
      </c>
      <c r="I64" s="5" t="s">
        <v>29</v>
      </c>
      <c r="J64" s="85">
        <f t="shared" si="35"/>
        <v>0.9285714285714286</v>
      </c>
    </row>
    <row r="65" spans="1:13" x14ac:dyDescent="0.25">
      <c r="A65" s="3">
        <v>5</v>
      </c>
      <c r="B65" s="3" t="s">
        <v>22</v>
      </c>
      <c r="C65" s="3" t="s">
        <v>17</v>
      </c>
      <c r="D65" s="100">
        <f t="shared" si="36"/>
        <v>5.1948011185434355</v>
      </c>
      <c r="F65" s="3" t="s">
        <v>28</v>
      </c>
      <c r="G65" s="86">
        <f t="shared" si="34"/>
        <v>0.5714285714285714</v>
      </c>
      <c r="I65" s="3" t="s">
        <v>29</v>
      </c>
      <c r="J65" s="86">
        <f t="shared" si="35"/>
        <v>0.8571428571428571</v>
      </c>
    </row>
    <row r="66" spans="1:13" x14ac:dyDescent="0.25">
      <c r="A66" s="8"/>
      <c r="B66" s="8"/>
      <c r="C66" s="8"/>
      <c r="D66" s="14"/>
      <c r="G66" s="87"/>
      <c r="J66" s="87"/>
    </row>
    <row r="67" spans="1:13" x14ac:dyDescent="0.25">
      <c r="A67" s="32">
        <v>1</v>
      </c>
      <c r="B67" s="32" t="s">
        <v>22</v>
      </c>
      <c r="C67" s="32" t="s">
        <v>16</v>
      </c>
      <c r="D67" s="33">
        <f>AVERAGE(S49:AF49)</f>
        <v>1.7515607875794568</v>
      </c>
      <c r="F67" s="32" t="s">
        <v>28</v>
      </c>
      <c r="G67" s="82">
        <f t="shared" si="34"/>
        <v>0.8571428571428571</v>
      </c>
      <c r="I67" s="32" t="s">
        <v>29</v>
      </c>
      <c r="J67" s="82">
        <f t="shared" si="35"/>
        <v>1</v>
      </c>
    </row>
    <row r="68" spans="1:13" x14ac:dyDescent="0.25">
      <c r="A68" s="7">
        <v>2</v>
      </c>
      <c r="B68" s="7" t="s">
        <v>22</v>
      </c>
      <c r="C68" s="7" t="s">
        <v>16</v>
      </c>
      <c r="D68" s="10">
        <f>AVERAGE(S50:AF50)</f>
        <v>2.58890978035978</v>
      </c>
      <c r="F68" s="7" t="s">
        <v>28</v>
      </c>
      <c r="G68" s="83">
        <f t="shared" si="34"/>
        <v>0.7857142857142857</v>
      </c>
      <c r="I68" s="7" t="s">
        <v>29</v>
      </c>
      <c r="J68" s="83">
        <f t="shared" si="35"/>
        <v>0.9285714285714286</v>
      </c>
    </row>
    <row r="69" spans="1:13" x14ac:dyDescent="0.25">
      <c r="A69" s="6">
        <v>3</v>
      </c>
      <c r="B69" s="6" t="s">
        <v>22</v>
      </c>
      <c r="C69" s="6" t="s">
        <v>16</v>
      </c>
      <c r="D69" s="11">
        <f>AVERAGE(S51:AF51)</f>
        <v>2.3654159893684708</v>
      </c>
      <c r="F69" s="6" t="s">
        <v>28</v>
      </c>
      <c r="G69" s="84">
        <f t="shared" si="34"/>
        <v>0.9285714285714286</v>
      </c>
      <c r="I69" s="6" t="s">
        <v>29</v>
      </c>
      <c r="J69" s="84">
        <f t="shared" si="35"/>
        <v>1</v>
      </c>
    </row>
    <row r="70" spans="1:13" x14ac:dyDescent="0.25">
      <c r="A70" s="5">
        <v>4</v>
      </c>
      <c r="B70" s="5" t="s">
        <v>22</v>
      </c>
      <c r="C70" s="5" t="s">
        <v>16</v>
      </c>
      <c r="D70" s="12">
        <f t="shared" ref="D70:D71" si="37">AVERAGE(S52:AF52)</f>
        <v>2.3513296999464934</v>
      </c>
      <c r="F70" s="5" t="s">
        <v>28</v>
      </c>
      <c r="G70" s="85">
        <f t="shared" si="34"/>
        <v>0.8571428571428571</v>
      </c>
      <c r="I70" s="5" t="s">
        <v>29</v>
      </c>
      <c r="J70" s="85">
        <f t="shared" si="35"/>
        <v>0.9285714285714286</v>
      </c>
    </row>
    <row r="71" spans="1:13" x14ac:dyDescent="0.25">
      <c r="A71" s="3">
        <v>5</v>
      </c>
      <c r="B71" s="3" t="s">
        <v>22</v>
      </c>
      <c r="C71" s="3" t="s">
        <v>16</v>
      </c>
      <c r="D71" s="13">
        <f t="shared" si="37"/>
        <v>2.5840742503627085</v>
      </c>
      <c r="F71" s="3" t="s">
        <v>28</v>
      </c>
      <c r="G71" s="86">
        <f>COUNTIFS(D53:Q53, "&gt;-5",D53:Q53,"&lt;5")/COUNTA(D53:Q53)</f>
        <v>0.9285714285714286</v>
      </c>
      <c r="I71" s="3" t="s">
        <v>29</v>
      </c>
      <c r="J71" s="86">
        <f t="shared" si="35"/>
        <v>1</v>
      </c>
    </row>
    <row r="73" spans="1:13" x14ac:dyDescent="0.25">
      <c r="A73" s="32">
        <v>1</v>
      </c>
      <c r="B73" s="32" t="s">
        <v>23</v>
      </c>
      <c r="C73" s="38" t="s">
        <v>18</v>
      </c>
      <c r="D73" s="33">
        <f>_xlfn.STDEV.S(D37:Q37)</f>
        <v>2.2677868380553634</v>
      </c>
      <c r="F73" s="32" t="s">
        <v>24</v>
      </c>
      <c r="G73" s="32">
        <f>D73/SQRT(2)</f>
        <v>1.6035674514745462</v>
      </c>
      <c r="I73" s="34" t="s">
        <v>25</v>
      </c>
      <c r="J73" s="34">
        <f>D73*1.96</f>
        <v>4.4448622025885118</v>
      </c>
      <c r="L73" s="32" t="s">
        <v>30</v>
      </c>
      <c r="M73" s="33">
        <f>MAX(S37:AF37)</f>
        <v>4</v>
      </c>
    </row>
    <row r="74" spans="1:13" x14ac:dyDescent="0.25">
      <c r="A74" s="7">
        <v>2</v>
      </c>
      <c r="B74" s="7" t="s">
        <v>23</v>
      </c>
      <c r="C74" s="15" t="s">
        <v>18</v>
      </c>
      <c r="D74" s="10">
        <f>_xlfn.STDEV.S(D38:Q38)</f>
        <v>2.2677868380553634</v>
      </c>
      <c r="F74" s="7" t="s">
        <v>24</v>
      </c>
      <c r="G74" s="7">
        <f>D74/SQRT(2)</f>
        <v>1.6035674514745462</v>
      </c>
      <c r="I74" s="20" t="s">
        <v>25</v>
      </c>
      <c r="J74" s="20">
        <f>D74*1.96</f>
        <v>4.4448622025885118</v>
      </c>
      <c r="L74" s="7" t="s">
        <v>30</v>
      </c>
      <c r="M74" s="10">
        <f t="shared" ref="M74:M89" si="38">MAX(S38:AF38)</f>
        <v>4</v>
      </c>
    </row>
    <row r="75" spans="1:13" x14ac:dyDescent="0.25">
      <c r="A75" s="6">
        <v>3</v>
      </c>
      <c r="B75" s="6" t="s">
        <v>23</v>
      </c>
      <c r="C75" s="16" t="s">
        <v>18</v>
      </c>
      <c r="D75" s="11">
        <f>_xlfn.STDEV.S(D39:Q39)</f>
        <v>1.9499225118444585</v>
      </c>
      <c r="F75" s="6" t="s">
        <v>24</v>
      </c>
      <c r="G75" s="6">
        <f t="shared" ref="G75:G83" si="39">D75/SQRT(2)</f>
        <v>1.3788034309135226</v>
      </c>
      <c r="I75" s="21" t="s">
        <v>25</v>
      </c>
      <c r="J75" s="21">
        <f t="shared" ref="J75:J83" si="40">D75*1.96</f>
        <v>3.8218481232151387</v>
      </c>
      <c r="L75" s="6" t="s">
        <v>30</v>
      </c>
      <c r="M75" s="11">
        <f t="shared" si="38"/>
        <v>4</v>
      </c>
    </row>
    <row r="76" spans="1:13" x14ac:dyDescent="0.25">
      <c r="A76" s="5">
        <v>4</v>
      </c>
      <c r="B76" s="5" t="s">
        <v>23</v>
      </c>
      <c r="C76" s="17" t="s">
        <v>18</v>
      </c>
      <c r="D76" s="12">
        <f>_xlfn.STDEV.S(D40:Q40)</f>
        <v>1.2924123453177281</v>
      </c>
      <c r="F76" s="5" t="s">
        <v>24</v>
      </c>
      <c r="G76" s="5">
        <f t="shared" si="39"/>
        <v>0.91387353346337541</v>
      </c>
      <c r="I76" s="22" t="s">
        <v>25</v>
      </c>
      <c r="J76" s="22">
        <f t="shared" si="40"/>
        <v>2.533128196822747</v>
      </c>
      <c r="K76" s="9"/>
      <c r="L76" s="5" t="s">
        <v>30</v>
      </c>
      <c r="M76" s="12">
        <f t="shared" si="38"/>
        <v>3</v>
      </c>
    </row>
    <row r="77" spans="1:13" x14ac:dyDescent="0.25">
      <c r="A77" s="3">
        <v>5</v>
      </c>
      <c r="B77" s="3" t="s">
        <v>23</v>
      </c>
      <c r="C77" s="18" t="s">
        <v>18</v>
      </c>
      <c r="D77" s="13">
        <f>_xlfn.STDEV.S(D41:Q41)</f>
        <v>2.7295694624884437</v>
      </c>
      <c r="F77" s="3" t="s">
        <v>24</v>
      </c>
      <c r="G77" s="3">
        <f t="shared" si="39"/>
        <v>1.9300970766452981</v>
      </c>
      <c r="I77" s="23" t="s">
        <v>25</v>
      </c>
      <c r="J77" s="23">
        <f t="shared" si="40"/>
        <v>5.3499561464773491</v>
      </c>
      <c r="L77" s="3" t="s">
        <v>30</v>
      </c>
      <c r="M77" s="13">
        <f t="shared" si="38"/>
        <v>6</v>
      </c>
    </row>
    <row r="78" spans="1:13" x14ac:dyDescent="0.25">
      <c r="D78" s="14"/>
      <c r="M78" s="89"/>
    </row>
    <row r="79" spans="1:13" x14ac:dyDescent="0.25">
      <c r="A79" s="32">
        <v>1</v>
      </c>
      <c r="B79" s="32" t="s">
        <v>23</v>
      </c>
      <c r="C79" s="32" t="s">
        <v>17</v>
      </c>
      <c r="D79" s="33">
        <f>_xlfn.STDEV.S(D43:Q43)</f>
        <v>18.934731594227138</v>
      </c>
      <c r="F79" s="32" t="s">
        <v>24</v>
      </c>
      <c r="G79" s="101">
        <f>D79/SQRT(2)</f>
        <v>13.388877110225176</v>
      </c>
      <c r="I79" s="34" t="s">
        <v>25</v>
      </c>
      <c r="J79" s="34">
        <f t="shared" si="40"/>
        <v>37.112073924685191</v>
      </c>
      <c r="L79" s="32" t="s">
        <v>30</v>
      </c>
      <c r="M79" s="33">
        <f t="shared" si="38"/>
        <v>37.616939004764092</v>
      </c>
    </row>
    <row r="80" spans="1:13" x14ac:dyDescent="0.25">
      <c r="A80" s="7">
        <v>2</v>
      </c>
      <c r="B80" s="7" t="s">
        <v>23</v>
      </c>
      <c r="C80" s="15" t="s">
        <v>17</v>
      </c>
      <c r="D80" s="10">
        <f>_xlfn.STDEV.S(D44:Q44)</f>
        <v>10.514445235762336</v>
      </c>
      <c r="F80" s="7" t="s">
        <v>24</v>
      </c>
      <c r="G80" s="101">
        <f>D80/SQRT(2)</f>
        <v>7.4348355266221349</v>
      </c>
      <c r="H80" s="9"/>
      <c r="I80" s="20" t="s">
        <v>25</v>
      </c>
      <c r="J80" s="20">
        <f t="shared" si="40"/>
        <v>20.608312662094178</v>
      </c>
      <c r="L80" s="7" t="s">
        <v>30</v>
      </c>
      <c r="M80" s="10">
        <f t="shared" si="38"/>
        <v>28.125960851114598</v>
      </c>
    </row>
    <row r="81" spans="1:17" x14ac:dyDescent="0.25">
      <c r="A81" s="6">
        <v>3</v>
      </c>
      <c r="B81" s="6" t="s">
        <v>23</v>
      </c>
      <c r="C81" s="16" t="s">
        <v>17</v>
      </c>
      <c r="D81" s="11">
        <f>_xlfn.STDEV.S(D45:Q45)</f>
        <v>6.6653943300601393</v>
      </c>
      <c r="F81" s="6" t="s">
        <v>24</v>
      </c>
      <c r="G81" s="101">
        <f t="shared" si="39"/>
        <v>4.7131455300678891</v>
      </c>
      <c r="I81" s="21" t="s">
        <v>25</v>
      </c>
      <c r="J81" s="21">
        <f t="shared" si="40"/>
        <v>13.064172886917873</v>
      </c>
      <c r="L81" s="6" t="s">
        <v>30</v>
      </c>
      <c r="M81" s="11">
        <f t="shared" si="38"/>
        <v>18.926700076915211</v>
      </c>
    </row>
    <row r="82" spans="1:17" x14ac:dyDescent="0.25">
      <c r="A82" s="5">
        <v>4</v>
      </c>
      <c r="B82" s="5" t="s">
        <v>23</v>
      </c>
      <c r="C82" s="17" t="s">
        <v>17</v>
      </c>
      <c r="D82" s="12">
        <f>_xlfn.STDEV.S(D46:Q46)</f>
        <v>5.1709810600980823</v>
      </c>
      <c r="F82" s="5" t="s">
        <v>24</v>
      </c>
      <c r="G82" s="101">
        <f t="shared" si="39"/>
        <v>3.6564357729825558</v>
      </c>
      <c r="I82" s="22" t="s">
        <v>25</v>
      </c>
      <c r="J82" s="22">
        <f t="shared" si="40"/>
        <v>10.135122877792242</v>
      </c>
      <c r="L82" s="5" t="s">
        <v>30</v>
      </c>
      <c r="M82" s="12">
        <f t="shared" si="38"/>
        <v>10.759214508927599</v>
      </c>
    </row>
    <row r="83" spans="1:17" x14ac:dyDescent="0.25">
      <c r="A83" s="3">
        <v>5</v>
      </c>
      <c r="B83" s="3" t="s">
        <v>23</v>
      </c>
      <c r="C83" s="18" t="s">
        <v>17</v>
      </c>
      <c r="D83" s="13">
        <f>_xlfn.STDEV.S(D47:Q47)</f>
        <v>6.9820388615642335</v>
      </c>
      <c r="F83" s="3" t="s">
        <v>24</v>
      </c>
      <c r="G83" s="101">
        <f t="shared" si="39"/>
        <v>4.9370470255200711</v>
      </c>
      <c r="I83" s="23" t="s">
        <v>25</v>
      </c>
      <c r="J83" s="23">
        <f t="shared" si="40"/>
        <v>13.684796168665898</v>
      </c>
      <c r="L83" s="3" t="s">
        <v>30</v>
      </c>
      <c r="M83" s="13">
        <f t="shared" si="38"/>
        <v>16.406766669436408</v>
      </c>
    </row>
    <row r="84" spans="1:17" x14ac:dyDescent="0.25">
      <c r="D84" s="14"/>
      <c r="I84" s="19"/>
      <c r="J84" s="19"/>
      <c r="M84" s="89"/>
    </row>
    <row r="85" spans="1:17" x14ac:dyDescent="0.25">
      <c r="A85" s="32">
        <v>1</v>
      </c>
      <c r="B85" s="32" t="s">
        <v>23</v>
      </c>
      <c r="C85" s="32" t="s">
        <v>16</v>
      </c>
      <c r="D85" s="33">
        <f>_xlfn.STDEV.S(D49:Q49)</f>
        <v>2.8076973829763956</v>
      </c>
      <c r="F85" s="32" t="s">
        <v>24</v>
      </c>
      <c r="G85" s="32">
        <f t="shared" ref="G85:G89" si="41">D85/SQRT(2)</f>
        <v>1.9853418590223322</v>
      </c>
      <c r="I85" s="34" t="s">
        <v>25</v>
      </c>
      <c r="J85" s="34">
        <f t="shared" ref="J85:J89" si="42">D85*1.96</f>
        <v>5.5030868706337355</v>
      </c>
      <c r="L85" s="32" t="s">
        <v>30</v>
      </c>
      <c r="M85" s="33">
        <f t="shared" si="38"/>
        <v>8.8234501056867032</v>
      </c>
    </row>
    <row r="86" spans="1:17" x14ac:dyDescent="0.25">
      <c r="A86" s="7">
        <v>2</v>
      </c>
      <c r="B86" s="7" t="s">
        <v>23</v>
      </c>
      <c r="C86" s="7" t="s">
        <v>16</v>
      </c>
      <c r="D86" s="10">
        <f>_xlfn.STDEV.S(D50:Q50)</f>
        <v>4.2476674047648091</v>
      </c>
      <c r="F86" s="7" t="s">
        <v>24</v>
      </c>
      <c r="G86" s="7">
        <f t="shared" si="41"/>
        <v>3.0035544261342597</v>
      </c>
      <c r="H86" s="9"/>
      <c r="I86" s="20" t="s">
        <v>25</v>
      </c>
      <c r="J86" s="20">
        <f t="shared" si="42"/>
        <v>8.3254281133390258</v>
      </c>
      <c r="L86" s="7" t="s">
        <v>30</v>
      </c>
      <c r="M86" s="10">
        <f t="shared" si="38"/>
        <v>12.270410938265798</v>
      </c>
    </row>
    <row r="87" spans="1:17" x14ac:dyDescent="0.25">
      <c r="A87" s="6">
        <v>3</v>
      </c>
      <c r="B87" s="6" t="s">
        <v>23</v>
      </c>
      <c r="C87" s="6" t="s">
        <v>16</v>
      </c>
      <c r="D87" s="11">
        <f>_xlfn.STDEV.S(D51:Q51)</f>
        <v>3.1509818089181034</v>
      </c>
      <c r="F87" s="6" t="s">
        <v>24</v>
      </c>
      <c r="G87" s="6">
        <f t="shared" si="41"/>
        <v>2.2280806044814447</v>
      </c>
      <c r="I87" s="21" t="s">
        <v>25</v>
      </c>
      <c r="J87" s="21">
        <f t="shared" si="42"/>
        <v>6.1759243454794825</v>
      </c>
      <c r="L87" s="6" t="s">
        <v>30</v>
      </c>
      <c r="M87" s="11">
        <f t="shared" si="38"/>
        <v>5.3741704238844079</v>
      </c>
    </row>
    <row r="88" spans="1:17" x14ac:dyDescent="0.25">
      <c r="A88" s="5">
        <v>4</v>
      </c>
      <c r="B88" s="5" t="s">
        <v>23</v>
      </c>
      <c r="C88" s="5" t="s">
        <v>16</v>
      </c>
      <c r="D88" s="12">
        <f>_xlfn.STDEV.S(D52:Q52)</f>
        <v>4.6446385147144076</v>
      </c>
      <c r="F88" s="5" t="s">
        <v>24</v>
      </c>
      <c r="G88" s="5">
        <f t="shared" si="41"/>
        <v>3.2842553899147715</v>
      </c>
      <c r="I88" s="22" t="s">
        <v>25</v>
      </c>
      <c r="J88" s="22">
        <f t="shared" si="42"/>
        <v>9.1034914888402394</v>
      </c>
      <c r="L88" s="5" t="s">
        <v>30</v>
      </c>
      <c r="M88" s="12">
        <f t="shared" si="38"/>
        <v>15.041811420417197</v>
      </c>
    </row>
    <row r="89" spans="1:17" x14ac:dyDescent="0.25">
      <c r="A89" s="3">
        <v>5</v>
      </c>
      <c r="B89" s="3" t="s">
        <v>23</v>
      </c>
      <c r="C89" s="3" t="s">
        <v>16</v>
      </c>
      <c r="D89" s="13">
        <f>_xlfn.STDEV.S(D53:Q53)</f>
        <v>2.9267276741292343</v>
      </c>
      <c r="F89" s="3" t="s">
        <v>24</v>
      </c>
      <c r="G89" s="3">
        <f t="shared" si="41"/>
        <v>2.0695089850631136</v>
      </c>
      <c r="I89" s="23" t="s">
        <v>25</v>
      </c>
      <c r="J89" s="23">
        <f t="shared" si="42"/>
        <v>5.7363862412932995</v>
      </c>
      <c r="L89" s="3" t="s">
        <v>30</v>
      </c>
      <c r="M89" s="13">
        <f t="shared" si="38"/>
        <v>7.8495266017460068</v>
      </c>
    </row>
    <row r="90" spans="1:17" x14ac:dyDescent="0.25">
      <c r="D90" s="14"/>
      <c r="I90" s="19"/>
      <c r="J90" s="19"/>
    </row>
    <row r="91" spans="1:17" ht="15.75" thickBot="1" x14ac:dyDescent="0.3">
      <c r="A91" s="95" t="s">
        <v>27</v>
      </c>
      <c r="B91" s="95"/>
      <c r="C91" s="95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5"/>
      <c r="Q91" s="95"/>
    </row>
    <row r="92" spans="1:17" x14ac:dyDescent="0.25">
      <c r="A92" s="32">
        <v>1</v>
      </c>
      <c r="B92" s="32">
        <v>1</v>
      </c>
      <c r="C92" s="38" t="s">
        <v>17</v>
      </c>
      <c r="D92" s="44">
        <f>D14-D3</f>
        <v>-37.196072737816699</v>
      </c>
      <c r="E92" s="45">
        <f t="shared" ref="E92:Q92" si="43">E14-E3</f>
        <v>-26.376148008968897</v>
      </c>
      <c r="F92" s="45">
        <f t="shared" si="43"/>
        <v>-24.951968440104402</v>
      </c>
      <c r="G92" s="46">
        <f t="shared" si="43"/>
        <v>-14.369182382207896</v>
      </c>
      <c r="H92" s="44">
        <f t="shared" si="43"/>
        <v>7.4340002223899972</v>
      </c>
      <c r="I92" s="45">
        <f t="shared" si="43"/>
        <v>3.5405625014359998</v>
      </c>
      <c r="J92" s="45">
        <f t="shared" si="43"/>
        <v>-28.856176868484098</v>
      </c>
      <c r="K92" s="46">
        <f t="shared" si="43"/>
        <v>-71.433265010594909</v>
      </c>
      <c r="L92" s="44">
        <f t="shared" si="43"/>
        <v>14.763156866364398</v>
      </c>
      <c r="M92" s="45">
        <f t="shared" si="43"/>
        <v>6.7769800030521026</v>
      </c>
      <c r="N92" s="45">
        <f t="shared" si="43"/>
        <v>9.9627884692331037</v>
      </c>
      <c r="O92" s="46">
        <f t="shared" si="43"/>
        <v>6.5802444003913934</v>
      </c>
      <c r="P92" s="39">
        <f t="shared" si="43"/>
        <v>-9.1146856203070996</v>
      </c>
      <c r="Q92" s="33">
        <f t="shared" si="43"/>
        <v>-42.099800723133797</v>
      </c>
    </row>
    <row r="93" spans="1:17" x14ac:dyDescent="0.25">
      <c r="A93" s="32">
        <v>1</v>
      </c>
      <c r="B93" s="32">
        <v>2</v>
      </c>
      <c r="C93" s="38" t="s">
        <v>17</v>
      </c>
      <c r="D93" s="47">
        <f t="shared" ref="D92:D101" si="44">D15-D4</f>
        <v>-3.9553270591227943</v>
      </c>
      <c r="E93" s="33">
        <f t="shared" ref="E93:Q93" si="45">E15-E4</f>
        <v>-1.0790569351648003</v>
      </c>
      <c r="F93" s="33">
        <f t="shared" si="45"/>
        <v>2.8998945872327937</v>
      </c>
      <c r="G93" s="48">
        <f t="shared" si="45"/>
        <v>-6.6698881236415986</v>
      </c>
      <c r="H93" s="47">
        <f t="shared" si="45"/>
        <v>11.059713852255001</v>
      </c>
      <c r="I93" s="33">
        <f t="shared" si="45"/>
        <v>4.790659040470004</v>
      </c>
      <c r="J93" s="33">
        <f t="shared" si="45"/>
        <v>4.7607621362799932</v>
      </c>
      <c r="K93" s="48">
        <f t="shared" si="45"/>
        <v>-83.500979839956798</v>
      </c>
      <c r="L93" s="47">
        <f t="shared" si="45"/>
        <v>9.9410524749092986</v>
      </c>
      <c r="M93" s="33">
        <f t="shared" si="45"/>
        <v>-2.6367053975657058</v>
      </c>
      <c r="N93" s="33">
        <f t="shared" si="45"/>
        <v>-21.263636635156104</v>
      </c>
      <c r="O93" s="48">
        <f t="shared" si="45"/>
        <v>5.7807446034772028</v>
      </c>
      <c r="P93" s="39">
        <f t="shared" si="45"/>
        <v>-7.4555517913507003</v>
      </c>
      <c r="Q93" s="33">
        <f t="shared" si="45"/>
        <v>-21.262265350738303</v>
      </c>
    </row>
    <row r="94" spans="1:17" x14ac:dyDescent="0.25">
      <c r="A94" s="7">
        <v>2</v>
      </c>
      <c r="B94" s="7">
        <v>1</v>
      </c>
      <c r="C94" s="15" t="s">
        <v>17</v>
      </c>
      <c r="D94" s="49">
        <f t="shared" si="44"/>
        <v>-4.5032356717672997</v>
      </c>
      <c r="E94" s="10">
        <f t="shared" ref="E94:Q94" si="46">E16-E5</f>
        <v>-9.2804030824804045</v>
      </c>
      <c r="F94" s="10">
        <f t="shared" si="46"/>
        <v>-14.405753380443699</v>
      </c>
      <c r="G94" s="50">
        <f t="shared" si="46"/>
        <v>-15.836580223493399</v>
      </c>
      <c r="H94" s="49">
        <f t="shared" si="46"/>
        <v>7.9773007897299948</v>
      </c>
      <c r="I94" s="10">
        <f t="shared" si="46"/>
        <v>5.8590019133049935</v>
      </c>
      <c r="J94" s="10">
        <f t="shared" si="46"/>
        <v>-3.6053909786759988</v>
      </c>
      <c r="K94" s="50">
        <f t="shared" si="46"/>
        <v>-21.423605162549293</v>
      </c>
      <c r="L94" s="49">
        <f t="shared" si="46"/>
        <v>12.855239144369705</v>
      </c>
      <c r="M94" s="10">
        <f t="shared" si="46"/>
        <v>7.9395465016799989</v>
      </c>
      <c r="N94" s="10">
        <f t="shared" si="46"/>
        <v>9.9702265452392993</v>
      </c>
      <c r="O94" s="50">
        <f t="shared" si="46"/>
        <v>6.2065032791975057</v>
      </c>
      <c r="P94" s="40">
        <f t="shared" si="46"/>
        <v>10.870669872298301</v>
      </c>
      <c r="Q94" s="10">
        <f t="shared" si="46"/>
        <v>-40.913075845411598</v>
      </c>
    </row>
    <row r="95" spans="1:17" x14ac:dyDescent="0.25">
      <c r="A95" s="7">
        <v>2</v>
      </c>
      <c r="B95" s="7">
        <v>2</v>
      </c>
      <c r="C95" s="15" t="s">
        <v>17</v>
      </c>
      <c r="D95" s="49">
        <f t="shared" si="44"/>
        <v>-0.5335320585407004</v>
      </c>
      <c r="E95" s="10">
        <f t="shared" ref="E95:Q95" si="47">E17-E6</f>
        <v>-3.5699313028199953</v>
      </c>
      <c r="F95" s="10">
        <f t="shared" si="47"/>
        <v>-1.1483312130770997</v>
      </c>
      <c r="G95" s="50">
        <f t="shared" si="47"/>
        <v>-13.0575834882751</v>
      </c>
      <c r="H95" s="49">
        <f t="shared" si="47"/>
        <v>10.321828025651001</v>
      </c>
      <c r="I95" s="10">
        <f t="shared" si="47"/>
        <v>4.7384900555889971</v>
      </c>
      <c r="J95" s="10">
        <f t="shared" si="47"/>
        <v>5.5280997385859934</v>
      </c>
      <c r="K95" s="50">
        <f t="shared" si="47"/>
        <v>-21.310265003462106</v>
      </c>
      <c r="L95" s="49">
        <f t="shared" si="47"/>
        <v>4.9185343404430029</v>
      </c>
      <c r="M95" s="10">
        <f t="shared" si="47"/>
        <v>2.6453530951719983</v>
      </c>
      <c r="N95" s="10">
        <f t="shared" si="47"/>
        <v>-6.5936538829650999</v>
      </c>
      <c r="O95" s="50">
        <f t="shared" si="47"/>
        <v>4.9542302422030957</v>
      </c>
      <c r="P95" s="40">
        <f t="shared" si="47"/>
        <v>14.358446832647601</v>
      </c>
      <c r="Q95" s="10">
        <f t="shared" si="47"/>
        <v>-10.787114994296999</v>
      </c>
    </row>
    <row r="96" spans="1:17" x14ac:dyDescent="0.25">
      <c r="A96" s="6">
        <v>3</v>
      </c>
      <c r="B96" s="6">
        <v>1</v>
      </c>
      <c r="C96" s="16" t="s">
        <v>17</v>
      </c>
      <c r="D96" s="51">
        <f t="shared" si="44"/>
        <v>4.5033466321383031</v>
      </c>
      <c r="E96" s="11">
        <f t="shared" ref="E96:Q96" si="48">E18-E7</f>
        <v>-4.0927423018766973</v>
      </c>
      <c r="F96" s="11">
        <f t="shared" si="48"/>
        <v>-2.7253216050149973</v>
      </c>
      <c r="G96" s="52">
        <f t="shared" si="48"/>
        <v>2.1830115923265936</v>
      </c>
      <c r="H96" s="51">
        <f t="shared" si="48"/>
        <v>9.51209660536</v>
      </c>
      <c r="I96" s="11">
        <f t="shared" si="48"/>
        <v>3.9388866396450055</v>
      </c>
      <c r="J96" s="11">
        <f t="shared" si="48"/>
        <v>-12.049105222496706</v>
      </c>
      <c r="K96" s="52">
        <f t="shared" si="48"/>
        <v>-4.223863775758204</v>
      </c>
      <c r="L96" s="51">
        <f t="shared" si="48"/>
        <v>-16.264341143867696</v>
      </c>
      <c r="M96" s="11">
        <f t="shared" si="48"/>
        <v>2.6896115548013029</v>
      </c>
      <c r="N96" s="11">
        <f t="shared" si="48"/>
        <v>10.330027250337196</v>
      </c>
      <c r="O96" s="52">
        <f t="shared" si="48"/>
        <v>7.9232006928037038</v>
      </c>
      <c r="P96" s="41">
        <f t="shared" si="48"/>
        <v>0.97998338442189947</v>
      </c>
      <c r="Q96" s="11">
        <f t="shared" si="48"/>
        <v>-7.7343118010507936</v>
      </c>
    </row>
    <row r="97" spans="1:17" x14ac:dyDescent="0.25">
      <c r="A97" s="6">
        <v>3</v>
      </c>
      <c r="B97" s="6">
        <v>2</v>
      </c>
      <c r="C97" s="16" t="s">
        <v>17</v>
      </c>
      <c r="D97" s="51">
        <f t="shared" si="44"/>
        <v>4.8820782892307051</v>
      </c>
      <c r="E97" s="11">
        <f t="shared" ref="E97:Q97" si="49">E19-E8</f>
        <v>-0.24457624093369645</v>
      </c>
      <c r="F97" s="11">
        <f t="shared" si="49"/>
        <v>-4.1973776353144956</v>
      </c>
      <c r="G97" s="52">
        <f t="shared" si="49"/>
        <v>4.0302760682992016</v>
      </c>
      <c r="H97" s="51">
        <f t="shared" si="49"/>
        <v>9.6764719379259958</v>
      </c>
      <c r="I97" s="11">
        <f t="shared" si="49"/>
        <v>6.0423651717629951</v>
      </c>
      <c r="J97" s="11">
        <f t="shared" si="49"/>
        <v>-3.9567312448120049</v>
      </c>
      <c r="K97" s="52">
        <f t="shared" si="49"/>
        <v>14.702836301157006</v>
      </c>
      <c r="L97" s="51">
        <f t="shared" si="49"/>
        <v>-16.887940746701901</v>
      </c>
      <c r="M97" s="11">
        <f t="shared" si="49"/>
        <v>-1.4313590917812036</v>
      </c>
      <c r="N97" s="11">
        <f t="shared" si="49"/>
        <v>9.6066704022902059</v>
      </c>
      <c r="O97" s="52">
        <f t="shared" si="49"/>
        <v>4.3558795163456949</v>
      </c>
      <c r="P97" s="41">
        <f t="shared" si="49"/>
        <v>-6.3148555584452026</v>
      </c>
      <c r="Q97" s="11">
        <f t="shared" si="49"/>
        <v>-19.221886271592403</v>
      </c>
    </row>
    <row r="98" spans="1:17" x14ac:dyDescent="0.25">
      <c r="A98" s="5">
        <v>4</v>
      </c>
      <c r="B98" s="5">
        <v>1</v>
      </c>
      <c r="C98" s="17" t="s">
        <v>17</v>
      </c>
      <c r="D98" s="53">
        <f t="shared" si="44"/>
        <v>0.73059485524089496</v>
      </c>
      <c r="E98" s="12">
        <f t="shared" ref="E98:Q98" si="50">E20-E9</f>
        <v>-10.845203919134704</v>
      </c>
      <c r="F98" s="12">
        <f t="shared" si="50"/>
        <v>-3.0245430299792986</v>
      </c>
      <c r="G98" s="54">
        <f t="shared" si="50"/>
        <v>13.470270191407494</v>
      </c>
      <c r="H98" s="53">
        <f t="shared" si="50"/>
        <v>8.1663649237599998</v>
      </c>
      <c r="I98" s="12">
        <f t="shared" si="50"/>
        <v>6.0380484922080058</v>
      </c>
      <c r="J98" s="12">
        <f t="shared" si="50"/>
        <v>2.8319167146690063</v>
      </c>
      <c r="K98" s="54">
        <f t="shared" si="50"/>
        <v>15.238862717030003</v>
      </c>
      <c r="L98" s="53">
        <f t="shared" si="50"/>
        <v>2.4063337898140986</v>
      </c>
      <c r="M98" s="12">
        <f t="shared" si="50"/>
        <v>6.9263164252575962</v>
      </c>
      <c r="N98" s="12">
        <f t="shared" si="50"/>
        <v>12.474328656932101</v>
      </c>
      <c r="O98" s="54">
        <f t="shared" si="50"/>
        <v>8.4410041639715985</v>
      </c>
      <c r="P98" s="42">
        <f t="shared" si="50"/>
        <v>6.831727465262901</v>
      </c>
      <c r="Q98" s="12">
        <f t="shared" si="50"/>
        <v>3.7872566044725033</v>
      </c>
    </row>
    <row r="99" spans="1:17" customFormat="1" x14ac:dyDescent="0.25">
      <c r="A99" s="5">
        <v>4</v>
      </c>
      <c r="B99" s="5">
        <v>2</v>
      </c>
      <c r="C99" s="17" t="s">
        <v>17</v>
      </c>
      <c r="D99" s="53">
        <f t="shared" si="44"/>
        <v>3.7324549990800051</v>
      </c>
      <c r="E99" s="12">
        <f t="shared" ref="E99:Q99" si="51">E21-E10</f>
        <v>-8.3144242547361955</v>
      </c>
      <c r="F99" s="12">
        <f t="shared" si="51"/>
        <v>-6.1778524568621975</v>
      </c>
      <c r="G99" s="54">
        <f t="shared" si="51"/>
        <v>6.671659318312507</v>
      </c>
      <c r="H99" s="53">
        <f t="shared" si="51"/>
        <v>9.8064367774530012</v>
      </c>
      <c r="I99" s="12">
        <f t="shared" si="51"/>
        <v>5.9122500680749965</v>
      </c>
      <c r="J99" s="12">
        <f t="shared" si="51"/>
        <v>3.874614559554999</v>
      </c>
      <c r="K99" s="54">
        <f t="shared" si="51"/>
        <v>5.6720421428364034</v>
      </c>
      <c r="L99" s="53">
        <f t="shared" si="51"/>
        <v>13.165548298741697</v>
      </c>
      <c r="M99" s="12">
        <f t="shared" si="51"/>
        <v>5.2209821140454977</v>
      </c>
      <c r="N99" s="12">
        <f t="shared" si="51"/>
        <v>11.805975322271195</v>
      </c>
      <c r="O99" s="54">
        <f t="shared" si="51"/>
        <v>10.088178248207996</v>
      </c>
      <c r="P99" s="42">
        <f t="shared" si="51"/>
        <v>2.7749036229802968</v>
      </c>
      <c r="Q99" s="12">
        <f t="shared" si="51"/>
        <v>-5.5380348202916991</v>
      </c>
    </row>
    <row r="100" spans="1:17" x14ac:dyDescent="0.25">
      <c r="A100" s="3">
        <v>5</v>
      </c>
      <c r="B100" s="3">
        <v>1</v>
      </c>
      <c r="C100" s="18" t="s">
        <v>17</v>
      </c>
      <c r="D100" s="55">
        <f t="shared" si="44"/>
        <v>2.5281128980686987</v>
      </c>
      <c r="E100" s="13">
        <f t="shared" ref="E100:Q100" si="52">E22-E11</f>
        <v>-10.434348716183294</v>
      </c>
      <c r="F100" s="13">
        <f t="shared" si="52"/>
        <v>-10.360118387248804</v>
      </c>
      <c r="G100" s="56">
        <f t="shared" si="52"/>
        <v>4.0268619729414041</v>
      </c>
      <c r="H100" s="55">
        <f t="shared" si="52"/>
        <v>-0.36019851546599568</v>
      </c>
      <c r="I100" s="13">
        <f t="shared" si="52"/>
        <v>5.329450516764993</v>
      </c>
      <c r="J100" s="13">
        <f t="shared" si="52"/>
        <v>-1.6993935390649995</v>
      </c>
      <c r="K100" s="56">
        <f t="shared" si="52"/>
        <v>-9.8808176916595016</v>
      </c>
      <c r="L100" s="55">
        <f t="shared" si="52"/>
        <v>7.7339233227862962</v>
      </c>
      <c r="M100" s="13">
        <f t="shared" si="52"/>
        <v>6.5444985218876042</v>
      </c>
      <c r="N100" s="13">
        <f t="shared" si="52"/>
        <v>12.037392293152394</v>
      </c>
      <c r="O100" s="56">
        <f t="shared" si="52"/>
        <v>6.2112366002922954</v>
      </c>
      <c r="P100" s="43">
        <f t="shared" si="52"/>
        <v>5.2488334574971987</v>
      </c>
      <c r="Q100" s="13">
        <f t="shared" si="52"/>
        <v>-4.7800842302909956</v>
      </c>
    </row>
    <row r="101" spans="1:17" ht="15.75" thickBot="1" x14ac:dyDescent="0.3">
      <c r="A101" s="3">
        <v>5</v>
      </c>
      <c r="B101" s="3">
        <v>2</v>
      </c>
      <c r="C101" s="18" t="s">
        <v>17</v>
      </c>
      <c r="D101" s="57">
        <f t="shared" si="44"/>
        <v>2.1390333374184962</v>
      </c>
      <c r="E101" s="58">
        <f t="shared" ref="E101:Q101" si="53">E23-E12</f>
        <v>-5.5229589257054954</v>
      </c>
      <c r="F101" s="58">
        <f t="shared" si="53"/>
        <v>-1.3195433980366005</v>
      </c>
      <c r="G101" s="59">
        <f t="shared" si="53"/>
        <v>8.8692818463379979</v>
      </c>
      <c r="H101" s="57">
        <f t="shared" si="53"/>
        <v>2.878426804339</v>
      </c>
      <c r="I101" s="58">
        <f t="shared" si="53"/>
        <v>4.1075569950059929</v>
      </c>
      <c r="J101" s="58">
        <f t="shared" si="53"/>
        <v>-2.0318803176720053</v>
      </c>
      <c r="K101" s="59">
        <f t="shared" si="53"/>
        <v>-15.582844025893806</v>
      </c>
      <c r="L101" s="57">
        <f t="shared" si="53"/>
        <v>-1.996009998204201</v>
      </c>
      <c r="M101" s="58">
        <f t="shared" si="53"/>
        <v>7.0025401702025931</v>
      </c>
      <c r="N101" s="58">
        <f t="shared" si="53"/>
        <v>8.4962488993981964</v>
      </c>
      <c r="O101" s="59">
        <f t="shared" si="53"/>
        <v>8.4892173031303031</v>
      </c>
      <c r="P101" s="43">
        <f t="shared" si="53"/>
        <v>12.439648619305103</v>
      </c>
      <c r="Q101" s="13">
        <f t="shared" si="53"/>
        <v>-23.186850899727403</v>
      </c>
    </row>
    <row r="102" spans="1:17" ht="15.75" thickBot="1" x14ac:dyDescent="0.3"/>
    <row r="103" spans="1:17" x14ac:dyDescent="0.25">
      <c r="A103" s="32">
        <v>1</v>
      </c>
      <c r="B103" s="32">
        <v>1</v>
      </c>
      <c r="C103" s="38" t="s">
        <v>16</v>
      </c>
      <c r="D103" s="44">
        <f t="shared" ref="D103:D112" si="54">D25-D3</f>
        <v>3.2970725868190982</v>
      </c>
      <c r="E103" s="45">
        <f t="shared" ref="E103:O103" si="55">E25-E3</f>
        <v>6.0644979823560021</v>
      </c>
      <c r="F103" s="45">
        <f t="shared" si="55"/>
        <v>8.705735299046907</v>
      </c>
      <c r="G103" s="46">
        <f t="shared" si="55"/>
        <v>-1.215262569138801</v>
      </c>
      <c r="H103" s="44">
        <f t="shared" si="55"/>
        <v>7.8943413120710062</v>
      </c>
      <c r="I103" s="45">
        <f t="shared" si="55"/>
        <v>8.5481293518089956</v>
      </c>
      <c r="J103" s="45">
        <f t="shared" si="55"/>
        <v>9.6206146508930033</v>
      </c>
      <c r="K103" s="46">
        <f t="shared" si="55"/>
        <v>-12.627298228624198</v>
      </c>
      <c r="L103" s="44">
        <f t="shared" si="55"/>
        <v>15.105260551322004</v>
      </c>
      <c r="M103" s="45">
        <f t="shared" si="55"/>
        <v>7.6920272763479005</v>
      </c>
      <c r="N103" s="45">
        <f t="shared" si="55"/>
        <v>9.0234735338163006</v>
      </c>
      <c r="O103" s="46">
        <f t="shared" si="55"/>
        <v>6.0759373830236001</v>
      </c>
      <c r="P103" s="39">
        <f>P25-P5</f>
        <v>-11.017849530639403</v>
      </c>
      <c r="Q103" s="33">
        <f>Q25-Q5</f>
        <v>-15.844317912078402</v>
      </c>
    </row>
    <row r="104" spans="1:17" x14ac:dyDescent="0.25">
      <c r="A104" s="32">
        <v>1</v>
      </c>
      <c r="B104" s="32">
        <v>2</v>
      </c>
      <c r="C104" s="38" t="s">
        <v>16</v>
      </c>
      <c r="D104" s="47">
        <f t="shared" si="54"/>
        <v>9.1795911676752979</v>
      </c>
      <c r="E104" s="33">
        <f t="shared" ref="E104:O104" si="56">E26-E4</f>
        <v>9.0154708844929985</v>
      </c>
      <c r="F104" s="33">
        <f t="shared" si="56"/>
        <v>16.995048618875501</v>
      </c>
      <c r="G104" s="48">
        <f t="shared" si="56"/>
        <v>3.9623395082370934</v>
      </c>
      <c r="H104" s="47">
        <f t="shared" si="56"/>
        <v>11.024511057273003</v>
      </c>
      <c r="I104" s="33">
        <f t="shared" si="56"/>
        <v>7.6002983366900025</v>
      </c>
      <c r="J104" s="33">
        <f t="shared" si="56"/>
        <v>6.2160705427349967</v>
      </c>
      <c r="K104" s="48">
        <f t="shared" si="56"/>
        <v>-12.210704500577606</v>
      </c>
      <c r="L104" s="47">
        <f t="shared" si="56"/>
        <v>12.980397863105793</v>
      </c>
      <c r="M104" s="33">
        <f t="shared" si="56"/>
        <v>5.9790796365959977</v>
      </c>
      <c r="N104" s="33">
        <f t="shared" si="56"/>
        <v>11.149135354166205</v>
      </c>
      <c r="O104" s="48">
        <f t="shared" si="56"/>
        <v>5.5337444725220024</v>
      </c>
      <c r="P104" s="39">
        <f>P26-P6</f>
        <v>-4.1943994249526995</v>
      </c>
      <c r="Q104" s="33">
        <f>Q26-Q6</f>
        <v>-13.954485448296197</v>
      </c>
    </row>
    <row r="105" spans="1:17" x14ac:dyDescent="0.25">
      <c r="A105" s="7">
        <v>2</v>
      </c>
      <c r="B105" s="7">
        <v>1</v>
      </c>
      <c r="C105" s="15" t="s">
        <v>16</v>
      </c>
      <c r="D105" s="79">
        <f t="shared" si="54"/>
        <v>-0.31536665387649521</v>
      </c>
      <c r="E105" s="80">
        <f t="shared" ref="E105:Q105" si="57">E27-E5</f>
        <v>5.5269757550544938</v>
      </c>
      <c r="F105" s="80">
        <f t="shared" si="57"/>
        <v>6.1870688916587966</v>
      </c>
      <c r="G105" s="81">
        <f t="shared" si="57"/>
        <v>0.12577677250149577</v>
      </c>
      <c r="H105" s="79">
        <f t="shared" si="57"/>
        <v>8.1089048746579948</v>
      </c>
      <c r="I105" s="80">
        <f t="shared" si="57"/>
        <v>8.3440569597880057</v>
      </c>
      <c r="J105" s="80">
        <f t="shared" si="57"/>
        <v>10.154899368528007</v>
      </c>
      <c r="K105" s="81">
        <f t="shared" si="57"/>
        <v>7.9232520027049986</v>
      </c>
      <c r="L105" s="79">
        <f t="shared" si="57"/>
        <v>14.953466427208397</v>
      </c>
      <c r="M105" s="80">
        <f t="shared" si="57"/>
        <v>7.5585517195874985</v>
      </c>
      <c r="N105" s="80">
        <f t="shared" si="57"/>
        <v>9.6614200324845996</v>
      </c>
      <c r="O105" s="81">
        <f t="shared" si="57"/>
        <v>6.5989181375823023</v>
      </c>
      <c r="P105" s="40">
        <f t="shared" si="57"/>
        <v>0.19857784132879885</v>
      </c>
      <c r="Q105" s="10">
        <f t="shared" si="57"/>
        <v>3.6729988676517991</v>
      </c>
    </row>
    <row r="106" spans="1:17" x14ac:dyDescent="0.25">
      <c r="A106" s="7">
        <v>2</v>
      </c>
      <c r="B106" s="7">
        <v>2</v>
      </c>
      <c r="C106" s="15" t="s">
        <v>16</v>
      </c>
      <c r="D106" s="49">
        <f t="shared" si="54"/>
        <v>4.4466798842066027</v>
      </c>
      <c r="E106" s="10">
        <f t="shared" ref="E106:Q106" si="58">E28-E6</f>
        <v>9.3800254012540023</v>
      </c>
      <c r="F106" s="10">
        <f t="shared" si="58"/>
        <v>14.622671203130807</v>
      </c>
      <c r="G106" s="50">
        <f t="shared" si="58"/>
        <v>2.084945901643195</v>
      </c>
      <c r="H106" s="49">
        <f t="shared" si="58"/>
        <v>5.4208462772759987</v>
      </c>
      <c r="I106" s="10">
        <f t="shared" si="58"/>
        <v>5.1767149927370042</v>
      </c>
      <c r="J106" s="10">
        <f t="shared" si="58"/>
        <v>6.046941398507002</v>
      </c>
      <c r="K106" s="50">
        <f t="shared" si="58"/>
        <v>10.905476518872007</v>
      </c>
      <c r="L106" s="49">
        <f t="shared" si="58"/>
        <v>12.483604053824905</v>
      </c>
      <c r="M106" s="10">
        <f t="shared" si="58"/>
        <v>5.4611805427798004</v>
      </c>
      <c r="N106" s="10">
        <f t="shared" si="58"/>
        <v>11.566138893562993</v>
      </c>
      <c r="O106" s="50">
        <f t="shared" si="58"/>
        <v>5.8961543098829026</v>
      </c>
      <c r="P106" s="40">
        <f t="shared" si="58"/>
        <v>10.468988779594596</v>
      </c>
      <c r="Q106" s="10">
        <f t="shared" si="58"/>
        <v>3.6955361595280039</v>
      </c>
    </row>
    <row r="107" spans="1:17" x14ac:dyDescent="0.25">
      <c r="A107" s="6">
        <v>3</v>
      </c>
      <c r="B107" s="6">
        <v>1</v>
      </c>
      <c r="C107" s="16" t="s">
        <v>16</v>
      </c>
      <c r="D107" s="51">
        <f t="shared" si="54"/>
        <v>8.0333249989839999</v>
      </c>
      <c r="E107" s="11">
        <f t="shared" ref="E107:Q107" si="59">E29-E7</f>
        <v>5.9888901206279996</v>
      </c>
      <c r="F107" s="11">
        <f t="shared" si="59"/>
        <v>9.9117031520458028</v>
      </c>
      <c r="G107" s="52">
        <f t="shared" si="59"/>
        <v>10.940277164955901</v>
      </c>
      <c r="H107" s="51">
        <f t="shared" si="59"/>
        <v>9.9982694704820005</v>
      </c>
      <c r="I107" s="11">
        <f t="shared" si="59"/>
        <v>5.2848778684339948</v>
      </c>
      <c r="J107" s="11">
        <f t="shared" si="59"/>
        <v>5.4258176557650017</v>
      </c>
      <c r="K107" s="52">
        <f t="shared" si="59"/>
        <v>12.147512268493003</v>
      </c>
      <c r="L107" s="51">
        <f t="shared" si="59"/>
        <v>1.8114812870041987</v>
      </c>
      <c r="M107" s="11">
        <f t="shared" si="59"/>
        <v>6.6389430461184986</v>
      </c>
      <c r="N107" s="11">
        <f t="shared" si="59"/>
        <v>11.031610621501997</v>
      </c>
      <c r="O107" s="52">
        <f t="shared" si="59"/>
        <v>8.5275016796205989</v>
      </c>
      <c r="P107" s="41">
        <f t="shared" si="59"/>
        <v>-1.4633050552859004</v>
      </c>
      <c r="Q107" s="11">
        <f t="shared" si="59"/>
        <v>3.2303411377323954</v>
      </c>
    </row>
    <row r="108" spans="1:17" x14ac:dyDescent="0.25">
      <c r="A108" s="6">
        <v>3</v>
      </c>
      <c r="B108" s="6">
        <v>2</v>
      </c>
      <c r="C108" s="16" t="s">
        <v>16</v>
      </c>
      <c r="D108" s="51">
        <f t="shared" si="54"/>
        <v>6.3164248451224978</v>
      </c>
      <c r="E108" s="11">
        <f t="shared" ref="E108:Q108" si="60">E30-E8</f>
        <v>6.6132547046501031</v>
      </c>
      <c r="F108" s="11">
        <f t="shared" si="60"/>
        <v>5.8599598043134051</v>
      </c>
      <c r="G108" s="52">
        <f t="shared" si="60"/>
        <v>6.5661067410714935</v>
      </c>
      <c r="H108" s="51">
        <f t="shared" si="60"/>
        <v>9.5996459701409975</v>
      </c>
      <c r="I108" s="11">
        <f t="shared" si="60"/>
        <v>6.1256115173670054</v>
      </c>
      <c r="J108" s="11">
        <f t="shared" si="60"/>
        <v>5.9127964832079982</v>
      </c>
      <c r="K108" s="52">
        <f t="shared" si="60"/>
        <v>16.377270836563994</v>
      </c>
      <c r="L108" s="51">
        <f t="shared" si="60"/>
        <v>2.4627364927528959</v>
      </c>
      <c r="M108" s="11">
        <f t="shared" si="60"/>
        <v>3.3056024938651944</v>
      </c>
      <c r="N108" s="11">
        <f t="shared" si="60"/>
        <v>9.9026224990269043</v>
      </c>
      <c r="O108" s="52">
        <f t="shared" si="60"/>
        <v>4.8087688696416961</v>
      </c>
      <c r="P108" s="41">
        <f t="shared" si="60"/>
        <v>2.2214533945342012</v>
      </c>
      <c r="Q108" s="11">
        <f t="shared" si="60"/>
        <v>5.4734788801945058</v>
      </c>
    </row>
    <row r="109" spans="1:17" x14ac:dyDescent="0.25">
      <c r="A109" s="5">
        <v>4</v>
      </c>
      <c r="B109" s="5">
        <v>1</v>
      </c>
      <c r="C109" s="17" t="s">
        <v>16</v>
      </c>
      <c r="D109" s="53">
        <f t="shared" si="54"/>
        <v>7.7520429823923962</v>
      </c>
      <c r="E109" s="12">
        <f t="shared" ref="E109:Q109" si="61">E31-E9</f>
        <v>4.2493092409179951</v>
      </c>
      <c r="F109" s="12">
        <f t="shared" si="61"/>
        <v>11.078458889019004</v>
      </c>
      <c r="G109" s="54">
        <f t="shared" si="61"/>
        <v>9.2822440791658067</v>
      </c>
      <c r="H109" s="53">
        <f t="shared" si="61"/>
        <v>9.5404623809830014</v>
      </c>
      <c r="I109" s="12">
        <f t="shared" si="61"/>
        <v>6.3162284367240034</v>
      </c>
      <c r="J109" s="12">
        <f t="shared" si="61"/>
        <v>6.2129423160949955</v>
      </c>
      <c r="K109" s="54">
        <f t="shared" si="61"/>
        <v>13.866985071287004</v>
      </c>
      <c r="L109" s="53">
        <f t="shared" si="61"/>
        <v>9.4323035021962056</v>
      </c>
      <c r="M109" s="12">
        <f t="shared" si="61"/>
        <v>6.6726636900508964</v>
      </c>
      <c r="N109" s="12">
        <f t="shared" si="61"/>
        <v>12.371411366518302</v>
      </c>
      <c r="O109" s="54">
        <f t="shared" si="61"/>
        <v>8.9051701595872998</v>
      </c>
      <c r="P109" s="42">
        <f t="shared" si="61"/>
        <v>-6.8638195187989979</v>
      </c>
      <c r="Q109" s="12">
        <f t="shared" si="61"/>
        <v>-0.49018351419380224</v>
      </c>
    </row>
    <row r="110" spans="1:17" x14ac:dyDescent="0.25">
      <c r="A110" s="5">
        <v>4</v>
      </c>
      <c r="B110" s="5">
        <v>2</v>
      </c>
      <c r="C110" s="17" t="s">
        <v>16</v>
      </c>
      <c r="D110" s="53">
        <f t="shared" si="54"/>
        <v>9.9399972941651953</v>
      </c>
      <c r="E110" s="12">
        <f t="shared" ref="E110:Q110" si="62">E32-E10</f>
        <v>8.0416453355850024</v>
      </c>
      <c r="F110" s="12">
        <f t="shared" si="62"/>
        <v>12.985493184226598</v>
      </c>
      <c r="G110" s="54">
        <f t="shared" si="62"/>
        <v>14.935662289461803</v>
      </c>
      <c r="H110" s="53">
        <f t="shared" si="62"/>
        <v>6.4761663117489974</v>
      </c>
      <c r="I110" s="12">
        <f t="shared" si="62"/>
        <v>5.7882411535040035</v>
      </c>
      <c r="J110" s="12">
        <f t="shared" si="62"/>
        <v>4.9259104464150028</v>
      </c>
      <c r="K110" s="54">
        <f t="shared" si="62"/>
        <v>14.616482219480005</v>
      </c>
      <c r="L110" s="53">
        <f t="shared" si="62"/>
        <v>6.9844183451769055</v>
      </c>
      <c r="M110" s="12">
        <f t="shared" si="62"/>
        <v>6.7313418452104941</v>
      </c>
      <c r="N110" s="12">
        <f t="shared" si="62"/>
        <v>11.241726564747296</v>
      </c>
      <c r="O110" s="54">
        <f t="shared" si="62"/>
        <v>9.7051753905002016</v>
      </c>
      <c r="P110" s="42">
        <f t="shared" si="62"/>
        <v>7.1779919016181992</v>
      </c>
      <c r="Q110" s="12">
        <f t="shared" si="62"/>
        <v>-1.175258318135306</v>
      </c>
    </row>
    <row r="111" spans="1:17" x14ac:dyDescent="0.25">
      <c r="A111" s="3">
        <v>5</v>
      </c>
      <c r="B111" s="3">
        <v>1</v>
      </c>
      <c r="C111" s="18" t="s">
        <v>16</v>
      </c>
      <c r="D111" s="55">
        <f t="shared" si="54"/>
        <v>3.6822919243957983</v>
      </c>
      <c r="E111" s="13">
        <f t="shared" ref="E111:Q111" si="63">E33-E11</f>
        <v>5.5668515656209934</v>
      </c>
      <c r="F111" s="13">
        <f t="shared" si="63"/>
        <v>7.819994202060002</v>
      </c>
      <c r="G111" s="56">
        <f t="shared" si="63"/>
        <v>14.172021984917293</v>
      </c>
      <c r="H111" s="55">
        <f t="shared" si="63"/>
        <v>9.6037429174510009</v>
      </c>
      <c r="I111" s="13">
        <f t="shared" si="63"/>
        <v>6.2398122802899962</v>
      </c>
      <c r="J111" s="13">
        <f t="shared" si="63"/>
        <v>4.8030490036239968</v>
      </c>
      <c r="K111" s="56">
        <f t="shared" si="63"/>
        <v>7.3608815472019984</v>
      </c>
      <c r="L111" s="55">
        <f t="shared" si="63"/>
        <v>7.2427575893814975</v>
      </c>
      <c r="M111" s="13">
        <f t="shared" si="63"/>
        <v>7.9828065874980041</v>
      </c>
      <c r="N111" s="13">
        <f t="shared" si="63"/>
        <v>13.8834489918342</v>
      </c>
      <c r="O111" s="56">
        <f t="shared" si="63"/>
        <v>6.8968373287999043</v>
      </c>
      <c r="P111" s="43">
        <f t="shared" si="63"/>
        <v>7.2134417496029997</v>
      </c>
      <c r="Q111" s="13">
        <f t="shared" si="63"/>
        <v>-4.8036278923600975</v>
      </c>
    </row>
    <row r="112" spans="1:17" ht="15.75" thickBot="1" x14ac:dyDescent="0.3">
      <c r="A112" s="3">
        <v>5</v>
      </c>
      <c r="B112" s="3">
        <v>2</v>
      </c>
      <c r="C112" s="18" t="s">
        <v>16</v>
      </c>
      <c r="D112" s="57">
        <f t="shared" si="54"/>
        <v>9.4822516763693017</v>
      </c>
      <c r="E112" s="58">
        <f t="shared" ref="E112:Q112" si="64">E34-E12</f>
        <v>8.6001920513450045</v>
      </c>
      <c r="F112" s="58">
        <f t="shared" si="64"/>
        <v>11.152122479217994</v>
      </c>
      <c r="G112" s="59">
        <f t="shared" si="64"/>
        <v>11.657378725915606</v>
      </c>
      <c r="H112" s="57">
        <f t="shared" si="64"/>
        <v>3.0804296490429977</v>
      </c>
      <c r="I112" s="58">
        <f t="shared" si="64"/>
        <v>5.7872029647499943</v>
      </c>
      <c r="J112" s="58">
        <f t="shared" si="64"/>
        <v>4.5215290966039987</v>
      </c>
      <c r="K112" s="59">
        <f t="shared" si="64"/>
        <v>15.210408148948005</v>
      </c>
      <c r="L112" s="57">
        <f t="shared" si="64"/>
        <v>6.0055975956008041</v>
      </c>
      <c r="M112" s="58">
        <f t="shared" si="64"/>
        <v>7.3214485327396943</v>
      </c>
      <c r="N112" s="58">
        <f t="shared" si="64"/>
        <v>11.866523783071003</v>
      </c>
      <c r="O112" s="59">
        <f t="shared" si="64"/>
        <v>8.9806016025884929</v>
      </c>
      <c r="P112" s="43">
        <f t="shared" si="64"/>
        <v>10.499342140266194</v>
      </c>
      <c r="Q112" s="13">
        <f t="shared" si="64"/>
        <v>-2.7048860129488048</v>
      </c>
    </row>
    <row r="114" spans="1:17" x14ac:dyDescent="0.25">
      <c r="A114" s="32">
        <v>1</v>
      </c>
      <c r="B114" s="34" t="s">
        <v>26</v>
      </c>
      <c r="C114" s="34" t="s">
        <v>17</v>
      </c>
      <c r="D114" s="100">
        <f>SQRT(SUMSQ(D92:Q93)/COUNTA(D92:Q93))</f>
        <v>26.378072766268591</v>
      </c>
    </row>
    <row r="115" spans="1:17" x14ac:dyDescent="0.25">
      <c r="A115" s="7">
        <v>2</v>
      </c>
      <c r="B115" s="20" t="s">
        <v>26</v>
      </c>
      <c r="C115" s="24" t="s">
        <v>17</v>
      </c>
      <c r="D115" s="100">
        <f>SQRT(SUMSQ(D94:Q95)/COUNTA(D94:Q95))</f>
        <v>12.695893836321137</v>
      </c>
    </row>
    <row r="116" spans="1:17" x14ac:dyDescent="0.25">
      <c r="A116" s="6">
        <v>3</v>
      </c>
      <c r="B116" s="21" t="s">
        <v>26</v>
      </c>
      <c r="C116" s="26" t="s">
        <v>17</v>
      </c>
      <c r="D116" s="100">
        <f>SQRT(SUMSQ(D96:Q97)/COUNTA(D96:Q97))</f>
        <v>8.5520885955307371</v>
      </c>
    </row>
    <row r="117" spans="1:17" x14ac:dyDescent="0.25">
      <c r="A117" s="5">
        <v>4</v>
      </c>
      <c r="B117" s="22" t="s">
        <v>26</v>
      </c>
      <c r="C117" s="28" t="s">
        <v>17</v>
      </c>
      <c r="D117" s="100">
        <f>SQRT(SUMSQ(D98:Q99)/COUNTA(D98:Q99))</f>
        <v>8.0576805313568993</v>
      </c>
    </row>
    <row r="118" spans="1:17" x14ac:dyDescent="0.25">
      <c r="A118" s="3">
        <v>5</v>
      </c>
      <c r="B118" s="23" t="s">
        <v>26</v>
      </c>
      <c r="C118" s="30" t="s">
        <v>17</v>
      </c>
      <c r="D118" s="100">
        <f>SQRT(SUMSQ(D100:Q101)/COUNTA(D100:Q101))</f>
        <v>8.4126395570017962</v>
      </c>
    </row>
    <row r="120" spans="1:17" x14ac:dyDescent="0.25">
      <c r="A120" s="32">
        <v>1</v>
      </c>
      <c r="B120" s="34" t="s">
        <v>26</v>
      </c>
      <c r="C120" s="34" t="s">
        <v>16</v>
      </c>
      <c r="D120" s="35">
        <f>SQRT(SUMSQ(D103:Q104)/COUNTA(D103:Q104))</f>
        <v>9.8180413121085071</v>
      </c>
    </row>
    <row r="121" spans="1:17" x14ac:dyDescent="0.25">
      <c r="A121" s="7">
        <v>2</v>
      </c>
      <c r="B121" s="20" t="s">
        <v>26</v>
      </c>
      <c r="C121" s="24" t="s">
        <v>16</v>
      </c>
      <c r="D121" s="25">
        <f>SQRT(SUMSQ(D105:Q106)/COUNTA(D105:Q106))</f>
        <v>8.0543800496813738</v>
      </c>
    </row>
    <row r="122" spans="1:17" x14ac:dyDescent="0.25">
      <c r="A122" s="6">
        <v>3</v>
      </c>
      <c r="B122" s="21" t="s">
        <v>26</v>
      </c>
      <c r="C122" s="26" t="s">
        <v>16</v>
      </c>
      <c r="D122" s="27">
        <f>SQRT(SUMSQ(D107:Q108)/COUNTA(D107:Q108))</f>
        <v>7.6638936722276556</v>
      </c>
    </row>
    <row r="123" spans="1:17" x14ac:dyDescent="0.25">
      <c r="A123" s="5">
        <v>4</v>
      </c>
      <c r="B123" s="22" t="s">
        <v>26</v>
      </c>
      <c r="C123" s="28" t="s">
        <v>16</v>
      </c>
      <c r="D123" s="29">
        <f>SQRT(SUMSQ(D109:Q110)/COUNTA(D109:Q110))</f>
        <v>9.0595946130674516</v>
      </c>
    </row>
    <row r="124" spans="1:17" x14ac:dyDescent="0.25">
      <c r="A124" s="3">
        <v>5</v>
      </c>
      <c r="B124" s="23" t="s">
        <v>26</v>
      </c>
      <c r="C124" s="30" t="s">
        <v>16</v>
      </c>
      <c r="D124" s="31">
        <f>SQRT(SUMSQ(D111:Q112)/COUNTA(D111:Q112))</f>
        <v>8.648256799960782</v>
      </c>
    </row>
    <row r="125" spans="1:17" x14ac:dyDescent="0.25">
      <c r="D125" s="9"/>
    </row>
    <row r="127" spans="1:17" x14ac:dyDescent="0.25">
      <c r="D127" s="77" t="s">
        <v>0</v>
      </c>
      <c r="E127" s="77" t="s">
        <v>1</v>
      </c>
      <c r="F127" s="77" t="s">
        <v>2</v>
      </c>
      <c r="G127" s="77" t="s">
        <v>3</v>
      </c>
      <c r="H127" s="77" t="s">
        <v>4</v>
      </c>
      <c r="I127" s="77" t="s">
        <v>5</v>
      </c>
      <c r="J127" s="77" t="s">
        <v>6</v>
      </c>
      <c r="K127" s="77" t="s">
        <v>7</v>
      </c>
      <c r="L127" s="77" t="s">
        <v>8</v>
      </c>
      <c r="M127" s="77" t="s">
        <v>9</v>
      </c>
      <c r="N127" s="77" t="s">
        <v>10</v>
      </c>
      <c r="O127" s="77" t="s">
        <v>11</v>
      </c>
      <c r="P127" s="77" t="s">
        <v>12</v>
      </c>
      <c r="Q127" s="77" t="s">
        <v>13</v>
      </c>
    </row>
    <row r="128" spans="1:17" x14ac:dyDescent="0.25">
      <c r="C128" s="4" t="s">
        <v>17</v>
      </c>
      <c r="D128" s="78">
        <f>SQRT(SUMSQ(D92:D101)/COUNTA(D92:D101))</f>
        <v>12.203699660973912</v>
      </c>
      <c r="E128" s="78">
        <f>SQRT(SUMSQ(E92:E101)/COUNTA(E92:E101))</f>
        <v>10.670862208786286</v>
      </c>
      <c r="F128" s="78">
        <f t="shared" ref="F128:P128" si="65">SQRT(SUMSQ(F92:F101)/COUNTA(F92:F101))</f>
        <v>10.10587373187686</v>
      </c>
      <c r="G128" s="78">
        <f t="shared" si="65"/>
        <v>10.070284153639623</v>
      </c>
      <c r="H128" s="78">
        <f t="shared" si="65"/>
        <v>8.3853681174594179</v>
      </c>
      <c r="I128" s="78">
        <f t="shared" si="65"/>
        <v>5.1086200765385268</v>
      </c>
      <c r="J128" s="78">
        <f t="shared" si="65"/>
        <v>10.439291429540186</v>
      </c>
      <c r="K128" s="78">
        <f t="shared" si="65"/>
        <v>37.1847929167958</v>
      </c>
      <c r="L128" s="78">
        <f t="shared" si="65"/>
        <v>11.396822119280563</v>
      </c>
      <c r="M128" s="78">
        <f t="shared" si="65"/>
        <v>5.4707888583586088</v>
      </c>
      <c r="N128" s="78">
        <f t="shared" si="65"/>
        <v>11.854761290166595</v>
      </c>
      <c r="O128" s="78">
        <f t="shared" si="65"/>
        <v>7.1077469183610331</v>
      </c>
      <c r="P128" s="78">
        <f t="shared" si="65"/>
        <v>8.6052581266313837</v>
      </c>
      <c r="Q128" s="78">
        <f>SQRT(SUMSQ(Q92:Q101)/COUNTA(Q92:Q101))</f>
        <v>22.471118500940332</v>
      </c>
    </row>
    <row r="129" spans="3:17" x14ac:dyDescent="0.25">
      <c r="C129" s="4" t="s">
        <v>16</v>
      </c>
      <c r="D129" s="78">
        <f>SQRT(SUMSQ(D103:D112)/COUNTA(D103:D112))</f>
        <v>6.941250754800123</v>
      </c>
      <c r="E129" s="78">
        <f t="shared" ref="E129:Q129" si="66">SQRT(SUMSQ(E103:E112)/COUNTA(E103:E112))</f>
        <v>7.0983727687390843</v>
      </c>
      <c r="F129" s="78">
        <f t="shared" si="66"/>
        <v>11.073311416317482</v>
      </c>
      <c r="G129" s="78">
        <f t="shared" si="66"/>
        <v>9.1121785976320453</v>
      </c>
      <c r="H129" s="78">
        <f t="shared" si="66"/>
        <v>8.4011966646157585</v>
      </c>
      <c r="I129" s="78">
        <f t="shared" si="66"/>
        <v>6.6221991679244745</v>
      </c>
      <c r="J129" s="78">
        <f t="shared" si="66"/>
        <v>6.6457704688957291</v>
      </c>
      <c r="K129" s="78">
        <f t="shared" si="66"/>
        <v>12.639257416373921</v>
      </c>
      <c r="L129" s="78">
        <f t="shared" si="66"/>
        <v>10.058468461017748</v>
      </c>
      <c r="M129" s="78">
        <f t="shared" si="66"/>
        <v>6.6636300913613828</v>
      </c>
      <c r="N129" s="78">
        <f t="shared" si="66"/>
        <v>11.249871301184616</v>
      </c>
      <c r="O129" s="78">
        <f t="shared" si="66"/>
        <v>7.3715825801217187</v>
      </c>
      <c r="P129" s="78">
        <f t="shared" si="66"/>
        <v>7.1875363254089999</v>
      </c>
      <c r="Q129" s="78">
        <f t="shared" si="66"/>
        <v>7.3846111515446102</v>
      </c>
    </row>
  </sheetData>
  <mergeCells count="3">
    <mergeCell ref="D1:Q1"/>
    <mergeCell ref="A36:Q36"/>
    <mergeCell ref="A91:Q9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User</cp:lastModifiedBy>
  <dcterms:created xsi:type="dcterms:W3CDTF">2019-10-27T04:16:11Z</dcterms:created>
  <dcterms:modified xsi:type="dcterms:W3CDTF">2020-07-19T02:01:00Z</dcterms:modified>
</cp:coreProperties>
</file>