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F for bamboo\20200422 Cluster computing\"/>
    </mc:Choice>
  </mc:AlternateContent>
  <xr:revisionPtr revIDLastSave="0" documentId="13_ncr:1_{AC5C1872-EDFF-4B95-A80C-E4DA2A35BC02}" xr6:coauthVersionLast="36" xr6:coauthVersionMax="36" xr10:uidLastSave="{00000000-0000-0000-0000-000000000000}"/>
  <bookViews>
    <workbookView xWindow="0" yWindow="0" windowWidth="16995" windowHeight="9180" xr2:uid="{00000000-000D-0000-FFFF-FFFF00000000}"/>
  </bookViews>
  <sheets>
    <sheet name="10-fold 8 testing (2)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CA2" i="1" l="1"/>
  <c r="CA6" i="1"/>
  <c r="CA9" i="1"/>
  <c r="CA10" i="1"/>
  <c r="CA11" i="1"/>
  <c r="CA14" i="1"/>
  <c r="CA22" i="1"/>
  <c r="CA29" i="1"/>
  <c r="CA33" i="1"/>
  <c r="CA35" i="1"/>
  <c r="CA44" i="1"/>
  <c r="CA58" i="1"/>
  <c r="CA70" i="1"/>
  <c r="CA72" i="1"/>
  <c r="CA74" i="1"/>
  <c r="CE2" i="1"/>
  <c r="CE4" i="1"/>
  <c r="CE6" i="1"/>
  <c r="CE9" i="1"/>
  <c r="CE10" i="1"/>
  <c r="CE11" i="1"/>
  <c r="CE14" i="1"/>
  <c r="CE16" i="1"/>
  <c r="CE22" i="1"/>
  <c r="CE27" i="1"/>
  <c r="CE29" i="1"/>
  <c r="CE32" i="1"/>
  <c r="CE33" i="1"/>
  <c r="CE35" i="1"/>
  <c r="CE44" i="1"/>
  <c r="CE58" i="1"/>
  <c r="CE67" i="1"/>
  <c r="CE70" i="1"/>
  <c r="CE72" i="1"/>
  <c r="CE74" i="1"/>
  <c r="CA79" i="1"/>
  <c r="CA77" i="1"/>
  <c r="CE77" i="1"/>
  <c r="CE79" i="1"/>
  <c r="BG77" i="1"/>
  <c r="BG78" i="1"/>
  <c r="BG79" i="1"/>
  <c r="BG81" i="1"/>
  <c r="BG76" i="1"/>
  <c r="BH77" i="1"/>
  <c r="BH78" i="1"/>
  <c r="BH79" i="1"/>
  <c r="BH81" i="1"/>
  <c r="BH76" i="1"/>
</calcChain>
</file>

<file path=xl/sharedStrings.xml><?xml version="1.0" encoding="utf-8"?>
<sst xmlns="http://schemas.openxmlformats.org/spreadsheetml/2006/main" count="164" uniqueCount="163">
  <si>
    <t>ID</t>
  </si>
  <si>
    <t>Beginning year</t>
  </si>
  <si>
    <t>Finishing year</t>
  </si>
  <si>
    <t>managed</t>
  </si>
  <si>
    <t>fertilised</t>
  </si>
  <si>
    <t>weeded and selective cutting</t>
  </si>
  <si>
    <t>shoots dug</t>
  </si>
  <si>
    <t>clear cutting</t>
  </si>
  <si>
    <t>mixed with other forests</t>
  </si>
  <si>
    <t>mean annual temperature4</t>
  </si>
  <si>
    <t>Warmthindex</t>
  </si>
  <si>
    <t>Annual rainfall4</t>
  </si>
  <si>
    <t>Snow</t>
  </si>
  <si>
    <t>Elevation (asl)</t>
  </si>
  <si>
    <t>Relative humidity</t>
  </si>
  <si>
    <t>Sunshine duration</t>
  </si>
  <si>
    <t>Wind speed</t>
  </si>
  <si>
    <t>Water content (soil)</t>
  </si>
  <si>
    <t>pH (soil)</t>
  </si>
  <si>
    <t>Total N (soil)</t>
  </si>
  <si>
    <t>Total P (soil)</t>
  </si>
  <si>
    <t>Total K (soil)</t>
  </si>
  <si>
    <t>Available P2O5 (soil)</t>
  </si>
  <si>
    <t>Available SiO2 (soil)</t>
  </si>
  <si>
    <t>C.E.C (soil)</t>
  </si>
  <si>
    <t>K+ (soil)</t>
  </si>
  <si>
    <t>Ca2+ (soil)</t>
  </si>
  <si>
    <t>Mg2+ (soil)</t>
  </si>
  <si>
    <t>N (litter)</t>
  </si>
  <si>
    <t>Ca (litter)</t>
  </si>
  <si>
    <t>K (litter)</t>
  </si>
  <si>
    <t>Mg (litter)</t>
  </si>
  <si>
    <t>P (litter)</t>
  </si>
  <si>
    <t>Si (storage in Plant above ground)</t>
  </si>
  <si>
    <t>Si (storage in Plant below ground)</t>
  </si>
  <si>
    <t>Si (storage in soil)</t>
  </si>
  <si>
    <t>Si (primary sink in Plant annually)</t>
  </si>
  <si>
    <t>Si (net sink in Plant annually)</t>
  </si>
  <si>
    <t>Si (return to soil)</t>
  </si>
  <si>
    <t>Culm density(2</t>
  </si>
  <si>
    <t>Culm DBH(3</t>
  </si>
  <si>
    <t>Culm height(3</t>
  </si>
  <si>
    <t>Basal area (b.a.)</t>
  </si>
  <si>
    <t>Relative luminosity</t>
  </si>
  <si>
    <t>Leaf area index (Fisheye lens)</t>
  </si>
  <si>
    <t>Leaf area index (leaf area scanner)</t>
  </si>
  <si>
    <t>Leaves C</t>
  </si>
  <si>
    <t>Branches C</t>
  </si>
  <si>
    <t>Culms C</t>
  </si>
  <si>
    <t>Fine roots C</t>
  </si>
  <si>
    <t>Coarse root C</t>
  </si>
  <si>
    <t>Rhizomes C</t>
  </si>
  <si>
    <t>Stump C</t>
  </si>
  <si>
    <t>Soil C (0-10cm)</t>
  </si>
  <si>
    <t>Soil C (10-30cm)</t>
  </si>
  <si>
    <t>Foliages</t>
  </si>
  <si>
    <t>Branches</t>
  </si>
  <si>
    <t>Culms</t>
  </si>
  <si>
    <t>AGC</t>
  </si>
  <si>
    <t>Root_Shoot Ratio</t>
  </si>
  <si>
    <t>Roots</t>
  </si>
  <si>
    <t>Rhizomes</t>
  </si>
  <si>
    <t>Stumps</t>
  </si>
  <si>
    <t>BGC</t>
  </si>
  <si>
    <t>TC (AGC+BGC)</t>
  </si>
  <si>
    <t>Litter layer C</t>
  </si>
  <si>
    <t>SC (soil carbon)</t>
  </si>
  <si>
    <t>Undergrowth</t>
  </si>
  <si>
    <t>TEC (Total ecosystem carbon)</t>
  </si>
  <si>
    <t>LNP</t>
  </si>
  <si>
    <t>BNP</t>
  </si>
  <si>
    <t>CNP</t>
  </si>
  <si>
    <t>Litterfall</t>
  </si>
  <si>
    <t>ANPP</t>
  </si>
  <si>
    <t>RoNP</t>
  </si>
  <si>
    <t>RhNP</t>
  </si>
  <si>
    <t>StNP</t>
  </si>
  <si>
    <t>BNPP</t>
  </si>
  <si>
    <t>TNPP</t>
  </si>
  <si>
    <t>SR</t>
  </si>
  <si>
    <t>HR</t>
  </si>
  <si>
    <t>NEP</t>
  </si>
  <si>
    <t>JP-FOP-MKC-UM</t>
  </si>
  <si>
    <t>TW-NTC-OF</t>
  </si>
  <si>
    <t>JP-OSP-MTO-UM-abe06</t>
  </si>
  <si>
    <t>TW-NTC-SC</t>
  </si>
  <si>
    <t>TW-NTC-HEFS-CT</t>
  </si>
  <si>
    <t>CN-ZJP-AJC-105P</t>
  </si>
  <si>
    <t>JP-KRF</t>
  </si>
  <si>
    <t>TW-NTC-SJL-M</t>
  </si>
  <si>
    <t>TW-NTC-HEFS-07-UM</t>
  </si>
  <si>
    <t>JP-KGSMP-CRC-UM</t>
  </si>
  <si>
    <t>KR-SC-UM</t>
  </si>
  <si>
    <t>CN-HBP-CC-DFF-AP</t>
  </si>
  <si>
    <t>TW-NTC-HEFS-09-UM</t>
  </si>
  <si>
    <t>CN-NS-4P</t>
  </si>
  <si>
    <t>JP-KGSMP-AIRC-UM</t>
  </si>
  <si>
    <t>JP-KTP-M89</t>
  </si>
  <si>
    <t>CN-FJP-YAC-TNNR-13YF</t>
  </si>
  <si>
    <t>CN-ZJP-LAC-QST-MN</t>
  </si>
  <si>
    <t>CN-ZJP-LAC-BV-18P</t>
  </si>
  <si>
    <t>CN-ZJP-AJC-MO</t>
  </si>
  <si>
    <t>JP-OSP-MTO-UM-abe08</t>
  </si>
  <si>
    <t>TW-NTC-FHMNW-UM</t>
  </si>
  <si>
    <t>JP-KRF-UM</t>
  </si>
  <si>
    <t>CN-ZJP-LAC-QST-LN</t>
  </si>
  <si>
    <t>CN-ZJP-AJC-EX</t>
  </si>
  <si>
    <t>TW-CYC-MAL-SZ-UM</t>
  </si>
  <si>
    <t>CN-HNP-HTC</t>
  </si>
  <si>
    <t>TW-NTC-LA</t>
  </si>
  <si>
    <t>CN-FJP-YAC-TNNR-2YFEY</t>
  </si>
  <si>
    <t>JP-KTP-UM91</t>
  </si>
  <si>
    <t>CN-FJP-WYS</t>
  </si>
  <si>
    <t>TW-NTC-HA</t>
  </si>
  <si>
    <t>JP-ACP-ST-UM</t>
  </si>
  <si>
    <t>JP-KTP-KOC-UM</t>
  </si>
  <si>
    <t>JP-GFP-FHM-UM</t>
  </si>
  <si>
    <t>TW-NTC-BLM</t>
  </si>
  <si>
    <t>CN-FJP-FD-9P</t>
  </si>
  <si>
    <t>TW-NTC-STNEA-M</t>
  </si>
  <si>
    <t>CN-ZJP-LAC-QST-HN</t>
  </si>
  <si>
    <t>CN-ZJP-AJC-IN</t>
  </si>
  <si>
    <t>KR-JU-UM</t>
  </si>
  <si>
    <t>CN-JXP-FYC-MDASEA</t>
  </si>
  <si>
    <t>JP-KGSMP-KTMC-UM</t>
  </si>
  <si>
    <t>JP-KTP-UM84</t>
  </si>
  <si>
    <t>JP-OSP-MTO-UM-abe07</t>
  </si>
  <si>
    <t>JP-KGP-TMC-UMIF</t>
  </si>
  <si>
    <t>TW-NTC-STNEA-UM</t>
  </si>
  <si>
    <t>JP-KTP-CT89</t>
  </si>
  <si>
    <t>JP-ACP-NGC-UM</t>
  </si>
  <si>
    <t>JP-SNP-MEC-Ab-UM</t>
  </si>
  <si>
    <t>CN-FJP-YAC-TNNR-NF</t>
  </si>
  <si>
    <t>CN-SS-6P</t>
  </si>
  <si>
    <t>JP-KGP-TMC-UM</t>
  </si>
  <si>
    <t>CN-HBP-CC-DMS</t>
  </si>
  <si>
    <t>CN-ZJP-MNR-HP</t>
  </si>
  <si>
    <t>JP-KTP-UM89</t>
  </si>
  <si>
    <t>CN-HBP-CC-DFF-HW</t>
  </si>
  <si>
    <t>JP-OSP-MTO-UMP-fs06</t>
  </si>
  <si>
    <t>JP-KTP-M71</t>
  </si>
  <si>
    <t>TW-NTC-FHMC-UM</t>
  </si>
  <si>
    <t>TW-NTC-SJL-UM</t>
  </si>
  <si>
    <t>JP-KTP-NY-UM</t>
  </si>
  <si>
    <t>TW-NTC-HEFS-SC</t>
  </si>
  <si>
    <t>JP-ACP-KPC-UM</t>
  </si>
  <si>
    <t>TW-NTC-ML</t>
  </si>
  <si>
    <t>CN-FJP-YAC-TNNR-5YF</t>
  </si>
  <si>
    <t>JP-KTP-MO-UM</t>
  </si>
  <si>
    <t>JP-GFP-TBK-UM</t>
  </si>
  <si>
    <t>CN-ZJP-LAC-QST-CON</t>
  </si>
  <si>
    <t>CN-ZJP-MNR-MP</t>
  </si>
  <si>
    <t>CN-MS-18P</t>
  </si>
  <si>
    <t>JP-GFP-TBK-M</t>
  </si>
  <si>
    <t>JP-KTP-M2019</t>
  </si>
  <si>
    <t>CN-FJP-XQ-9P</t>
  </si>
  <si>
    <t>KR-JU-M</t>
  </si>
  <si>
    <t>JP-KTP-GR-UM</t>
  </si>
  <si>
    <t>JP-GFP-TY-UM</t>
  </si>
  <si>
    <t>JP-OSP-MTO-UM-abe05</t>
  </si>
  <si>
    <t>CN-FJP-ON-9P</t>
  </si>
  <si>
    <t>JP-KCP-UM</t>
  </si>
  <si>
    <t>CN-SM-2P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</si>
</sst>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ill="1"/>
    <xf numFmtId="0" fontId="0" fillId="0" borderId="10" xfId="0" applyFill="1" applyBorder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6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AGC~BA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'[1]10-fold 10 training (2)'!$BH$1</c:f>
              <c:strCache>
                <c:ptCount val="1"/>
                <c:pt idx="0">
                  <c:v>AGC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5067559741080419"/>
                  <c:y val="-3.70251716247139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'[1]10-fold 10 training (2)'!$AR$2:$AR$74</c:f>
              <c:numCache>
                <c:formatCode>General</c:formatCode>
                <c:ptCount val="73"/>
                <c:pt idx="0">
                  <c:v>70.989999999999995</c:v>
                </c:pt>
                <c:pt idx="1">
                  <c:v>32.14</c:v>
                </c:pt>
                <c:pt idx="2">
                  <c:v>100.99</c:v>
                </c:pt>
                <c:pt idx="3">
                  <c:v>37.29</c:v>
                </c:pt>
                <c:pt idx="4">
                  <c:v>10.07</c:v>
                </c:pt>
                <c:pt idx="5">
                  <c:v>28.15</c:v>
                </c:pt>
                <c:pt idx="6">
                  <c:v>74.5</c:v>
                </c:pt>
                <c:pt idx="7">
                  <c:v>17.87</c:v>
                </c:pt>
                <c:pt idx="8">
                  <c:v>28.81</c:v>
                </c:pt>
                <c:pt idx="9">
                  <c:v>45.7</c:v>
                </c:pt>
                <c:pt idx="10">
                  <c:v>40.5</c:v>
                </c:pt>
                <c:pt idx="12">
                  <c:v>31.35</c:v>
                </c:pt>
                <c:pt idx="14">
                  <c:v>79.900000000000006</c:v>
                </c:pt>
                <c:pt idx="16">
                  <c:v>29.03</c:v>
                </c:pt>
                <c:pt idx="18">
                  <c:v>21.81</c:v>
                </c:pt>
                <c:pt idx="19">
                  <c:v>21.85</c:v>
                </c:pt>
                <c:pt idx="20">
                  <c:v>104.34</c:v>
                </c:pt>
                <c:pt idx="21">
                  <c:v>23.44</c:v>
                </c:pt>
                <c:pt idx="22">
                  <c:v>86.2</c:v>
                </c:pt>
                <c:pt idx="24">
                  <c:v>20.309999999999999</c:v>
                </c:pt>
                <c:pt idx="25">
                  <c:v>73.63</c:v>
                </c:pt>
                <c:pt idx="27">
                  <c:v>41.88</c:v>
                </c:pt>
                <c:pt idx="28">
                  <c:v>28.78</c:v>
                </c:pt>
                <c:pt idx="29">
                  <c:v>71.2</c:v>
                </c:pt>
                <c:pt idx="31">
                  <c:v>41.53</c:v>
                </c:pt>
                <c:pt idx="32">
                  <c:v>19.23</c:v>
                </c:pt>
                <c:pt idx="33">
                  <c:v>27.14</c:v>
                </c:pt>
                <c:pt idx="34">
                  <c:v>11.19</c:v>
                </c:pt>
                <c:pt idx="35">
                  <c:v>29</c:v>
                </c:pt>
                <c:pt idx="38">
                  <c:v>21.91</c:v>
                </c:pt>
                <c:pt idx="40">
                  <c:v>26.43</c:v>
                </c:pt>
                <c:pt idx="41">
                  <c:v>18.97</c:v>
                </c:pt>
                <c:pt idx="42">
                  <c:v>21.26</c:v>
                </c:pt>
                <c:pt idx="43">
                  <c:v>65.33</c:v>
                </c:pt>
                <c:pt idx="44">
                  <c:v>53.9</c:v>
                </c:pt>
                <c:pt idx="45">
                  <c:v>103.03</c:v>
                </c:pt>
                <c:pt idx="49">
                  <c:v>47.19</c:v>
                </c:pt>
                <c:pt idx="50">
                  <c:v>46.4</c:v>
                </c:pt>
                <c:pt idx="51">
                  <c:v>20.65</c:v>
                </c:pt>
                <c:pt idx="56">
                  <c:v>44.42</c:v>
                </c:pt>
                <c:pt idx="57">
                  <c:v>32.04</c:v>
                </c:pt>
                <c:pt idx="58">
                  <c:v>66.08</c:v>
                </c:pt>
                <c:pt idx="59">
                  <c:v>36.229999999999997</c:v>
                </c:pt>
                <c:pt idx="63">
                  <c:v>17.11</c:v>
                </c:pt>
                <c:pt idx="65">
                  <c:v>88.3</c:v>
                </c:pt>
                <c:pt idx="66">
                  <c:v>38.44</c:v>
                </c:pt>
                <c:pt idx="67">
                  <c:v>36.950000000000003</c:v>
                </c:pt>
                <c:pt idx="68">
                  <c:v>31.04</c:v>
                </c:pt>
                <c:pt idx="69">
                  <c:v>57.6</c:v>
                </c:pt>
                <c:pt idx="70">
                  <c:v>29.07</c:v>
                </c:pt>
                <c:pt idx="71">
                  <c:v>14.05</c:v>
                </c:pt>
                <c:pt idx="72">
                  <c:v>69.7</c:v>
                </c:pt>
              </c:numCache>
            </c:numRef>
          </c:xVal>
          <c:yVal>
            <c:numRef>
              <c:f>'[1]10-fold 10 training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26.25</c:v>
                </c:pt>
                <c:pt idx="9">
                  <c:v>41.41</c:v>
                </c:pt>
                <c:pt idx="10">
                  <c:v>35.880000000000003</c:v>
                </c:pt>
                <c:pt idx="11">
                  <c:v>20.03</c:v>
                </c:pt>
                <c:pt idx="12">
                  <c:v>29.5</c:v>
                </c:pt>
                <c:pt idx="13">
                  <c:v>48.27</c:v>
                </c:pt>
                <c:pt idx="14">
                  <c:v>66.66</c:v>
                </c:pt>
                <c:pt idx="15">
                  <c:v>52.47</c:v>
                </c:pt>
                <c:pt idx="16">
                  <c:v>36.36</c:v>
                </c:pt>
                <c:pt idx="17">
                  <c:v>37.700000000000003</c:v>
                </c:pt>
                <c:pt idx="18">
                  <c:v>20.350000000000001</c:v>
                </c:pt>
                <c:pt idx="19">
                  <c:v>20.76</c:v>
                </c:pt>
                <c:pt idx="20">
                  <c:v>112.03</c:v>
                </c:pt>
                <c:pt idx="21">
                  <c:v>21.65</c:v>
                </c:pt>
                <c:pt idx="22">
                  <c:v>110.68</c:v>
                </c:pt>
                <c:pt idx="23">
                  <c:v>35.1</c:v>
                </c:pt>
                <c:pt idx="24">
                  <c:v>18.899999999999999</c:v>
                </c:pt>
                <c:pt idx="25">
                  <c:v>81.13</c:v>
                </c:pt>
                <c:pt idx="27">
                  <c:v>43.87</c:v>
                </c:pt>
                <c:pt idx="28">
                  <c:v>52.55</c:v>
                </c:pt>
                <c:pt idx="29">
                  <c:v>65.680000000000007</c:v>
                </c:pt>
                <c:pt idx="30">
                  <c:v>35.799999999999997</c:v>
                </c:pt>
                <c:pt idx="31">
                  <c:v>39.65</c:v>
                </c:pt>
                <c:pt idx="32">
                  <c:v>21.82</c:v>
                </c:pt>
                <c:pt idx="33">
                  <c:v>62.64</c:v>
                </c:pt>
                <c:pt idx="34">
                  <c:v>11.66</c:v>
                </c:pt>
                <c:pt idx="35">
                  <c:v>36.950000000000003</c:v>
                </c:pt>
                <c:pt idx="36">
                  <c:v>35.28</c:v>
                </c:pt>
                <c:pt idx="37">
                  <c:v>87.2</c:v>
                </c:pt>
                <c:pt idx="38">
                  <c:v>27.26</c:v>
                </c:pt>
                <c:pt idx="39">
                  <c:v>33</c:v>
                </c:pt>
                <c:pt idx="40">
                  <c:v>24.75</c:v>
                </c:pt>
                <c:pt idx="41">
                  <c:v>28.89</c:v>
                </c:pt>
                <c:pt idx="42">
                  <c:v>21.76</c:v>
                </c:pt>
                <c:pt idx="43">
                  <c:v>55.2</c:v>
                </c:pt>
                <c:pt idx="44">
                  <c:v>47.55</c:v>
                </c:pt>
                <c:pt idx="45">
                  <c:v>109.9</c:v>
                </c:pt>
                <c:pt idx="46">
                  <c:v>92.3</c:v>
                </c:pt>
                <c:pt idx="47">
                  <c:v>42.04</c:v>
                </c:pt>
                <c:pt idx="48">
                  <c:v>40.15</c:v>
                </c:pt>
                <c:pt idx="49">
                  <c:v>53.58</c:v>
                </c:pt>
                <c:pt idx="50">
                  <c:v>43.93</c:v>
                </c:pt>
                <c:pt idx="51">
                  <c:v>24.49</c:v>
                </c:pt>
                <c:pt idx="52">
                  <c:v>32.36</c:v>
                </c:pt>
                <c:pt idx="53">
                  <c:v>84.2</c:v>
                </c:pt>
                <c:pt idx="54">
                  <c:v>14.29</c:v>
                </c:pt>
                <c:pt idx="55">
                  <c:v>58.13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70.520575999999991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61.47072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62-4740-8180-00112B004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Culm~AGC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'[1]10-fold 10 training (2)'!$BG$1</c:f>
              <c:strCache>
                <c:ptCount val="1"/>
                <c:pt idx="0">
                  <c:v>Culms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6.992833459711166E-2"/>
                  <c:y val="-7.66305699201787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'[1]10-fold 10 training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26.25</c:v>
                </c:pt>
                <c:pt idx="9">
                  <c:v>41.41</c:v>
                </c:pt>
                <c:pt idx="10">
                  <c:v>35.880000000000003</c:v>
                </c:pt>
                <c:pt idx="11">
                  <c:v>20.03</c:v>
                </c:pt>
                <c:pt idx="12">
                  <c:v>29.5</c:v>
                </c:pt>
                <c:pt idx="13">
                  <c:v>48.27</c:v>
                </c:pt>
                <c:pt idx="14">
                  <c:v>66.66</c:v>
                </c:pt>
                <c:pt idx="15">
                  <c:v>52.47</c:v>
                </c:pt>
                <c:pt idx="16">
                  <c:v>36.36</c:v>
                </c:pt>
                <c:pt idx="17">
                  <c:v>37.700000000000003</c:v>
                </c:pt>
                <c:pt idx="18">
                  <c:v>20.350000000000001</c:v>
                </c:pt>
                <c:pt idx="19">
                  <c:v>20.76</c:v>
                </c:pt>
                <c:pt idx="20">
                  <c:v>112.03</c:v>
                </c:pt>
                <c:pt idx="21">
                  <c:v>21.65</c:v>
                </c:pt>
                <c:pt idx="22">
                  <c:v>110.68</c:v>
                </c:pt>
                <c:pt idx="23">
                  <c:v>35.1</c:v>
                </c:pt>
                <c:pt idx="24">
                  <c:v>18.899999999999999</c:v>
                </c:pt>
                <c:pt idx="25">
                  <c:v>81.13</c:v>
                </c:pt>
                <c:pt idx="27">
                  <c:v>43.87</c:v>
                </c:pt>
                <c:pt idx="28">
                  <c:v>52.55</c:v>
                </c:pt>
                <c:pt idx="29">
                  <c:v>65.680000000000007</c:v>
                </c:pt>
                <c:pt idx="30">
                  <c:v>35.799999999999997</c:v>
                </c:pt>
                <c:pt idx="31">
                  <c:v>39.65</c:v>
                </c:pt>
                <c:pt idx="32">
                  <c:v>21.82</c:v>
                </c:pt>
                <c:pt idx="33">
                  <c:v>62.64</c:v>
                </c:pt>
                <c:pt idx="34">
                  <c:v>11.66</c:v>
                </c:pt>
                <c:pt idx="35">
                  <c:v>36.950000000000003</c:v>
                </c:pt>
                <c:pt idx="36">
                  <c:v>35.28</c:v>
                </c:pt>
                <c:pt idx="37">
                  <c:v>87.2</c:v>
                </c:pt>
                <c:pt idx="38">
                  <c:v>27.26</c:v>
                </c:pt>
                <c:pt idx="39">
                  <c:v>33</c:v>
                </c:pt>
                <c:pt idx="40">
                  <c:v>24.75</c:v>
                </c:pt>
                <c:pt idx="41">
                  <c:v>28.89</c:v>
                </c:pt>
                <c:pt idx="42">
                  <c:v>21.76</c:v>
                </c:pt>
                <c:pt idx="43">
                  <c:v>55.2</c:v>
                </c:pt>
                <c:pt idx="44">
                  <c:v>47.55</c:v>
                </c:pt>
                <c:pt idx="45">
                  <c:v>109.9</c:v>
                </c:pt>
                <c:pt idx="46">
                  <c:v>92.3</c:v>
                </c:pt>
                <c:pt idx="47">
                  <c:v>42.04</c:v>
                </c:pt>
                <c:pt idx="48">
                  <c:v>40.15</c:v>
                </c:pt>
                <c:pt idx="49">
                  <c:v>53.58</c:v>
                </c:pt>
                <c:pt idx="50">
                  <c:v>43.93</c:v>
                </c:pt>
                <c:pt idx="51">
                  <c:v>24.49</c:v>
                </c:pt>
                <c:pt idx="52">
                  <c:v>32.36</c:v>
                </c:pt>
                <c:pt idx="53">
                  <c:v>84.2</c:v>
                </c:pt>
                <c:pt idx="54">
                  <c:v>14.29</c:v>
                </c:pt>
                <c:pt idx="55">
                  <c:v>58.13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70.520575999999991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61.47072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xVal>
          <c:yVal>
            <c:numRef>
              <c:f>'[1]10-fold 10 training (2)'!$BG$2:$BG$74</c:f>
              <c:numCache>
                <c:formatCode>General</c:formatCode>
                <c:ptCount val="73"/>
                <c:pt idx="0">
                  <c:v>73.434564000000009</c:v>
                </c:pt>
                <c:pt idx="1">
                  <c:v>30.5</c:v>
                </c:pt>
                <c:pt idx="2">
                  <c:v>97.6</c:v>
                </c:pt>
                <c:pt idx="3">
                  <c:v>34.950000000000003</c:v>
                </c:pt>
                <c:pt idx="5">
                  <c:v>20.003076</c:v>
                </c:pt>
                <c:pt idx="6">
                  <c:v>78.283539000000005</c:v>
                </c:pt>
                <c:pt idx="7">
                  <c:v>32.382719999999999</c:v>
                </c:pt>
                <c:pt idx="8">
                  <c:v>19.95</c:v>
                </c:pt>
                <c:pt idx="9">
                  <c:v>35.270000000000003</c:v>
                </c:pt>
                <c:pt idx="10">
                  <c:v>30.71</c:v>
                </c:pt>
                <c:pt idx="11">
                  <c:v>16.891299000000004</c:v>
                </c:pt>
                <c:pt idx="12">
                  <c:v>24.87735</c:v>
                </c:pt>
                <c:pt idx="13">
                  <c:v>40.706091000000008</c:v>
                </c:pt>
                <c:pt idx="14">
                  <c:v>57.73</c:v>
                </c:pt>
                <c:pt idx="15">
                  <c:v>28.02</c:v>
                </c:pt>
                <c:pt idx="16">
                  <c:v>29.27</c:v>
                </c:pt>
                <c:pt idx="17">
                  <c:v>31.792410000000004</c:v>
                </c:pt>
                <c:pt idx="18">
                  <c:v>17.161155000000001</c:v>
                </c:pt>
                <c:pt idx="19">
                  <c:v>17.506908000000003</c:v>
                </c:pt>
                <c:pt idx="20">
                  <c:v>100.7</c:v>
                </c:pt>
                <c:pt idx="21">
                  <c:v>18.25</c:v>
                </c:pt>
                <c:pt idx="22">
                  <c:v>93.336444000000014</c:v>
                </c:pt>
                <c:pt idx="23">
                  <c:v>29.599830000000004</c:v>
                </c:pt>
                <c:pt idx="24">
                  <c:v>15.938369999999999</c:v>
                </c:pt>
                <c:pt idx="25">
                  <c:v>73.33</c:v>
                </c:pt>
                <c:pt idx="27">
                  <c:v>36.76</c:v>
                </c:pt>
                <c:pt idx="28">
                  <c:v>42.95</c:v>
                </c:pt>
                <c:pt idx="29">
                  <c:v>55.45</c:v>
                </c:pt>
                <c:pt idx="30">
                  <c:v>30.19014</c:v>
                </c:pt>
                <c:pt idx="31">
                  <c:v>33.29</c:v>
                </c:pt>
                <c:pt idx="32">
                  <c:v>18.649999999999999</c:v>
                </c:pt>
                <c:pt idx="33">
                  <c:v>48.06</c:v>
                </c:pt>
                <c:pt idx="34">
                  <c:v>9.8328780000000009</c:v>
                </c:pt>
                <c:pt idx="35">
                  <c:v>30.3</c:v>
                </c:pt>
                <c:pt idx="36">
                  <c:v>28.41</c:v>
                </c:pt>
                <c:pt idx="37">
                  <c:v>52</c:v>
                </c:pt>
                <c:pt idx="38">
                  <c:v>21.47</c:v>
                </c:pt>
                <c:pt idx="39">
                  <c:v>27.828900000000001</c:v>
                </c:pt>
                <c:pt idx="40">
                  <c:v>20.871675</c:v>
                </c:pt>
                <c:pt idx="41">
                  <c:v>20.239999999999998</c:v>
                </c:pt>
                <c:pt idx="42">
                  <c:v>18.350208000000002</c:v>
                </c:pt>
                <c:pt idx="43">
                  <c:v>47.6</c:v>
                </c:pt>
                <c:pt idx="44">
                  <c:v>38.299999999999997</c:v>
                </c:pt>
                <c:pt idx="45">
                  <c:v>98.7</c:v>
                </c:pt>
                <c:pt idx="46">
                  <c:v>77.836590000000001</c:v>
                </c:pt>
                <c:pt idx="47">
                  <c:v>33.26</c:v>
                </c:pt>
                <c:pt idx="48">
                  <c:v>15.1</c:v>
                </c:pt>
                <c:pt idx="49">
                  <c:v>46.1</c:v>
                </c:pt>
                <c:pt idx="50">
                  <c:v>35.700000000000003</c:v>
                </c:pt>
                <c:pt idx="51">
                  <c:v>19.989999999999998</c:v>
                </c:pt>
                <c:pt idx="52">
                  <c:v>27.289188000000003</c:v>
                </c:pt>
                <c:pt idx="53">
                  <c:v>71.005860000000013</c:v>
                </c:pt>
                <c:pt idx="54">
                  <c:v>12.050757000000001</c:v>
                </c:pt>
                <c:pt idx="55">
                  <c:v>49.45</c:v>
                </c:pt>
                <c:pt idx="56">
                  <c:v>31.11</c:v>
                </c:pt>
                <c:pt idx="57">
                  <c:v>33.39</c:v>
                </c:pt>
                <c:pt idx="58">
                  <c:v>66.53</c:v>
                </c:pt>
                <c:pt idx="59">
                  <c:v>31.6</c:v>
                </c:pt>
                <c:pt idx="60">
                  <c:v>22.769100000000002</c:v>
                </c:pt>
                <c:pt idx="61">
                  <c:v>21</c:v>
                </c:pt>
                <c:pt idx="62">
                  <c:v>44.593704000000002</c:v>
                </c:pt>
                <c:pt idx="63">
                  <c:v>18</c:v>
                </c:pt>
                <c:pt idx="64">
                  <c:v>14.428863</c:v>
                </c:pt>
                <c:pt idx="65">
                  <c:v>75.900000000000006</c:v>
                </c:pt>
                <c:pt idx="66">
                  <c:v>20.3</c:v>
                </c:pt>
                <c:pt idx="67">
                  <c:v>37.85</c:v>
                </c:pt>
                <c:pt idx="68">
                  <c:v>50.935320000000004</c:v>
                </c:pt>
                <c:pt idx="69">
                  <c:v>68.25</c:v>
                </c:pt>
                <c:pt idx="70">
                  <c:v>23.949719999999999</c:v>
                </c:pt>
                <c:pt idx="71">
                  <c:v>13.2</c:v>
                </c:pt>
                <c:pt idx="72">
                  <c:v>60.9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D0-4D1C-B8DB-69C45AD12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Culm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NEP~Sunshine.duration (1390-1989)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'[1]10-fold 10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7388658367911478"/>
                  <c:y val="-4.118993135011441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'[1]10-fold 10 training (2)'!$P$2:$P$74</c:f>
              <c:numCache>
                <c:formatCode>General</c:formatCode>
                <c:ptCount val="73"/>
                <c:pt idx="0">
                  <c:v>1659.6</c:v>
                </c:pt>
                <c:pt idx="1">
                  <c:v>1222</c:v>
                </c:pt>
                <c:pt idx="2">
                  <c:v>1480.5</c:v>
                </c:pt>
                <c:pt idx="3">
                  <c:v>1222</c:v>
                </c:pt>
                <c:pt idx="4">
                  <c:v>1657.13</c:v>
                </c:pt>
                <c:pt idx="6">
                  <c:v>2523.9299999999998</c:v>
                </c:pt>
                <c:pt idx="7">
                  <c:v>1561.7</c:v>
                </c:pt>
                <c:pt idx="8">
                  <c:v>1599.1</c:v>
                </c:pt>
                <c:pt idx="9">
                  <c:v>1781.2</c:v>
                </c:pt>
                <c:pt idx="12">
                  <c:v>1657.13</c:v>
                </c:pt>
                <c:pt idx="14">
                  <c:v>1872.5</c:v>
                </c:pt>
                <c:pt idx="15">
                  <c:v>1989.38</c:v>
                </c:pt>
                <c:pt idx="17">
                  <c:v>1847</c:v>
                </c:pt>
                <c:pt idx="20">
                  <c:v>1897.6</c:v>
                </c:pt>
                <c:pt idx="21">
                  <c:v>1222</c:v>
                </c:pt>
                <c:pt idx="22">
                  <c:v>2523.9299999999998</c:v>
                </c:pt>
                <c:pt idx="23">
                  <c:v>1847</c:v>
                </c:pt>
                <c:pt idx="25">
                  <c:v>1449.4</c:v>
                </c:pt>
                <c:pt idx="26">
                  <c:v>1445.4</c:v>
                </c:pt>
                <c:pt idx="27">
                  <c:v>1561.7</c:v>
                </c:pt>
                <c:pt idx="29">
                  <c:v>1872.76</c:v>
                </c:pt>
                <c:pt idx="30">
                  <c:v>1434.3</c:v>
                </c:pt>
                <c:pt idx="31">
                  <c:v>1561.7</c:v>
                </c:pt>
                <c:pt idx="32">
                  <c:v>2161.15</c:v>
                </c:pt>
                <c:pt idx="33">
                  <c:v>1775</c:v>
                </c:pt>
                <c:pt idx="34">
                  <c:v>1085.9000000000001</c:v>
                </c:pt>
                <c:pt idx="35">
                  <c:v>1222</c:v>
                </c:pt>
                <c:pt idx="37">
                  <c:v>1989.38</c:v>
                </c:pt>
                <c:pt idx="38">
                  <c:v>1388.8</c:v>
                </c:pt>
                <c:pt idx="39">
                  <c:v>1847</c:v>
                </c:pt>
                <c:pt idx="42">
                  <c:v>1657</c:v>
                </c:pt>
                <c:pt idx="43">
                  <c:v>1974</c:v>
                </c:pt>
                <c:pt idx="44">
                  <c:v>2046.8</c:v>
                </c:pt>
                <c:pt idx="45">
                  <c:v>1997</c:v>
                </c:pt>
                <c:pt idx="46">
                  <c:v>2016.9</c:v>
                </c:pt>
                <c:pt idx="47">
                  <c:v>1541.15</c:v>
                </c:pt>
                <c:pt idx="48">
                  <c:v>1989.38</c:v>
                </c:pt>
                <c:pt idx="49">
                  <c:v>2161.15</c:v>
                </c:pt>
                <c:pt idx="50">
                  <c:v>1949.9</c:v>
                </c:pt>
                <c:pt idx="53">
                  <c:v>2016.9</c:v>
                </c:pt>
                <c:pt idx="56">
                  <c:v>1561.7</c:v>
                </c:pt>
                <c:pt idx="58">
                  <c:v>1959.95</c:v>
                </c:pt>
                <c:pt idx="59">
                  <c:v>2042.85</c:v>
                </c:pt>
                <c:pt idx="60">
                  <c:v>1847</c:v>
                </c:pt>
                <c:pt idx="63">
                  <c:v>2042.85</c:v>
                </c:pt>
                <c:pt idx="65">
                  <c:v>1480.5</c:v>
                </c:pt>
                <c:pt idx="66">
                  <c:v>1810</c:v>
                </c:pt>
                <c:pt idx="67">
                  <c:v>1222</c:v>
                </c:pt>
                <c:pt idx="68">
                  <c:v>1561.7</c:v>
                </c:pt>
                <c:pt idx="69">
                  <c:v>1959.95</c:v>
                </c:pt>
                <c:pt idx="70">
                  <c:v>1657.13</c:v>
                </c:pt>
                <c:pt idx="71">
                  <c:v>2161.15</c:v>
                </c:pt>
                <c:pt idx="72">
                  <c:v>1817.3</c:v>
                </c:pt>
              </c:numCache>
            </c:numRef>
          </c:xVal>
          <c:yVal>
            <c:numRef>
              <c:f>'[1]10-fold 10 training (2)'!$CE$2:$CE$74</c:f>
              <c:numCache>
                <c:formatCode>General</c:formatCode>
                <c:ptCount val="73"/>
                <c:pt idx="10">
                  <c:v>5.5568593379642204</c:v>
                </c:pt>
                <c:pt idx="15">
                  <c:v>11.59769577339442</c:v>
                </c:pt>
                <c:pt idx="17">
                  <c:v>8.8000000000000007</c:v>
                </c:pt>
                <c:pt idx="23">
                  <c:v>8.43</c:v>
                </c:pt>
                <c:pt idx="26">
                  <c:v>4.8499999999999996</c:v>
                </c:pt>
                <c:pt idx="28">
                  <c:v>9.4813575404373154</c:v>
                </c:pt>
                <c:pt idx="29">
                  <c:v>9.5</c:v>
                </c:pt>
                <c:pt idx="38">
                  <c:v>4.0199999999999996</c:v>
                </c:pt>
                <c:pt idx="39">
                  <c:v>8.01</c:v>
                </c:pt>
                <c:pt idx="47">
                  <c:v>4.32</c:v>
                </c:pt>
                <c:pt idx="48">
                  <c:v>8.8049779802429082</c:v>
                </c:pt>
                <c:pt idx="50">
                  <c:v>10.205886701961067</c:v>
                </c:pt>
                <c:pt idx="60">
                  <c:v>6.77</c:v>
                </c:pt>
                <c:pt idx="66">
                  <c:v>7.5579101746870077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B-4071-81E9-E180372A3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  <c:max val="22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Sunshine.duration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BNPP~NEP (1.6-9)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'[1]10-fold 10 training (2)'!$CA$1</c:f>
              <c:strCache>
                <c:ptCount val="1"/>
                <c:pt idx="0">
                  <c:v>BNPP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4235305649034536"/>
                  <c:y val="-5.41847600857673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'[1]10-fold 10 training (2)'!$CE$2:$CE$74</c:f>
              <c:numCache>
                <c:formatCode>General</c:formatCode>
                <c:ptCount val="73"/>
                <c:pt idx="10">
                  <c:v>5.5568593379642204</c:v>
                </c:pt>
                <c:pt idx="15">
                  <c:v>11.59769577339442</c:v>
                </c:pt>
                <c:pt idx="17">
                  <c:v>8.8000000000000007</c:v>
                </c:pt>
                <c:pt idx="23">
                  <c:v>8.43</c:v>
                </c:pt>
                <c:pt idx="26">
                  <c:v>4.8499999999999996</c:v>
                </c:pt>
                <c:pt idx="28">
                  <c:v>9.4813575404373154</c:v>
                </c:pt>
                <c:pt idx="29">
                  <c:v>9.5</c:v>
                </c:pt>
                <c:pt idx="38">
                  <c:v>4.0199999999999996</c:v>
                </c:pt>
                <c:pt idx="39">
                  <c:v>8.01</c:v>
                </c:pt>
                <c:pt idx="47">
                  <c:v>4.32</c:v>
                </c:pt>
                <c:pt idx="48">
                  <c:v>8.8049779802429082</c:v>
                </c:pt>
                <c:pt idx="50">
                  <c:v>10.205886701961067</c:v>
                </c:pt>
                <c:pt idx="60">
                  <c:v>6.77</c:v>
                </c:pt>
                <c:pt idx="66">
                  <c:v>7.5579101746870077</c:v>
                </c:pt>
              </c:numCache>
            </c:numRef>
          </c:xVal>
          <c:yVal>
            <c:numRef>
              <c:f>'[1]10-fold 10 training (2)'!$CA$2:$CA$74</c:f>
              <c:numCache>
                <c:formatCode>General</c:formatCode>
                <c:ptCount val="73"/>
                <c:pt idx="10">
                  <c:v>1.65</c:v>
                </c:pt>
                <c:pt idx="15">
                  <c:v>7.7827209975963809</c:v>
                </c:pt>
                <c:pt idx="17">
                  <c:v>4.33</c:v>
                </c:pt>
                <c:pt idx="23">
                  <c:v>4.34</c:v>
                </c:pt>
                <c:pt idx="26">
                  <c:v>0.96</c:v>
                </c:pt>
                <c:pt idx="28">
                  <c:v>6.54</c:v>
                </c:pt>
                <c:pt idx="29">
                  <c:v>11</c:v>
                </c:pt>
                <c:pt idx="38">
                  <c:v>1.39</c:v>
                </c:pt>
                <c:pt idx="39">
                  <c:v>4.0199999999999996</c:v>
                </c:pt>
                <c:pt idx="47">
                  <c:v>1.1100000000000001</c:v>
                </c:pt>
                <c:pt idx="48">
                  <c:v>5.1581914283163401</c:v>
                </c:pt>
                <c:pt idx="50">
                  <c:v>7.7827209975963809</c:v>
                </c:pt>
                <c:pt idx="60">
                  <c:v>3.11</c:v>
                </c:pt>
                <c:pt idx="66">
                  <c:v>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28-486B-9AA2-A9EC5A288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578303</xdr:colOff>
      <xdr:row>83</xdr:row>
      <xdr:rowOff>56697</xdr:rowOff>
    </xdr:from>
    <xdr:to>
      <xdr:col>66</xdr:col>
      <xdr:colOff>531586</xdr:colOff>
      <xdr:row>97</xdr:row>
      <xdr:rowOff>132897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70F2A456-6EE0-4112-8234-FDAF9C58C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0</xdr:colOff>
      <xdr:row>83</xdr:row>
      <xdr:rowOff>0</xdr:rowOff>
    </xdr:from>
    <xdr:to>
      <xdr:col>59</xdr:col>
      <xdr:colOff>565603</xdr:colOff>
      <xdr:row>97</xdr:row>
      <xdr:rowOff>76200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86A0F3A-DFEA-41AB-A1BC-B08FA3F6C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81</xdr:col>
      <xdr:colOff>0</xdr:colOff>
      <xdr:row>83</xdr:row>
      <xdr:rowOff>0</xdr:rowOff>
    </xdr:from>
    <xdr:to>
      <xdr:col>88</xdr:col>
      <xdr:colOff>304800</xdr:colOff>
      <xdr:row>97</xdr:row>
      <xdr:rowOff>76200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BEE1EDB9-BBE5-4A29-83D9-7B76763BF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73</xdr:col>
      <xdr:colOff>396875</xdr:colOff>
      <xdr:row>83</xdr:row>
      <xdr:rowOff>0</xdr:rowOff>
    </xdr:from>
    <xdr:to>
      <xdr:col>81</xdr:col>
      <xdr:colOff>89354</xdr:colOff>
      <xdr:row>97</xdr:row>
      <xdr:rowOff>76200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9EDC83C3-97C5-47F2-919E-763AD9AE8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-fold%208%20training%20(2)%20for%20L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-fold 10 training (2)"/>
    </sheetNames>
    <sheetDataSet>
      <sheetData sheetId="0">
        <row r="1">
          <cell r="BG1" t="str">
            <v>Culms</v>
          </cell>
          <cell r="BH1" t="str">
            <v>AGC</v>
          </cell>
          <cell r="CA1" t="str">
            <v>BNPP</v>
          </cell>
          <cell r="CE1" t="str">
            <v>NEP</v>
          </cell>
        </row>
        <row r="2">
          <cell r="P2">
            <v>1659.6</v>
          </cell>
          <cell r="AR2">
            <v>70.989999999999995</v>
          </cell>
          <cell r="BG2">
            <v>73.434564000000009</v>
          </cell>
          <cell r="BH2">
            <v>87.08</v>
          </cell>
        </row>
        <row r="3">
          <cell r="P3">
            <v>1222</v>
          </cell>
          <cell r="AR3">
            <v>32.14</v>
          </cell>
          <cell r="BG3">
            <v>30.5</v>
          </cell>
          <cell r="BH3">
            <v>36.75</v>
          </cell>
        </row>
        <row r="4">
          <cell r="P4">
            <v>1480.5</v>
          </cell>
          <cell r="AR4">
            <v>100.99</v>
          </cell>
          <cell r="BG4">
            <v>97.6</v>
          </cell>
          <cell r="BH4">
            <v>108.65</v>
          </cell>
        </row>
        <row r="5">
          <cell r="P5">
            <v>1222</v>
          </cell>
          <cell r="AR5">
            <v>37.29</v>
          </cell>
          <cell r="BG5">
            <v>34.950000000000003</v>
          </cell>
          <cell r="BH5">
            <v>41.95</v>
          </cell>
        </row>
        <row r="6">
          <cell r="P6">
            <v>1657.13</v>
          </cell>
          <cell r="AR6">
            <v>10.07</v>
          </cell>
          <cell r="BH6">
            <v>8</v>
          </cell>
        </row>
        <row r="7">
          <cell r="AR7">
            <v>28.15</v>
          </cell>
          <cell r="BG7">
            <v>20.003076</v>
          </cell>
          <cell r="BH7">
            <v>23.72</v>
          </cell>
        </row>
        <row r="8">
          <cell r="P8">
            <v>2523.9299999999998</v>
          </cell>
          <cell r="AR8">
            <v>74.5</v>
          </cell>
          <cell r="BG8">
            <v>78.283539000000005</v>
          </cell>
          <cell r="BH8">
            <v>92.83</v>
          </cell>
        </row>
        <row r="9">
          <cell r="P9">
            <v>1561.7</v>
          </cell>
          <cell r="AR9">
            <v>17.87</v>
          </cell>
          <cell r="BG9">
            <v>32.382719999999999</v>
          </cell>
          <cell r="BH9">
            <v>38.4</v>
          </cell>
        </row>
        <row r="10">
          <cell r="P10">
            <v>1599.1</v>
          </cell>
          <cell r="AR10">
            <v>28.81</v>
          </cell>
          <cell r="BG10">
            <v>19.95</v>
          </cell>
          <cell r="BH10">
            <v>26.25</v>
          </cell>
        </row>
        <row r="11">
          <cell r="P11">
            <v>1781.2</v>
          </cell>
          <cell r="AR11">
            <v>45.7</v>
          </cell>
          <cell r="BG11">
            <v>35.270000000000003</v>
          </cell>
          <cell r="BH11">
            <v>41.41</v>
          </cell>
        </row>
        <row r="12">
          <cell r="AR12">
            <v>40.5</v>
          </cell>
          <cell r="BG12">
            <v>30.71</v>
          </cell>
          <cell r="BH12">
            <v>35.880000000000003</v>
          </cell>
          <cell r="CA12">
            <v>1.65</v>
          </cell>
          <cell r="CE12">
            <v>5.5568593379642204</v>
          </cell>
        </row>
        <row r="13">
          <cell r="BG13">
            <v>16.891299000000004</v>
          </cell>
          <cell r="BH13">
            <v>20.03</v>
          </cell>
        </row>
        <row r="14">
          <cell r="P14">
            <v>1657.13</v>
          </cell>
          <cell r="AR14">
            <v>31.35</v>
          </cell>
          <cell r="BG14">
            <v>24.87735</v>
          </cell>
          <cell r="BH14">
            <v>29.5</v>
          </cell>
        </row>
        <row r="15">
          <cell r="BG15">
            <v>40.706091000000008</v>
          </cell>
          <cell r="BH15">
            <v>48.27</v>
          </cell>
        </row>
        <row r="16">
          <cell r="P16">
            <v>1872.5</v>
          </cell>
          <cell r="AR16">
            <v>79.900000000000006</v>
          </cell>
          <cell r="BG16">
            <v>57.73</v>
          </cell>
          <cell r="BH16">
            <v>66.66</v>
          </cell>
        </row>
        <row r="17">
          <cell r="P17">
            <v>1989.38</v>
          </cell>
          <cell r="BG17">
            <v>28.02</v>
          </cell>
          <cell r="BH17">
            <v>52.47</v>
          </cell>
          <cell r="CA17">
            <v>7.7827209975963809</v>
          </cell>
          <cell r="CE17">
            <v>11.59769577339442</v>
          </cell>
        </row>
        <row r="18">
          <cell r="AR18">
            <v>29.03</v>
          </cell>
          <cell r="BG18">
            <v>29.27</v>
          </cell>
          <cell r="BH18">
            <v>36.36</v>
          </cell>
        </row>
        <row r="19">
          <cell r="P19">
            <v>1847</v>
          </cell>
          <cell r="BG19">
            <v>31.792410000000004</v>
          </cell>
          <cell r="BH19">
            <v>37.700000000000003</v>
          </cell>
          <cell r="CA19">
            <v>4.33</v>
          </cell>
          <cell r="CE19">
            <v>8.8000000000000007</v>
          </cell>
        </row>
        <row r="20">
          <cell r="AR20">
            <v>21.81</v>
          </cell>
          <cell r="BG20">
            <v>17.161155000000001</v>
          </cell>
          <cell r="BH20">
            <v>20.350000000000001</v>
          </cell>
        </row>
        <row r="21">
          <cell r="AR21">
            <v>21.85</v>
          </cell>
          <cell r="BG21">
            <v>17.506908000000003</v>
          </cell>
          <cell r="BH21">
            <v>20.76</v>
          </cell>
        </row>
        <row r="22">
          <cell r="P22">
            <v>1897.6</v>
          </cell>
          <cell r="AR22">
            <v>104.34</v>
          </cell>
          <cell r="BG22">
            <v>100.7</v>
          </cell>
          <cell r="BH22">
            <v>112.03</v>
          </cell>
        </row>
        <row r="23">
          <cell r="P23">
            <v>1222</v>
          </cell>
          <cell r="AR23">
            <v>23.44</v>
          </cell>
          <cell r="BG23">
            <v>18.25</v>
          </cell>
          <cell r="BH23">
            <v>21.65</v>
          </cell>
        </row>
        <row r="24">
          <cell r="P24">
            <v>2523.9299999999998</v>
          </cell>
          <cell r="AR24">
            <v>86.2</v>
          </cell>
          <cell r="BG24">
            <v>93.336444000000014</v>
          </cell>
          <cell r="BH24">
            <v>110.68</v>
          </cell>
        </row>
        <row r="25">
          <cell r="P25">
            <v>1847</v>
          </cell>
          <cell r="BG25">
            <v>29.599830000000004</v>
          </cell>
          <cell r="BH25">
            <v>35.1</v>
          </cell>
          <cell r="CA25">
            <v>4.34</v>
          </cell>
          <cell r="CE25">
            <v>8.43</v>
          </cell>
        </row>
        <row r="26">
          <cell r="AR26">
            <v>20.309999999999999</v>
          </cell>
          <cell r="BG26">
            <v>15.938369999999999</v>
          </cell>
          <cell r="BH26">
            <v>18.899999999999999</v>
          </cell>
        </row>
        <row r="27">
          <cell r="P27">
            <v>1449.4</v>
          </cell>
          <cell r="AR27">
            <v>73.63</v>
          </cell>
          <cell r="BG27">
            <v>73.33</v>
          </cell>
          <cell r="BH27">
            <v>81.13</v>
          </cell>
        </row>
        <row r="28">
          <cell r="P28">
            <v>1445.4</v>
          </cell>
          <cell r="CA28">
            <v>0.96</v>
          </cell>
          <cell r="CE28">
            <v>4.8499999999999996</v>
          </cell>
        </row>
        <row r="29">
          <cell r="P29">
            <v>1561.7</v>
          </cell>
          <cell r="AR29">
            <v>41.88</v>
          </cell>
          <cell r="BG29">
            <v>36.76</v>
          </cell>
          <cell r="BH29">
            <v>43.87</v>
          </cell>
        </row>
        <row r="30">
          <cell r="AR30">
            <v>28.78</v>
          </cell>
          <cell r="BG30">
            <v>42.95</v>
          </cell>
          <cell r="BH30">
            <v>52.55</v>
          </cell>
          <cell r="CA30">
            <v>6.54</v>
          </cell>
          <cell r="CE30">
            <v>9.4813575404373154</v>
          </cell>
        </row>
        <row r="31">
          <cell r="P31">
            <v>1872.76</v>
          </cell>
          <cell r="AR31">
            <v>71.2</v>
          </cell>
          <cell r="BG31">
            <v>55.45</v>
          </cell>
          <cell r="BH31">
            <v>65.680000000000007</v>
          </cell>
          <cell r="CA31">
            <v>11</v>
          </cell>
          <cell r="CE31">
            <v>9.5</v>
          </cell>
        </row>
        <row r="32">
          <cell r="P32">
            <v>1434.3</v>
          </cell>
          <cell r="BG32">
            <v>30.19014</v>
          </cell>
          <cell r="BH32">
            <v>35.799999999999997</v>
          </cell>
        </row>
        <row r="33">
          <cell r="P33">
            <v>1561.7</v>
          </cell>
          <cell r="AR33">
            <v>41.53</v>
          </cell>
          <cell r="BG33">
            <v>33.29</v>
          </cell>
          <cell r="BH33">
            <v>39.65</v>
          </cell>
        </row>
        <row r="34">
          <cell r="P34">
            <v>2161.15</v>
          </cell>
          <cell r="AR34">
            <v>19.23</v>
          </cell>
          <cell r="BG34">
            <v>18.649999999999999</v>
          </cell>
          <cell r="BH34">
            <v>21.82</v>
          </cell>
        </row>
        <row r="35">
          <cell r="P35">
            <v>1775</v>
          </cell>
          <cell r="AR35">
            <v>27.14</v>
          </cell>
          <cell r="BG35">
            <v>48.06</v>
          </cell>
          <cell r="BH35">
            <v>62.64</v>
          </cell>
        </row>
        <row r="36">
          <cell r="P36">
            <v>1085.9000000000001</v>
          </cell>
          <cell r="AR36">
            <v>11.19</v>
          </cell>
          <cell r="BG36">
            <v>9.8328780000000009</v>
          </cell>
          <cell r="BH36">
            <v>11.66</v>
          </cell>
        </row>
        <row r="37">
          <cell r="P37">
            <v>1222</v>
          </cell>
          <cell r="AR37">
            <v>29</v>
          </cell>
          <cell r="BG37">
            <v>30.3</v>
          </cell>
          <cell r="BH37">
            <v>36.950000000000003</v>
          </cell>
        </row>
        <row r="38">
          <cell r="BG38">
            <v>28.41</v>
          </cell>
          <cell r="BH38">
            <v>35.28</v>
          </cell>
        </row>
        <row r="39">
          <cell r="P39">
            <v>1989.38</v>
          </cell>
          <cell r="BG39">
            <v>52</v>
          </cell>
          <cell r="BH39">
            <v>87.2</v>
          </cell>
        </row>
        <row r="40">
          <cell r="P40">
            <v>1388.8</v>
          </cell>
          <cell r="AR40">
            <v>21.91</v>
          </cell>
          <cell r="BG40">
            <v>21.47</v>
          </cell>
          <cell r="BH40">
            <v>27.26</v>
          </cell>
          <cell r="CA40">
            <v>1.39</v>
          </cell>
          <cell r="CE40">
            <v>4.0199999999999996</v>
          </cell>
        </row>
        <row r="41">
          <cell r="P41">
            <v>1847</v>
          </cell>
          <cell r="BG41">
            <v>27.828900000000001</v>
          </cell>
          <cell r="BH41">
            <v>33</v>
          </cell>
          <cell r="CA41">
            <v>4.0199999999999996</v>
          </cell>
          <cell r="CE41">
            <v>8.01</v>
          </cell>
        </row>
        <row r="42">
          <cell r="AR42">
            <v>26.43</v>
          </cell>
          <cell r="BG42">
            <v>20.871675</v>
          </cell>
          <cell r="BH42">
            <v>24.75</v>
          </cell>
        </row>
        <row r="43">
          <cell r="AR43">
            <v>18.97</v>
          </cell>
          <cell r="BG43">
            <v>20.239999999999998</v>
          </cell>
          <cell r="BH43">
            <v>28.89</v>
          </cell>
        </row>
        <row r="44">
          <cell r="P44">
            <v>1657</v>
          </cell>
          <cell r="AR44">
            <v>21.26</v>
          </cell>
          <cell r="BG44">
            <v>18.350208000000002</v>
          </cell>
          <cell r="BH44">
            <v>21.76</v>
          </cell>
        </row>
        <row r="45">
          <cell r="P45">
            <v>1974</v>
          </cell>
          <cell r="AR45">
            <v>65.33</v>
          </cell>
          <cell r="BG45">
            <v>47.6</v>
          </cell>
          <cell r="BH45">
            <v>55.2</v>
          </cell>
        </row>
        <row r="46">
          <cell r="P46">
            <v>2046.8</v>
          </cell>
          <cell r="AR46">
            <v>53.9</v>
          </cell>
          <cell r="BG46">
            <v>38.299999999999997</v>
          </cell>
          <cell r="BH46">
            <v>47.55</v>
          </cell>
        </row>
        <row r="47">
          <cell r="P47">
            <v>1997</v>
          </cell>
          <cell r="AR47">
            <v>103.03</v>
          </cell>
          <cell r="BG47">
            <v>98.7</v>
          </cell>
          <cell r="BH47">
            <v>109.9</v>
          </cell>
        </row>
        <row r="48">
          <cell r="P48">
            <v>2016.9</v>
          </cell>
          <cell r="BG48">
            <v>77.836590000000001</v>
          </cell>
          <cell r="BH48">
            <v>92.3</v>
          </cell>
        </row>
        <row r="49">
          <cell r="P49">
            <v>1541.15</v>
          </cell>
          <cell r="BG49">
            <v>33.26</v>
          </cell>
          <cell r="BH49">
            <v>42.04</v>
          </cell>
          <cell r="CA49">
            <v>1.1100000000000001</v>
          </cell>
          <cell r="CE49">
            <v>4.32</v>
          </cell>
        </row>
        <row r="50">
          <cell r="P50">
            <v>1989.38</v>
          </cell>
          <cell r="BG50">
            <v>15.1</v>
          </cell>
          <cell r="BH50">
            <v>40.15</v>
          </cell>
          <cell r="CA50">
            <v>5.1581914283163401</v>
          </cell>
          <cell r="CE50">
            <v>8.8049779802429082</v>
          </cell>
        </row>
        <row r="51">
          <cell r="P51">
            <v>2161.15</v>
          </cell>
          <cell r="AR51">
            <v>47.19</v>
          </cell>
          <cell r="BG51">
            <v>46.1</v>
          </cell>
          <cell r="BH51">
            <v>53.58</v>
          </cell>
        </row>
        <row r="52">
          <cell r="P52">
            <v>1949.9</v>
          </cell>
          <cell r="AR52">
            <v>46.4</v>
          </cell>
          <cell r="BG52">
            <v>35.700000000000003</v>
          </cell>
          <cell r="BH52">
            <v>43.93</v>
          </cell>
          <cell r="CA52">
            <v>7.7827209975963809</v>
          </cell>
          <cell r="CE52">
            <v>10.205886701961067</v>
          </cell>
        </row>
        <row r="53">
          <cell r="AR53">
            <v>20.65</v>
          </cell>
          <cell r="BG53">
            <v>19.989999999999998</v>
          </cell>
          <cell r="BH53">
            <v>24.49</v>
          </cell>
        </row>
        <row r="54">
          <cell r="BG54">
            <v>27.289188000000003</v>
          </cell>
          <cell r="BH54">
            <v>32.36</v>
          </cell>
        </row>
        <row r="55">
          <cell r="P55">
            <v>2016.9</v>
          </cell>
          <cell r="BG55">
            <v>71.005860000000013</v>
          </cell>
          <cell r="BH55">
            <v>84.2</v>
          </cell>
        </row>
        <row r="56">
          <cell r="BG56">
            <v>12.050757000000001</v>
          </cell>
          <cell r="BH56">
            <v>14.29</v>
          </cell>
        </row>
        <row r="57">
          <cell r="BG57">
            <v>49.45</v>
          </cell>
          <cell r="BH57">
            <v>58.13</v>
          </cell>
        </row>
        <row r="58">
          <cell r="P58">
            <v>1561.7</v>
          </cell>
          <cell r="AR58">
            <v>44.42</v>
          </cell>
          <cell r="BG58">
            <v>31.11</v>
          </cell>
          <cell r="BH58">
            <v>37.200000000000003</v>
          </cell>
        </row>
        <row r="59">
          <cell r="AR59">
            <v>32.04</v>
          </cell>
          <cell r="BG59">
            <v>33.39</v>
          </cell>
          <cell r="BH59">
            <v>40.9</v>
          </cell>
        </row>
        <row r="60">
          <cell r="P60">
            <v>1959.95</v>
          </cell>
          <cell r="AR60">
            <v>66.08</v>
          </cell>
          <cell r="BG60">
            <v>66.53</v>
          </cell>
          <cell r="BH60">
            <v>70.520575999999991</v>
          </cell>
        </row>
        <row r="61">
          <cell r="P61">
            <v>2042.85</v>
          </cell>
          <cell r="AR61">
            <v>36.229999999999997</v>
          </cell>
          <cell r="BG61">
            <v>31.6</v>
          </cell>
          <cell r="BH61">
            <v>39.700000000000003</v>
          </cell>
        </row>
        <row r="62">
          <cell r="P62">
            <v>1847</v>
          </cell>
          <cell r="BG62">
            <v>22.769100000000002</v>
          </cell>
          <cell r="BH62">
            <v>27</v>
          </cell>
          <cell r="CA62">
            <v>3.11</v>
          </cell>
          <cell r="CE62">
            <v>6.77</v>
          </cell>
        </row>
        <row r="63">
          <cell r="BG63">
            <v>21</v>
          </cell>
          <cell r="BH63">
            <v>26.54</v>
          </cell>
        </row>
        <row r="64">
          <cell r="BG64">
            <v>44.593704000000002</v>
          </cell>
          <cell r="BH64">
            <v>52.88</v>
          </cell>
        </row>
        <row r="65">
          <cell r="P65">
            <v>2042.85</v>
          </cell>
          <cell r="AR65">
            <v>17.11</v>
          </cell>
          <cell r="BG65">
            <v>18</v>
          </cell>
          <cell r="BH65">
            <v>22.6</v>
          </cell>
        </row>
        <row r="66">
          <cell r="BG66">
            <v>14.428863</v>
          </cell>
          <cell r="BH66">
            <v>17.11</v>
          </cell>
        </row>
        <row r="67">
          <cell r="P67">
            <v>1480.5</v>
          </cell>
          <cell r="AR67">
            <v>88.3</v>
          </cell>
          <cell r="BG67">
            <v>75.900000000000006</v>
          </cell>
          <cell r="BH67">
            <v>84.9</v>
          </cell>
        </row>
        <row r="68">
          <cell r="P68">
            <v>1810</v>
          </cell>
          <cell r="AR68">
            <v>38.44</v>
          </cell>
          <cell r="BG68">
            <v>20.3</v>
          </cell>
          <cell r="BH68">
            <v>25.5</v>
          </cell>
          <cell r="CA68">
            <v>3.33</v>
          </cell>
          <cell r="CE68">
            <v>7.5579101746870077</v>
          </cell>
        </row>
        <row r="69">
          <cell r="P69">
            <v>1222</v>
          </cell>
          <cell r="AR69">
            <v>36.950000000000003</v>
          </cell>
          <cell r="BG69">
            <v>37.85</v>
          </cell>
          <cell r="BH69">
            <v>45.95</v>
          </cell>
        </row>
        <row r="70">
          <cell r="P70">
            <v>1561.7</v>
          </cell>
          <cell r="AR70">
            <v>31.04</v>
          </cell>
          <cell r="BG70">
            <v>50.935320000000004</v>
          </cell>
          <cell r="BH70">
            <v>60.4</v>
          </cell>
        </row>
        <row r="71">
          <cell r="P71">
            <v>1959.95</v>
          </cell>
          <cell r="AR71">
            <v>57.6</v>
          </cell>
          <cell r="BG71">
            <v>68.25</v>
          </cell>
          <cell r="BH71">
            <v>61.47072</v>
          </cell>
        </row>
        <row r="72">
          <cell r="P72">
            <v>1657.13</v>
          </cell>
          <cell r="AR72">
            <v>29.07</v>
          </cell>
          <cell r="BG72">
            <v>23.949719999999999</v>
          </cell>
          <cell r="BH72">
            <v>28.4</v>
          </cell>
        </row>
        <row r="73">
          <cell r="P73">
            <v>2161.15</v>
          </cell>
          <cell r="AR73">
            <v>14.05</v>
          </cell>
          <cell r="BG73">
            <v>13.2</v>
          </cell>
          <cell r="BH73">
            <v>15.71</v>
          </cell>
        </row>
        <row r="74">
          <cell r="P74">
            <v>1817.3</v>
          </cell>
          <cell r="AR74">
            <v>69.7</v>
          </cell>
          <cell r="BG74">
            <v>60.9</v>
          </cell>
          <cell r="BH74">
            <v>68.400000000000006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82"/>
  <sheetViews>
    <sheetView tabSelected="1" topLeftCell="A31" zoomScale="84" zoomScaleNormal="84" workbookViewId="0">
      <selection activeCell="CA3" sqref="CA3"/>
    </sheetView>
  </sheetViews>
  <sheetFormatPr defaultRowHeight="15" x14ac:dyDescent="0.25"/>
  <cols>
    <col min="1" max="1" width="31.7109375" customWidth="1"/>
    <col min="35" max="35" width="18.140625" customWidth="1"/>
    <col min="36" max="36" width="24.85546875" customWidth="1"/>
    <col min="45" max="45" width="13.140625" customWidth="1"/>
  </cols>
  <sheetData>
    <row r="1" spans="1:8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</row>
    <row r="2" spans="1:83" s="1" customFormat="1" x14ac:dyDescent="0.25">
      <c r="A2" s="1" t="s">
        <v>82</v>
      </c>
      <c r="B2" s="1">
        <v>2002</v>
      </c>
      <c r="C2" s="1">
        <v>2003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16.09</v>
      </c>
      <c r="K2" s="1">
        <v>133.5</v>
      </c>
      <c r="L2" s="1">
        <v>1556.5</v>
      </c>
      <c r="M2" s="1">
        <v>0</v>
      </c>
      <c r="N2" s="1">
        <v>71</v>
      </c>
      <c r="P2" s="1">
        <v>1659.6</v>
      </c>
      <c r="Q2" s="1">
        <v>2.33</v>
      </c>
      <c r="AO2" s="1">
        <v>7351.33</v>
      </c>
      <c r="AP2" s="1">
        <v>11.09</v>
      </c>
      <c r="AQ2" s="1">
        <v>15.62</v>
      </c>
      <c r="AR2" s="1">
        <v>70.989999999999995</v>
      </c>
      <c r="BG2" s="3">
        <v>73.434564000000009</v>
      </c>
      <c r="BH2" s="1">
        <v>87.08</v>
      </c>
      <c r="CA2" s="6">
        <f>0.0449*(CE2)^2.1857</f>
        <v>2.4709307878386455</v>
      </c>
      <c r="CE2" s="6">
        <f t="shared" ref="CE2:CE9" si="0">0.4397*EXP(0.0016*P2)</f>
        <v>6.2569784771358412</v>
      </c>
    </row>
    <row r="3" spans="1:83" s="1" customFormat="1" x14ac:dyDescent="0.25">
      <c r="A3" s="1" t="s">
        <v>83</v>
      </c>
      <c r="B3" s="1">
        <v>2008</v>
      </c>
      <c r="C3" s="1">
        <v>2009</v>
      </c>
      <c r="D3" s="1">
        <v>1</v>
      </c>
      <c r="E3" s="1">
        <v>1</v>
      </c>
      <c r="F3" s="1">
        <v>0</v>
      </c>
      <c r="G3" s="1">
        <v>1</v>
      </c>
      <c r="H3" s="1">
        <v>0</v>
      </c>
      <c r="I3" s="1">
        <v>0</v>
      </c>
      <c r="J3" s="1">
        <v>23</v>
      </c>
      <c r="K3" s="1">
        <v>216</v>
      </c>
      <c r="L3" s="1">
        <v>2600</v>
      </c>
      <c r="M3" s="1">
        <v>0</v>
      </c>
      <c r="N3" s="1">
        <v>1135</v>
      </c>
      <c r="O3" s="1">
        <v>81.459999999999994</v>
      </c>
      <c r="P3" s="1">
        <v>1222</v>
      </c>
      <c r="Q3" s="1">
        <v>0.66</v>
      </c>
      <c r="AO3" s="1">
        <v>5167</v>
      </c>
      <c r="AP3" s="1">
        <v>8.9</v>
      </c>
      <c r="AQ3" s="1">
        <v>12.6</v>
      </c>
      <c r="AR3" s="1">
        <v>32.14</v>
      </c>
      <c r="BE3" s="1">
        <v>1.4</v>
      </c>
      <c r="BF3" s="1">
        <v>4.8499999999999996</v>
      </c>
      <c r="BG3" s="1">
        <v>30.5</v>
      </c>
      <c r="BH3" s="1">
        <v>36.75</v>
      </c>
      <c r="BI3" s="1">
        <v>1.24</v>
      </c>
      <c r="BJ3" s="1">
        <v>3.1</v>
      </c>
      <c r="BK3" s="1">
        <v>32.25</v>
      </c>
      <c r="BL3" s="1">
        <v>10.199999999999999</v>
      </c>
      <c r="BM3" s="1">
        <v>45.55</v>
      </c>
      <c r="BN3" s="1">
        <v>82.3</v>
      </c>
      <c r="BP3" s="3">
        <v>66.320948039018759</v>
      </c>
      <c r="BR3" s="3">
        <v>148.62094803901874</v>
      </c>
      <c r="BS3" s="1">
        <v>0.15</v>
      </c>
      <c r="BT3" s="1">
        <v>0.6</v>
      </c>
      <c r="BU3" s="1">
        <v>3.9</v>
      </c>
      <c r="BW3" s="1">
        <v>4.6500000000000004</v>
      </c>
      <c r="CD3" s="3">
        <v>0.80416434087445698</v>
      </c>
      <c r="CE3" s="6"/>
    </row>
    <row r="4" spans="1:83" s="1" customFormat="1" x14ac:dyDescent="0.25">
      <c r="A4" s="1" t="s">
        <v>84</v>
      </c>
      <c r="B4" s="1">
        <v>2006</v>
      </c>
      <c r="C4" s="1">
        <v>2006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16.18</v>
      </c>
      <c r="K4" s="1">
        <v>134.80000000000001</v>
      </c>
      <c r="L4" s="1">
        <v>1568</v>
      </c>
      <c r="M4" s="1">
        <v>6</v>
      </c>
      <c r="N4" s="1">
        <v>270</v>
      </c>
      <c r="O4" s="1">
        <v>64.08</v>
      </c>
      <c r="P4" s="1">
        <v>1480.5</v>
      </c>
      <c r="Q4" s="1">
        <v>1.58</v>
      </c>
      <c r="AO4" s="1">
        <v>7967</v>
      </c>
      <c r="AP4" s="1">
        <v>12.7</v>
      </c>
      <c r="AQ4" s="1">
        <v>18.399999999999999</v>
      </c>
      <c r="AR4" s="1">
        <v>100.99</v>
      </c>
      <c r="BE4" s="1">
        <v>2.95</v>
      </c>
      <c r="BF4" s="1">
        <v>8.1</v>
      </c>
      <c r="BG4" s="1">
        <v>97.6</v>
      </c>
      <c r="BH4" s="1">
        <v>108.65</v>
      </c>
      <c r="CA4" s="6"/>
      <c r="CE4" s="6">
        <f t="shared" si="0"/>
        <v>4.6980024005278382</v>
      </c>
    </row>
    <row r="5" spans="1:83" s="1" customFormat="1" x14ac:dyDescent="0.25">
      <c r="A5" s="1" t="s">
        <v>85</v>
      </c>
      <c r="B5" s="1">
        <v>2008</v>
      </c>
      <c r="C5" s="1">
        <v>2009</v>
      </c>
      <c r="D5" s="1">
        <v>1</v>
      </c>
      <c r="E5" s="1">
        <v>1</v>
      </c>
      <c r="F5" s="1">
        <v>0</v>
      </c>
      <c r="G5" s="1">
        <v>1</v>
      </c>
      <c r="H5" s="1">
        <v>0</v>
      </c>
      <c r="I5" s="1">
        <v>0</v>
      </c>
      <c r="J5" s="1">
        <v>23</v>
      </c>
      <c r="K5" s="1">
        <v>216</v>
      </c>
      <c r="L5" s="1">
        <v>2600</v>
      </c>
      <c r="M5" s="1">
        <v>0</v>
      </c>
      <c r="N5" s="1">
        <v>1135</v>
      </c>
      <c r="O5" s="1">
        <v>81.459999999999994</v>
      </c>
      <c r="P5" s="1">
        <v>1222</v>
      </c>
      <c r="Q5" s="1">
        <v>0.66</v>
      </c>
      <c r="AO5" s="1">
        <v>5733</v>
      </c>
      <c r="AP5" s="1">
        <v>9.1</v>
      </c>
      <c r="AQ5" s="1">
        <v>13.2</v>
      </c>
      <c r="AR5" s="1">
        <v>37.29</v>
      </c>
      <c r="BE5" s="1">
        <v>1.6</v>
      </c>
      <c r="BF5" s="1">
        <v>5.4</v>
      </c>
      <c r="BG5" s="1">
        <v>34.950000000000003</v>
      </c>
      <c r="BH5" s="1">
        <v>41.95</v>
      </c>
      <c r="BI5" s="1">
        <v>1.1100000000000001</v>
      </c>
      <c r="BJ5" s="1">
        <v>3.05</v>
      </c>
      <c r="BK5" s="1">
        <v>31.7</v>
      </c>
      <c r="BL5" s="1">
        <v>11.85</v>
      </c>
      <c r="BM5" s="1">
        <v>46.6</v>
      </c>
      <c r="BN5" s="1">
        <v>88.55</v>
      </c>
      <c r="BP5" s="3">
        <v>56.307945002931461</v>
      </c>
      <c r="BR5" s="3">
        <v>144.85794500293147</v>
      </c>
      <c r="BS5" s="1">
        <v>0.1</v>
      </c>
      <c r="BT5" s="1">
        <v>0.45</v>
      </c>
      <c r="BU5" s="1">
        <v>2.9</v>
      </c>
      <c r="BW5" s="1">
        <v>3.45</v>
      </c>
      <c r="CE5" s="6"/>
    </row>
    <row r="6" spans="1:83" s="1" customFormat="1" x14ac:dyDescent="0.25">
      <c r="A6" s="1" t="s">
        <v>86</v>
      </c>
      <c r="B6" s="1">
        <v>2007</v>
      </c>
      <c r="C6" s="1">
        <v>2009</v>
      </c>
      <c r="D6" s="1">
        <v>1</v>
      </c>
      <c r="E6" s="1">
        <v>0</v>
      </c>
      <c r="F6" s="1">
        <v>1</v>
      </c>
      <c r="G6" s="1">
        <v>0</v>
      </c>
      <c r="H6" s="1">
        <v>1</v>
      </c>
      <c r="I6" s="1">
        <v>0</v>
      </c>
      <c r="J6" s="1">
        <v>20.3</v>
      </c>
      <c r="K6" s="1">
        <v>183.6</v>
      </c>
      <c r="L6" s="1">
        <v>3389</v>
      </c>
      <c r="M6" s="1">
        <v>0</v>
      </c>
      <c r="N6" s="1">
        <v>667</v>
      </c>
      <c r="O6" s="1">
        <v>85.2</v>
      </c>
      <c r="P6" s="1">
        <v>1657.13</v>
      </c>
      <c r="Q6" s="1">
        <v>1.29</v>
      </c>
      <c r="T6" s="1">
        <v>4.5999999999999996</v>
      </c>
      <c r="AO6" s="1">
        <v>5567</v>
      </c>
      <c r="AP6" s="1">
        <v>4.8</v>
      </c>
      <c r="AQ6" s="1">
        <v>8</v>
      </c>
      <c r="AR6" s="1">
        <v>10.07</v>
      </c>
      <c r="AV6" s="1">
        <v>45.44</v>
      </c>
      <c r="AW6" s="1">
        <v>48.15</v>
      </c>
      <c r="AX6" s="1">
        <v>46.28</v>
      </c>
      <c r="BH6" s="1">
        <v>8</v>
      </c>
      <c r="BW6" s="1">
        <v>4</v>
      </c>
      <c r="CA6" s="6">
        <f>0.0449*(CE6)^2.1857</f>
        <v>2.4496790854244184</v>
      </c>
      <c r="CE6" s="6">
        <f t="shared" si="0"/>
        <v>6.2322996955865966</v>
      </c>
    </row>
    <row r="7" spans="1:83" s="1" customFormat="1" x14ac:dyDescent="0.25">
      <c r="A7" s="1" t="s">
        <v>87</v>
      </c>
      <c r="B7" s="1">
        <v>2008</v>
      </c>
      <c r="C7" s="1">
        <v>2008</v>
      </c>
      <c r="D7" s="1">
        <v>1</v>
      </c>
      <c r="E7" s="1">
        <v>0</v>
      </c>
      <c r="F7" s="1">
        <v>1</v>
      </c>
      <c r="G7" s="1">
        <v>1</v>
      </c>
      <c r="H7" s="1">
        <v>0</v>
      </c>
      <c r="I7" s="1">
        <v>0</v>
      </c>
      <c r="J7" s="1">
        <v>16.600000000000001</v>
      </c>
      <c r="K7" s="1">
        <v>139.19999999999999</v>
      </c>
      <c r="L7" s="1">
        <v>1550</v>
      </c>
      <c r="N7" s="1">
        <v>354</v>
      </c>
      <c r="AO7" s="1">
        <v>2734</v>
      </c>
      <c r="AP7" s="1">
        <v>11.45</v>
      </c>
      <c r="AR7" s="1">
        <v>28.15</v>
      </c>
      <c r="BG7" s="3">
        <v>20.003076</v>
      </c>
      <c r="BH7" s="1">
        <v>23.72</v>
      </c>
      <c r="CE7" s="6"/>
    </row>
    <row r="8" spans="1:83" s="1" customFormat="1" x14ac:dyDescent="0.25">
      <c r="A8" s="1" t="s">
        <v>88</v>
      </c>
      <c r="B8" s="1">
        <v>2013</v>
      </c>
      <c r="C8" s="1">
        <v>2016</v>
      </c>
      <c r="D8" s="1">
        <v>1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15.9</v>
      </c>
      <c r="K8" s="1">
        <v>130.80000000000001</v>
      </c>
      <c r="L8" s="1">
        <v>1833</v>
      </c>
      <c r="M8" s="1">
        <v>2.25</v>
      </c>
      <c r="N8" s="1">
        <v>84</v>
      </c>
      <c r="O8" s="1">
        <v>70.099999999999994</v>
      </c>
      <c r="P8" s="1">
        <v>2523.9299999999998</v>
      </c>
      <c r="Q8" s="1">
        <v>2.85</v>
      </c>
      <c r="AO8" s="1">
        <v>10200</v>
      </c>
      <c r="AP8" s="1">
        <v>9.3000000000000007</v>
      </c>
      <c r="AR8" s="1">
        <v>74.5</v>
      </c>
      <c r="BG8" s="3">
        <v>78.283539000000005</v>
      </c>
      <c r="BH8" s="1">
        <v>92.83</v>
      </c>
      <c r="CE8" s="6"/>
    </row>
    <row r="9" spans="1:83" s="1" customFormat="1" x14ac:dyDescent="0.25">
      <c r="A9" s="1" t="s">
        <v>89</v>
      </c>
      <c r="B9" s="1">
        <v>2008</v>
      </c>
      <c r="C9" s="1">
        <v>2008</v>
      </c>
      <c r="D9" s="1">
        <v>1</v>
      </c>
      <c r="E9" s="1">
        <v>1</v>
      </c>
      <c r="F9" s="1">
        <v>0</v>
      </c>
      <c r="G9" s="1">
        <v>1</v>
      </c>
      <c r="H9" s="1">
        <v>0</v>
      </c>
      <c r="I9" s="1">
        <v>0</v>
      </c>
      <c r="J9" s="1">
        <v>15.3</v>
      </c>
      <c r="K9" s="1">
        <v>123.6</v>
      </c>
      <c r="L9" s="1">
        <v>1558</v>
      </c>
      <c r="M9" s="1">
        <v>0</v>
      </c>
      <c r="N9" s="1">
        <v>769</v>
      </c>
      <c r="O9" s="1">
        <v>82.67</v>
      </c>
      <c r="P9" s="1">
        <v>1561.7</v>
      </c>
      <c r="Q9" s="1">
        <v>1.23</v>
      </c>
      <c r="AO9" s="1">
        <v>5733</v>
      </c>
      <c r="AP9" s="1">
        <v>6.3</v>
      </c>
      <c r="AR9" s="1">
        <v>17.87</v>
      </c>
      <c r="BG9" s="3">
        <v>32.382719999999999</v>
      </c>
      <c r="BH9" s="1">
        <v>38.4</v>
      </c>
      <c r="CA9" s="6">
        <f>0.0449*(CE9)^2.1857</f>
        <v>1.7545753622974904</v>
      </c>
      <c r="CE9" s="6">
        <f t="shared" si="0"/>
        <v>5.3497904782902603</v>
      </c>
    </row>
    <row r="10" spans="1:83" s="1" customFormat="1" x14ac:dyDescent="0.25">
      <c r="A10" s="1" t="s">
        <v>90</v>
      </c>
      <c r="B10" s="1">
        <v>2007</v>
      </c>
      <c r="C10" s="1">
        <v>2007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20.3</v>
      </c>
      <c r="K10" s="1">
        <v>183.6</v>
      </c>
      <c r="L10" s="1">
        <v>3389</v>
      </c>
      <c r="M10" s="1">
        <v>0</v>
      </c>
      <c r="N10" s="1">
        <v>667</v>
      </c>
      <c r="O10" s="1">
        <v>85.2</v>
      </c>
      <c r="P10" s="1">
        <v>1599.1</v>
      </c>
      <c r="Q10" s="1">
        <v>1.26</v>
      </c>
      <c r="S10" s="1">
        <v>3.78</v>
      </c>
      <c r="T10" s="1">
        <v>4.5999999999999996</v>
      </c>
      <c r="U10" s="1">
        <v>0.48</v>
      </c>
      <c r="AO10" s="1">
        <v>7933</v>
      </c>
      <c r="AP10" s="1">
        <v>6.8</v>
      </c>
      <c r="AQ10" s="1">
        <v>10.3</v>
      </c>
      <c r="AR10" s="1">
        <v>28.81</v>
      </c>
      <c r="AV10" s="1">
        <v>45.44</v>
      </c>
      <c r="AW10" s="1">
        <v>48.15</v>
      </c>
      <c r="AX10" s="1">
        <v>46.28</v>
      </c>
      <c r="AY10" s="1">
        <v>44.87</v>
      </c>
      <c r="BA10" s="1">
        <v>43.54</v>
      </c>
      <c r="BC10" s="1">
        <v>3.52</v>
      </c>
      <c r="BD10" s="1">
        <v>2.27</v>
      </c>
      <c r="BE10" s="1">
        <v>1.64</v>
      </c>
      <c r="BF10" s="1">
        <v>4.67</v>
      </c>
      <c r="BG10" s="1">
        <v>19.95</v>
      </c>
      <c r="BH10" s="1">
        <v>26.25</v>
      </c>
      <c r="BI10" s="1">
        <v>0.13</v>
      </c>
      <c r="BJ10" s="1">
        <v>0.9</v>
      </c>
      <c r="BK10" s="1">
        <v>0.5</v>
      </c>
      <c r="BL10" s="1">
        <v>2.1</v>
      </c>
      <c r="BM10" s="1">
        <v>3.5</v>
      </c>
      <c r="BN10" s="1">
        <v>29.75</v>
      </c>
      <c r="BP10" s="1">
        <v>172.8</v>
      </c>
      <c r="BR10" s="1">
        <v>202.55</v>
      </c>
      <c r="BW10" s="1">
        <v>4</v>
      </c>
      <c r="CA10" s="6">
        <f>0.0449*(CE10)^2.1857</f>
        <v>1.9997439689419361</v>
      </c>
      <c r="CE10" s="6">
        <f t="shared" ref="CE10" si="1">0.4397*EXP(0.0016*P10)</f>
        <v>5.6796942224294247</v>
      </c>
    </row>
    <row r="11" spans="1:83" s="1" customFormat="1" x14ac:dyDescent="0.25">
      <c r="A11" s="1" t="s">
        <v>91</v>
      </c>
      <c r="B11" s="1">
        <v>2009</v>
      </c>
      <c r="C11" s="1">
        <v>2009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18.11</v>
      </c>
      <c r="K11" s="1">
        <v>157.30000000000001</v>
      </c>
      <c r="L11" s="1">
        <v>1818.5</v>
      </c>
      <c r="M11" s="1">
        <v>5</v>
      </c>
      <c r="N11" s="1">
        <v>130</v>
      </c>
      <c r="O11" s="1">
        <v>75.83</v>
      </c>
      <c r="P11" s="1">
        <v>1781.2</v>
      </c>
      <c r="Q11" s="1">
        <v>1.98</v>
      </c>
      <c r="AO11" s="1">
        <v>5230</v>
      </c>
      <c r="AP11" s="1">
        <v>10.4</v>
      </c>
      <c r="AQ11" s="1">
        <v>13.5</v>
      </c>
      <c r="AR11" s="1">
        <v>45.7</v>
      </c>
      <c r="BF11" s="1">
        <v>6.15</v>
      </c>
      <c r="BG11" s="1">
        <v>35.270000000000003</v>
      </c>
      <c r="BH11" s="1">
        <v>41.41</v>
      </c>
      <c r="BT11" s="1">
        <v>1.25</v>
      </c>
      <c r="BU11" s="1">
        <v>4.83</v>
      </c>
      <c r="BW11" s="1">
        <v>6.07</v>
      </c>
      <c r="CA11" s="6">
        <f>0.0449*(CE11)^2.1857</f>
        <v>3.7804562705290707</v>
      </c>
      <c r="CD11" s="3">
        <v>1.826087339668002</v>
      </c>
      <c r="CE11" s="6">
        <f t="shared" ref="CE11" si="2">0.4397*EXP(0.0016*P11)</f>
        <v>7.6008295846075189</v>
      </c>
    </row>
    <row r="12" spans="1:83" s="1" customFormat="1" x14ac:dyDescent="0.25">
      <c r="A12" s="1" t="s">
        <v>92</v>
      </c>
      <c r="B12" s="1">
        <v>1996</v>
      </c>
      <c r="C12" s="1">
        <v>1996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J12" s="1">
        <v>10</v>
      </c>
      <c r="K12" s="1">
        <v>60</v>
      </c>
      <c r="N12" s="1">
        <v>150</v>
      </c>
      <c r="T12" s="1">
        <v>4.8</v>
      </c>
      <c r="U12" s="1">
        <v>0.34</v>
      </c>
      <c r="X12" s="1">
        <v>281.10000000000002</v>
      </c>
      <c r="AA12" s="1">
        <v>0.35</v>
      </c>
      <c r="AB12" s="1">
        <v>1.48</v>
      </c>
      <c r="AC12" s="1">
        <v>0.2</v>
      </c>
      <c r="AO12" s="1">
        <v>7500</v>
      </c>
      <c r="AP12" s="1">
        <v>8.1999999999999993</v>
      </c>
      <c r="AQ12" s="1">
        <v>11.9</v>
      </c>
      <c r="AR12" s="1">
        <v>40.5</v>
      </c>
      <c r="BE12" s="1">
        <v>1.92</v>
      </c>
      <c r="BF12" s="1">
        <v>3.25</v>
      </c>
      <c r="BG12" s="1">
        <v>30.71</v>
      </c>
      <c r="BH12" s="1">
        <v>35.880000000000003</v>
      </c>
      <c r="BI12" s="1">
        <v>0.44</v>
      </c>
      <c r="BJ12" s="1">
        <v>4.96</v>
      </c>
      <c r="BK12" s="1">
        <v>10.96</v>
      </c>
      <c r="BM12" s="1">
        <v>15.92</v>
      </c>
      <c r="BN12" s="1">
        <v>51.8</v>
      </c>
      <c r="BS12" s="1">
        <v>0.68</v>
      </c>
      <c r="BT12" s="1">
        <v>0.35</v>
      </c>
      <c r="BU12" s="1">
        <v>3.06</v>
      </c>
      <c r="BW12" s="1">
        <v>4.09</v>
      </c>
      <c r="BX12" s="1">
        <v>0.51</v>
      </c>
      <c r="BY12" s="1">
        <v>1.1299999999999999</v>
      </c>
      <c r="CA12" s="1">
        <v>1.65</v>
      </c>
      <c r="CB12" s="1">
        <v>5.73</v>
      </c>
      <c r="CD12" s="4">
        <v>0.17314066203578005</v>
      </c>
      <c r="CE12" s="3">
        <v>5.5568593379642204</v>
      </c>
    </row>
    <row r="13" spans="1:83" s="1" customFormat="1" x14ac:dyDescent="0.25">
      <c r="A13" s="1" t="s">
        <v>93</v>
      </c>
      <c r="B13" s="1">
        <v>2000</v>
      </c>
      <c r="C13" s="1">
        <v>2011</v>
      </c>
      <c r="D13" s="1">
        <v>1</v>
      </c>
      <c r="E13" s="1">
        <v>0</v>
      </c>
      <c r="F13" s="1">
        <v>1</v>
      </c>
      <c r="G13" s="1">
        <v>1</v>
      </c>
      <c r="H13" s="1">
        <v>0</v>
      </c>
      <c r="I13" s="1">
        <v>0</v>
      </c>
      <c r="J13" s="1">
        <v>16.899999999999999</v>
      </c>
      <c r="K13" s="1">
        <v>142.80000000000001</v>
      </c>
      <c r="L13" s="1">
        <v>1429.5</v>
      </c>
      <c r="N13" s="1">
        <v>112</v>
      </c>
      <c r="U13" s="1">
        <v>2.0299999999999998</v>
      </c>
      <c r="V13" s="1">
        <v>0.37</v>
      </c>
      <c r="W13" s="1">
        <v>15</v>
      </c>
      <c r="AP13" s="1">
        <v>8.3000000000000007</v>
      </c>
      <c r="AQ13" s="1">
        <v>13.1</v>
      </c>
      <c r="BC13" s="1">
        <v>2.59</v>
      </c>
      <c r="BD13" s="1">
        <v>2.59</v>
      </c>
      <c r="BG13" s="3">
        <v>16.891299000000004</v>
      </c>
      <c r="BH13" s="1">
        <v>20.03</v>
      </c>
      <c r="BJ13" s="1">
        <v>3.34</v>
      </c>
      <c r="BV13" s="1">
        <v>1.92</v>
      </c>
      <c r="CE13" s="6"/>
    </row>
    <row r="14" spans="1:83" s="1" customFormat="1" x14ac:dyDescent="0.25">
      <c r="A14" s="1" t="s">
        <v>94</v>
      </c>
      <c r="B14" s="1">
        <v>2007</v>
      </c>
      <c r="C14" s="1">
        <v>2009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20.3</v>
      </c>
      <c r="K14" s="1">
        <v>183.6</v>
      </c>
      <c r="L14" s="1">
        <v>3389</v>
      </c>
      <c r="M14" s="1">
        <v>0</v>
      </c>
      <c r="N14" s="1">
        <v>667</v>
      </c>
      <c r="O14" s="1">
        <v>85.2</v>
      </c>
      <c r="P14" s="1">
        <v>1657.13</v>
      </c>
      <c r="Q14" s="1">
        <v>1.29</v>
      </c>
      <c r="S14" s="1">
        <v>3.78</v>
      </c>
      <c r="T14" s="1">
        <v>4.5999999999999996</v>
      </c>
      <c r="U14" s="1">
        <v>0.48</v>
      </c>
      <c r="AO14" s="1">
        <v>11467</v>
      </c>
      <c r="AP14" s="1">
        <v>5.9</v>
      </c>
      <c r="AQ14" s="1">
        <v>9.5</v>
      </c>
      <c r="AR14" s="1">
        <v>31.35</v>
      </c>
      <c r="AV14" s="1">
        <v>45.44</v>
      </c>
      <c r="AW14" s="1">
        <v>48.15</v>
      </c>
      <c r="AX14" s="1">
        <v>46.28</v>
      </c>
      <c r="BG14" s="3">
        <v>24.87735</v>
      </c>
      <c r="BH14" s="1">
        <v>29.5</v>
      </c>
      <c r="BW14" s="1">
        <v>2.9</v>
      </c>
      <c r="CA14" s="6">
        <f>0.0449*(CE14)^2.1857</f>
        <v>2.4496790854244184</v>
      </c>
      <c r="CE14" s="6">
        <f t="shared" ref="CE14" si="3">0.4397*EXP(0.0016*P14)</f>
        <v>6.2322996955865966</v>
      </c>
    </row>
    <row r="15" spans="1:83" s="1" customFormat="1" x14ac:dyDescent="0.25">
      <c r="A15" s="1" t="s">
        <v>95</v>
      </c>
      <c r="B15" s="1">
        <v>1977</v>
      </c>
      <c r="C15" s="1">
        <v>2008</v>
      </c>
      <c r="D15" s="1">
        <v>1</v>
      </c>
      <c r="E15" s="1">
        <v>1</v>
      </c>
      <c r="F15" s="1">
        <v>1</v>
      </c>
      <c r="G15" s="1">
        <v>1</v>
      </c>
      <c r="H15" s="1">
        <v>0</v>
      </c>
      <c r="I15" s="1">
        <v>0</v>
      </c>
      <c r="J15" s="1">
        <v>15.2</v>
      </c>
      <c r="K15" s="1">
        <v>122.4</v>
      </c>
      <c r="L15" s="1">
        <v>1410</v>
      </c>
      <c r="N15" s="1">
        <v>49</v>
      </c>
      <c r="BG15" s="3">
        <v>40.706091000000008</v>
      </c>
      <c r="BH15" s="1">
        <v>48.27</v>
      </c>
      <c r="BI15" s="1">
        <v>0.49</v>
      </c>
      <c r="BM15" s="1">
        <v>23.58</v>
      </c>
      <c r="BN15" s="1">
        <v>71.849999999999994</v>
      </c>
      <c r="CE15" s="6"/>
    </row>
    <row r="16" spans="1:83" s="1" customFormat="1" x14ac:dyDescent="0.25">
      <c r="A16" s="1" t="s">
        <v>96</v>
      </c>
      <c r="B16" s="1">
        <v>2009</v>
      </c>
      <c r="C16" s="1">
        <v>2009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16.260000000000002</v>
      </c>
      <c r="K16" s="1">
        <v>135.1</v>
      </c>
      <c r="L16" s="1">
        <v>1831.5</v>
      </c>
      <c r="M16" s="1">
        <v>5</v>
      </c>
      <c r="N16" s="1">
        <v>200</v>
      </c>
      <c r="O16" s="1">
        <v>75.83</v>
      </c>
      <c r="P16" s="1">
        <v>1872.5</v>
      </c>
      <c r="Q16" s="1">
        <v>1.43</v>
      </c>
      <c r="AO16" s="1">
        <v>5565</v>
      </c>
      <c r="AP16" s="1">
        <v>13.4</v>
      </c>
      <c r="AQ16" s="1">
        <v>18</v>
      </c>
      <c r="AR16" s="1">
        <v>79.900000000000006</v>
      </c>
      <c r="BF16" s="1">
        <v>8.93</v>
      </c>
      <c r="BG16" s="1">
        <v>57.73</v>
      </c>
      <c r="BH16" s="1">
        <v>66.66</v>
      </c>
      <c r="BT16" s="1">
        <v>0.99</v>
      </c>
      <c r="BU16" s="1">
        <v>4.87</v>
      </c>
      <c r="BW16" s="1">
        <v>5.86</v>
      </c>
      <c r="CD16" s="3">
        <v>1.6385634455103193</v>
      </c>
      <c r="CE16" s="6">
        <f t="shared" ref="CE16" si="4">0.4397*EXP(0.0016*P16)</f>
        <v>8.7963547015600785</v>
      </c>
    </row>
    <row r="17" spans="1:83" s="1" customFormat="1" x14ac:dyDescent="0.25">
      <c r="A17" s="1" t="s">
        <v>97</v>
      </c>
      <c r="B17" s="1">
        <v>1983</v>
      </c>
      <c r="C17" s="1">
        <v>1987</v>
      </c>
      <c r="D17" s="1">
        <v>1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15.38</v>
      </c>
      <c r="K17" s="1">
        <v>127.08</v>
      </c>
      <c r="L17" s="1">
        <v>1487.6</v>
      </c>
      <c r="M17" s="1">
        <v>27.2</v>
      </c>
      <c r="N17" s="1">
        <v>65</v>
      </c>
      <c r="O17" s="1">
        <v>65.75</v>
      </c>
      <c r="P17" s="1">
        <v>1989.38</v>
      </c>
      <c r="Q17" s="1">
        <v>1.69</v>
      </c>
      <c r="AO17" s="1">
        <v>7200</v>
      </c>
      <c r="BE17" s="1">
        <v>15.26</v>
      </c>
      <c r="BF17" s="1">
        <v>9.19</v>
      </c>
      <c r="BG17" s="1">
        <v>28.02</v>
      </c>
      <c r="BH17" s="1">
        <v>52.47</v>
      </c>
      <c r="BS17" s="1">
        <v>2.84</v>
      </c>
      <c r="BT17" s="1">
        <v>1.31</v>
      </c>
      <c r="BU17" s="1">
        <v>2.54</v>
      </c>
      <c r="BV17" s="1">
        <v>3.22</v>
      </c>
      <c r="BW17" s="1">
        <v>7.86</v>
      </c>
      <c r="CA17" s="3">
        <v>7.7827209975963809</v>
      </c>
      <c r="CB17" s="3">
        <v>15.642720997596381</v>
      </c>
      <c r="CD17" s="3">
        <v>4.0450252242019618</v>
      </c>
      <c r="CE17" s="3">
        <v>11.59769577339442</v>
      </c>
    </row>
    <row r="18" spans="1:83" s="1" customFormat="1" x14ac:dyDescent="0.25">
      <c r="A18" s="1" t="s">
        <v>98</v>
      </c>
      <c r="B18" s="1">
        <v>1995</v>
      </c>
      <c r="C18" s="1">
        <v>2008</v>
      </c>
      <c r="D18" s="1">
        <v>1</v>
      </c>
      <c r="E18" s="1">
        <v>1</v>
      </c>
      <c r="F18" s="1">
        <v>1</v>
      </c>
      <c r="G18" s="1">
        <v>1</v>
      </c>
      <c r="H18" s="1">
        <v>0</v>
      </c>
      <c r="I18" s="1">
        <v>0</v>
      </c>
      <c r="J18" s="1">
        <v>23</v>
      </c>
      <c r="K18" s="1">
        <v>216</v>
      </c>
      <c r="L18" s="1">
        <v>2000</v>
      </c>
      <c r="N18" s="1">
        <v>800</v>
      </c>
      <c r="AO18" s="1">
        <v>2566.67</v>
      </c>
      <c r="AP18" s="1">
        <v>12</v>
      </c>
      <c r="AR18" s="1">
        <v>29.03</v>
      </c>
      <c r="BE18" s="1">
        <v>2.41</v>
      </c>
      <c r="BF18" s="1">
        <v>4.68</v>
      </c>
      <c r="BG18" s="1">
        <v>29.27</v>
      </c>
      <c r="BH18" s="1">
        <v>36.36</v>
      </c>
      <c r="BI18" s="1">
        <v>0.26</v>
      </c>
      <c r="BJ18" s="1">
        <v>4.8899999999999997</v>
      </c>
      <c r="BL18" s="1">
        <v>4.43</v>
      </c>
      <c r="BM18" s="1">
        <v>9.32</v>
      </c>
      <c r="BN18" s="1">
        <v>45.69</v>
      </c>
      <c r="BP18" s="3">
        <v>122.01467577667057</v>
      </c>
      <c r="BR18" s="3">
        <v>167.69467577667058</v>
      </c>
      <c r="CE18" s="6"/>
    </row>
    <row r="19" spans="1:83" s="1" customFormat="1" x14ac:dyDescent="0.25">
      <c r="A19" s="1" t="s">
        <v>99</v>
      </c>
      <c r="B19" s="1">
        <v>2013</v>
      </c>
      <c r="C19" s="1">
        <v>2016</v>
      </c>
      <c r="D19" s="1">
        <v>1</v>
      </c>
      <c r="E19" s="1">
        <v>2</v>
      </c>
      <c r="F19" s="1">
        <v>1</v>
      </c>
      <c r="G19" s="1">
        <v>1</v>
      </c>
      <c r="H19" s="1">
        <v>1</v>
      </c>
      <c r="I19" s="1">
        <v>1</v>
      </c>
      <c r="J19" s="1">
        <v>15.6</v>
      </c>
      <c r="K19" s="1">
        <v>129.19999999999999</v>
      </c>
      <c r="L19" s="1">
        <v>1420</v>
      </c>
      <c r="P19" s="1">
        <v>1847</v>
      </c>
      <c r="BG19" s="3">
        <v>31.792410000000004</v>
      </c>
      <c r="BH19" s="1">
        <v>37.700000000000003</v>
      </c>
      <c r="BM19" s="1">
        <v>26</v>
      </c>
      <c r="BN19" s="1">
        <v>63.7</v>
      </c>
      <c r="BP19" s="1">
        <v>63</v>
      </c>
      <c r="BR19" s="1">
        <v>126.7</v>
      </c>
      <c r="BW19" s="1">
        <v>5.76</v>
      </c>
      <c r="CA19" s="1">
        <v>4.33</v>
      </c>
      <c r="CB19" s="1">
        <v>10.09</v>
      </c>
      <c r="CD19" s="1">
        <v>1.29</v>
      </c>
      <c r="CE19" s="1">
        <v>8.8000000000000007</v>
      </c>
    </row>
    <row r="20" spans="1:83" s="1" customFormat="1" x14ac:dyDescent="0.25">
      <c r="A20" s="1" t="s">
        <v>100</v>
      </c>
      <c r="B20" s="1">
        <v>2010</v>
      </c>
      <c r="C20" s="1">
        <v>2010</v>
      </c>
      <c r="D20" s="1">
        <v>1</v>
      </c>
      <c r="E20" s="1">
        <v>1</v>
      </c>
      <c r="F20" s="1">
        <v>1</v>
      </c>
      <c r="G20" s="1">
        <v>1</v>
      </c>
      <c r="H20" s="1">
        <v>0</v>
      </c>
      <c r="I20" s="1">
        <v>0</v>
      </c>
      <c r="J20" s="1">
        <v>15.9</v>
      </c>
      <c r="K20" s="1">
        <v>130.80000000000001</v>
      </c>
      <c r="L20" s="1">
        <v>1424</v>
      </c>
      <c r="N20" s="1">
        <v>175</v>
      </c>
      <c r="AO20" s="1">
        <v>3272.22</v>
      </c>
      <c r="AP20" s="1">
        <v>9.2100000000000009</v>
      </c>
      <c r="AR20" s="1">
        <v>21.81</v>
      </c>
      <c r="BG20" s="3">
        <v>17.161155000000001</v>
      </c>
      <c r="BH20" s="1">
        <v>20.350000000000001</v>
      </c>
      <c r="BP20" s="1">
        <v>80.84</v>
      </c>
      <c r="CE20" s="6"/>
    </row>
    <row r="21" spans="1:83" s="1" customFormat="1" x14ac:dyDescent="0.25">
      <c r="A21" s="1" t="s">
        <v>101</v>
      </c>
      <c r="B21" s="1">
        <v>2014</v>
      </c>
      <c r="C21" s="1">
        <v>2014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15.6</v>
      </c>
      <c r="K21" s="1">
        <v>127.2</v>
      </c>
      <c r="L21" s="1">
        <v>1400</v>
      </c>
      <c r="AO21" s="1">
        <v>3182</v>
      </c>
      <c r="AP21" s="1">
        <v>9.35</v>
      </c>
      <c r="AR21" s="1">
        <v>21.85</v>
      </c>
      <c r="BG21" s="3">
        <v>17.506908000000003</v>
      </c>
      <c r="BH21" s="1">
        <v>20.76</v>
      </c>
      <c r="BP21" s="1">
        <v>111.7</v>
      </c>
      <c r="CE21" s="6"/>
    </row>
    <row r="22" spans="1:83" s="1" customFormat="1" x14ac:dyDescent="0.25">
      <c r="A22" s="1" t="s">
        <v>102</v>
      </c>
      <c r="B22" s="1">
        <v>2008</v>
      </c>
      <c r="C22" s="1">
        <v>2008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16.03</v>
      </c>
      <c r="K22" s="1">
        <v>134</v>
      </c>
      <c r="L22" s="1">
        <v>1606</v>
      </c>
      <c r="M22" s="1">
        <v>13</v>
      </c>
      <c r="N22" s="1">
        <v>270</v>
      </c>
      <c r="O22" s="1">
        <v>63.17</v>
      </c>
      <c r="P22" s="1">
        <v>1897.6</v>
      </c>
      <c r="Q22" s="1">
        <v>1.38</v>
      </c>
      <c r="AO22" s="1">
        <v>8300</v>
      </c>
      <c r="AP22" s="1">
        <v>12.65</v>
      </c>
      <c r="AQ22" s="1">
        <v>18.45</v>
      </c>
      <c r="AR22" s="1">
        <v>104.34</v>
      </c>
      <c r="BE22" s="1">
        <v>3.05</v>
      </c>
      <c r="BF22" s="1">
        <v>8.2799999999999994</v>
      </c>
      <c r="BG22" s="1">
        <v>100.7</v>
      </c>
      <c r="BH22" s="1">
        <v>112.03</v>
      </c>
      <c r="BS22" s="1">
        <v>0.1</v>
      </c>
      <c r="BT22" s="1">
        <v>0.02</v>
      </c>
      <c r="BU22" s="1">
        <v>2</v>
      </c>
      <c r="BW22" s="1">
        <v>2.13</v>
      </c>
      <c r="CA22" s="6">
        <f>0.0449*(CE22)^2.1857</f>
        <v>5.6797628314576105</v>
      </c>
      <c r="CE22" s="6">
        <f t="shared" ref="CE22" si="5">0.4397*EXP(0.0016*P22)</f>
        <v>9.1568057187157326</v>
      </c>
    </row>
    <row r="23" spans="1:83" s="1" customFormat="1" x14ac:dyDescent="0.25">
      <c r="A23" s="1" t="s">
        <v>103</v>
      </c>
      <c r="B23" s="1">
        <v>2008</v>
      </c>
      <c r="C23" s="1">
        <v>2009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23</v>
      </c>
      <c r="K23" s="1">
        <v>216</v>
      </c>
      <c r="L23" s="1">
        <v>2600</v>
      </c>
      <c r="M23" s="1">
        <v>0</v>
      </c>
      <c r="N23" s="1">
        <v>1135</v>
      </c>
      <c r="O23" s="1">
        <v>81.459999999999994</v>
      </c>
      <c r="P23" s="1">
        <v>1222</v>
      </c>
      <c r="Q23" s="1">
        <v>0.66</v>
      </c>
      <c r="AO23" s="1">
        <v>5167</v>
      </c>
      <c r="AP23" s="1">
        <v>7.6</v>
      </c>
      <c r="AQ23" s="1">
        <v>12.3</v>
      </c>
      <c r="AR23" s="1">
        <v>23.44</v>
      </c>
      <c r="AS23" s="1">
        <v>37.1</v>
      </c>
      <c r="AT23" s="1">
        <v>4.9000000000000004</v>
      </c>
      <c r="AU23" s="1">
        <v>1.9</v>
      </c>
      <c r="BE23" s="1">
        <v>0.65</v>
      </c>
      <c r="BF23" s="1">
        <v>2.75</v>
      </c>
      <c r="BG23" s="1">
        <v>18.25</v>
      </c>
      <c r="BH23" s="1">
        <v>21.65</v>
      </c>
      <c r="BI23" s="1">
        <v>1.98</v>
      </c>
      <c r="BJ23" s="1">
        <v>3.1</v>
      </c>
      <c r="BK23" s="1">
        <v>32.25</v>
      </c>
      <c r="BL23" s="1">
        <v>7.45</v>
      </c>
      <c r="BM23" s="1">
        <v>42.8</v>
      </c>
      <c r="BN23" s="1">
        <v>64.45</v>
      </c>
      <c r="BP23" s="3">
        <v>87.301466916897738</v>
      </c>
      <c r="BR23" s="3">
        <v>151.75146691689773</v>
      </c>
      <c r="BS23" s="1">
        <v>0.1</v>
      </c>
      <c r="BT23" s="1">
        <v>0.45</v>
      </c>
      <c r="BU23" s="1">
        <v>3.2</v>
      </c>
      <c r="BW23" s="1">
        <v>3.75</v>
      </c>
      <c r="CE23" s="6"/>
    </row>
    <row r="24" spans="1:83" s="1" customFormat="1" x14ac:dyDescent="0.25">
      <c r="A24" s="1" t="s">
        <v>104</v>
      </c>
      <c r="B24" s="1">
        <v>2013</v>
      </c>
      <c r="C24" s="1">
        <v>2016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15.9</v>
      </c>
      <c r="K24" s="1">
        <v>130.80000000000001</v>
      </c>
      <c r="L24" s="1">
        <v>1833</v>
      </c>
      <c r="M24" s="1">
        <v>2.25</v>
      </c>
      <c r="N24" s="1">
        <v>84</v>
      </c>
      <c r="O24" s="1">
        <v>70.099999999999994</v>
      </c>
      <c r="P24" s="1">
        <v>2523.9299999999998</v>
      </c>
      <c r="Q24" s="1">
        <v>2.85</v>
      </c>
      <c r="AO24" s="1">
        <v>8250</v>
      </c>
      <c r="AP24" s="1">
        <v>11.35</v>
      </c>
      <c r="AR24" s="1">
        <v>86.2</v>
      </c>
      <c r="BG24" s="3">
        <v>93.336444000000014</v>
      </c>
      <c r="BH24" s="1">
        <v>110.68</v>
      </c>
      <c r="CE24" s="6"/>
    </row>
    <row r="25" spans="1:83" s="1" customFormat="1" x14ac:dyDescent="0.25">
      <c r="A25" s="1" t="s">
        <v>105</v>
      </c>
      <c r="B25" s="1">
        <v>2013</v>
      </c>
      <c r="C25" s="1">
        <v>2016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15.6</v>
      </c>
      <c r="K25" s="1">
        <v>129.19999999999999</v>
      </c>
      <c r="L25" s="1">
        <v>1420</v>
      </c>
      <c r="P25" s="1">
        <v>1847</v>
      </c>
      <c r="BG25" s="3">
        <v>29.599830000000004</v>
      </c>
      <c r="BH25" s="1">
        <v>35.1</v>
      </c>
      <c r="BM25" s="1">
        <v>26.1</v>
      </c>
      <c r="BN25" s="1">
        <v>61.2</v>
      </c>
      <c r="BP25" s="1">
        <v>64.099999999999994</v>
      </c>
      <c r="BR25" s="1">
        <v>125.3</v>
      </c>
      <c r="BW25" s="1">
        <v>5.46</v>
      </c>
      <c r="CA25" s="1">
        <v>4.34</v>
      </c>
      <c r="CB25" s="1">
        <v>9.8000000000000007</v>
      </c>
      <c r="CD25" s="1">
        <v>1.37</v>
      </c>
      <c r="CE25" s="1">
        <v>8.43</v>
      </c>
    </row>
    <row r="26" spans="1:83" s="1" customFormat="1" x14ac:dyDescent="0.25">
      <c r="A26" s="1" t="s">
        <v>106</v>
      </c>
      <c r="B26" s="1">
        <v>2014</v>
      </c>
      <c r="C26" s="1">
        <v>2014</v>
      </c>
      <c r="D26" s="1">
        <v>1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15.6</v>
      </c>
      <c r="K26" s="1">
        <v>127.2</v>
      </c>
      <c r="L26" s="1">
        <v>1400</v>
      </c>
      <c r="AO26" s="1">
        <v>3129</v>
      </c>
      <c r="AP26" s="1">
        <v>9.09</v>
      </c>
      <c r="AR26" s="1">
        <v>20.309999999999999</v>
      </c>
      <c r="BG26" s="3">
        <v>15.938369999999999</v>
      </c>
      <c r="BH26" s="1">
        <v>18.899999999999999</v>
      </c>
      <c r="BP26" s="1">
        <v>120.2</v>
      </c>
      <c r="CE26" s="6"/>
    </row>
    <row r="27" spans="1:83" s="1" customFormat="1" x14ac:dyDescent="0.25">
      <c r="A27" s="1" t="s">
        <v>107</v>
      </c>
      <c r="B27" s="1">
        <v>2007</v>
      </c>
      <c r="C27" s="1">
        <v>2007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15.3</v>
      </c>
      <c r="K27" s="1">
        <v>123.6</v>
      </c>
      <c r="L27" s="1">
        <v>4618</v>
      </c>
      <c r="M27" s="1">
        <v>0</v>
      </c>
      <c r="N27" s="1">
        <v>1300</v>
      </c>
      <c r="O27" s="1">
        <v>87.9</v>
      </c>
      <c r="P27" s="1">
        <v>1449.4</v>
      </c>
      <c r="Q27" s="1">
        <v>1.23</v>
      </c>
      <c r="S27" s="1">
        <v>3.92</v>
      </c>
      <c r="T27" s="1">
        <v>4.8499999999999996</v>
      </c>
      <c r="U27" s="1">
        <v>0.62</v>
      </c>
      <c r="AO27" s="1">
        <v>8344</v>
      </c>
      <c r="AP27" s="1">
        <v>10.6</v>
      </c>
      <c r="AQ27" s="1">
        <v>21.4</v>
      </c>
      <c r="AR27" s="1">
        <v>73.63</v>
      </c>
      <c r="AV27" s="1">
        <v>45.67</v>
      </c>
      <c r="AW27" s="1">
        <v>48.27</v>
      </c>
      <c r="AX27" s="1">
        <v>48.34</v>
      </c>
      <c r="BE27" s="1">
        <v>2.0099999999999998</v>
      </c>
      <c r="BF27" s="1">
        <v>5.79</v>
      </c>
      <c r="BG27" s="1">
        <v>73.33</v>
      </c>
      <c r="BH27" s="1">
        <v>81.13</v>
      </c>
      <c r="CA27" s="6"/>
      <c r="CE27" s="6">
        <f t="shared" ref="CE27" si="6">0.4397*EXP(0.0016*P27)</f>
        <v>4.4699507792197961</v>
      </c>
    </row>
    <row r="28" spans="1:83" s="1" customFormat="1" x14ac:dyDescent="0.25">
      <c r="A28" s="1" t="s">
        <v>108</v>
      </c>
      <c r="B28" s="1">
        <v>2005</v>
      </c>
      <c r="C28" s="1">
        <v>2006</v>
      </c>
      <c r="D28" s="1">
        <v>1</v>
      </c>
      <c r="E28" s="1">
        <v>0</v>
      </c>
      <c r="F28" s="1">
        <v>1</v>
      </c>
      <c r="G28" s="1">
        <v>0</v>
      </c>
      <c r="H28" s="1">
        <v>0</v>
      </c>
      <c r="I28" s="1">
        <v>0</v>
      </c>
      <c r="J28" s="1">
        <v>16.5</v>
      </c>
      <c r="K28" s="1">
        <v>138</v>
      </c>
      <c r="L28" s="1">
        <v>1300</v>
      </c>
      <c r="N28" s="1">
        <v>379</v>
      </c>
      <c r="O28" s="1">
        <v>80</v>
      </c>
      <c r="P28" s="1">
        <v>1445.4</v>
      </c>
      <c r="U28" s="1">
        <v>1.33</v>
      </c>
      <c r="V28" s="1">
        <v>0.57999999999999996</v>
      </c>
      <c r="W28" s="1">
        <v>21.6</v>
      </c>
      <c r="X28" s="1">
        <v>8.98</v>
      </c>
      <c r="BN28" s="1">
        <v>31.97</v>
      </c>
      <c r="BO28" s="1">
        <v>0.74</v>
      </c>
      <c r="BP28" s="1">
        <v>110.95</v>
      </c>
      <c r="BQ28" s="1">
        <v>0.64</v>
      </c>
      <c r="BR28" s="1">
        <v>144.30000000000001</v>
      </c>
      <c r="BU28" s="1">
        <v>8.2899999999999991</v>
      </c>
      <c r="BV28" s="1">
        <v>1.1100000000000001</v>
      </c>
      <c r="BW28" s="1">
        <v>9.4</v>
      </c>
      <c r="BX28" s="1">
        <v>0.96</v>
      </c>
      <c r="CA28" s="1">
        <v>0.96</v>
      </c>
      <c r="CB28" s="1">
        <v>10.36</v>
      </c>
      <c r="CC28" s="1">
        <v>9.26</v>
      </c>
      <c r="CD28" s="1">
        <v>5.51</v>
      </c>
      <c r="CE28" s="1">
        <v>4.8499999999999996</v>
      </c>
    </row>
    <row r="29" spans="1:83" s="1" customFormat="1" x14ac:dyDescent="0.25">
      <c r="A29" s="1" t="s">
        <v>109</v>
      </c>
      <c r="B29" s="1">
        <v>2004</v>
      </c>
      <c r="C29" s="1">
        <v>2007</v>
      </c>
      <c r="D29" s="1">
        <v>1</v>
      </c>
      <c r="E29" s="1">
        <v>1</v>
      </c>
      <c r="F29" s="1">
        <v>1</v>
      </c>
      <c r="G29" s="1">
        <v>1</v>
      </c>
      <c r="H29" s="1">
        <v>0</v>
      </c>
      <c r="I29" s="1">
        <v>0</v>
      </c>
      <c r="J29" s="1">
        <v>16.5</v>
      </c>
      <c r="K29" s="1">
        <v>138</v>
      </c>
      <c r="L29" s="1">
        <v>2200</v>
      </c>
      <c r="M29" s="1">
        <v>0</v>
      </c>
      <c r="N29" s="1">
        <v>750</v>
      </c>
      <c r="O29" s="1">
        <v>82.67</v>
      </c>
      <c r="P29" s="1">
        <v>1561.7</v>
      </c>
      <c r="Q29" s="1">
        <v>1.23</v>
      </c>
      <c r="AO29" s="1">
        <v>6996</v>
      </c>
      <c r="AP29" s="1">
        <v>8.73</v>
      </c>
      <c r="AR29" s="1">
        <v>41.88</v>
      </c>
      <c r="AV29" s="1">
        <v>45.44</v>
      </c>
      <c r="AW29" s="1">
        <v>48.15</v>
      </c>
      <c r="AX29" s="1">
        <v>46.28</v>
      </c>
      <c r="BE29" s="1">
        <v>1.66</v>
      </c>
      <c r="BF29" s="1">
        <v>5.46</v>
      </c>
      <c r="BG29" s="1">
        <v>36.76</v>
      </c>
      <c r="BH29" s="1">
        <v>43.87</v>
      </c>
      <c r="CA29" s="6">
        <f>0.0449*(CE29)^2.1857</f>
        <v>1.7545753622974904</v>
      </c>
      <c r="CE29" s="6">
        <f t="shared" ref="CE29" si="7">0.4397*EXP(0.0016*P29)</f>
        <v>5.3497904782902603</v>
      </c>
    </row>
    <row r="30" spans="1:83" s="1" customFormat="1" x14ac:dyDescent="0.25">
      <c r="A30" s="1" t="s">
        <v>110</v>
      </c>
      <c r="B30" s="1">
        <v>2007</v>
      </c>
      <c r="C30" s="1">
        <v>2008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>
        <v>0</v>
      </c>
      <c r="J30" s="1">
        <v>23</v>
      </c>
      <c r="K30" s="1">
        <v>216</v>
      </c>
      <c r="L30" s="1">
        <v>2000</v>
      </c>
      <c r="N30" s="1">
        <v>1092.4000000000001</v>
      </c>
      <c r="O30" s="1">
        <v>80</v>
      </c>
      <c r="AO30" s="1">
        <v>2770.33</v>
      </c>
      <c r="AP30" s="1">
        <v>11.5</v>
      </c>
      <c r="AR30" s="1">
        <v>28.78</v>
      </c>
      <c r="BE30" s="1">
        <v>3.27</v>
      </c>
      <c r="BF30" s="1">
        <v>6.33</v>
      </c>
      <c r="BG30" s="1">
        <v>42.95</v>
      </c>
      <c r="BH30" s="1">
        <v>52.55</v>
      </c>
      <c r="BI30" s="1">
        <v>0.36</v>
      </c>
      <c r="BJ30" s="1">
        <v>8.56</v>
      </c>
      <c r="BK30" s="1">
        <v>4.59</v>
      </c>
      <c r="BL30" s="1">
        <v>6.01</v>
      </c>
      <c r="BM30" s="1">
        <v>19.149999999999999</v>
      </c>
      <c r="BN30" s="1">
        <v>71.709999999999994</v>
      </c>
      <c r="BP30" s="3">
        <v>101.64509529202357</v>
      </c>
      <c r="BR30" s="3">
        <v>173.34509529202356</v>
      </c>
      <c r="BS30" s="1">
        <v>2.94</v>
      </c>
      <c r="BT30" s="1">
        <v>2.77</v>
      </c>
      <c r="BU30" s="1">
        <v>17.64</v>
      </c>
      <c r="BW30" s="1">
        <v>23.36</v>
      </c>
      <c r="BX30" s="1">
        <v>2.3199999999999998</v>
      </c>
      <c r="BY30" s="1">
        <v>1.88</v>
      </c>
      <c r="BZ30" s="1">
        <v>2.33</v>
      </c>
      <c r="CA30" s="1">
        <v>6.54</v>
      </c>
      <c r="CB30" s="1">
        <v>29.89</v>
      </c>
      <c r="CD30" s="4">
        <v>20.408642459562685</v>
      </c>
      <c r="CE30" s="3">
        <v>9.4813575404373154</v>
      </c>
    </row>
    <row r="31" spans="1:83" s="1" customFormat="1" x14ac:dyDescent="0.25">
      <c r="A31" s="1" t="s">
        <v>111</v>
      </c>
      <c r="B31" s="1">
        <v>1982</v>
      </c>
      <c r="C31" s="1">
        <v>1991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15.3</v>
      </c>
      <c r="K31" s="1">
        <v>123.6</v>
      </c>
      <c r="L31" s="1">
        <v>1581</v>
      </c>
      <c r="M31" s="1">
        <v>20.5</v>
      </c>
      <c r="N31" s="1">
        <v>65</v>
      </c>
      <c r="O31" s="1">
        <v>67.010000000000005</v>
      </c>
      <c r="P31" s="1">
        <v>1872.76</v>
      </c>
      <c r="Q31" s="1">
        <v>1.67</v>
      </c>
      <c r="AO31" s="1">
        <v>7100</v>
      </c>
      <c r="AP31" s="1">
        <v>11.3</v>
      </c>
      <c r="AR31" s="1">
        <v>71.2</v>
      </c>
      <c r="AV31" s="1">
        <v>46.2</v>
      </c>
      <c r="AW31" s="1">
        <v>48.4</v>
      </c>
      <c r="AX31" s="1">
        <v>47.6</v>
      </c>
      <c r="AY31" s="1">
        <v>40.1</v>
      </c>
      <c r="BA31" s="1">
        <v>44.8</v>
      </c>
      <c r="BE31" s="1">
        <v>2.73</v>
      </c>
      <c r="BF31" s="1">
        <v>7.5</v>
      </c>
      <c r="BG31" s="1">
        <v>55.45</v>
      </c>
      <c r="BH31" s="1">
        <v>65.680000000000007</v>
      </c>
      <c r="BI31" s="1">
        <v>0.28000000000000003</v>
      </c>
      <c r="BJ31" s="1">
        <v>11.19</v>
      </c>
      <c r="BK31" s="1">
        <v>7.48</v>
      </c>
      <c r="BM31" s="1">
        <v>18.670000000000002</v>
      </c>
      <c r="BN31" s="1">
        <v>84.35</v>
      </c>
      <c r="BP31" s="1">
        <v>101.2</v>
      </c>
      <c r="BR31" s="1">
        <v>185.55</v>
      </c>
      <c r="BS31" s="1">
        <v>3.05</v>
      </c>
      <c r="BT31" s="1">
        <v>0.79</v>
      </c>
      <c r="BU31" s="1">
        <v>4.66</v>
      </c>
      <c r="BV31" s="1">
        <v>3.3</v>
      </c>
      <c r="BW31" s="1">
        <v>11.8</v>
      </c>
      <c r="BX31" s="1">
        <v>11</v>
      </c>
      <c r="CA31" s="1">
        <v>11</v>
      </c>
      <c r="CB31" s="1">
        <v>22.8</v>
      </c>
      <c r="CC31" s="1">
        <v>14.26</v>
      </c>
      <c r="CD31" s="1">
        <v>13.3</v>
      </c>
      <c r="CE31" s="1">
        <v>9.5</v>
      </c>
    </row>
    <row r="32" spans="1:83" s="1" customFormat="1" x14ac:dyDescent="0.25">
      <c r="A32" s="1" t="s">
        <v>112</v>
      </c>
      <c r="B32" s="1">
        <v>1993</v>
      </c>
      <c r="C32" s="1">
        <v>2000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12.8</v>
      </c>
      <c r="K32" s="1">
        <v>93.6</v>
      </c>
      <c r="L32" s="1">
        <v>2678.8</v>
      </c>
      <c r="N32" s="1">
        <v>1100</v>
      </c>
      <c r="O32" s="1">
        <v>86.6</v>
      </c>
      <c r="P32" s="1">
        <v>1434.3</v>
      </c>
      <c r="Q32" s="1">
        <v>0.91</v>
      </c>
      <c r="T32" s="1">
        <v>5</v>
      </c>
      <c r="AI32" s="1">
        <v>4.49</v>
      </c>
      <c r="AL32" s="1">
        <v>0.96</v>
      </c>
      <c r="AM32" s="1">
        <v>0.68</v>
      </c>
      <c r="AN32" s="1">
        <v>0.27</v>
      </c>
      <c r="BG32" s="3">
        <v>30.19014</v>
      </c>
      <c r="BH32" s="1">
        <v>35.799999999999997</v>
      </c>
      <c r="BI32" s="1">
        <v>0.85</v>
      </c>
      <c r="BM32" s="1">
        <v>30.6</v>
      </c>
      <c r="BN32" s="1">
        <v>66.400000000000006</v>
      </c>
      <c r="BU32" s="1">
        <v>8.06</v>
      </c>
      <c r="BV32" s="1">
        <v>0.9</v>
      </c>
      <c r="BW32" s="1">
        <v>8.9600000000000009</v>
      </c>
      <c r="CA32" s="6"/>
      <c r="CE32" s="6">
        <f t="shared" ref="CE32:CE38" si="8">0.4397*EXP(0.0016*P32)</f>
        <v>4.3632508930780354</v>
      </c>
    </row>
    <row r="33" spans="1:83" s="1" customFormat="1" x14ac:dyDescent="0.25">
      <c r="A33" s="1" t="s">
        <v>113</v>
      </c>
      <c r="B33" s="1">
        <v>2004</v>
      </c>
      <c r="C33" s="1">
        <v>2007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0</v>
      </c>
      <c r="J33" s="1">
        <v>16.5</v>
      </c>
      <c r="K33" s="1">
        <v>138</v>
      </c>
      <c r="L33" s="1">
        <v>2200</v>
      </c>
      <c r="M33" s="1">
        <v>0</v>
      </c>
      <c r="N33" s="1">
        <v>1350</v>
      </c>
      <c r="O33" s="1">
        <v>82.67</v>
      </c>
      <c r="P33" s="1">
        <v>1561.7</v>
      </c>
      <c r="Q33" s="1">
        <v>1.23</v>
      </c>
      <c r="AO33" s="1">
        <v>7050</v>
      </c>
      <c r="AP33" s="1">
        <v>8.66</v>
      </c>
      <c r="AR33" s="1">
        <v>41.53</v>
      </c>
      <c r="AV33" s="1">
        <v>45.44</v>
      </c>
      <c r="AW33" s="1">
        <v>48.15</v>
      </c>
      <c r="AX33" s="1">
        <v>46.28</v>
      </c>
      <c r="BE33" s="1">
        <v>1.45</v>
      </c>
      <c r="BF33" s="1">
        <v>4.91</v>
      </c>
      <c r="BG33" s="1">
        <v>33.29</v>
      </c>
      <c r="BH33" s="1">
        <v>39.65</v>
      </c>
      <c r="CA33" s="6">
        <f>0.0449*(CE33)^2.1857</f>
        <v>1.7545753622974904</v>
      </c>
      <c r="CE33" s="6">
        <f t="shared" si="8"/>
        <v>5.3497904782902603</v>
      </c>
    </row>
    <row r="34" spans="1:83" s="1" customFormat="1" x14ac:dyDescent="0.25">
      <c r="A34" s="1" t="s">
        <v>114</v>
      </c>
      <c r="B34" s="1">
        <v>2008</v>
      </c>
      <c r="C34" s="1">
        <v>2009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14.8</v>
      </c>
      <c r="K34" s="1">
        <v>117.6</v>
      </c>
      <c r="L34" s="1">
        <v>1451.4</v>
      </c>
      <c r="M34" s="1">
        <v>7</v>
      </c>
      <c r="N34" s="1">
        <v>200</v>
      </c>
      <c r="O34" s="1">
        <v>61.21</v>
      </c>
      <c r="P34" s="1">
        <v>2161.15</v>
      </c>
      <c r="Q34" s="1">
        <v>1.53</v>
      </c>
      <c r="R34" s="1">
        <v>0.48</v>
      </c>
      <c r="T34" s="1">
        <v>4.6900000000000004</v>
      </c>
      <c r="Y34" s="1">
        <v>25</v>
      </c>
      <c r="AI34" s="1">
        <v>256</v>
      </c>
      <c r="AJ34" s="1">
        <v>368</v>
      </c>
      <c r="AN34" s="1">
        <v>324</v>
      </c>
      <c r="AO34" s="1">
        <v>2400</v>
      </c>
      <c r="AP34" s="1">
        <v>10.1</v>
      </c>
      <c r="AR34" s="1">
        <v>19.23</v>
      </c>
      <c r="BE34" s="1">
        <v>0.85</v>
      </c>
      <c r="BF34" s="1">
        <v>2.3199999999999998</v>
      </c>
      <c r="BG34" s="1">
        <v>18.649999999999999</v>
      </c>
      <c r="BH34" s="1">
        <v>21.82</v>
      </c>
      <c r="BI34" s="1">
        <v>1.32</v>
      </c>
      <c r="BJ34" s="1">
        <v>16.510000000000002</v>
      </c>
      <c r="BK34" s="1">
        <v>12.25</v>
      </c>
      <c r="BM34" s="1">
        <v>28.76</v>
      </c>
      <c r="BN34" s="1">
        <v>50.58</v>
      </c>
      <c r="BV34" s="1">
        <v>2.63</v>
      </c>
      <c r="CE34" s="6"/>
    </row>
    <row r="35" spans="1:83" s="1" customFormat="1" x14ac:dyDescent="0.25">
      <c r="A35" s="1" t="s">
        <v>115</v>
      </c>
      <c r="B35" s="1">
        <v>2009</v>
      </c>
      <c r="C35" s="1">
        <v>2009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16.100000000000001</v>
      </c>
      <c r="K35" s="1">
        <v>133.19999999999999</v>
      </c>
      <c r="L35" s="1">
        <v>1457.5</v>
      </c>
      <c r="M35" s="1">
        <v>2</v>
      </c>
      <c r="N35" s="1">
        <v>132</v>
      </c>
      <c r="O35" s="1">
        <v>62</v>
      </c>
      <c r="P35" s="1">
        <v>1775</v>
      </c>
      <c r="Q35" s="1">
        <v>2.06</v>
      </c>
      <c r="AO35" s="1">
        <v>5400</v>
      </c>
      <c r="AP35" s="1">
        <v>8</v>
      </c>
      <c r="AQ35" s="1">
        <v>12.1</v>
      </c>
      <c r="AR35" s="1">
        <v>27.14</v>
      </c>
      <c r="BF35" s="1">
        <v>14.04</v>
      </c>
      <c r="BG35" s="1">
        <v>48.06</v>
      </c>
      <c r="BH35" s="1">
        <v>62.64</v>
      </c>
      <c r="CA35" s="6">
        <f>0.0449*(CE35)^2.1857</f>
        <v>3.6993701108107322</v>
      </c>
      <c r="CE35" s="6">
        <f t="shared" si="8"/>
        <v>7.5258021066830443</v>
      </c>
    </row>
    <row r="36" spans="1:83" s="1" customFormat="1" x14ac:dyDescent="0.25">
      <c r="A36" s="1" t="s">
        <v>116</v>
      </c>
      <c r="B36" s="1">
        <v>2005</v>
      </c>
      <c r="C36" s="1">
        <v>2005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11.3</v>
      </c>
      <c r="K36" s="1">
        <v>75.599999999999994</v>
      </c>
      <c r="L36" s="1">
        <v>3244</v>
      </c>
      <c r="M36" s="1">
        <v>425</v>
      </c>
      <c r="N36" s="1">
        <v>330</v>
      </c>
      <c r="P36" s="1">
        <v>1085.9000000000001</v>
      </c>
      <c r="Q36" s="1">
        <v>0.74</v>
      </c>
      <c r="AO36" s="1">
        <v>12500</v>
      </c>
      <c r="AP36" s="1">
        <v>3.38</v>
      </c>
      <c r="AR36" s="1">
        <v>11.19</v>
      </c>
      <c r="BG36" s="3">
        <v>9.8328780000000009</v>
      </c>
      <c r="BH36" s="1">
        <v>11.66</v>
      </c>
      <c r="BI36" s="1">
        <v>1.51</v>
      </c>
      <c r="BJ36" s="1">
        <v>4.76</v>
      </c>
      <c r="BK36" s="1">
        <v>7.84</v>
      </c>
      <c r="BL36" s="1">
        <v>5.01</v>
      </c>
      <c r="BM36" s="1">
        <v>17.600000000000001</v>
      </c>
      <c r="BN36" s="1">
        <v>29.25</v>
      </c>
      <c r="BP36" s="3">
        <v>113.79830958983747</v>
      </c>
      <c r="BR36" s="3">
        <v>143.05830958983748</v>
      </c>
      <c r="CE36" s="6"/>
    </row>
    <row r="37" spans="1:83" s="1" customFormat="1" x14ac:dyDescent="0.25">
      <c r="A37" s="1" t="s">
        <v>117</v>
      </c>
      <c r="B37" s="1">
        <v>2008</v>
      </c>
      <c r="C37" s="1">
        <v>2009</v>
      </c>
      <c r="D37" s="1">
        <v>1</v>
      </c>
      <c r="E37" s="1">
        <v>0</v>
      </c>
      <c r="F37" s="1">
        <v>0</v>
      </c>
      <c r="G37" s="1">
        <v>1</v>
      </c>
      <c r="H37" s="1">
        <v>0</v>
      </c>
      <c r="I37" s="1">
        <v>1</v>
      </c>
      <c r="J37" s="1">
        <v>23</v>
      </c>
      <c r="K37" s="1">
        <v>216</v>
      </c>
      <c r="L37" s="1">
        <v>2600</v>
      </c>
      <c r="M37" s="1">
        <v>0</v>
      </c>
      <c r="N37" s="1">
        <v>1135</v>
      </c>
      <c r="O37" s="1">
        <v>81.459999999999994</v>
      </c>
      <c r="P37" s="1">
        <v>1222</v>
      </c>
      <c r="Q37" s="1">
        <v>0.66</v>
      </c>
      <c r="AO37" s="1">
        <v>3767</v>
      </c>
      <c r="AP37" s="1">
        <v>9.9</v>
      </c>
      <c r="AQ37" s="1">
        <v>13.4</v>
      </c>
      <c r="AR37" s="1">
        <v>29</v>
      </c>
      <c r="AS37" s="1">
        <v>25.1</v>
      </c>
      <c r="AT37" s="1">
        <v>6.1</v>
      </c>
      <c r="AU37" s="1">
        <v>4.5999999999999996</v>
      </c>
      <c r="BE37" s="1">
        <v>1.6</v>
      </c>
      <c r="BF37" s="1">
        <v>5.05</v>
      </c>
      <c r="BG37" s="1">
        <v>30.3</v>
      </c>
      <c r="BH37" s="1">
        <v>36.950000000000003</v>
      </c>
      <c r="BI37" s="1">
        <v>1.24</v>
      </c>
      <c r="BJ37" s="1">
        <v>3.2</v>
      </c>
      <c r="BK37" s="1">
        <v>33.549999999999997</v>
      </c>
      <c r="BL37" s="1">
        <v>8.9499999999999993</v>
      </c>
      <c r="BM37" s="1">
        <v>45.7</v>
      </c>
      <c r="BN37" s="1">
        <v>82.65</v>
      </c>
      <c r="BP37" s="3">
        <v>75.051377113889885</v>
      </c>
      <c r="BR37" s="3">
        <v>157.70137711388989</v>
      </c>
      <c r="BS37" s="1">
        <v>0.15</v>
      </c>
      <c r="BT37" s="1">
        <v>0.55000000000000004</v>
      </c>
      <c r="BU37" s="1">
        <v>3.45</v>
      </c>
      <c r="BW37" s="1">
        <v>4.1500000000000004</v>
      </c>
      <c r="CE37" s="6"/>
    </row>
    <row r="38" spans="1:83" s="1" customFormat="1" x14ac:dyDescent="0.25">
      <c r="A38" s="1" t="s">
        <v>118</v>
      </c>
      <c r="B38" s="1">
        <v>2011</v>
      </c>
      <c r="C38" s="1">
        <v>2011</v>
      </c>
      <c r="D38" s="1">
        <v>1</v>
      </c>
      <c r="E38" s="1">
        <v>1</v>
      </c>
      <c r="F38" s="1">
        <v>1</v>
      </c>
      <c r="G38" s="1">
        <v>1</v>
      </c>
      <c r="H38" s="1">
        <v>0</v>
      </c>
      <c r="I38" s="1">
        <v>0</v>
      </c>
      <c r="J38" s="1">
        <v>19.3</v>
      </c>
      <c r="K38" s="1">
        <v>171.6</v>
      </c>
      <c r="L38" s="1">
        <v>1700</v>
      </c>
      <c r="AO38" s="1">
        <v>3430</v>
      </c>
      <c r="BF38" s="1">
        <v>6.87</v>
      </c>
      <c r="BG38" s="1">
        <v>28.41</v>
      </c>
      <c r="BH38" s="1">
        <v>35.28</v>
      </c>
      <c r="BI38" s="1">
        <v>0.34</v>
      </c>
      <c r="BJ38" s="1">
        <v>5.92</v>
      </c>
      <c r="BK38" s="1">
        <v>6.16</v>
      </c>
      <c r="BM38" s="1">
        <v>12.07</v>
      </c>
      <c r="BN38" s="1">
        <v>47.35</v>
      </c>
      <c r="BP38" s="1">
        <v>96.45</v>
      </c>
      <c r="BR38" s="1">
        <v>143.80000000000001</v>
      </c>
      <c r="BV38" s="1">
        <v>1.63</v>
      </c>
      <c r="CE38" s="6"/>
    </row>
    <row r="39" spans="1:83" s="1" customFormat="1" x14ac:dyDescent="0.25">
      <c r="A39" s="1" t="s">
        <v>137</v>
      </c>
      <c r="B39" s="1">
        <v>1983</v>
      </c>
      <c r="C39" s="1">
        <v>1987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15.38</v>
      </c>
      <c r="K39" s="1">
        <v>127.08</v>
      </c>
      <c r="L39" s="1">
        <v>1487.6</v>
      </c>
      <c r="M39" s="1">
        <v>27.2</v>
      </c>
      <c r="N39" s="1">
        <v>65</v>
      </c>
      <c r="O39" s="1">
        <v>65.75</v>
      </c>
      <c r="P39" s="1">
        <v>1989.38</v>
      </c>
      <c r="Q39" s="1">
        <v>1.69</v>
      </c>
      <c r="AO39" s="1">
        <v>8000</v>
      </c>
      <c r="BE39" s="1">
        <v>21.45</v>
      </c>
      <c r="BF39" s="1">
        <v>13.75</v>
      </c>
      <c r="BG39" s="1">
        <v>52</v>
      </c>
      <c r="BH39" s="1">
        <v>87.2</v>
      </c>
      <c r="BS39" s="1">
        <v>3.76</v>
      </c>
      <c r="BT39" s="1">
        <v>1.43</v>
      </c>
      <c r="BU39" s="1">
        <v>2.74</v>
      </c>
      <c r="BV39" s="1">
        <v>7.35</v>
      </c>
      <c r="BW39" s="1">
        <v>9.11</v>
      </c>
      <c r="CD39" s="3">
        <v>6.3705386344285122</v>
      </c>
      <c r="CE39" s="6"/>
    </row>
    <row r="40" spans="1:83" s="1" customFormat="1" x14ac:dyDescent="0.25">
      <c r="A40" s="1" t="s">
        <v>119</v>
      </c>
      <c r="B40" s="1">
        <v>2012</v>
      </c>
      <c r="C40" s="1">
        <v>2012</v>
      </c>
      <c r="D40" s="1">
        <v>1</v>
      </c>
      <c r="E40" s="1">
        <v>1</v>
      </c>
      <c r="F40" s="1">
        <v>1</v>
      </c>
      <c r="G40" s="1">
        <v>0</v>
      </c>
      <c r="H40" s="1">
        <v>0</v>
      </c>
      <c r="I40" s="1">
        <v>0</v>
      </c>
      <c r="J40" s="1">
        <v>17.2</v>
      </c>
      <c r="K40" s="1">
        <v>146.4</v>
      </c>
      <c r="L40" s="1">
        <v>3030</v>
      </c>
      <c r="M40" s="1">
        <v>0</v>
      </c>
      <c r="N40" s="1">
        <v>1120</v>
      </c>
      <c r="O40" s="1">
        <v>83.67</v>
      </c>
      <c r="P40" s="1">
        <v>1388.8</v>
      </c>
      <c r="Q40" s="1">
        <v>1.1000000000000001</v>
      </c>
      <c r="T40" s="1">
        <v>4.0999999999999996</v>
      </c>
      <c r="AO40" s="1">
        <v>3954</v>
      </c>
      <c r="AP40" s="1">
        <v>8.4</v>
      </c>
      <c r="AQ40" s="1">
        <v>12</v>
      </c>
      <c r="AR40" s="1">
        <v>21.91</v>
      </c>
      <c r="AV40" s="1">
        <v>47.6</v>
      </c>
      <c r="AW40" s="1">
        <v>43.5</v>
      </c>
      <c r="AX40" s="1">
        <v>49.5</v>
      </c>
      <c r="AY40" s="1">
        <v>43.4</v>
      </c>
      <c r="AZ40" s="1">
        <v>49.4</v>
      </c>
      <c r="BA40" s="1">
        <v>48.4</v>
      </c>
      <c r="BB40" s="1">
        <v>49.5</v>
      </c>
      <c r="BC40" s="1">
        <v>4.05</v>
      </c>
      <c r="BD40" s="1">
        <v>2.25</v>
      </c>
      <c r="BE40" s="1">
        <v>2.06</v>
      </c>
      <c r="BF40" s="1">
        <v>3.73</v>
      </c>
      <c r="BG40" s="1">
        <v>21.47</v>
      </c>
      <c r="BH40" s="1">
        <v>27.26</v>
      </c>
      <c r="BS40" s="1">
        <v>0.38</v>
      </c>
      <c r="BT40" s="1">
        <v>0.69</v>
      </c>
      <c r="BU40" s="1">
        <v>4.05</v>
      </c>
      <c r="BV40" s="1">
        <v>1.99</v>
      </c>
      <c r="BW40" s="1">
        <v>7.11</v>
      </c>
      <c r="BX40" s="1">
        <v>0.8</v>
      </c>
      <c r="BY40" s="1">
        <v>0.59</v>
      </c>
      <c r="CA40" s="1">
        <v>1.39</v>
      </c>
      <c r="CB40" s="1">
        <v>8.5</v>
      </c>
      <c r="CC40" s="1">
        <v>11.21</v>
      </c>
      <c r="CD40" s="1">
        <v>4.4800000000000004</v>
      </c>
      <c r="CE40" s="1">
        <v>4.0199999999999996</v>
      </c>
    </row>
    <row r="41" spans="1:83" s="1" customFormat="1" x14ac:dyDescent="0.25">
      <c r="A41" s="1" t="s">
        <v>120</v>
      </c>
      <c r="B41" s="1">
        <v>2013</v>
      </c>
      <c r="C41" s="1">
        <v>2016</v>
      </c>
      <c r="D41" s="1">
        <v>1</v>
      </c>
      <c r="E41" s="1">
        <v>3</v>
      </c>
      <c r="F41" s="1">
        <v>1</v>
      </c>
      <c r="G41" s="1">
        <v>1</v>
      </c>
      <c r="H41" s="1">
        <v>1</v>
      </c>
      <c r="I41" s="1">
        <v>1</v>
      </c>
      <c r="J41" s="1">
        <v>15.6</v>
      </c>
      <c r="K41" s="1">
        <v>129.19999999999999</v>
      </c>
      <c r="L41" s="1">
        <v>1420</v>
      </c>
      <c r="P41" s="1">
        <v>1847</v>
      </c>
      <c r="BG41" s="3">
        <v>27.828900000000001</v>
      </c>
      <c r="BH41" s="1">
        <v>33</v>
      </c>
      <c r="BM41" s="1">
        <v>24</v>
      </c>
      <c r="BN41" s="1">
        <v>57</v>
      </c>
      <c r="BP41" s="1">
        <v>66</v>
      </c>
      <c r="BR41" s="1">
        <v>123</v>
      </c>
      <c r="BW41" s="1">
        <v>5.08</v>
      </c>
      <c r="CA41" s="1">
        <v>4.0199999999999996</v>
      </c>
      <c r="CB41" s="1">
        <v>9.1</v>
      </c>
      <c r="CD41" s="1">
        <v>1.0900000000000001</v>
      </c>
      <c r="CE41" s="1">
        <v>8.01</v>
      </c>
    </row>
    <row r="42" spans="1:83" s="1" customFormat="1" x14ac:dyDescent="0.25">
      <c r="A42" s="1" t="s">
        <v>121</v>
      </c>
      <c r="B42" s="1">
        <v>2014</v>
      </c>
      <c r="C42" s="1">
        <v>2014</v>
      </c>
      <c r="D42" s="1">
        <v>1</v>
      </c>
      <c r="E42" s="1">
        <v>1</v>
      </c>
      <c r="F42" s="1">
        <v>1</v>
      </c>
      <c r="G42" s="1">
        <v>1</v>
      </c>
      <c r="H42" s="1">
        <v>0</v>
      </c>
      <c r="I42" s="1">
        <v>0</v>
      </c>
      <c r="J42" s="1">
        <v>15.6</v>
      </c>
      <c r="K42" s="1">
        <v>127.2</v>
      </c>
      <c r="L42" s="1">
        <v>1400</v>
      </c>
      <c r="AO42" s="1">
        <v>3555</v>
      </c>
      <c r="AP42" s="1">
        <v>9.73</v>
      </c>
      <c r="AR42" s="1">
        <v>26.43</v>
      </c>
      <c r="BG42" s="3">
        <v>20.871675</v>
      </c>
      <c r="BH42" s="1">
        <v>24.75</v>
      </c>
      <c r="BP42" s="1">
        <v>108.1</v>
      </c>
      <c r="CE42" s="6"/>
    </row>
    <row r="43" spans="1:83" s="1" customFormat="1" x14ac:dyDescent="0.25">
      <c r="A43" s="1" t="s">
        <v>122</v>
      </c>
      <c r="B43" s="1">
        <v>2011</v>
      </c>
      <c r="C43" s="1">
        <v>2011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13.15</v>
      </c>
      <c r="K43" s="1">
        <v>97.8</v>
      </c>
      <c r="L43" s="1">
        <v>1503</v>
      </c>
      <c r="N43" s="1">
        <v>33</v>
      </c>
      <c r="T43" s="1">
        <v>4.45</v>
      </c>
      <c r="U43" s="1">
        <v>0.97</v>
      </c>
      <c r="X43" s="1">
        <v>382.85</v>
      </c>
      <c r="Z43" s="1">
        <v>6.1</v>
      </c>
      <c r="AA43" s="1">
        <v>0.28999999999999998</v>
      </c>
      <c r="AB43" s="1">
        <v>2</v>
      </c>
      <c r="AC43" s="1">
        <v>0.53</v>
      </c>
      <c r="AD43" s="1">
        <v>45.1</v>
      </c>
      <c r="AE43" s="1">
        <v>17.3</v>
      </c>
      <c r="AF43" s="1">
        <v>6.1</v>
      </c>
      <c r="AG43" s="1">
        <v>3.6</v>
      </c>
      <c r="AH43" s="1">
        <v>3.5</v>
      </c>
      <c r="AO43" s="1">
        <v>3050</v>
      </c>
      <c r="AP43" s="1">
        <v>8.9</v>
      </c>
      <c r="AQ43" s="1">
        <v>13.2</v>
      </c>
      <c r="AR43" s="1">
        <v>18.97</v>
      </c>
      <c r="BE43" s="1">
        <v>4.01</v>
      </c>
      <c r="BF43" s="1">
        <v>4.6500000000000004</v>
      </c>
      <c r="BG43" s="1">
        <v>20.239999999999998</v>
      </c>
      <c r="BH43" s="1">
        <v>28.89</v>
      </c>
      <c r="BI43" s="1">
        <v>0.92</v>
      </c>
      <c r="BJ43" s="1">
        <v>4.97</v>
      </c>
      <c r="BK43" s="1">
        <v>21.72</v>
      </c>
      <c r="BM43" s="1">
        <v>26.68</v>
      </c>
      <c r="BN43" s="1">
        <v>55.56</v>
      </c>
      <c r="CE43" s="6"/>
    </row>
    <row r="44" spans="1:83" s="1" customFormat="1" x14ac:dyDescent="0.25">
      <c r="A44" s="1" t="s">
        <v>123</v>
      </c>
      <c r="B44" s="1">
        <v>2011</v>
      </c>
      <c r="C44" s="1">
        <v>2011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16.75</v>
      </c>
      <c r="K44" s="1">
        <v>141</v>
      </c>
      <c r="L44" s="1">
        <v>1590.9</v>
      </c>
      <c r="N44" s="1">
        <v>500</v>
      </c>
      <c r="P44" s="1">
        <v>1657</v>
      </c>
      <c r="AO44" s="1">
        <v>3000</v>
      </c>
      <c r="AP44" s="1">
        <v>9.5</v>
      </c>
      <c r="AR44" s="1">
        <v>21.26</v>
      </c>
      <c r="BG44" s="3">
        <v>18.350208000000002</v>
      </c>
      <c r="BH44" s="1">
        <v>21.76</v>
      </c>
      <c r="CA44" s="6">
        <f>0.0449*(CE44)^2.1857</f>
        <v>2.4485656517173093</v>
      </c>
      <c r="CE44" s="6">
        <f t="shared" ref="CE42:CE47" si="9">0.4397*EXP(0.0016*P44)</f>
        <v>6.2310035120576721</v>
      </c>
    </row>
    <row r="45" spans="1:83" s="1" customFormat="1" x14ac:dyDescent="0.25">
      <c r="A45" s="1" t="s">
        <v>124</v>
      </c>
      <c r="B45" s="1">
        <v>2009</v>
      </c>
      <c r="C45" s="1">
        <v>2009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17.63</v>
      </c>
      <c r="K45" s="1">
        <v>151.6</v>
      </c>
      <c r="L45" s="1">
        <v>2057.3000000000002</v>
      </c>
      <c r="M45" s="1">
        <v>5</v>
      </c>
      <c r="N45" s="1">
        <v>125</v>
      </c>
      <c r="O45" s="1">
        <v>75.83</v>
      </c>
      <c r="P45" s="1">
        <v>1974</v>
      </c>
      <c r="Q45" s="1">
        <v>3.23</v>
      </c>
      <c r="AO45" s="1">
        <v>5293.33</v>
      </c>
      <c r="AP45" s="1">
        <v>12.33</v>
      </c>
      <c r="AQ45" s="1">
        <v>16.93</v>
      </c>
      <c r="AR45" s="1">
        <v>65.33</v>
      </c>
      <c r="BF45" s="1">
        <v>7.6</v>
      </c>
      <c r="BG45" s="1">
        <v>47.6</v>
      </c>
      <c r="BH45" s="1">
        <v>55.2</v>
      </c>
      <c r="BT45" s="1">
        <v>0.11</v>
      </c>
      <c r="BU45" s="1">
        <v>0.43</v>
      </c>
      <c r="BW45" s="1">
        <v>0.55000000000000004</v>
      </c>
      <c r="CE45" s="6"/>
    </row>
    <row r="46" spans="1:83" s="1" customFormat="1" x14ac:dyDescent="0.25">
      <c r="A46" s="1" t="s">
        <v>125</v>
      </c>
      <c r="B46" s="1">
        <v>1983</v>
      </c>
      <c r="C46" s="1">
        <v>1983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15.39</v>
      </c>
      <c r="K46" s="1">
        <v>125.4</v>
      </c>
      <c r="L46" s="1">
        <v>1928</v>
      </c>
      <c r="M46" s="1">
        <v>12</v>
      </c>
      <c r="N46" s="1">
        <v>65</v>
      </c>
      <c r="O46" s="1">
        <v>65.75</v>
      </c>
      <c r="P46" s="1">
        <v>2046.8</v>
      </c>
      <c r="Q46" s="1">
        <v>1.56</v>
      </c>
      <c r="AO46" s="1">
        <v>7200</v>
      </c>
      <c r="AP46" s="1">
        <v>9.6</v>
      </c>
      <c r="AQ46" s="1">
        <v>13.6</v>
      </c>
      <c r="AR46" s="1">
        <v>53.9</v>
      </c>
      <c r="AT46" s="1">
        <v>11.9</v>
      </c>
      <c r="BE46" s="1">
        <v>2.65</v>
      </c>
      <c r="BF46" s="1">
        <v>6.6</v>
      </c>
      <c r="BG46" s="1">
        <v>38.299999999999997</v>
      </c>
      <c r="BH46" s="1">
        <v>47.55</v>
      </c>
      <c r="CE46" s="6"/>
    </row>
    <row r="47" spans="1:83" s="1" customFormat="1" x14ac:dyDescent="0.25">
      <c r="A47" s="1" t="s">
        <v>126</v>
      </c>
      <c r="B47" s="1">
        <v>2007</v>
      </c>
      <c r="C47" s="1">
        <v>2007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16.52</v>
      </c>
      <c r="K47" s="1">
        <v>138.19999999999999</v>
      </c>
      <c r="L47" s="1">
        <v>1234</v>
      </c>
      <c r="M47" s="1">
        <v>0</v>
      </c>
      <c r="N47" s="1">
        <v>270</v>
      </c>
      <c r="O47" s="1">
        <v>61.83</v>
      </c>
      <c r="P47" s="1">
        <v>1997</v>
      </c>
      <c r="Q47" s="1">
        <v>1.46</v>
      </c>
      <c r="AO47" s="1">
        <v>8133</v>
      </c>
      <c r="AP47" s="1">
        <v>12.7</v>
      </c>
      <c r="AQ47" s="1">
        <v>18.399999999999999</v>
      </c>
      <c r="AR47" s="1">
        <v>103.03</v>
      </c>
      <c r="BE47" s="1">
        <v>2.95</v>
      </c>
      <c r="BF47" s="1">
        <v>8.25</v>
      </c>
      <c r="BG47" s="1">
        <v>98.7</v>
      </c>
      <c r="BH47" s="1">
        <v>109.9</v>
      </c>
      <c r="BS47" s="1">
        <v>0</v>
      </c>
      <c r="BT47" s="1">
        <v>0.15</v>
      </c>
      <c r="BU47" s="1">
        <v>1.1000000000000001</v>
      </c>
      <c r="BW47" s="1">
        <v>1.25</v>
      </c>
      <c r="CE47" s="6"/>
    </row>
    <row r="48" spans="1:83" s="1" customFormat="1" x14ac:dyDescent="0.25">
      <c r="A48" s="1" t="s">
        <v>127</v>
      </c>
      <c r="B48" s="1">
        <v>2008</v>
      </c>
      <c r="C48" s="1">
        <v>2008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16.75</v>
      </c>
      <c r="K48" s="1">
        <v>141</v>
      </c>
      <c r="L48" s="1">
        <v>1086.5</v>
      </c>
      <c r="M48" s="1">
        <v>0</v>
      </c>
      <c r="N48" s="1">
        <v>88</v>
      </c>
      <c r="O48" s="1">
        <v>65.42</v>
      </c>
      <c r="P48" s="1">
        <v>2016.9</v>
      </c>
      <c r="Q48" s="1">
        <v>2.35</v>
      </c>
      <c r="BG48" s="3">
        <v>77.836590000000001</v>
      </c>
      <c r="BH48" s="1">
        <v>92.3</v>
      </c>
      <c r="BV48" s="1">
        <v>3.98</v>
      </c>
      <c r="CE48" s="6"/>
    </row>
    <row r="49" spans="1:83" s="1" customFormat="1" x14ac:dyDescent="0.25">
      <c r="A49" s="1" t="s">
        <v>128</v>
      </c>
      <c r="B49" s="1">
        <v>2012</v>
      </c>
      <c r="C49" s="1">
        <v>2015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18.600000000000001</v>
      </c>
      <c r="K49" s="1">
        <v>163.19999999999999</v>
      </c>
      <c r="L49" s="1">
        <v>2407</v>
      </c>
      <c r="M49" s="1">
        <v>0</v>
      </c>
      <c r="N49" s="1">
        <v>1120</v>
      </c>
      <c r="O49" s="1">
        <v>83.1</v>
      </c>
      <c r="P49" s="1">
        <v>1541.15</v>
      </c>
      <c r="Q49" s="1">
        <v>1.08</v>
      </c>
      <c r="T49" s="1">
        <v>4.0999999999999996</v>
      </c>
      <c r="AO49" s="1">
        <v>6000</v>
      </c>
      <c r="AV49" s="1">
        <v>47.6</v>
      </c>
      <c r="AW49" s="1">
        <v>43.5</v>
      </c>
      <c r="AX49" s="1">
        <v>49.5</v>
      </c>
      <c r="AY49" s="1">
        <v>43.4</v>
      </c>
      <c r="AZ49" s="1">
        <v>49.4</v>
      </c>
      <c r="BA49" s="1">
        <v>48.4</v>
      </c>
      <c r="BB49" s="1">
        <v>49.5</v>
      </c>
      <c r="BC49" s="1">
        <v>4.05</v>
      </c>
      <c r="BD49" s="1">
        <v>2.25</v>
      </c>
      <c r="BE49" s="1">
        <v>3.13</v>
      </c>
      <c r="BF49" s="1">
        <v>5.65</v>
      </c>
      <c r="BG49" s="1">
        <v>33.26</v>
      </c>
      <c r="BH49" s="1">
        <v>42.04</v>
      </c>
      <c r="BI49" s="1">
        <v>0.8</v>
      </c>
      <c r="BJ49" s="1">
        <v>6.48</v>
      </c>
      <c r="BK49" s="1">
        <v>27.21</v>
      </c>
      <c r="BM49" s="1">
        <v>33.69</v>
      </c>
      <c r="BN49" s="1">
        <v>75.73</v>
      </c>
      <c r="BP49" s="1">
        <v>70.25</v>
      </c>
      <c r="BR49" s="1">
        <v>145.97999999999999</v>
      </c>
      <c r="BS49" s="1">
        <v>0.41</v>
      </c>
      <c r="BT49" s="1">
        <v>0.75</v>
      </c>
      <c r="BU49" s="1">
        <v>4.42</v>
      </c>
      <c r="BV49" s="1">
        <v>2.1800000000000002</v>
      </c>
      <c r="BW49" s="1">
        <v>7.76</v>
      </c>
      <c r="BX49" s="1">
        <v>0.71</v>
      </c>
      <c r="BY49" s="1">
        <v>0.4</v>
      </c>
      <c r="CA49" s="1">
        <v>1.1100000000000001</v>
      </c>
      <c r="CB49" s="1">
        <v>8.8699999999999992</v>
      </c>
      <c r="CC49" s="1">
        <v>11.41</v>
      </c>
      <c r="CD49" s="1">
        <v>4.55</v>
      </c>
      <c r="CE49" s="1">
        <v>4.32</v>
      </c>
    </row>
    <row r="50" spans="1:83" s="1" customFormat="1" x14ac:dyDescent="0.25">
      <c r="A50" s="1" t="s">
        <v>129</v>
      </c>
      <c r="B50" s="1">
        <v>1983</v>
      </c>
      <c r="C50" s="1">
        <v>1987</v>
      </c>
      <c r="D50" s="1">
        <v>1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15.38</v>
      </c>
      <c r="K50" s="1">
        <v>127.08</v>
      </c>
      <c r="L50" s="1">
        <v>1487.6</v>
      </c>
      <c r="M50" s="1">
        <v>27.2</v>
      </c>
      <c r="N50" s="1">
        <v>65</v>
      </c>
      <c r="O50" s="1">
        <v>65.75</v>
      </c>
      <c r="P50" s="1">
        <v>1989.38</v>
      </c>
      <c r="Q50" s="1">
        <v>1.69</v>
      </c>
      <c r="AO50" s="1">
        <v>3000</v>
      </c>
      <c r="BE50" s="1">
        <v>11.4</v>
      </c>
      <c r="BF50" s="1">
        <v>7.75</v>
      </c>
      <c r="BG50" s="1">
        <v>15.1</v>
      </c>
      <c r="BH50" s="1">
        <v>40.15</v>
      </c>
      <c r="BS50" s="1">
        <v>2.2799999999999998</v>
      </c>
      <c r="BT50" s="1">
        <v>1.55</v>
      </c>
      <c r="BU50" s="1">
        <v>3.02</v>
      </c>
      <c r="BV50" s="1">
        <v>3.11</v>
      </c>
      <c r="BW50" s="1">
        <v>8.0299999999999994</v>
      </c>
      <c r="CA50" s="3">
        <v>5.1581914283163401</v>
      </c>
      <c r="CB50" s="3">
        <v>13.18819142831634</v>
      </c>
      <c r="CD50" s="4">
        <v>4.3832134480734322</v>
      </c>
      <c r="CE50" s="3">
        <v>8.8049779802429082</v>
      </c>
    </row>
    <row r="51" spans="1:83" s="1" customFormat="1" x14ac:dyDescent="0.25">
      <c r="A51" s="1" t="s">
        <v>130</v>
      </c>
      <c r="B51" s="1">
        <v>2008</v>
      </c>
      <c r="C51" s="1">
        <v>2009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14.8</v>
      </c>
      <c r="K51" s="1">
        <v>117.6</v>
      </c>
      <c r="L51" s="1">
        <v>1451.4</v>
      </c>
      <c r="M51" s="1">
        <v>7</v>
      </c>
      <c r="N51" s="1">
        <v>160</v>
      </c>
      <c r="O51" s="1">
        <v>61.21</v>
      </c>
      <c r="P51" s="1">
        <v>2161.15</v>
      </c>
      <c r="Q51" s="1">
        <v>1.53</v>
      </c>
      <c r="R51" s="1">
        <v>0.31</v>
      </c>
      <c r="T51" s="1">
        <v>4.79</v>
      </c>
      <c r="Y51" s="1">
        <v>25</v>
      </c>
      <c r="AI51" s="1">
        <v>357</v>
      </c>
      <c r="AJ51" s="1">
        <v>463</v>
      </c>
      <c r="AN51" s="1">
        <v>67</v>
      </c>
      <c r="AO51" s="1">
        <v>4790</v>
      </c>
      <c r="AP51" s="1">
        <v>11.2</v>
      </c>
      <c r="AR51" s="1">
        <v>47.19</v>
      </c>
      <c r="BE51" s="1">
        <v>2.0299999999999998</v>
      </c>
      <c r="BF51" s="1">
        <v>5.45</v>
      </c>
      <c r="BG51" s="1">
        <v>46.1</v>
      </c>
      <c r="BH51" s="1">
        <v>53.58</v>
      </c>
      <c r="BI51" s="1">
        <v>0.63</v>
      </c>
      <c r="BJ51" s="1">
        <v>20.65</v>
      </c>
      <c r="BK51" s="1">
        <v>13.2</v>
      </c>
      <c r="BM51" s="1">
        <v>33.85</v>
      </c>
      <c r="BN51" s="1">
        <v>87.43</v>
      </c>
      <c r="BV51" s="1">
        <v>1.52</v>
      </c>
      <c r="CE51" s="6"/>
    </row>
    <row r="52" spans="1:83" s="1" customFormat="1" x14ac:dyDescent="0.25">
      <c r="A52" s="1" t="s">
        <v>131</v>
      </c>
      <c r="B52" s="1">
        <v>2004</v>
      </c>
      <c r="C52" s="1">
        <v>2005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15.45</v>
      </c>
      <c r="K52" s="1">
        <v>127.8</v>
      </c>
      <c r="L52" s="1">
        <v>2075</v>
      </c>
      <c r="M52" s="1">
        <v>66</v>
      </c>
      <c r="N52" s="1">
        <v>30</v>
      </c>
      <c r="O52" s="1">
        <v>73</v>
      </c>
      <c r="P52" s="1">
        <v>1949.9</v>
      </c>
      <c r="Q52" s="1">
        <v>3.45</v>
      </c>
      <c r="S52" s="1">
        <v>3.5</v>
      </c>
      <c r="T52" s="1">
        <v>4.7</v>
      </c>
      <c r="AI52" s="1">
        <v>534</v>
      </c>
      <c r="AK52" s="1">
        <v>91.3</v>
      </c>
      <c r="AL52" s="1">
        <v>432</v>
      </c>
      <c r="AM52" s="1">
        <v>50</v>
      </c>
      <c r="AN52" s="1">
        <v>382</v>
      </c>
      <c r="AO52" s="1">
        <v>14867</v>
      </c>
      <c r="AP52" s="1">
        <v>5.9</v>
      </c>
      <c r="AQ52" s="1">
        <v>9.5</v>
      </c>
      <c r="AR52" s="1">
        <v>46.4</v>
      </c>
      <c r="BE52" s="1">
        <v>2.2799999999999998</v>
      </c>
      <c r="BF52" s="1">
        <v>5.95</v>
      </c>
      <c r="BG52" s="1">
        <v>35.700000000000003</v>
      </c>
      <c r="BH52" s="1">
        <v>43.93</v>
      </c>
      <c r="BS52" s="1">
        <v>2.84</v>
      </c>
      <c r="BT52" s="1">
        <v>1.54</v>
      </c>
      <c r="BU52" s="1">
        <v>5</v>
      </c>
      <c r="BV52" s="1">
        <v>3.73</v>
      </c>
      <c r="BW52" s="1">
        <v>9.3699999999999992</v>
      </c>
      <c r="CA52" s="3">
        <v>7.7827209975963809</v>
      </c>
      <c r="CB52" s="3">
        <v>17.152720997596379</v>
      </c>
      <c r="CD52" s="3">
        <v>6.9468342956353135</v>
      </c>
      <c r="CE52" s="3">
        <v>10.205886701961067</v>
      </c>
    </row>
    <row r="53" spans="1:83" s="1" customFormat="1" x14ac:dyDescent="0.25">
      <c r="A53" s="1" t="s">
        <v>132</v>
      </c>
      <c r="B53" s="1">
        <v>1995</v>
      </c>
      <c r="C53" s="1">
        <v>2008</v>
      </c>
      <c r="D53" s="1">
        <v>1</v>
      </c>
      <c r="E53" s="1">
        <v>0</v>
      </c>
      <c r="F53" s="1">
        <v>1</v>
      </c>
      <c r="G53" s="1">
        <v>1</v>
      </c>
      <c r="H53" s="1">
        <v>0</v>
      </c>
      <c r="I53" s="1">
        <v>0</v>
      </c>
      <c r="J53" s="1">
        <v>23</v>
      </c>
      <c r="K53" s="1">
        <v>216</v>
      </c>
      <c r="L53" s="1">
        <v>2000</v>
      </c>
      <c r="N53" s="1">
        <v>800</v>
      </c>
      <c r="AO53" s="1">
        <v>2629</v>
      </c>
      <c r="AP53" s="1">
        <v>10</v>
      </c>
      <c r="AR53" s="1">
        <v>20.65</v>
      </c>
      <c r="BE53" s="1">
        <v>1.52</v>
      </c>
      <c r="BF53" s="1">
        <v>2.98</v>
      </c>
      <c r="BG53" s="1">
        <v>19.989999999999998</v>
      </c>
      <c r="BH53" s="1">
        <v>24.49</v>
      </c>
      <c r="BI53" s="1">
        <v>0.24</v>
      </c>
      <c r="BJ53" s="1">
        <v>3.11</v>
      </c>
      <c r="BL53" s="1">
        <v>2.75</v>
      </c>
      <c r="BM53" s="1">
        <v>5.86</v>
      </c>
      <c r="BN53" s="1">
        <v>30.35</v>
      </c>
      <c r="BP53" s="3">
        <v>153.8552911181111</v>
      </c>
      <c r="BR53" s="3">
        <v>184.20529111811109</v>
      </c>
      <c r="CE53" s="6"/>
    </row>
    <row r="54" spans="1:83" s="1" customFormat="1" x14ac:dyDescent="0.25">
      <c r="A54" s="1" t="s">
        <v>133</v>
      </c>
      <c r="B54" s="1">
        <v>1977</v>
      </c>
      <c r="C54" s="1">
        <v>2008</v>
      </c>
      <c r="D54" s="1">
        <v>1</v>
      </c>
      <c r="E54" s="1">
        <v>1</v>
      </c>
      <c r="F54" s="1">
        <v>1</v>
      </c>
      <c r="G54" s="1">
        <v>1</v>
      </c>
      <c r="H54" s="1">
        <v>0</v>
      </c>
      <c r="I54" s="1">
        <v>0</v>
      </c>
      <c r="J54" s="1">
        <v>23</v>
      </c>
      <c r="K54" s="1">
        <v>216</v>
      </c>
      <c r="L54" s="1">
        <v>2000</v>
      </c>
      <c r="N54" s="1">
        <v>877</v>
      </c>
      <c r="BG54" s="3">
        <v>27.289188000000003</v>
      </c>
      <c r="BH54" s="1">
        <v>32.36</v>
      </c>
      <c r="BI54" s="1">
        <v>0.57999999999999996</v>
      </c>
      <c r="BM54" s="1">
        <v>18.64</v>
      </c>
      <c r="BN54" s="1">
        <v>51</v>
      </c>
      <c r="BR54" s="1">
        <v>119.88</v>
      </c>
      <c r="CE54" s="6"/>
    </row>
    <row r="55" spans="1:83" s="1" customFormat="1" x14ac:dyDescent="0.25">
      <c r="A55" s="1" t="s">
        <v>134</v>
      </c>
      <c r="B55" s="1">
        <v>2008</v>
      </c>
      <c r="C55" s="1">
        <v>2008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16.75</v>
      </c>
      <c r="K55" s="1">
        <v>141</v>
      </c>
      <c r="L55" s="1">
        <v>1086.5</v>
      </c>
      <c r="M55" s="1">
        <v>0</v>
      </c>
      <c r="N55" s="1">
        <v>88</v>
      </c>
      <c r="O55" s="1">
        <v>65.42</v>
      </c>
      <c r="P55" s="1">
        <v>2016.9</v>
      </c>
      <c r="Q55" s="1">
        <v>2.35</v>
      </c>
      <c r="BG55" s="3">
        <v>71.005860000000013</v>
      </c>
      <c r="BH55" s="1">
        <v>84.2</v>
      </c>
      <c r="BV55" s="1">
        <v>3.49</v>
      </c>
      <c r="CE55" s="6"/>
    </row>
    <row r="56" spans="1:83" s="1" customFormat="1" x14ac:dyDescent="0.25">
      <c r="A56" s="1" t="s">
        <v>135</v>
      </c>
      <c r="B56" s="1">
        <v>2000</v>
      </c>
      <c r="C56" s="1">
        <v>2011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16.899999999999999</v>
      </c>
      <c r="K56" s="1">
        <v>142.80000000000001</v>
      </c>
      <c r="L56" s="1">
        <v>1429.5</v>
      </c>
      <c r="N56" s="1">
        <v>161</v>
      </c>
      <c r="U56" s="1">
        <v>1.33</v>
      </c>
      <c r="V56" s="1">
        <v>0.32</v>
      </c>
      <c r="W56" s="1">
        <v>9.68</v>
      </c>
      <c r="AP56" s="1">
        <v>8.1999999999999993</v>
      </c>
      <c r="AQ56" s="1">
        <v>11.1</v>
      </c>
      <c r="BC56" s="1">
        <v>2.64</v>
      </c>
      <c r="BD56" s="1">
        <v>2.64</v>
      </c>
      <c r="BG56" s="3">
        <v>12.050757000000001</v>
      </c>
      <c r="BH56" s="1">
        <v>14.29</v>
      </c>
      <c r="BI56" s="1">
        <v>0.27</v>
      </c>
      <c r="BJ56" s="1">
        <v>5.77</v>
      </c>
      <c r="BM56" s="1">
        <v>3.91</v>
      </c>
      <c r="BN56" s="1">
        <v>18.2</v>
      </c>
      <c r="BP56" s="1">
        <v>86.17</v>
      </c>
      <c r="BR56" s="1">
        <v>104.37</v>
      </c>
      <c r="BV56" s="1">
        <v>2.0099999999999998</v>
      </c>
      <c r="CE56" s="6"/>
    </row>
    <row r="57" spans="1:83" s="1" customFormat="1" x14ac:dyDescent="0.25">
      <c r="A57" s="1" t="s">
        <v>136</v>
      </c>
      <c r="B57" s="1">
        <v>1980</v>
      </c>
      <c r="C57" s="1">
        <v>1989</v>
      </c>
      <c r="D57" s="1">
        <v>1</v>
      </c>
      <c r="E57" s="1">
        <v>1</v>
      </c>
      <c r="F57" s="1">
        <v>1</v>
      </c>
      <c r="G57" s="1">
        <v>1</v>
      </c>
      <c r="H57" s="1">
        <v>0</v>
      </c>
      <c r="I57" s="1">
        <v>0</v>
      </c>
      <c r="J57" s="1">
        <v>16</v>
      </c>
      <c r="K57" s="1">
        <v>132</v>
      </c>
      <c r="L57" s="1">
        <v>1800</v>
      </c>
      <c r="N57" s="1">
        <v>31</v>
      </c>
      <c r="AO57" s="1">
        <v>3750</v>
      </c>
      <c r="AU57" s="1">
        <v>11.17</v>
      </c>
      <c r="BE57" s="1">
        <v>2.16</v>
      </c>
      <c r="BF57" s="1">
        <v>6.53</v>
      </c>
      <c r="BG57" s="1">
        <v>49.45</v>
      </c>
      <c r="BH57" s="1">
        <v>58.13</v>
      </c>
      <c r="BI57" s="1">
        <v>0.56999999999999995</v>
      </c>
      <c r="BJ57" s="1">
        <v>19.32</v>
      </c>
      <c r="BK57" s="1">
        <v>7.25</v>
      </c>
      <c r="BL57" s="1">
        <v>6.5</v>
      </c>
      <c r="BM57" s="1">
        <v>33.07</v>
      </c>
      <c r="BN57" s="1">
        <v>91.19</v>
      </c>
      <c r="BP57" s="3">
        <v>96.411050626511724</v>
      </c>
      <c r="BR57" s="3">
        <v>187.61105062651171</v>
      </c>
      <c r="BW57" s="1">
        <v>5.54</v>
      </c>
      <c r="CD57" s="3">
        <v>1.3785091390301589</v>
      </c>
      <c r="CE57" s="6"/>
    </row>
    <row r="58" spans="1:83" s="1" customFormat="1" x14ac:dyDescent="0.25">
      <c r="A58" s="1" t="s">
        <v>146</v>
      </c>
      <c r="B58" s="1">
        <v>2004</v>
      </c>
      <c r="C58" s="1">
        <v>2007</v>
      </c>
      <c r="D58" s="1">
        <v>1</v>
      </c>
      <c r="E58" s="1">
        <v>1</v>
      </c>
      <c r="F58" s="1">
        <v>1</v>
      </c>
      <c r="G58" s="1">
        <v>1</v>
      </c>
      <c r="H58" s="1">
        <v>0</v>
      </c>
      <c r="I58" s="1">
        <v>0</v>
      </c>
      <c r="J58" s="1">
        <v>16.5</v>
      </c>
      <c r="K58" s="1">
        <v>138</v>
      </c>
      <c r="L58" s="1">
        <v>2200</v>
      </c>
      <c r="M58" s="1">
        <v>0</v>
      </c>
      <c r="N58" s="1">
        <v>1050</v>
      </c>
      <c r="O58" s="1">
        <v>82.67</v>
      </c>
      <c r="P58" s="1">
        <v>1561.7</v>
      </c>
      <c r="Q58" s="1">
        <v>1.23</v>
      </c>
      <c r="AO58" s="1">
        <v>7188</v>
      </c>
      <c r="AP58" s="1">
        <v>8.8699999999999992</v>
      </c>
      <c r="AR58" s="1">
        <v>44.42</v>
      </c>
      <c r="AV58" s="1">
        <v>45.44</v>
      </c>
      <c r="AW58" s="1">
        <v>48.15</v>
      </c>
      <c r="AX58" s="1">
        <v>46.28</v>
      </c>
      <c r="BE58" s="1">
        <v>1.31</v>
      </c>
      <c r="BF58" s="1">
        <v>4.7699999999999996</v>
      </c>
      <c r="BG58" s="1">
        <v>31.11</v>
      </c>
      <c r="BH58" s="1">
        <v>37.200000000000003</v>
      </c>
      <c r="CA58" s="6">
        <f>0.0449*(CE58)^2.1857</f>
        <v>1.7545753622974904</v>
      </c>
      <c r="CE58" s="6">
        <f t="shared" ref="CE51:CE60" si="10">0.4397*EXP(0.0016*P58)</f>
        <v>5.3497904782902603</v>
      </c>
    </row>
    <row r="59" spans="1:83" s="1" customFormat="1" x14ac:dyDescent="0.25">
      <c r="A59" s="1" t="s">
        <v>147</v>
      </c>
      <c r="B59" s="1">
        <v>1995</v>
      </c>
      <c r="C59" s="1">
        <v>2008</v>
      </c>
      <c r="D59" s="1">
        <v>1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23</v>
      </c>
      <c r="K59" s="1">
        <v>216</v>
      </c>
      <c r="L59" s="1">
        <v>2000</v>
      </c>
      <c r="N59" s="1">
        <v>800</v>
      </c>
      <c r="AO59" s="1">
        <v>2833.33</v>
      </c>
      <c r="AP59" s="1">
        <v>12</v>
      </c>
      <c r="AR59" s="1">
        <v>32.04</v>
      </c>
      <c r="BE59" s="1">
        <v>2.56</v>
      </c>
      <c r="BF59" s="1">
        <v>4.95</v>
      </c>
      <c r="BG59" s="1">
        <v>33.39</v>
      </c>
      <c r="BH59" s="1">
        <v>40.9</v>
      </c>
      <c r="BI59" s="1">
        <v>0.24</v>
      </c>
      <c r="BJ59" s="1">
        <v>5.0999999999999996</v>
      </c>
      <c r="BL59" s="1">
        <v>4.67</v>
      </c>
      <c r="BM59" s="1">
        <v>9.77</v>
      </c>
      <c r="BN59" s="1">
        <v>50.67</v>
      </c>
      <c r="BP59" s="3">
        <v>118.49139719315578</v>
      </c>
      <c r="BR59" s="3">
        <v>169.16139719315578</v>
      </c>
      <c r="CE59" s="6"/>
    </row>
    <row r="60" spans="1:83" s="1" customFormat="1" x14ac:dyDescent="0.25">
      <c r="A60" s="1" t="s">
        <v>148</v>
      </c>
      <c r="B60" s="1">
        <v>1984</v>
      </c>
      <c r="C60" s="1">
        <v>1985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15.3</v>
      </c>
      <c r="K60" s="1">
        <v>127.35</v>
      </c>
      <c r="L60" s="1">
        <v>1380.5</v>
      </c>
      <c r="M60" s="1">
        <v>42.5</v>
      </c>
      <c r="N60" s="1">
        <v>65</v>
      </c>
      <c r="O60" s="1">
        <v>66.17</v>
      </c>
      <c r="P60" s="1">
        <v>1959.95</v>
      </c>
      <c r="Q60" s="1">
        <v>1.75</v>
      </c>
      <c r="AO60" s="1">
        <v>5981.8</v>
      </c>
      <c r="AP60" s="1">
        <v>12.66</v>
      </c>
      <c r="AR60" s="1">
        <v>66.08</v>
      </c>
      <c r="BG60" s="1">
        <v>66.53</v>
      </c>
      <c r="BH60" s="3">
        <v>70.520575999999991</v>
      </c>
      <c r="CE60" s="6"/>
    </row>
    <row r="61" spans="1:83" s="1" customFormat="1" x14ac:dyDescent="0.25">
      <c r="A61" s="1" t="s">
        <v>149</v>
      </c>
      <c r="B61" s="1">
        <v>2002</v>
      </c>
      <c r="C61" s="1">
        <v>2005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16.18</v>
      </c>
      <c r="K61" s="1">
        <v>135.35</v>
      </c>
      <c r="L61" s="1">
        <v>1759.13</v>
      </c>
      <c r="M61" s="1">
        <v>56.75</v>
      </c>
      <c r="N61" s="1">
        <v>70</v>
      </c>
      <c r="O61" s="1">
        <v>64.94</v>
      </c>
      <c r="P61" s="1">
        <v>2042.85</v>
      </c>
      <c r="Q61" s="1">
        <v>2.6</v>
      </c>
      <c r="AO61" s="1">
        <v>8200</v>
      </c>
      <c r="AP61" s="1">
        <v>7.5</v>
      </c>
      <c r="AR61" s="1">
        <v>36.229999999999997</v>
      </c>
      <c r="AV61" s="1">
        <v>45.2</v>
      </c>
      <c r="AW61" s="1">
        <v>48.2</v>
      </c>
      <c r="AX61" s="1">
        <v>48.9</v>
      </c>
      <c r="AY61" s="1">
        <v>44.8</v>
      </c>
      <c r="BA61" s="1">
        <v>45.6</v>
      </c>
      <c r="BF61" s="1">
        <v>8.1</v>
      </c>
      <c r="BG61" s="1">
        <v>31.6</v>
      </c>
      <c r="BH61" s="1">
        <v>39.700000000000003</v>
      </c>
      <c r="BI61" s="1">
        <v>1.1399999999999999</v>
      </c>
      <c r="BJ61" s="1">
        <v>19.8</v>
      </c>
      <c r="BK61" s="1">
        <v>13</v>
      </c>
      <c r="BL61" s="1">
        <v>12.6</v>
      </c>
      <c r="BM61" s="1">
        <v>45.4</v>
      </c>
      <c r="BN61" s="1">
        <v>85.1</v>
      </c>
      <c r="BP61" s="1">
        <v>61.3</v>
      </c>
      <c r="BR61" s="1">
        <v>146.4</v>
      </c>
      <c r="BV61" s="1">
        <v>4.7</v>
      </c>
      <c r="CE61" s="6"/>
    </row>
    <row r="62" spans="1:83" s="1" customFormat="1" x14ac:dyDescent="0.25">
      <c r="A62" s="1" t="s">
        <v>150</v>
      </c>
      <c r="B62" s="1">
        <v>2013</v>
      </c>
      <c r="C62" s="1">
        <v>2016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0</v>
      </c>
      <c r="J62" s="1">
        <v>15.6</v>
      </c>
      <c r="K62" s="1">
        <v>129.19999999999999</v>
      </c>
      <c r="L62" s="1">
        <v>1420</v>
      </c>
      <c r="P62" s="1">
        <v>1847</v>
      </c>
      <c r="BG62" s="3">
        <v>22.769100000000002</v>
      </c>
      <c r="BH62" s="1">
        <v>27</v>
      </c>
      <c r="BM62" s="1">
        <v>19</v>
      </c>
      <c r="BN62" s="1">
        <v>46</v>
      </c>
      <c r="BP62" s="1">
        <v>68.099999999999994</v>
      </c>
      <c r="BR62" s="1">
        <v>114.1</v>
      </c>
      <c r="BW62" s="1">
        <v>4.17</v>
      </c>
      <c r="CA62" s="1">
        <v>3.11</v>
      </c>
      <c r="CB62" s="1">
        <v>7.28</v>
      </c>
      <c r="CD62" s="1">
        <v>0.51</v>
      </c>
      <c r="CE62" s="1">
        <v>6.77</v>
      </c>
    </row>
    <row r="63" spans="1:83" s="1" customFormat="1" x14ac:dyDescent="0.25">
      <c r="A63" s="1" t="s">
        <v>151</v>
      </c>
      <c r="B63" s="1">
        <v>1982</v>
      </c>
      <c r="C63" s="1">
        <v>1989</v>
      </c>
      <c r="D63" s="1">
        <v>1</v>
      </c>
      <c r="E63" s="1">
        <v>0</v>
      </c>
      <c r="F63" s="1">
        <v>1</v>
      </c>
      <c r="G63" s="1">
        <v>1</v>
      </c>
      <c r="H63" s="1">
        <v>0</v>
      </c>
      <c r="I63" s="1">
        <v>0</v>
      </c>
      <c r="J63" s="1">
        <v>16</v>
      </c>
      <c r="K63" s="1">
        <v>132</v>
      </c>
      <c r="L63" s="1">
        <v>1800</v>
      </c>
      <c r="N63" s="1">
        <v>31</v>
      </c>
      <c r="AO63" s="1">
        <v>2700</v>
      </c>
      <c r="AU63" s="1">
        <v>8.02</v>
      </c>
      <c r="BE63" s="1">
        <v>1.44</v>
      </c>
      <c r="BF63" s="1">
        <v>4.1100000000000003</v>
      </c>
      <c r="BG63" s="1">
        <v>21</v>
      </c>
      <c r="BH63" s="1">
        <v>26.54</v>
      </c>
      <c r="BI63" s="1">
        <v>1.26</v>
      </c>
      <c r="BJ63" s="1">
        <v>24.29</v>
      </c>
      <c r="BK63" s="1">
        <v>6.69</v>
      </c>
      <c r="BL63" s="1">
        <v>2.5499999999999998</v>
      </c>
      <c r="BM63" s="1">
        <v>33.520000000000003</v>
      </c>
      <c r="BN63" s="1">
        <v>60.06</v>
      </c>
      <c r="BP63" s="3">
        <v>158.89768547460505</v>
      </c>
      <c r="BR63" s="3">
        <v>218.95768547460506</v>
      </c>
      <c r="BW63" s="1">
        <v>2.86</v>
      </c>
      <c r="CE63" s="6"/>
    </row>
    <row r="64" spans="1:83" s="1" customFormat="1" x14ac:dyDescent="0.25">
      <c r="A64" s="1" t="s">
        <v>152</v>
      </c>
      <c r="B64" s="1">
        <v>1977</v>
      </c>
      <c r="C64" s="1">
        <v>2008</v>
      </c>
      <c r="D64" s="1">
        <v>1</v>
      </c>
      <c r="E64" s="1">
        <v>1</v>
      </c>
      <c r="F64" s="1">
        <v>1</v>
      </c>
      <c r="G64" s="1">
        <v>1</v>
      </c>
      <c r="H64" s="1">
        <v>0</v>
      </c>
      <c r="I64" s="1">
        <v>0</v>
      </c>
      <c r="J64" s="1">
        <v>16.809999999999999</v>
      </c>
      <c r="K64" s="1">
        <v>141.72</v>
      </c>
      <c r="L64" s="1">
        <v>1446.6</v>
      </c>
      <c r="N64" s="1">
        <v>3</v>
      </c>
      <c r="BG64" s="3">
        <v>44.593704000000002</v>
      </c>
      <c r="BH64" s="1">
        <v>52.88</v>
      </c>
      <c r="BI64" s="1">
        <v>0.63</v>
      </c>
      <c r="BM64" s="1">
        <v>33.5</v>
      </c>
      <c r="BN64" s="1">
        <v>86.38</v>
      </c>
      <c r="BR64" s="1">
        <v>95.42</v>
      </c>
      <c r="CE64" s="6"/>
    </row>
    <row r="65" spans="1:89" s="1" customFormat="1" x14ac:dyDescent="0.25">
      <c r="A65" s="2" t="s">
        <v>153</v>
      </c>
      <c r="B65" s="2">
        <v>2002</v>
      </c>
      <c r="C65" s="2">
        <v>2005</v>
      </c>
      <c r="D65" s="2">
        <v>1</v>
      </c>
      <c r="E65" s="2">
        <v>0</v>
      </c>
      <c r="F65" s="2">
        <v>1</v>
      </c>
      <c r="G65" s="2">
        <v>0</v>
      </c>
      <c r="H65" s="2">
        <v>0</v>
      </c>
      <c r="I65" s="2">
        <v>0</v>
      </c>
      <c r="J65" s="2">
        <v>16.18</v>
      </c>
      <c r="K65" s="2">
        <v>135.35</v>
      </c>
      <c r="L65" s="2">
        <v>1759.13</v>
      </c>
      <c r="M65" s="2">
        <v>56.75</v>
      </c>
      <c r="N65" s="2">
        <v>70</v>
      </c>
      <c r="O65" s="2">
        <v>64.94</v>
      </c>
      <c r="P65" s="2">
        <v>2042.85</v>
      </c>
      <c r="Q65" s="2">
        <v>2.6</v>
      </c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>
        <v>3240</v>
      </c>
      <c r="AP65" s="2">
        <v>8.1999999999999993</v>
      </c>
      <c r="AQ65" s="2"/>
      <c r="AR65" s="2">
        <v>17.11</v>
      </c>
      <c r="AS65" s="2"/>
      <c r="AT65" s="2"/>
      <c r="AU65" s="2"/>
      <c r="AV65" s="2">
        <v>45.2</v>
      </c>
      <c r="AW65" s="2">
        <v>48.2</v>
      </c>
      <c r="AX65" s="2">
        <v>48.9</v>
      </c>
      <c r="AY65" s="2">
        <v>44.8</v>
      </c>
      <c r="AZ65" s="2"/>
      <c r="BA65" s="2">
        <v>45.6</v>
      </c>
      <c r="BB65" s="2"/>
      <c r="BC65" s="2"/>
      <c r="BD65" s="2"/>
      <c r="BE65" s="2"/>
      <c r="BF65" s="2">
        <v>4.5999999999999996</v>
      </c>
      <c r="BG65" s="2">
        <v>18</v>
      </c>
      <c r="BH65" s="2">
        <v>22.6</v>
      </c>
      <c r="BI65" s="2">
        <v>1.51</v>
      </c>
      <c r="BJ65" s="2">
        <v>11.8</v>
      </c>
      <c r="BK65" s="2">
        <v>14</v>
      </c>
      <c r="BL65" s="2">
        <v>8.3000000000000007</v>
      </c>
      <c r="BM65" s="2">
        <v>34.1</v>
      </c>
      <c r="BN65" s="2">
        <v>56.7</v>
      </c>
      <c r="BO65" s="2"/>
      <c r="BP65" s="2">
        <v>84.3</v>
      </c>
      <c r="BQ65" s="2"/>
      <c r="BR65" s="2">
        <v>141</v>
      </c>
      <c r="BS65" s="2"/>
      <c r="BT65" s="2"/>
      <c r="BU65" s="2"/>
      <c r="BV65" s="2">
        <v>2.8</v>
      </c>
      <c r="BW65" s="2"/>
      <c r="BX65" s="2"/>
      <c r="BY65" s="2"/>
      <c r="BZ65" s="2"/>
      <c r="CA65" s="2"/>
      <c r="CB65" s="2"/>
      <c r="CC65" s="2"/>
      <c r="CD65" s="2"/>
      <c r="CE65" s="6"/>
    </row>
    <row r="66" spans="1:89" s="1" customFormat="1" x14ac:dyDescent="0.25">
      <c r="A66" s="1" t="s">
        <v>138</v>
      </c>
      <c r="B66" s="1">
        <v>2000</v>
      </c>
      <c r="C66" s="1">
        <v>2011</v>
      </c>
      <c r="D66" s="1">
        <v>1</v>
      </c>
      <c r="E66" s="1">
        <v>0</v>
      </c>
      <c r="F66" s="1">
        <v>1</v>
      </c>
      <c r="G66" s="1">
        <v>1</v>
      </c>
      <c r="H66" s="1">
        <v>0</v>
      </c>
      <c r="I66" s="1">
        <v>0</v>
      </c>
      <c r="J66" s="1">
        <v>16.899999999999999</v>
      </c>
      <c r="K66" s="1">
        <v>142.80000000000001</v>
      </c>
      <c r="L66" s="1">
        <v>1429.5</v>
      </c>
      <c r="N66" s="1">
        <v>168</v>
      </c>
      <c r="U66" s="1">
        <v>1.1200000000000001</v>
      </c>
      <c r="V66" s="1">
        <v>0.31</v>
      </c>
      <c r="W66" s="1">
        <v>12.7</v>
      </c>
      <c r="AP66" s="1">
        <v>8.8000000000000007</v>
      </c>
      <c r="AQ66" s="1">
        <v>12.3</v>
      </c>
      <c r="BC66" s="1">
        <v>2.37</v>
      </c>
      <c r="BD66" s="1">
        <v>2.37</v>
      </c>
      <c r="BG66" s="3">
        <v>14.428863</v>
      </c>
      <c r="BH66" s="1">
        <v>17.11</v>
      </c>
      <c r="BJ66" s="1">
        <v>5.05</v>
      </c>
      <c r="BV66" s="1">
        <v>1.23</v>
      </c>
      <c r="CE66" s="6"/>
    </row>
    <row r="67" spans="1:89" s="1" customFormat="1" x14ac:dyDescent="0.25">
      <c r="A67" s="1" t="s">
        <v>139</v>
      </c>
      <c r="B67" s="1">
        <v>2006</v>
      </c>
      <c r="C67" s="1">
        <v>2006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15.3</v>
      </c>
      <c r="K67" s="1">
        <v>123.6</v>
      </c>
      <c r="L67" s="1">
        <v>1459</v>
      </c>
      <c r="M67" s="1">
        <v>6</v>
      </c>
      <c r="N67" s="1">
        <v>280</v>
      </c>
      <c r="O67" s="1">
        <v>64.08</v>
      </c>
      <c r="P67" s="1">
        <v>1480.5</v>
      </c>
      <c r="Q67" s="1">
        <v>1.58</v>
      </c>
      <c r="AO67" s="1">
        <v>9675</v>
      </c>
      <c r="AP67" s="1">
        <v>10.52</v>
      </c>
      <c r="AR67" s="1">
        <v>88.3</v>
      </c>
      <c r="AV67" s="1">
        <v>41.9</v>
      </c>
      <c r="AW67" s="1">
        <v>46.4</v>
      </c>
      <c r="AX67" s="1">
        <v>46.3</v>
      </c>
      <c r="AY67" s="1">
        <v>43.2</v>
      </c>
      <c r="AZ67" s="1">
        <v>44.2</v>
      </c>
      <c r="BA67" s="1">
        <v>44.3</v>
      </c>
      <c r="BC67" s="1">
        <v>3.34</v>
      </c>
      <c r="BD67" s="1">
        <v>2.11</v>
      </c>
      <c r="BE67" s="1">
        <v>2.1</v>
      </c>
      <c r="BF67" s="1">
        <v>6.9</v>
      </c>
      <c r="BG67" s="1">
        <v>75.900000000000006</v>
      </c>
      <c r="BH67" s="1">
        <v>84.9</v>
      </c>
      <c r="BI67" s="1">
        <v>0.66</v>
      </c>
      <c r="BJ67" s="1">
        <v>27.8</v>
      </c>
      <c r="BK67" s="1">
        <v>18.2</v>
      </c>
      <c r="BL67" s="1">
        <v>9.9</v>
      </c>
      <c r="BM67" s="1">
        <v>55.9</v>
      </c>
      <c r="BN67" s="1">
        <v>140.80000000000001</v>
      </c>
      <c r="BP67" s="1">
        <v>54.1</v>
      </c>
      <c r="BR67" s="1">
        <v>194.9</v>
      </c>
      <c r="CA67" s="6"/>
      <c r="CE67" s="6">
        <f t="shared" ref="CE61:CE82" si="11">0.4397*EXP(0.0016*P67)</f>
        <v>4.6980024005278382</v>
      </c>
    </row>
    <row r="68" spans="1:89" s="1" customFormat="1" x14ac:dyDescent="0.25">
      <c r="A68" s="1" t="s">
        <v>140</v>
      </c>
      <c r="B68" s="1">
        <v>1971</v>
      </c>
      <c r="C68" s="1">
        <v>1971</v>
      </c>
      <c r="D68" s="1">
        <v>1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15</v>
      </c>
      <c r="K68" s="1">
        <v>124.5</v>
      </c>
      <c r="L68" s="1">
        <v>1600</v>
      </c>
      <c r="M68" s="1">
        <v>17</v>
      </c>
      <c r="N68" s="1">
        <v>65</v>
      </c>
      <c r="O68" s="1">
        <v>65.75</v>
      </c>
      <c r="P68" s="1">
        <v>1810</v>
      </c>
      <c r="Q68" s="1">
        <v>1.86</v>
      </c>
      <c r="AO68" s="1">
        <v>6133.33</v>
      </c>
      <c r="AP68" s="1">
        <v>8.93</v>
      </c>
      <c r="AQ68" s="1">
        <v>12.83</v>
      </c>
      <c r="AR68" s="1">
        <v>38.44</v>
      </c>
      <c r="BE68" s="1">
        <v>1.55</v>
      </c>
      <c r="BF68" s="1">
        <v>3.65</v>
      </c>
      <c r="BG68" s="1">
        <v>20.3</v>
      </c>
      <c r="BH68" s="1">
        <v>25.5</v>
      </c>
      <c r="BS68" s="1">
        <v>1.55</v>
      </c>
      <c r="BT68" s="1">
        <v>3.65</v>
      </c>
      <c r="BU68" s="1">
        <v>20.3</v>
      </c>
      <c r="BV68" s="1">
        <v>5.2</v>
      </c>
      <c r="BW68" s="1">
        <v>25.5</v>
      </c>
      <c r="BX68" s="1">
        <v>1.3</v>
      </c>
      <c r="BY68" s="1">
        <v>2.0299999999999998</v>
      </c>
      <c r="CA68" s="1">
        <v>3.33</v>
      </c>
      <c r="CB68" s="1">
        <v>28.83</v>
      </c>
      <c r="CD68" s="4">
        <v>21.272089825312989</v>
      </c>
      <c r="CE68" s="3">
        <v>7.5579101746870077</v>
      </c>
    </row>
    <row r="69" spans="1:89" s="1" customFormat="1" x14ac:dyDescent="0.25">
      <c r="A69" s="1" t="s">
        <v>141</v>
      </c>
      <c r="B69" s="1">
        <v>2008</v>
      </c>
      <c r="C69" s="1">
        <v>2009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23</v>
      </c>
      <c r="K69" s="1">
        <v>216</v>
      </c>
      <c r="L69" s="1">
        <v>2600</v>
      </c>
      <c r="M69" s="1">
        <v>0</v>
      </c>
      <c r="N69" s="1">
        <v>1135</v>
      </c>
      <c r="O69" s="1">
        <v>81.459999999999994</v>
      </c>
      <c r="P69" s="1">
        <v>1222</v>
      </c>
      <c r="Q69" s="1">
        <v>0.66</v>
      </c>
      <c r="AO69" s="1">
        <v>5000</v>
      </c>
      <c r="AP69" s="1">
        <v>9.6999999999999993</v>
      </c>
      <c r="AQ69" s="1">
        <v>13.6</v>
      </c>
      <c r="AR69" s="1">
        <v>36.950000000000003</v>
      </c>
      <c r="AS69" s="1">
        <v>24.6</v>
      </c>
      <c r="AT69" s="1">
        <v>5.4</v>
      </c>
      <c r="AU69" s="1">
        <v>5.6</v>
      </c>
      <c r="BE69" s="1">
        <v>1.9</v>
      </c>
      <c r="BF69" s="1">
        <v>6.2</v>
      </c>
      <c r="BG69" s="1">
        <v>37.85</v>
      </c>
      <c r="BH69" s="1">
        <v>45.95</v>
      </c>
      <c r="BI69" s="1">
        <v>1.02</v>
      </c>
      <c r="BJ69" s="1">
        <v>3.1</v>
      </c>
      <c r="BK69" s="1">
        <v>32.4</v>
      </c>
      <c r="BL69" s="1">
        <v>11.5</v>
      </c>
      <c r="BM69" s="1">
        <v>47</v>
      </c>
      <c r="BN69" s="1">
        <v>92.95</v>
      </c>
      <c r="BP69" s="3">
        <v>58.310064978044522</v>
      </c>
      <c r="BR69" s="3">
        <v>151.26006497804451</v>
      </c>
      <c r="BS69" s="1">
        <v>0.2</v>
      </c>
      <c r="BT69" s="1">
        <v>0.8</v>
      </c>
      <c r="BU69" s="1">
        <v>4.5999999999999996</v>
      </c>
      <c r="BW69" s="1">
        <v>5.6</v>
      </c>
      <c r="CD69" s="3">
        <v>1.4249742018807168</v>
      </c>
      <c r="CE69" s="6"/>
    </row>
    <row r="70" spans="1:89" s="1" customFormat="1" x14ac:dyDescent="0.25">
      <c r="A70" s="1" t="s">
        <v>142</v>
      </c>
      <c r="B70" s="1">
        <v>2008</v>
      </c>
      <c r="C70" s="1">
        <v>2014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15.3</v>
      </c>
      <c r="K70" s="1">
        <v>123.6</v>
      </c>
      <c r="L70" s="1">
        <v>1558</v>
      </c>
      <c r="M70" s="1">
        <v>0</v>
      </c>
      <c r="N70" s="1">
        <v>769</v>
      </c>
      <c r="O70" s="1">
        <v>82.67</v>
      </c>
      <c r="P70" s="1">
        <v>1561.7</v>
      </c>
      <c r="Q70" s="1">
        <v>1.23</v>
      </c>
      <c r="AO70" s="1">
        <v>13067</v>
      </c>
      <c r="AP70" s="1">
        <v>5.5</v>
      </c>
      <c r="AR70" s="1">
        <v>31.04</v>
      </c>
      <c r="BG70" s="3">
        <v>50.935320000000004</v>
      </c>
      <c r="BH70" s="1">
        <v>60.4</v>
      </c>
      <c r="BW70" s="1">
        <v>2.2200000000000002</v>
      </c>
      <c r="CA70" s="6">
        <f>0.0449*(CE70)^2.1857</f>
        <v>1.7545753622974904</v>
      </c>
      <c r="CE70" s="6">
        <f t="shared" si="11"/>
        <v>5.3497904782902603</v>
      </c>
    </row>
    <row r="71" spans="1:89" s="1" customFormat="1" x14ac:dyDescent="0.25">
      <c r="A71" s="1" t="s">
        <v>143</v>
      </c>
      <c r="B71" s="1">
        <v>1984</v>
      </c>
      <c r="C71" s="1">
        <v>1985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15.3</v>
      </c>
      <c r="K71" s="1">
        <v>127.35</v>
      </c>
      <c r="L71" s="1">
        <v>1380.5</v>
      </c>
      <c r="M71" s="1">
        <v>42.5</v>
      </c>
      <c r="N71" s="1">
        <v>65</v>
      </c>
      <c r="O71" s="1">
        <v>66.17</v>
      </c>
      <c r="P71" s="1">
        <v>1959.95</v>
      </c>
      <c r="Q71" s="1">
        <v>1.75</v>
      </c>
      <c r="AO71" s="1">
        <v>5181</v>
      </c>
      <c r="AP71" s="1">
        <v>12.7</v>
      </c>
      <c r="AR71" s="1">
        <v>57.6</v>
      </c>
      <c r="BG71" s="1">
        <v>68.25</v>
      </c>
      <c r="BH71" s="3">
        <v>61.47072</v>
      </c>
      <c r="CE71" s="6"/>
    </row>
    <row r="72" spans="1:89" s="1" customFormat="1" x14ac:dyDescent="0.25">
      <c r="A72" s="1" t="s">
        <v>144</v>
      </c>
      <c r="B72" s="1">
        <v>2007</v>
      </c>
      <c r="C72" s="1">
        <v>2009</v>
      </c>
      <c r="D72" s="1">
        <v>1</v>
      </c>
      <c r="E72" s="1">
        <v>0</v>
      </c>
      <c r="F72" s="1">
        <v>1</v>
      </c>
      <c r="G72" s="1">
        <v>0</v>
      </c>
      <c r="H72" s="1">
        <v>0</v>
      </c>
      <c r="I72" s="1">
        <v>0</v>
      </c>
      <c r="J72" s="1">
        <v>20.3</v>
      </c>
      <c r="K72" s="1">
        <v>183.6</v>
      </c>
      <c r="L72" s="1">
        <v>3389</v>
      </c>
      <c r="M72" s="1">
        <v>0</v>
      </c>
      <c r="N72" s="1">
        <v>667</v>
      </c>
      <c r="O72" s="1">
        <v>85.2</v>
      </c>
      <c r="P72" s="1">
        <v>1657.13</v>
      </c>
      <c r="Q72" s="1">
        <v>1.29</v>
      </c>
      <c r="T72" s="1">
        <v>4.5999999999999996</v>
      </c>
      <c r="AO72" s="1">
        <v>10633</v>
      </c>
      <c r="AP72" s="1">
        <v>5.9</v>
      </c>
      <c r="AQ72" s="1">
        <v>9.5</v>
      </c>
      <c r="AR72" s="1">
        <v>29.07</v>
      </c>
      <c r="AV72" s="1">
        <v>45.44</v>
      </c>
      <c r="AW72" s="1">
        <v>48.15</v>
      </c>
      <c r="AX72" s="1">
        <v>46.28</v>
      </c>
      <c r="BG72" s="3">
        <v>23.949719999999999</v>
      </c>
      <c r="BH72" s="1">
        <v>28.4</v>
      </c>
      <c r="BW72" s="1">
        <v>4.0999999999999996</v>
      </c>
      <c r="CA72" s="6">
        <f>0.0449*(CE72)^2.1857</f>
        <v>2.4496790854244184</v>
      </c>
      <c r="CE72" s="6">
        <f t="shared" si="11"/>
        <v>6.2322996955865966</v>
      </c>
    </row>
    <row r="73" spans="1:89" s="1" customFormat="1" x14ac:dyDescent="0.25">
      <c r="A73" s="1" t="s">
        <v>145</v>
      </c>
      <c r="B73" s="1">
        <v>2008</v>
      </c>
      <c r="C73" s="1">
        <v>2009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14.8</v>
      </c>
      <c r="K73" s="1">
        <v>117.6</v>
      </c>
      <c r="L73" s="1">
        <v>1451.4</v>
      </c>
      <c r="M73" s="1">
        <v>7</v>
      </c>
      <c r="N73" s="1">
        <v>110</v>
      </c>
      <c r="O73" s="1">
        <v>61.21</v>
      </c>
      <c r="P73" s="1">
        <v>2161.15</v>
      </c>
      <c r="Q73" s="1">
        <v>1.53</v>
      </c>
      <c r="R73" s="1">
        <v>0.4</v>
      </c>
      <c r="T73" s="1">
        <v>4.55</v>
      </c>
      <c r="Y73" s="1">
        <v>23</v>
      </c>
      <c r="AI73" s="1">
        <v>203</v>
      </c>
      <c r="AJ73" s="1">
        <v>176</v>
      </c>
      <c r="AN73" s="1">
        <v>290</v>
      </c>
      <c r="AO73" s="1">
        <v>2660</v>
      </c>
      <c r="AP73" s="1">
        <v>8.1999999999999993</v>
      </c>
      <c r="AR73" s="1">
        <v>14.05</v>
      </c>
      <c r="BE73" s="1">
        <v>0.65</v>
      </c>
      <c r="BF73" s="1">
        <v>1.86</v>
      </c>
      <c r="BG73" s="1">
        <v>13.2</v>
      </c>
      <c r="BH73" s="1">
        <v>15.71</v>
      </c>
      <c r="BI73" s="1">
        <v>1.1499999999999999</v>
      </c>
      <c r="BJ73" s="1">
        <v>13.09</v>
      </c>
      <c r="BK73" s="1">
        <v>4.92</v>
      </c>
      <c r="BM73" s="1">
        <v>18.010000000000002</v>
      </c>
      <c r="BN73" s="1">
        <v>33.71</v>
      </c>
      <c r="BV73" s="1">
        <v>3.6</v>
      </c>
      <c r="CE73" s="6"/>
    </row>
    <row r="74" spans="1:89" s="1" customFormat="1" x14ac:dyDescent="0.25">
      <c r="A74" s="1" t="s">
        <v>154</v>
      </c>
      <c r="B74" s="1">
        <v>2019</v>
      </c>
      <c r="C74" s="1">
        <v>2019</v>
      </c>
      <c r="D74" s="1">
        <v>1</v>
      </c>
      <c r="E74" s="1">
        <v>0</v>
      </c>
      <c r="F74" s="1">
        <v>1</v>
      </c>
      <c r="G74" s="1">
        <v>1</v>
      </c>
      <c r="H74" s="1">
        <v>0</v>
      </c>
      <c r="I74" s="1">
        <v>0</v>
      </c>
      <c r="J74" s="1">
        <v>16.91</v>
      </c>
      <c r="K74" s="1">
        <v>142.9</v>
      </c>
      <c r="L74" s="1">
        <v>1407.5</v>
      </c>
      <c r="M74" s="1">
        <v>7</v>
      </c>
      <c r="N74" s="1">
        <v>65</v>
      </c>
      <c r="O74" s="1">
        <v>66.75</v>
      </c>
      <c r="P74" s="1">
        <v>1817.3</v>
      </c>
      <c r="Q74" s="1">
        <v>2.1</v>
      </c>
      <c r="AO74" s="1">
        <v>9184</v>
      </c>
      <c r="AP74" s="1">
        <v>9.6999999999999993</v>
      </c>
      <c r="AR74" s="1">
        <v>69.7</v>
      </c>
      <c r="BE74" s="1">
        <v>1.7</v>
      </c>
      <c r="BF74" s="1">
        <v>5.8</v>
      </c>
      <c r="BG74" s="1">
        <v>60.9</v>
      </c>
      <c r="BH74" s="1">
        <v>68.400000000000006</v>
      </c>
      <c r="BI74" s="1">
        <v>0.36</v>
      </c>
      <c r="BJ74" s="1">
        <v>5.0999999999999996</v>
      </c>
      <c r="BK74" s="1">
        <v>12.8</v>
      </c>
      <c r="BL74" s="1">
        <v>6.7</v>
      </c>
      <c r="BM74" s="1">
        <v>24.6</v>
      </c>
      <c r="BN74" s="1">
        <v>93</v>
      </c>
      <c r="BP74" s="3">
        <v>94.387259387213646</v>
      </c>
      <c r="BR74" s="3">
        <v>187.38725938721365</v>
      </c>
      <c r="CA74" s="6">
        <f>0.0449*(CE74)^2.1857</f>
        <v>4.2891592762654289</v>
      </c>
      <c r="CE74" s="6">
        <f t="shared" si="11"/>
        <v>8.0527801914624089</v>
      </c>
    </row>
    <row r="75" spans="1:89" x14ac:dyDescent="0.25">
      <c r="A75" s="3" t="s">
        <v>155</v>
      </c>
      <c r="B75" s="3">
        <v>2011</v>
      </c>
      <c r="C75" s="3">
        <v>2011</v>
      </c>
      <c r="D75" s="3">
        <v>1</v>
      </c>
      <c r="E75" s="3">
        <v>1</v>
      </c>
      <c r="F75" s="3">
        <v>1</v>
      </c>
      <c r="G75" s="3">
        <v>1</v>
      </c>
      <c r="H75" s="3">
        <v>0</v>
      </c>
      <c r="I75" s="3">
        <v>0</v>
      </c>
      <c r="J75" s="3">
        <v>19.3</v>
      </c>
      <c r="K75" s="3">
        <v>171.6</v>
      </c>
      <c r="L75" s="3">
        <v>1700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>
        <v>3330</v>
      </c>
      <c r="AP75" s="3"/>
      <c r="AQ75" s="3"/>
      <c r="AR75" s="3"/>
      <c r="AS75" s="5"/>
      <c r="AT75" s="5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K75" s="1"/>
    </row>
    <row r="76" spans="1:89" x14ac:dyDescent="0.25">
      <c r="A76" s="3" t="s">
        <v>156</v>
      </c>
      <c r="B76" s="3">
        <v>2005</v>
      </c>
      <c r="C76" s="3">
        <v>2005</v>
      </c>
      <c r="D76" s="3">
        <v>1</v>
      </c>
      <c r="E76" s="3">
        <v>1</v>
      </c>
      <c r="F76" s="3">
        <v>1</v>
      </c>
      <c r="G76" s="3">
        <v>1</v>
      </c>
      <c r="H76" s="3">
        <v>0</v>
      </c>
      <c r="I76" s="3">
        <v>0</v>
      </c>
      <c r="J76" s="3">
        <v>13.15</v>
      </c>
      <c r="K76" s="3">
        <v>97.8</v>
      </c>
      <c r="L76" s="3">
        <v>1503</v>
      </c>
      <c r="M76" s="3"/>
      <c r="N76" s="3">
        <v>33</v>
      </c>
      <c r="O76" s="3"/>
      <c r="P76" s="3"/>
      <c r="Q76" s="3"/>
      <c r="R76" s="3"/>
      <c r="S76" s="3"/>
      <c r="T76" s="3">
        <v>4.45</v>
      </c>
      <c r="U76" s="3">
        <v>0.97</v>
      </c>
      <c r="V76" s="3"/>
      <c r="W76" s="3"/>
      <c r="X76" s="3">
        <v>382.85</v>
      </c>
      <c r="Y76" s="3"/>
      <c r="Z76" s="3">
        <v>6.1</v>
      </c>
      <c r="AA76" s="3">
        <v>0.28999999999999998</v>
      </c>
      <c r="AB76" s="3">
        <v>2</v>
      </c>
      <c r="AC76" s="3">
        <v>0.53</v>
      </c>
      <c r="AD76" s="3">
        <v>45.1</v>
      </c>
      <c r="AE76" s="3">
        <v>17.3</v>
      </c>
      <c r="AF76" s="3">
        <v>6.1</v>
      </c>
      <c r="AG76" s="3">
        <v>3.6</v>
      </c>
      <c r="AH76" s="3">
        <v>3.5</v>
      </c>
      <c r="AI76" s="3"/>
      <c r="AJ76" s="3"/>
      <c r="AK76" s="3"/>
      <c r="AL76" s="3"/>
      <c r="AM76" s="3"/>
      <c r="AN76" s="3"/>
      <c r="AO76" s="3">
        <v>6133</v>
      </c>
      <c r="AP76" s="3">
        <v>8.3000000000000007</v>
      </c>
      <c r="AQ76" s="3">
        <v>12</v>
      </c>
      <c r="AR76" s="3">
        <v>33.18</v>
      </c>
      <c r="AS76" s="5"/>
      <c r="AT76" s="5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>
        <f>0.8433*BH76</f>
        <v>29.860996636799999</v>
      </c>
      <c r="BH76" s="6">
        <f>1.0672*AR76</f>
        <v>35.409695999999997</v>
      </c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</row>
    <row r="77" spans="1:89" x14ac:dyDescent="0.25">
      <c r="A77" s="3" t="s">
        <v>157</v>
      </c>
      <c r="B77" s="3">
        <v>1984</v>
      </c>
      <c r="C77" s="3">
        <v>1985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15.3</v>
      </c>
      <c r="K77" s="3">
        <v>127.35</v>
      </c>
      <c r="L77" s="3">
        <v>1380.5</v>
      </c>
      <c r="M77" s="3">
        <v>42.5</v>
      </c>
      <c r="N77" s="3">
        <v>65</v>
      </c>
      <c r="O77" s="3">
        <v>66.17</v>
      </c>
      <c r="P77" s="3">
        <v>1959.95</v>
      </c>
      <c r="Q77" s="3">
        <v>1.75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>
        <v>7318.67</v>
      </c>
      <c r="AP77" s="3">
        <v>10.4</v>
      </c>
      <c r="AQ77" s="3"/>
      <c r="AR77" s="3">
        <v>60.67</v>
      </c>
      <c r="AS77" s="5"/>
      <c r="AT77" s="5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>
        <f t="shared" ref="BG77:BG81" si="12">0.8433*BH77</f>
        <v>54.601165339200001</v>
      </c>
      <c r="BH77" s="6">
        <f t="shared" ref="BH75:BH82" si="13">1.0672*AR77</f>
        <v>64.747023999999996</v>
      </c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>
        <f>0.0449*(CE77)^2.1857</f>
        <v>7.0636005105527477</v>
      </c>
      <c r="CB77" s="6"/>
      <c r="CC77" s="6"/>
      <c r="CD77" s="6"/>
      <c r="CE77" s="6">
        <f t="shared" si="11"/>
        <v>10.11740691372948</v>
      </c>
    </row>
    <row r="78" spans="1:89" x14ac:dyDescent="0.25">
      <c r="A78" s="3" t="s">
        <v>158</v>
      </c>
      <c r="B78" s="3">
        <v>2002</v>
      </c>
      <c r="C78" s="3">
        <v>2005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1</v>
      </c>
      <c r="J78" s="3">
        <v>13.06</v>
      </c>
      <c r="K78" s="3">
        <v>105.33</v>
      </c>
      <c r="L78" s="3">
        <v>3462.5</v>
      </c>
      <c r="M78" s="3">
        <v>437.75</v>
      </c>
      <c r="N78" s="3">
        <v>330</v>
      </c>
      <c r="O78" s="3"/>
      <c r="P78" s="3">
        <v>1223.2</v>
      </c>
      <c r="Q78" s="3">
        <v>0.89</v>
      </c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>
        <v>8125</v>
      </c>
      <c r="AP78" s="3">
        <v>5.0999999999999996</v>
      </c>
      <c r="AQ78" s="3"/>
      <c r="AR78" s="3">
        <v>16.600000000000001</v>
      </c>
      <c r="AS78" s="5"/>
      <c r="AT78" s="5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>
        <f t="shared" si="12"/>
        <v>14.939498016000002</v>
      </c>
      <c r="BH78" s="6">
        <f t="shared" si="13"/>
        <v>17.715520000000001</v>
      </c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</row>
    <row r="79" spans="1:89" x14ac:dyDescent="0.25">
      <c r="A79" s="3" t="s">
        <v>159</v>
      </c>
      <c r="B79" s="3">
        <v>2005</v>
      </c>
      <c r="C79" s="3">
        <v>2005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16.059999999999999</v>
      </c>
      <c r="K79" s="3">
        <v>133.30000000000001</v>
      </c>
      <c r="L79" s="3">
        <v>953</v>
      </c>
      <c r="M79" s="3">
        <v>21</v>
      </c>
      <c r="N79" s="3">
        <v>270</v>
      </c>
      <c r="O79" s="3">
        <v>62</v>
      </c>
      <c r="P79" s="3">
        <v>1667.3</v>
      </c>
      <c r="Q79" s="3">
        <v>1.43</v>
      </c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>
        <v>8133</v>
      </c>
      <c r="AP79" s="3">
        <v>12.72</v>
      </c>
      <c r="AQ79" s="3">
        <v>18.440000000000001</v>
      </c>
      <c r="AR79" s="3">
        <v>103.41</v>
      </c>
      <c r="AS79" s="5"/>
      <c r="AT79" s="5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>
        <f t="shared" si="12"/>
        <v>93.065872881600001</v>
      </c>
      <c r="BH79" s="6">
        <f t="shared" si="13"/>
        <v>110.35915199999999</v>
      </c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>
        <f>0.0449*(CE79)^2.1857</f>
        <v>2.5383715181679314</v>
      </c>
      <c r="CB79" s="6"/>
      <c r="CC79" s="6"/>
      <c r="CD79" s="6"/>
      <c r="CE79" s="6">
        <f t="shared" si="11"/>
        <v>6.3345412576491862</v>
      </c>
    </row>
    <row r="80" spans="1:89" x14ac:dyDescent="0.25">
      <c r="A80" s="3" t="s">
        <v>160</v>
      </c>
      <c r="B80" s="3">
        <v>2011</v>
      </c>
      <c r="C80" s="3">
        <v>2011</v>
      </c>
      <c r="D80" s="3">
        <v>1</v>
      </c>
      <c r="E80" s="3">
        <v>1</v>
      </c>
      <c r="F80" s="3">
        <v>1</v>
      </c>
      <c r="G80" s="3">
        <v>1</v>
      </c>
      <c r="H80" s="3">
        <v>0</v>
      </c>
      <c r="I80" s="3">
        <v>0</v>
      </c>
      <c r="J80" s="3">
        <v>19.3</v>
      </c>
      <c r="K80" s="3">
        <v>171.6</v>
      </c>
      <c r="L80" s="3">
        <v>1700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>
        <v>3800</v>
      </c>
      <c r="AP80" s="3"/>
      <c r="AQ80" s="3"/>
      <c r="AR80" s="3"/>
      <c r="AS80" s="5"/>
      <c r="AT80" s="5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</row>
    <row r="81" spans="1:83" x14ac:dyDescent="0.25">
      <c r="A81" s="3" t="s">
        <v>161</v>
      </c>
      <c r="B81" s="3">
        <v>2006</v>
      </c>
      <c r="C81" s="3">
        <v>2016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17.5</v>
      </c>
      <c r="K81" s="3">
        <v>150</v>
      </c>
      <c r="L81" s="3">
        <v>2719</v>
      </c>
      <c r="M81" s="3">
        <v>1.1000000000000001</v>
      </c>
      <c r="N81" s="3">
        <v>60</v>
      </c>
      <c r="O81" s="3">
        <v>69.34</v>
      </c>
      <c r="P81" s="3">
        <v>2353.88</v>
      </c>
      <c r="Q81" s="3">
        <v>1.72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>
        <v>8588.5</v>
      </c>
      <c r="AP81" s="3">
        <v>12</v>
      </c>
      <c r="AQ81" s="3"/>
      <c r="AR81" s="3">
        <v>97.13</v>
      </c>
      <c r="AS81" s="5"/>
      <c r="AT81" s="5">
        <v>6.9</v>
      </c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7">
        <f t="shared" si="12"/>
        <v>87.414062788799995</v>
      </c>
      <c r="BH81" s="7">
        <f t="shared" si="13"/>
        <v>103.65713599999999</v>
      </c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</row>
    <row r="82" spans="1:83" x14ac:dyDescent="0.25">
      <c r="A82" s="3" t="s">
        <v>162</v>
      </c>
      <c r="B82" s="3">
        <v>1977</v>
      </c>
      <c r="C82" s="3">
        <v>2008</v>
      </c>
      <c r="D82" s="3">
        <v>1</v>
      </c>
      <c r="E82" s="3">
        <v>0</v>
      </c>
      <c r="F82" s="3">
        <v>1</v>
      </c>
      <c r="G82" s="3">
        <v>1</v>
      </c>
      <c r="H82" s="3">
        <v>0</v>
      </c>
      <c r="I82" s="3">
        <v>0</v>
      </c>
      <c r="J82" s="3">
        <v>18.649999999999999</v>
      </c>
      <c r="K82" s="3">
        <v>163.80000000000001</v>
      </c>
      <c r="L82" s="3">
        <v>1177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5"/>
      <c r="AT82" s="5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10-fold 8 testing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Clethra</dc:creator>
  <cp:lastModifiedBy>Sorbus</cp:lastModifiedBy>
  <dcterms:created xsi:type="dcterms:W3CDTF">2020-05-20T09:47:47Z</dcterms:created>
  <dcterms:modified xsi:type="dcterms:W3CDTF">2020-06-29T10:06:08Z</dcterms:modified>
</cp:coreProperties>
</file>